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 E7450\Downloads\"/>
    </mc:Choice>
  </mc:AlternateContent>
  <xr:revisionPtr revIDLastSave="0" documentId="13_ncr:1_{C199674C-1DC0-4BA1-9188-B21DA92B68D3}" xr6:coauthVersionLast="47" xr6:coauthVersionMax="47" xr10:uidLastSave="{00000000-0000-0000-0000-000000000000}"/>
  <bookViews>
    <workbookView xWindow="-120" yWindow="-120" windowWidth="20730" windowHeight="11310" activeTab="3" xr2:uid="{C77F51ED-B2EC-4CE7-AC26-D47CC38C588F}"/>
  </bookViews>
  <sheets>
    <sheet name="Zega Bank Employees" sheetId="3" r:id="rId1"/>
    <sheet name="AccountInformation" sheetId="1" r:id="rId2"/>
    <sheet name="CustomerInfo" sheetId="2" r:id="rId3"/>
    <sheet name="DASHBOARD" sheetId="8" r:id="rId4"/>
    <sheet name="Pivot table" sheetId="5" r:id="rId5"/>
    <sheet name="Sheet2" sheetId="7" r:id="rId6"/>
    <sheet name="Sheet4" sheetId="4" r:id="rId7"/>
    <sheet name="Sheet1" sheetId="6" r:id="rId8"/>
    <sheet name="Sheet6" sheetId="10" r:id="rId9"/>
  </sheets>
  <definedNames>
    <definedName name="Accountname">AccountInformation!$W$1:$W$12</definedName>
    <definedName name="ClosedAccounts">AccountInformation!$R$1:$X$12</definedName>
  </definedNames>
  <calcPr calcId="191029"/>
  <pivotCaches>
    <pivotCache cacheId="1" r:id="rId10"/>
    <pivotCache cacheId="11" r:id="rId11"/>
    <pivotCache cacheId="26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2" i="1"/>
  <c r="L59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N247" i="1"/>
  <c r="AG2" i="1" a="1"/>
  <c r="AG2" i="1" s="1"/>
  <c r="N225" i="1"/>
  <c r="R2" i="1" a="1"/>
  <c r="R2" i="1" s="1"/>
  <c r="AQ2" i="1" a="1"/>
  <c r="AQ2" i="1" s="1"/>
  <c r="R28" i="1"/>
  <c r="R25" i="1"/>
  <c r="R22" i="1"/>
  <c r="R19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<sst xmlns="http://schemas.openxmlformats.org/spreadsheetml/2006/main" count="5344" uniqueCount="941">
  <si>
    <t>AccountNumber</t>
  </si>
  <si>
    <t>OpenDate</t>
  </si>
  <si>
    <t>CloseDate</t>
  </si>
  <si>
    <t>AccountStatus</t>
  </si>
  <si>
    <t>AccountBalance</t>
  </si>
  <si>
    <t xml:space="preserve">AccountName     </t>
  </si>
  <si>
    <t>Open</t>
  </si>
  <si>
    <t>Closed</t>
  </si>
  <si>
    <t>NULL</t>
  </si>
  <si>
    <t xml:space="preserve">Wiane Industries </t>
  </si>
  <si>
    <t xml:space="preserve">Nigerite Industrial Ltd </t>
  </si>
  <si>
    <t>Chukwudi Martins</t>
  </si>
  <si>
    <t xml:space="preserve">Adefarm Nig. Ltd. </t>
  </si>
  <si>
    <t>Olayemi Obaniwa</t>
  </si>
  <si>
    <t>Wasiu Ayinde</t>
  </si>
  <si>
    <t>Feyisayo Alagbe</t>
  </si>
  <si>
    <t>Kafayat Sanyaolu</t>
  </si>
  <si>
    <t xml:space="preserve">Globerterm Industries </t>
  </si>
  <si>
    <t>Adeola Adeolu</t>
  </si>
  <si>
    <t>Fola Olorode</t>
  </si>
  <si>
    <t>Musa Jinwa</t>
  </si>
  <si>
    <t>Musa Amir</t>
  </si>
  <si>
    <t>John Patrick</t>
  </si>
  <si>
    <t>Oluwaseun Israel</t>
  </si>
  <si>
    <t>Precious Solanke</t>
  </si>
  <si>
    <t xml:space="preserve">Funks &amp; Sons Company </t>
  </si>
  <si>
    <t xml:space="preserve">FreshFlour Nig. Ltd </t>
  </si>
  <si>
    <t xml:space="preserve">Garrison Hotels </t>
  </si>
  <si>
    <t xml:space="preserve">RCCG Righteous Parish </t>
  </si>
  <si>
    <t xml:space="preserve">Frontend Nur. &amp; Pri. school </t>
  </si>
  <si>
    <t xml:space="preserve">Ayomide Bakeries </t>
  </si>
  <si>
    <t>Abraham Fesosaye</t>
  </si>
  <si>
    <t>Ahmed Fagbola</t>
  </si>
  <si>
    <t>Dosunmu Gbadebo</t>
  </si>
  <si>
    <t xml:space="preserve">Dbont Lounge &amp; Hotel </t>
  </si>
  <si>
    <t>Bolarin Omojola</t>
  </si>
  <si>
    <t xml:space="preserve">Chukwube &amp; Sons Furnitures </t>
  </si>
  <si>
    <t>Quadri Aliyu</t>
  </si>
  <si>
    <t xml:space="preserve">Command Day School </t>
  </si>
  <si>
    <t>Adebowale Godwin</t>
  </si>
  <si>
    <t>Susan Chidi</t>
  </si>
  <si>
    <t xml:space="preserve">Chuklarh Nig Ltd </t>
  </si>
  <si>
    <t>Maybelline Joseph</t>
  </si>
  <si>
    <t>Olalekan Alagbe</t>
  </si>
  <si>
    <t xml:space="preserve">Goodness &amp; Mercy Pry School </t>
  </si>
  <si>
    <t xml:space="preserve">Alt Pots n Pan Nig.Ltd </t>
  </si>
  <si>
    <t xml:space="preserve">Keystone Lounge n Bar </t>
  </si>
  <si>
    <t xml:space="preserve">Complan Industries </t>
  </si>
  <si>
    <t xml:space="preserve">Alase Trading Store </t>
  </si>
  <si>
    <t xml:space="preserve">SweetToooth Industries </t>
  </si>
  <si>
    <t>Felix Nzokwo</t>
  </si>
  <si>
    <t>Chuks Chiwell</t>
  </si>
  <si>
    <t>Rachael Opeyemi</t>
  </si>
  <si>
    <t xml:space="preserve">Moore Bakeries </t>
  </si>
  <si>
    <t>Aishat Momodu</t>
  </si>
  <si>
    <t xml:space="preserve">Compass Group of Schools </t>
  </si>
  <si>
    <t xml:space="preserve">Nifez Stores </t>
  </si>
  <si>
    <t xml:space="preserve">Winterfed Companies </t>
  </si>
  <si>
    <t>Grace Adeboye</t>
  </si>
  <si>
    <t>Oladeji Bonojo</t>
  </si>
  <si>
    <t>Omotayo Edun</t>
  </si>
  <si>
    <t xml:space="preserve">Muslim Comprehensive High Schl </t>
  </si>
  <si>
    <t xml:space="preserve">Akinlade Electronics </t>
  </si>
  <si>
    <t xml:space="preserve">Sunderland Nur/Pry School </t>
  </si>
  <si>
    <t xml:space="preserve">Rods &amp; Strings Ind. </t>
  </si>
  <si>
    <t>Kafayat Gbadebo</t>
  </si>
  <si>
    <t>Fatimoh Ajoke</t>
  </si>
  <si>
    <t>Oreoluwa Adesanya</t>
  </si>
  <si>
    <t>Okoye Kingsley</t>
  </si>
  <si>
    <t>Adebisi Kolawole</t>
  </si>
  <si>
    <t>Anthony Adeyemi</t>
  </si>
  <si>
    <t>Ademola Suleiman</t>
  </si>
  <si>
    <t>Quadri Rahmon</t>
  </si>
  <si>
    <t>Shade Habeeb</t>
  </si>
  <si>
    <t>Ajoke Folusho</t>
  </si>
  <si>
    <t>Anu Peters</t>
  </si>
  <si>
    <t>Victor Madueke</t>
  </si>
  <si>
    <t>Winifred Walter</t>
  </si>
  <si>
    <t>Ayeesha Dagunro</t>
  </si>
  <si>
    <t>Florence Olasunmbo</t>
  </si>
  <si>
    <t>Afeez Babafemi</t>
  </si>
  <si>
    <t>David Jones</t>
  </si>
  <si>
    <t>Adura Fajobi</t>
  </si>
  <si>
    <t>Precious Adeokun</t>
  </si>
  <si>
    <t>Fathia Sodehinde</t>
  </si>
  <si>
    <t>Adamu Aderinde</t>
  </si>
  <si>
    <t>Uche Fredrick</t>
  </si>
  <si>
    <t>Mika Alade</t>
  </si>
  <si>
    <t>Solomon Baldwin</t>
  </si>
  <si>
    <t>Gboyega Akanni</t>
  </si>
  <si>
    <t>Sago Olawale</t>
  </si>
  <si>
    <t>Gloria Akeju</t>
  </si>
  <si>
    <t>Bosede Alase</t>
  </si>
  <si>
    <t>Adenike Dauda</t>
  </si>
  <si>
    <t>Olaide Makinde</t>
  </si>
  <si>
    <t xml:space="preserve">GEBSU Law Firm </t>
  </si>
  <si>
    <t>Moyosore Karounwi</t>
  </si>
  <si>
    <t>Gloria Madueke</t>
  </si>
  <si>
    <t>Faith John</t>
  </si>
  <si>
    <t>Mariam Godwin</t>
  </si>
  <si>
    <t>Mistura Adetoro</t>
  </si>
  <si>
    <t>Azeezat Musiliu</t>
  </si>
  <si>
    <t>Reason Paul</t>
  </si>
  <si>
    <t>Mercy Adeboye</t>
  </si>
  <si>
    <t>Gbenga Johnson</t>
  </si>
  <si>
    <t>Kolade Solanke</t>
  </si>
  <si>
    <t>Vicoria Oseni</t>
  </si>
  <si>
    <t>Mary Opeyemi</t>
  </si>
  <si>
    <t>Aliyu Mohammed</t>
  </si>
  <si>
    <t>Chidinma Joseph</t>
  </si>
  <si>
    <t>Joshua Onyeka</t>
  </si>
  <si>
    <t>Ebun Johnson</t>
  </si>
  <si>
    <t>Opeyemi Solanke</t>
  </si>
  <si>
    <t>Chioma Ikokwu</t>
  </si>
  <si>
    <t>Denola Marcus</t>
  </si>
  <si>
    <t>Sodiq Obadina</t>
  </si>
  <si>
    <t>Justina Grey</t>
  </si>
  <si>
    <t>Ada Chinweze</t>
  </si>
  <si>
    <t>Daniel Omotehinse</t>
  </si>
  <si>
    <t>Ope Adetoro</t>
  </si>
  <si>
    <t>Yemi Abe</t>
  </si>
  <si>
    <t>Bonny Igwe</t>
  </si>
  <si>
    <t>Esther Baldwin</t>
  </si>
  <si>
    <t>Anthony Fagbemi</t>
  </si>
  <si>
    <t>Lateef Afolayan</t>
  </si>
  <si>
    <t>Roselyn Obadimu</t>
  </si>
  <si>
    <t>Alh. Garba Buhari</t>
  </si>
  <si>
    <t>Joy Baderin</t>
  </si>
  <si>
    <t>Chinyere Emeka</t>
  </si>
  <si>
    <t>Jonathan Kevin</t>
  </si>
  <si>
    <t>Deborah Animashaun</t>
  </si>
  <si>
    <t>Erik Edigjana</t>
  </si>
  <si>
    <t>Romoke Fayemi</t>
  </si>
  <si>
    <t>Olajide Badmus</t>
  </si>
  <si>
    <t>Ade Akin</t>
  </si>
  <si>
    <t>Nkem Amtata</t>
  </si>
  <si>
    <t>Faith Hassan</t>
  </si>
  <si>
    <t>Fola Aliyu</t>
  </si>
  <si>
    <t>Victoria Davidson</t>
  </si>
  <si>
    <t>Tommy Lee</t>
  </si>
  <si>
    <t>Gabriel Adeboye</t>
  </si>
  <si>
    <t>Lakeesha Storm</t>
  </si>
  <si>
    <t>Yetunde Edigjana</t>
  </si>
  <si>
    <t>Angela Aminu</t>
  </si>
  <si>
    <t>Aishat Kareem</t>
  </si>
  <si>
    <t>Ayeesha Ita</t>
  </si>
  <si>
    <t>Mohammed Muktar</t>
  </si>
  <si>
    <t xml:space="preserve">Ssajan and Co Ent </t>
  </si>
  <si>
    <t>Paulina Moses</t>
  </si>
  <si>
    <t>Victoria Adelakun</t>
  </si>
  <si>
    <t>Peter Kehinde</t>
  </si>
  <si>
    <t>Adesuwa Adeola</t>
  </si>
  <si>
    <t>Ozo Caleb</t>
  </si>
  <si>
    <t>Gbenga Paul</t>
  </si>
  <si>
    <t>Aminu Umar</t>
  </si>
  <si>
    <t>Solomon Giwa</t>
  </si>
  <si>
    <t>Gbenga Akeem</t>
  </si>
  <si>
    <t>Opemipo Fayemi</t>
  </si>
  <si>
    <t>Rosemary Adelani</t>
  </si>
  <si>
    <t>Chief Akeju Mosore</t>
  </si>
  <si>
    <t>Ezekiel Paul</t>
  </si>
  <si>
    <t>Bayo Kayode</t>
  </si>
  <si>
    <t>Gbenga Babatunde</t>
  </si>
  <si>
    <t>Ebuka Onaburekhan</t>
  </si>
  <si>
    <t>Gbolahan Nkeruika</t>
  </si>
  <si>
    <t>Folashade Ogunkoya</t>
  </si>
  <si>
    <t>Kofoworola Kupayi</t>
  </si>
  <si>
    <t>Adedeji Bello</t>
  </si>
  <si>
    <t>Happiness Isa</t>
  </si>
  <si>
    <t>Dr. Joan Brown</t>
  </si>
  <si>
    <t>Jennifer Raymond</t>
  </si>
  <si>
    <t>Helen Ajose</t>
  </si>
  <si>
    <t>Nkechi Nonso</t>
  </si>
  <si>
    <t>Alh. Musa Sodiq</t>
  </si>
  <si>
    <t>Blessing Olaniyi</t>
  </si>
  <si>
    <t>Chioma Godwin</t>
  </si>
  <si>
    <t>Uchenna Godwin</t>
  </si>
  <si>
    <t>Rita Festus</t>
  </si>
  <si>
    <t>Alberto Albert</t>
  </si>
  <si>
    <t>Mary Gbadebo</t>
  </si>
  <si>
    <t>Peace John-Faith</t>
  </si>
  <si>
    <t>Mutiu Egunjobi</t>
  </si>
  <si>
    <t>Chiamaka Chukwu</t>
  </si>
  <si>
    <t>Pascal Onaburekhan</t>
  </si>
  <si>
    <t>Wasiu Alani</t>
  </si>
  <si>
    <t>Imole Olonade</t>
  </si>
  <si>
    <t>Ikechuwu Efe</t>
  </si>
  <si>
    <t>Jason Adeyemo</t>
  </si>
  <si>
    <t>Emmanuel Jayeoba</t>
  </si>
  <si>
    <t>Chief(Mrs) Akeju Mosore</t>
  </si>
  <si>
    <t>Adaora Emmanule</t>
  </si>
  <si>
    <t>Adaobi Emeka</t>
  </si>
  <si>
    <t>Mohmoh Wike</t>
  </si>
  <si>
    <t>Faith Akinloye</t>
  </si>
  <si>
    <t>Angela Oladokun</t>
  </si>
  <si>
    <t>Pamela Williams</t>
  </si>
  <si>
    <t xml:space="preserve">Global Optimus Ltd </t>
  </si>
  <si>
    <t>AccountType</t>
  </si>
  <si>
    <t>27/09/2023</t>
  </si>
  <si>
    <t>19/10/2023</t>
  </si>
  <si>
    <t>29/04/2022</t>
  </si>
  <si>
    <t>17/12/2023</t>
  </si>
  <si>
    <t>22/12/2020</t>
  </si>
  <si>
    <t>Corporate</t>
  </si>
  <si>
    <t>Current</t>
  </si>
  <si>
    <t>Savings</t>
  </si>
  <si>
    <t>FirstName</t>
  </si>
  <si>
    <t>LastName</t>
  </si>
  <si>
    <t>Gender</t>
  </si>
  <si>
    <t>CustomerAddress</t>
  </si>
  <si>
    <t>Occupation</t>
  </si>
  <si>
    <t>PhoneNumber</t>
  </si>
  <si>
    <t>AccountOfficer</t>
  </si>
  <si>
    <t>Age</t>
  </si>
  <si>
    <t>Wiane Industries</t>
  </si>
  <si>
    <t>Oluyole Industrial estate,Ibadan</t>
  </si>
  <si>
    <t>Paper factory</t>
  </si>
  <si>
    <t>Godwin Omerekpe</t>
  </si>
  <si>
    <t>Nigerite Industrial Ltd</t>
  </si>
  <si>
    <t>P.O Box 36,Akala Expressway,Ibadan</t>
  </si>
  <si>
    <t>Cartons Production</t>
  </si>
  <si>
    <t>Matthew Durojaye</t>
  </si>
  <si>
    <t>Chukwudi</t>
  </si>
  <si>
    <t>Martins</t>
  </si>
  <si>
    <t xml:space="preserve">Male      </t>
  </si>
  <si>
    <t>1,Green gate,Oluyole,Ibadan</t>
  </si>
  <si>
    <t>Banker</t>
  </si>
  <si>
    <t>Precious Alayande</t>
  </si>
  <si>
    <t>Adefarm Nig. Ltd.</t>
  </si>
  <si>
    <t>Oluyole Industrial Estate,Ibadan</t>
  </si>
  <si>
    <t>Farming</t>
  </si>
  <si>
    <t>Glory Akinsanya</t>
  </si>
  <si>
    <t>Olayemi</t>
  </si>
  <si>
    <t>Obaniwa</t>
  </si>
  <si>
    <t xml:space="preserve">Female    </t>
  </si>
  <si>
    <t>Ogbomosho,Ibadan</t>
  </si>
  <si>
    <t>Secretary</t>
  </si>
  <si>
    <t>Anu Baderin</t>
  </si>
  <si>
    <t>Wasiu</t>
  </si>
  <si>
    <t>Ayinde</t>
  </si>
  <si>
    <t>39,Ogunmefan close,Akobo,Ibadan</t>
  </si>
  <si>
    <t>Technican</t>
  </si>
  <si>
    <t>Annie Albert</t>
  </si>
  <si>
    <t>Feyisayo</t>
  </si>
  <si>
    <t>Alagbe</t>
  </si>
  <si>
    <t>Jide Taiwo street,Oyo town</t>
  </si>
  <si>
    <t>Chiropractor</t>
  </si>
  <si>
    <t>Adams Johnson</t>
  </si>
  <si>
    <t>Kafayat</t>
  </si>
  <si>
    <t>Sanyaolu</t>
  </si>
  <si>
    <t>39,Albert Estate,Abuja</t>
  </si>
  <si>
    <t>Lawyer</t>
  </si>
  <si>
    <t>Tobi Gabriel</t>
  </si>
  <si>
    <t>Globerterm Industries</t>
  </si>
  <si>
    <t>Chicken feed</t>
  </si>
  <si>
    <t>Faith Lukman</t>
  </si>
  <si>
    <t>Adeola</t>
  </si>
  <si>
    <t>Adeolu</t>
  </si>
  <si>
    <t>Ola trading store,Dugbe,Ibadan</t>
  </si>
  <si>
    <t>Trader</t>
  </si>
  <si>
    <t>Daniel Omotayo</t>
  </si>
  <si>
    <t>Fola</t>
  </si>
  <si>
    <t>Olorode</t>
  </si>
  <si>
    <t>UI,Ibadan</t>
  </si>
  <si>
    <t>Student</t>
  </si>
  <si>
    <t>Musa</t>
  </si>
  <si>
    <t>Jinwa</t>
  </si>
  <si>
    <t>01,Jinwa street,Agege,Lagos</t>
  </si>
  <si>
    <t>Yemisi Onigbinde</t>
  </si>
  <si>
    <t>Amir</t>
  </si>
  <si>
    <t>Bodija market,Ibadan</t>
  </si>
  <si>
    <t>Bukola Oni-Alfred</t>
  </si>
  <si>
    <t>John</t>
  </si>
  <si>
    <t>Patrick</t>
  </si>
  <si>
    <t>Ozimba way,Abuja</t>
  </si>
  <si>
    <t>Kareem Suleiman</t>
  </si>
  <si>
    <t>Oluwaseun</t>
  </si>
  <si>
    <t>Israel</t>
  </si>
  <si>
    <t>Teacher</t>
  </si>
  <si>
    <t>Aishat Mohammed</t>
  </si>
  <si>
    <t>Precious</t>
  </si>
  <si>
    <t>Solanke</t>
  </si>
  <si>
    <t>Software Engineer</t>
  </si>
  <si>
    <t>Yinka Amos</t>
  </si>
  <si>
    <t>Funks &amp; Sons Company</t>
  </si>
  <si>
    <t>Opp Cocoa House,Dugbe,Ibadan</t>
  </si>
  <si>
    <t>Flour company</t>
  </si>
  <si>
    <t>Abraham Akinsanya</t>
  </si>
  <si>
    <t>FreshFlour Nig. Ltd</t>
  </si>
  <si>
    <t>Gosh Industrial Estate,Sango-Ota</t>
  </si>
  <si>
    <t>Flour manufacturing</t>
  </si>
  <si>
    <t>Garrison Hotels</t>
  </si>
  <si>
    <t>Olatips Estate,Bodija,Ibadan</t>
  </si>
  <si>
    <t>Hotel</t>
  </si>
  <si>
    <t>Peter Ejike</t>
  </si>
  <si>
    <t>RCCG Righteous Parish</t>
  </si>
  <si>
    <t>Bodija,Ibadan</t>
  </si>
  <si>
    <t>Church</t>
  </si>
  <si>
    <t>Frontend Nur. &amp; Pri. school</t>
  </si>
  <si>
    <t>Akala Expressway,Ibadan</t>
  </si>
  <si>
    <t>School</t>
  </si>
  <si>
    <t>Godwin Okonkwo</t>
  </si>
  <si>
    <t>Ayomide Bakeries</t>
  </si>
  <si>
    <t>Aare junction,Oluyole Ibadan</t>
  </si>
  <si>
    <t>Bakery</t>
  </si>
  <si>
    <t>Abraham</t>
  </si>
  <si>
    <t>Fesosaye</t>
  </si>
  <si>
    <t>26,Emeka house,Ibara Housing estate,Abeokuta</t>
  </si>
  <si>
    <t>Businessman</t>
  </si>
  <si>
    <t>Jumoke Olatunde</t>
  </si>
  <si>
    <t>Ahmed</t>
  </si>
  <si>
    <t>Fagbola</t>
  </si>
  <si>
    <t>89,Lillie close,Jericho,Ibadan</t>
  </si>
  <si>
    <t>Gym instructor</t>
  </si>
  <si>
    <t>Uche Emeka</t>
  </si>
  <si>
    <t>Dosunmu</t>
  </si>
  <si>
    <t>Gbadebo</t>
  </si>
  <si>
    <t>Igbogi str, Oyo town</t>
  </si>
  <si>
    <t>Kolapo Ademoye</t>
  </si>
  <si>
    <t>Dbont Lounge &amp; Hotel</t>
  </si>
  <si>
    <t>Bodija Ibadan</t>
  </si>
  <si>
    <t>Hospitaliy</t>
  </si>
  <si>
    <t>Dimeji Bankole</t>
  </si>
  <si>
    <t>Bolarin</t>
  </si>
  <si>
    <t>Omojola</t>
  </si>
  <si>
    <t>Purple gate,Oluyole,Ibadan</t>
  </si>
  <si>
    <t>Rtd. Colonel</t>
  </si>
  <si>
    <t>Alimah Aliko</t>
  </si>
  <si>
    <t>Chukwube &amp; Sons Furnitures</t>
  </si>
  <si>
    <t>NNPC rd.,Abeokuta</t>
  </si>
  <si>
    <t>Carpentry</t>
  </si>
  <si>
    <t>Quadri</t>
  </si>
  <si>
    <t>Aliyu</t>
  </si>
  <si>
    <t>Gwagwalada,Abuja</t>
  </si>
  <si>
    <t>Realtor</t>
  </si>
  <si>
    <t>Command Day School</t>
  </si>
  <si>
    <t>Saki</t>
  </si>
  <si>
    <t>Saliu Aderonmu</t>
  </si>
  <si>
    <t>Adebowale</t>
  </si>
  <si>
    <t>Godwin</t>
  </si>
  <si>
    <t>Jimeta,Adamawa</t>
  </si>
  <si>
    <t>Entrepreneur</t>
  </si>
  <si>
    <t>Susan</t>
  </si>
  <si>
    <t>Chidi</t>
  </si>
  <si>
    <t>17,Jinwa street,Agege,Lagos</t>
  </si>
  <si>
    <t>Chuklarh Nig Ltd</t>
  </si>
  <si>
    <t>Oluyole Ind. Estate,Ibadan</t>
  </si>
  <si>
    <t>Chicken feeds</t>
  </si>
  <si>
    <t>Maybelline</t>
  </si>
  <si>
    <t>Joseph</t>
  </si>
  <si>
    <t>Oladapo str,Sango,Ibadan</t>
  </si>
  <si>
    <t>SM Influencer</t>
  </si>
  <si>
    <t>Aminat Yusuf</t>
  </si>
  <si>
    <t>Olalekan</t>
  </si>
  <si>
    <t>15,Korra House,Challenge,Ibadan</t>
  </si>
  <si>
    <t>System developer</t>
  </si>
  <si>
    <t>Katherine Ozo</t>
  </si>
  <si>
    <t>Goodness &amp; Mercy Pry School</t>
  </si>
  <si>
    <t>Primary School</t>
  </si>
  <si>
    <t>Peter Badejo</t>
  </si>
  <si>
    <t>Alt Pots n Pan Nig.Ltd</t>
  </si>
  <si>
    <t>Metals</t>
  </si>
  <si>
    <t>Keystone Lounge n Bar</t>
  </si>
  <si>
    <t>Agodi GRA,Ibadan</t>
  </si>
  <si>
    <t>Lounge and Bar</t>
  </si>
  <si>
    <t>King Umar</t>
  </si>
  <si>
    <t>Complan Industries</t>
  </si>
  <si>
    <t>Lagos-Ibadan Expressway</t>
  </si>
  <si>
    <t>Construction</t>
  </si>
  <si>
    <t>Alase Trading Store</t>
  </si>
  <si>
    <t>Tdex Junct.,Oyo town</t>
  </si>
  <si>
    <t>Gateman</t>
  </si>
  <si>
    <t>Esther Emmanuel</t>
  </si>
  <si>
    <t>SweetToooth Industries</t>
  </si>
  <si>
    <t>Food Production</t>
  </si>
  <si>
    <t>Felix</t>
  </si>
  <si>
    <t>Nzokwo</t>
  </si>
  <si>
    <t>Surgeon</t>
  </si>
  <si>
    <t>Chuks</t>
  </si>
  <si>
    <t>Chiwell</t>
  </si>
  <si>
    <t>45,Olowo estate,Bashorun,Ibadan</t>
  </si>
  <si>
    <t>Rachael</t>
  </si>
  <si>
    <t>Opeyemi</t>
  </si>
  <si>
    <t>LAUTECH,Ogbomosho</t>
  </si>
  <si>
    <t>Moore Bakeries</t>
  </si>
  <si>
    <t>Ifelaja str opp NNPC.,Oyo town</t>
  </si>
  <si>
    <t>Israel Igboekwe</t>
  </si>
  <si>
    <t>Aishat</t>
  </si>
  <si>
    <t>Momodu</t>
  </si>
  <si>
    <t>Onigi junction,Iwo road,Ibadan</t>
  </si>
  <si>
    <t>Businesss</t>
  </si>
  <si>
    <t>Compass Group of Schools</t>
  </si>
  <si>
    <t>Kuola,Ibadan</t>
  </si>
  <si>
    <t>Nursery and Primary School</t>
  </si>
  <si>
    <t>Adura Akinyemi</t>
  </si>
  <si>
    <t>Nifez Stores</t>
  </si>
  <si>
    <t>Igbogi str.,Oyo town</t>
  </si>
  <si>
    <t>Fashion store</t>
  </si>
  <si>
    <t>Winterfed Companies</t>
  </si>
  <si>
    <t>Bread factory</t>
  </si>
  <si>
    <t>Grace</t>
  </si>
  <si>
    <t>Adeboye</t>
  </si>
  <si>
    <t>Soka,Ibadan</t>
  </si>
  <si>
    <t>Receptionist</t>
  </si>
  <si>
    <t>Oladeji</t>
  </si>
  <si>
    <t>Bonojo</t>
  </si>
  <si>
    <t>Ibekwe Arinze way,Uyo,Akwa Ibom</t>
  </si>
  <si>
    <t>Psychologist</t>
  </si>
  <si>
    <t>Omotayo</t>
  </si>
  <si>
    <t>Edun</t>
  </si>
  <si>
    <t>29,Yellow gate,Oluyole,Ibadan</t>
  </si>
  <si>
    <t>Muslim Comprehensive High Schl</t>
  </si>
  <si>
    <t>Akinlade Electronics</t>
  </si>
  <si>
    <t>Electronics store</t>
  </si>
  <si>
    <t>Sunderland Nur/Pry School</t>
  </si>
  <si>
    <t>VI,Lagos</t>
  </si>
  <si>
    <t>Rods &amp; Strings Ind.</t>
  </si>
  <si>
    <t>Idi-iroko Exp.,Ogun state</t>
  </si>
  <si>
    <t>Metal production</t>
  </si>
  <si>
    <t>23,Godbless estate,Bashorun,Ibadan</t>
  </si>
  <si>
    <t>Dentist</t>
  </si>
  <si>
    <t>Fatimoh</t>
  </si>
  <si>
    <t>Ajoke</t>
  </si>
  <si>
    <t>Agodi Estate, Ibadan</t>
  </si>
  <si>
    <t>Doctor</t>
  </si>
  <si>
    <t>Fathia  Aliyu</t>
  </si>
  <si>
    <t>Oreoluwa</t>
  </si>
  <si>
    <t>Adesanya</t>
  </si>
  <si>
    <t>3,Ladigbolu street,Adams way Bodija,Ibadan</t>
  </si>
  <si>
    <t>Chinwe Chukwudi</t>
  </si>
  <si>
    <t>Okoye</t>
  </si>
  <si>
    <t>Kingsley</t>
  </si>
  <si>
    <t>21,Tafawa Balewa square,Agodi,Ibadan</t>
  </si>
  <si>
    <t>Adams   Johnson</t>
  </si>
  <si>
    <t>Adebisi</t>
  </si>
  <si>
    <t>Kolawole</t>
  </si>
  <si>
    <t>20, Iyagokun street,Ibadan</t>
  </si>
  <si>
    <t>Fehintola   Adisa</t>
  </si>
  <si>
    <t>Anthony</t>
  </si>
  <si>
    <t>Adeyemi</t>
  </si>
  <si>
    <t>1,Yipee street,VI,Lagos</t>
  </si>
  <si>
    <t>Accountant</t>
  </si>
  <si>
    <t>Ademola</t>
  </si>
  <si>
    <t>Suleiman</t>
  </si>
  <si>
    <t>23,Awolowo str,Garki,Abuja</t>
  </si>
  <si>
    <t>Business Analyst</t>
  </si>
  <si>
    <t>Rahmon</t>
  </si>
  <si>
    <t>117,Uyo Secretariat,Uyo</t>
  </si>
  <si>
    <t>Carpenter</t>
  </si>
  <si>
    <t>Bukola Davies</t>
  </si>
  <si>
    <t>Shade</t>
  </si>
  <si>
    <t>Habeeb</t>
  </si>
  <si>
    <t>304,GRA,Apapa,Lagos</t>
  </si>
  <si>
    <t>Folusho</t>
  </si>
  <si>
    <t>Akin alabi close,Soka,Ibadan</t>
  </si>
  <si>
    <t>Rosemary  Elvis</t>
  </si>
  <si>
    <t>Anu</t>
  </si>
  <si>
    <t>Peters</t>
  </si>
  <si>
    <t>19,Ibape street,Idi Arere,Ibadan</t>
  </si>
  <si>
    <t>Precious  Alayande</t>
  </si>
  <si>
    <t>Victor</t>
  </si>
  <si>
    <t>Madueke</t>
  </si>
  <si>
    <t>09,Chika close,Eket,Uyo</t>
  </si>
  <si>
    <t>Winifred</t>
  </si>
  <si>
    <t>Walter</t>
  </si>
  <si>
    <t>Bashorun,Ibadan</t>
  </si>
  <si>
    <t>Ayeesha</t>
  </si>
  <si>
    <t>Dagunro</t>
  </si>
  <si>
    <t>67,Purple gate,Oluyole,Ibadan</t>
  </si>
  <si>
    <t>Sales Rep</t>
  </si>
  <si>
    <t>Fatimah Dauda</t>
  </si>
  <si>
    <t>Florence</t>
  </si>
  <si>
    <t>Olasunmbo</t>
  </si>
  <si>
    <t>Afeez</t>
  </si>
  <si>
    <t>Babafemi</t>
  </si>
  <si>
    <t>Babafemi str.,Oyo town</t>
  </si>
  <si>
    <t>David</t>
  </si>
  <si>
    <t>Jones</t>
  </si>
  <si>
    <t>14,Ajose str. Saki</t>
  </si>
  <si>
    <t>Fatimah Mohammed</t>
  </si>
  <si>
    <t>Adura</t>
  </si>
  <si>
    <t>Fajobi</t>
  </si>
  <si>
    <t>26,Folape road,Oyo town</t>
  </si>
  <si>
    <t>Mechanic</t>
  </si>
  <si>
    <t>Bolu Fatunbi</t>
  </si>
  <si>
    <t>Adeokun</t>
  </si>
  <si>
    <t>190,Ebenezer Estate,Bashorun,Ibadan</t>
  </si>
  <si>
    <t>Jemimah   Alagbe</t>
  </si>
  <si>
    <t>Fathia</t>
  </si>
  <si>
    <t>Sodehinde</t>
  </si>
  <si>
    <t>Opp CDS,Saki</t>
  </si>
  <si>
    <t>Adamu</t>
  </si>
  <si>
    <t>Aderinde</t>
  </si>
  <si>
    <t>Hon. Olawale str,Saki</t>
  </si>
  <si>
    <t>Azeez Adeniran</t>
  </si>
  <si>
    <t>Uche</t>
  </si>
  <si>
    <t>Fredrick</t>
  </si>
  <si>
    <t>Obafemi Awolowo street,Ikeja,Lagos</t>
  </si>
  <si>
    <t>Plumber</t>
  </si>
  <si>
    <t>Mika</t>
  </si>
  <si>
    <t>Alade</t>
  </si>
  <si>
    <t>35,Godbless estate,Bashorun,Ibadan</t>
  </si>
  <si>
    <t>Solomon</t>
  </si>
  <si>
    <t>Baldwin</t>
  </si>
  <si>
    <t>09,Blue estate,Bashorun,Ibadan</t>
  </si>
  <si>
    <t>Gboyega</t>
  </si>
  <si>
    <t>Akanni</t>
  </si>
  <si>
    <t>Eleyele,Ibadan</t>
  </si>
  <si>
    <t>Health worker</t>
  </si>
  <si>
    <t>Fathia Aliyu</t>
  </si>
  <si>
    <t>Sago</t>
  </si>
  <si>
    <t>Olawale</t>
  </si>
  <si>
    <t>Gloria</t>
  </si>
  <si>
    <t>Akeju</t>
  </si>
  <si>
    <t>19,Charles Okocha str,Oluyole,Ibadan</t>
  </si>
  <si>
    <t>Bosede</t>
  </si>
  <si>
    <t>Alase</t>
  </si>
  <si>
    <t>16,Olajogun rd,Oyo town</t>
  </si>
  <si>
    <t>Adenike</t>
  </si>
  <si>
    <t>Dauda</t>
  </si>
  <si>
    <t>Souda rd., Saki</t>
  </si>
  <si>
    <t>Olaide</t>
  </si>
  <si>
    <t>Makinde</t>
  </si>
  <si>
    <t>Oyo town</t>
  </si>
  <si>
    <t>Nurse</t>
  </si>
  <si>
    <t>GEBSU Law Firm</t>
  </si>
  <si>
    <t>Jericho, Ibadan</t>
  </si>
  <si>
    <t>Law firm</t>
  </si>
  <si>
    <t>Israel Olatunde</t>
  </si>
  <si>
    <t>Moyosore</t>
  </si>
  <si>
    <t>Karounwi</t>
  </si>
  <si>
    <t>02,Dejoke estate,Oyo town</t>
  </si>
  <si>
    <t>Business</t>
  </si>
  <si>
    <t>Olabode street,Ojota,Lagos</t>
  </si>
  <si>
    <t>Faith</t>
  </si>
  <si>
    <t>39,Coords close,Jericho,Ibadan</t>
  </si>
  <si>
    <t>IT Manager</t>
  </si>
  <si>
    <t>Mariam</t>
  </si>
  <si>
    <t>Mistura</t>
  </si>
  <si>
    <t>Adetoro</t>
  </si>
  <si>
    <t>Laderin Estate, Abeokuta</t>
  </si>
  <si>
    <t>Azeezat</t>
  </si>
  <si>
    <t>Musiliu</t>
  </si>
  <si>
    <t>Rosemary Elvis</t>
  </si>
  <si>
    <t>Reason</t>
  </si>
  <si>
    <t>Paul</t>
  </si>
  <si>
    <t>34, Green house, Olodo ,Ibadan</t>
  </si>
  <si>
    <t>Fehintola Adisa</t>
  </si>
  <si>
    <t>Mercy</t>
  </si>
  <si>
    <t>Police</t>
  </si>
  <si>
    <t>Gbenga</t>
  </si>
  <si>
    <t>Johnson</t>
  </si>
  <si>
    <t>Asero Housing Estate,Abeokuta</t>
  </si>
  <si>
    <t>Kolade</t>
  </si>
  <si>
    <t>Challenge Ibadan</t>
  </si>
  <si>
    <t>Pharmacist</t>
  </si>
  <si>
    <t>Pascal Ebube</t>
  </si>
  <si>
    <t>Vicoria</t>
  </si>
  <si>
    <t>Oseni</t>
  </si>
  <si>
    <t>10,Oladeji close,Bodija,Ibadan</t>
  </si>
  <si>
    <t>Photographer</t>
  </si>
  <si>
    <t>Mary</t>
  </si>
  <si>
    <t>Fashohun rd,Bashorun, Ibadan</t>
  </si>
  <si>
    <t>Mohammed</t>
  </si>
  <si>
    <t>57,Gowon estate,Lokoja</t>
  </si>
  <si>
    <t>Chidinma</t>
  </si>
  <si>
    <t>27,Kolapo street,Orita-challenge</t>
  </si>
  <si>
    <t>Software engineer</t>
  </si>
  <si>
    <t>Joshua</t>
  </si>
  <si>
    <t>Onyeka</t>
  </si>
  <si>
    <t>Idi Arere,Ibadan</t>
  </si>
  <si>
    <t>Ebun</t>
  </si>
  <si>
    <t>25,NNPC road,Apapa,Laos</t>
  </si>
  <si>
    <t>Chioma</t>
  </si>
  <si>
    <t>Ikokwu</t>
  </si>
  <si>
    <t>09,Dekunle close,Banana Island,Lagos</t>
  </si>
  <si>
    <t>Denola</t>
  </si>
  <si>
    <t>Marcus</t>
  </si>
  <si>
    <t>11,Frank Monda str,Ikoyi,Lagos</t>
  </si>
  <si>
    <t>Actor</t>
  </si>
  <si>
    <t>Sodiq</t>
  </si>
  <si>
    <t>Obadina</t>
  </si>
  <si>
    <t>Lagos</t>
  </si>
  <si>
    <t>Pilot</t>
  </si>
  <si>
    <t>Justina</t>
  </si>
  <si>
    <t>Grey</t>
  </si>
  <si>
    <t>72,Green gate, Oluyole</t>
  </si>
  <si>
    <t>Botanist</t>
  </si>
  <si>
    <t>Ada</t>
  </si>
  <si>
    <t>Chinweze</t>
  </si>
  <si>
    <t>Daniel</t>
  </si>
  <si>
    <t>Omotehinse</t>
  </si>
  <si>
    <t>Arinze Paul</t>
  </si>
  <si>
    <t>Ope</t>
  </si>
  <si>
    <t>Hair stylist</t>
  </si>
  <si>
    <t>Yemi</t>
  </si>
  <si>
    <t>Abe</t>
  </si>
  <si>
    <t>Olabisi house,Akala Expressway,Ibadan</t>
  </si>
  <si>
    <t>Bonny</t>
  </si>
  <si>
    <t>Igwe</t>
  </si>
  <si>
    <t>29,Red gate,Oluyole,Ibadan</t>
  </si>
  <si>
    <t>Esther</t>
  </si>
  <si>
    <t>Fagbemi</t>
  </si>
  <si>
    <t>Custom Officer</t>
  </si>
  <si>
    <t>Temitope Adewale</t>
  </si>
  <si>
    <t>Lateef</t>
  </si>
  <si>
    <t>Afolayan</t>
  </si>
  <si>
    <t>Ada Kayode</t>
  </si>
  <si>
    <t>Roselyn</t>
  </si>
  <si>
    <t>Obadimu</t>
  </si>
  <si>
    <t>Apata, Ibadan</t>
  </si>
  <si>
    <t>Alh. Garba</t>
  </si>
  <si>
    <t>Buhari</t>
  </si>
  <si>
    <t>Challenge market,Ibadan</t>
  </si>
  <si>
    <t>Joy</t>
  </si>
  <si>
    <t>Baderin</t>
  </si>
  <si>
    <t>09, Apata Plaza,Ibadan</t>
  </si>
  <si>
    <t>Chinyere</t>
  </si>
  <si>
    <t>Emeka</t>
  </si>
  <si>
    <t>Molete,Ibadan</t>
  </si>
  <si>
    <t>Jonathan</t>
  </si>
  <si>
    <t>Kevin</t>
  </si>
  <si>
    <t>Hon. Olaifa House,Challenge,Ibadan</t>
  </si>
  <si>
    <t>Technician</t>
  </si>
  <si>
    <t>Deborah</t>
  </si>
  <si>
    <t>Animashaun</t>
  </si>
  <si>
    <t>Red gate,Oluyole,Ibadan</t>
  </si>
  <si>
    <t>Erik</t>
  </si>
  <si>
    <t>Edigjana</t>
  </si>
  <si>
    <t>Iyana Onipan,Idi Are,Ibadan</t>
  </si>
  <si>
    <t>DJ</t>
  </si>
  <si>
    <t>Romoke</t>
  </si>
  <si>
    <t>Fayemi</t>
  </si>
  <si>
    <t>Erintin,Ibadan</t>
  </si>
  <si>
    <t>Olajide</t>
  </si>
  <si>
    <t>Badmus</t>
  </si>
  <si>
    <t>Jeweller</t>
  </si>
  <si>
    <t>Ade</t>
  </si>
  <si>
    <t>Akin</t>
  </si>
  <si>
    <t>6,Kolapo street,Oyo town,Oyo</t>
  </si>
  <si>
    <t>Nkem</t>
  </si>
  <si>
    <t>Amtata</t>
  </si>
  <si>
    <t>Opp Cromp Schools,Tiper garage,Ibadan</t>
  </si>
  <si>
    <t>Marketer</t>
  </si>
  <si>
    <t>Hassan</t>
  </si>
  <si>
    <t>NNPC,Apata,Ibadan</t>
  </si>
  <si>
    <t>Architect</t>
  </si>
  <si>
    <t>Opp.Custom building Agodi,Ibadan</t>
  </si>
  <si>
    <t>Victoria</t>
  </si>
  <si>
    <t>Davidson</t>
  </si>
  <si>
    <t>Ajoke Plaza,Dugbe,Ibadan</t>
  </si>
  <si>
    <t>Politician</t>
  </si>
  <si>
    <t>Tommy</t>
  </si>
  <si>
    <t>Lee</t>
  </si>
  <si>
    <t>Arinze estate, Iyagokun,Ibadan</t>
  </si>
  <si>
    <t>Graphics Designer</t>
  </si>
  <si>
    <t>Gabriel</t>
  </si>
  <si>
    <t>Charlie estate,Ojoo,Ibadan</t>
  </si>
  <si>
    <t>Graphics designer</t>
  </si>
  <si>
    <t>Felicia   Nwogwu</t>
  </si>
  <si>
    <t>Lakeesha</t>
  </si>
  <si>
    <t>Storm</t>
  </si>
  <si>
    <t>19,Yellow gate,Oluyole,Ibadan</t>
  </si>
  <si>
    <t>Yetunde</t>
  </si>
  <si>
    <t>Artiste</t>
  </si>
  <si>
    <t>Angela</t>
  </si>
  <si>
    <t>Aminu</t>
  </si>
  <si>
    <t>16,Adewale strt,Eleyele,Ibadan</t>
  </si>
  <si>
    <t>Therapist</t>
  </si>
  <si>
    <t>Chiomah Benson</t>
  </si>
  <si>
    <t>Kareem</t>
  </si>
  <si>
    <t>Saheed Adigun</t>
  </si>
  <si>
    <t>Ita</t>
  </si>
  <si>
    <t>Lekki Phase I,Lagos</t>
  </si>
  <si>
    <t>Muktar</t>
  </si>
  <si>
    <t>Umar plaza,Bodija market,Ibadan</t>
  </si>
  <si>
    <t>Ssajan and Co Ent</t>
  </si>
  <si>
    <t>35,Fashina way, Bodija</t>
  </si>
  <si>
    <t>Paulina</t>
  </si>
  <si>
    <t>Moses</t>
  </si>
  <si>
    <t>87,Jeli strt,Molete,Ibadan</t>
  </si>
  <si>
    <t>Fadee Akinsanya</t>
  </si>
  <si>
    <t>Adelakun</t>
  </si>
  <si>
    <t>Alajo Complex,Eleyele,Ibadan</t>
  </si>
  <si>
    <t>Optamologist</t>
  </si>
  <si>
    <t>Peter</t>
  </si>
  <si>
    <t>Kehinde</t>
  </si>
  <si>
    <t>20,Ganni Adams road,VI,Lagos</t>
  </si>
  <si>
    <t>Adesuwa</t>
  </si>
  <si>
    <t>27,Charles Okubo close,Oluyole,Ibadan</t>
  </si>
  <si>
    <t>Ozo</t>
  </si>
  <si>
    <t>Caleb</t>
  </si>
  <si>
    <t>09,Adeyinka street,Ado-Ekiti,Ekiti</t>
  </si>
  <si>
    <t>Shop 7,Bodija market,Ibadan</t>
  </si>
  <si>
    <t>Umar</t>
  </si>
  <si>
    <t>Jemimah Alagbe</t>
  </si>
  <si>
    <t>Giwa</t>
  </si>
  <si>
    <t>39,Jericho estate,Ibadan</t>
  </si>
  <si>
    <t>Fadeke Akinsanya</t>
  </si>
  <si>
    <t>Akeem</t>
  </si>
  <si>
    <t>14,Oladokun street,Akure</t>
  </si>
  <si>
    <t>Sales Manager</t>
  </si>
  <si>
    <t>Opemipo</t>
  </si>
  <si>
    <t>Esthetician</t>
  </si>
  <si>
    <t>Rosemary</t>
  </si>
  <si>
    <t>Adelani</t>
  </si>
  <si>
    <t>01,Blue gate,Oluyole,Ibadan</t>
  </si>
  <si>
    <t>Chief Akeju</t>
  </si>
  <si>
    <t>Mosore</t>
  </si>
  <si>
    <t>Airport rd,Ibadan</t>
  </si>
  <si>
    <t>Ezekiel</t>
  </si>
  <si>
    <t>Ajah,Lagos</t>
  </si>
  <si>
    <t>Writer</t>
  </si>
  <si>
    <t>Bayo</t>
  </si>
  <si>
    <t>Kayode</t>
  </si>
  <si>
    <t>Funnab,Abeokuta</t>
  </si>
  <si>
    <t>Babatunde</t>
  </si>
  <si>
    <t>Ogbomosho</t>
  </si>
  <si>
    <t>Ebuka</t>
  </si>
  <si>
    <t>Onaburekhan</t>
  </si>
  <si>
    <t>Ibadan Polytechnic,Ibadan</t>
  </si>
  <si>
    <t>Gbolahan</t>
  </si>
  <si>
    <t>Nkeruika</t>
  </si>
  <si>
    <t>Folashade</t>
  </si>
  <si>
    <t>Ogunkoya</t>
  </si>
  <si>
    <t>G15,Green gate,Oluyole,Ibadan</t>
  </si>
  <si>
    <t>Project Management</t>
  </si>
  <si>
    <t>Kofoworola</t>
  </si>
  <si>
    <t>Kupayi</t>
  </si>
  <si>
    <t>Funaab,Abeokuta</t>
  </si>
  <si>
    <t>Adedeji</t>
  </si>
  <si>
    <t>Bello</t>
  </si>
  <si>
    <t>Ibadan</t>
  </si>
  <si>
    <t>Felicia Nwogwu</t>
  </si>
  <si>
    <t>Happiness</t>
  </si>
  <si>
    <t>Isa</t>
  </si>
  <si>
    <t>17,Justice str.Ikeja,Lagos</t>
  </si>
  <si>
    <t>Dr. Joan</t>
  </si>
  <si>
    <t>Brown</t>
  </si>
  <si>
    <t>Jennifer</t>
  </si>
  <si>
    <t>Raymond</t>
  </si>
  <si>
    <t>Helen</t>
  </si>
  <si>
    <t>Ajose</t>
  </si>
  <si>
    <t>Ojodu,Lagos</t>
  </si>
  <si>
    <t>Air Hostess</t>
  </si>
  <si>
    <t>Nkechi</t>
  </si>
  <si>
    <t>Nonso</t>
  </si>
  <si>
    <t>49,Olive estate,Ajah,Lagos</t>
  </si>
  <si>
    <t>Chinwe Cukwudi</t>
  </si>
  <si>
    <t>Alh. Musa</t>
  </si>
  <si>
    <t>Airport rd,Ikeja Lagos</t>
  </si>
  <si>
    <t>Dimeji Bankle</t>
  </si>
  <si>
    <t>Blessing</t>
  </si>
  <si>
    <t>Olaniyi</t>
  </si>
  <si>
    <t>87,Oladipo way,Lekki,Lagos</t>
  </si>
  <si>
    <t>Engineer</t>
  </si>
  <si>
    <t>Uchenna</t>
  </si>
  <si>
    <t>3,Nnamdi estate,Jericho,Ibadan</t>
  </si>
  <si>
    <t>Geologist</t>
  </si>
  <si>
    <t>Alimat Danjuma</t>
  </si>
  <si>
    <t>Rita</t>
  </si>
  <si>
    <t>Festus</t>
  </si>
  <si>
    <t>55,Coords close,Jericho,Ibadan</t>
  </si>
  <si>
    <t>Web developer</t>
  </si>
  <si>
    <t>Alberto</t>
  </si>
  <si>
    <t>Albert</t>
  </si>
  <si>
    <t>Alade Plaza,Bodija market,Ibadan</t>
  </si>
  <si>
    <t>Peace</t>
  </si>
  <si>
    <t>John-Faith</t>
  </si>
  <si>
    <t>Alase street,Okelewo,Abeokuta</t>
  </si>
  <si>
    <t>Mutiu</t>
  </si>
  <si>
    <t>Egunjobi</t>
  </si>
  <si>
    <t>Tailor</t>
  </si>
  <si>
    <t>Chiamaka</t>
  </si>
  <si>
    <t>Chukwu</t>
  </si>
  <si>
    <t>Agodi,Ibadan</t>
  </si>
  <si>
    <t>Felicia Baron</t>
  </si>
  <si>
    <t>Pascal</t>
  </si>
  <si>
    <t>Alani</t>
  </si>
  <si>
    <t>Imole</t>
  </si>
  <si>
    <t>Olonade</t>
  </si>
  <si>
    <t>Ikechuwu</t>
  </si>
  <si>
    <t>Efe</t>
  </si>
  <si>
    <t>11,Agbara estate,Bashorun,Ibadan</t>
  </si>
  <si>
    <t>Data Analyst</t>
  </si>
  <si>
    <t>Jason</t>
  </si>
  <si>
    <t>Adeyemo</t>
  </si>
  <si>
    <t>Adeyemo Estate,Mokola,Ibadan</t>
  </si>
  <si>
    <t>Emmanuel</t>
  </si>
  <si>
    <t>Jayeoba</t>
  </si>
  <si>
    <t>Chief(Mrs) Akeju</t>
  </si>
  <si>
    <t>Adaora</t>
  </si>
  <si>
    <t>Emmanule</t>
  </si>
  <si>
    <t>Challenge,Ibadan</t>
  </si>
  <si>
    <t>SAN</t>
  </si>
  <si>
    <t>Adaobi</t>
  </si>
  <si>
    <t>Diamond estate,Ilorin</t>
  </si>
  <si>
    <t>Mohmoh</t>
  </si>
  <si>
    <t>Wike</t>
  </si>
  <si>
    <t>23,Olive estate,Ajah,Lagos</t>
  </si>
  <si>
    <t>Project manager</t>
  </si>
  <si>
    <t>Akinloye</t>
  </si>
  <si>
    <t>London,United Kingdom</t>
  </si>
  <si>
    <t>Oladokun</t>
  </si>
  <si>
    <t>Derby,United Kingdom</t>
  </si>
  <si>
    <t>Pamela</t>
  </si>
  <si>
    <t>Williams</t>
  </si>
  <si>
    <t>Amsterdam, Netherlands</t>
  </si>
  <si>
    <t>Scientist</t>
  </si>
  <si>
    <t>25,NNPC road,Apapa,Lagos</t>
  </si>
  <si>
    <t>Global Optimus Ltd</t>
  </si>
  <si>
    <t>P.O Box 2887,Ikeja,Lagos</t>
  </si>
  <si>
    <t>StaffID</t>
  </si>
  <si>
    <t>Lastname</t>
  </si>
  <si>
    <t>Department</t>
  </si>
  <si>
    <t>Branchname</t>
  </si>
  <si>
    <t>AnnualSalary</t>
  </si>
  <si>
    <t>HireDate</t>
  </si>
  <si>
    <t>ExitDate</t>
  </si>
  <si>
    <t>StaffLevel</t>
  </si>
  <si>
    <t>Adams</t>
  </si>
  <si>
    <t>Marketing</t>
  </si>
  <si>
    <t>Dugbe</t>
  </si>
  <si>
    <t>Male</t>
  </si>
  <si>
    <t>ABO</t>
  </si>
  <si>
    <t>Fehintola</t>
  </si>
  <si>
    <t>Adisa</t>
  </si>
  <si>
    <t>Female</t>
  </si>
  <si>
    <t>ET</t>
  </si>
  <si>
    <t>Omerekpe</t>
  </si>
  <si>
    <t>DM</t>
  </si>
  <si>
    <t>Lukman</t>
  </si>
  <si>
    <t>MGR</t>
  </si>
  <si>
    <t>Jumoke</t>
  </si>
  <si>
    <t>EA</t>
  </si>
  <si>
    <t>Glory</t>
  </si>
  <si>
    <t>Akinsanya</t>
  </si>
  <si>
    <t>Alayande</t>
  </si>
  <si>
    <t>BO</t>
  </si>
  <si>
    <t>Tobi</t>
  </si>
  <si>
    <t>Dimeji</t>
  </si>
  <si>
    <t>Bankole</t>
  </si>
  <si>
    <t>AM</t>
  </si>
  <si>
    <t>Olatunde</t>
  </si>
  <si>
    <t>Mokola</t>
  </si>
  <si>
    <t>Katherine</t>
  </si>
  <si>
    <t>Marketung</t>
  </si>
  <si>
    <t>SAM</t>
  </si>
  <si>
    <t>Yinka</t>
  </si>
  <si>
    <t>Amos</t>
  </si>
  <si>
    <t>King</t>
  </si>
  <si>
    <t>Saheed</t>
  </si>
  <si>
    <t>Adigun</t>
  </si>
  <si>
    <t>GA</t>
  </si>
  <si>
    <t>Saliu</t>
  </si>
  <si>
    <t>Aderonmu</t>
  </si>
  <si>
    <t>Azeez</t>
  </si>
  <si>
    <t>Adediran</t>
  </si>
  <si>
    <t>Fatimah</t>
  </si>
  <si>
    <t>Badejo</t>
  </si>
  <si>
    <t>SBO</t>
  </si>
  <si>
    <t>Iwo road</t>
  </si>
  <si>
    <t>SEA</t>
  </si>
  <si>
    <t>Chinwe</t>
  </si>
  <si>
    <t>Yemisi</t>
  </si>
  <si>
    <t>Onigbinde</t>
  </si>
  <si>
    <t>Temitope</t>
  </si>
  <si>
    <t>Adewale</t>
  </si>
  <si>
    <t>Ebube</t>
  </si>
  <si>
    <t>Alimah</t>
  </si>
  <si>
    <t>Aliko</t>
  </si>
  <si>
    <t>Ojoo</t>
  </si>
  <si>
    <t>Felicia</t>
  </si>
  <si>
    <t>Nwogwu</t>
  </si>
  <si>
    <t>Aminat</t>
  </si>
  <si>
    <t>Yusuf</t>
  </si>
  <si>
    <t>Patience</t>
  </si>
  <si>
    <t>Audu</t>
  </si>
  <si>
    <t>Challenge</t>
  </si>
  <si>
    <t>Chiomah</t>
  </si>
  <si>
    <t>Benson</t>
  </si>
  <si>
    <t>Fadeke</t>
  </si>
  <si>
    <t>Baron</t>
  </si>
  <si>
    <t>Alimat</t>
  </si>
  <si>
    <t>Danjuma</t>
  </si>
  <si>
    <t>Oluyole</t>
  </si>
  <si>
    <t>Akinyemi</t>
  </si>
  <si>
    <t>Okonkwo</t>
  </si>
  <si>
    <t>Kolapo</t>
  </si>
  <si>
    <t>Ademoye</t>
  </si>
  <si>
    <t>Oyo Town</t>
  </si>
  <si>
    <t>Bolu</t>
  </si>
  <si>
    <t>Fatunbi</t>
  </si>
  <si>
    <t>Igboekwe</t>
  </si>
  <si>
    <t>Annie</t>
  </si>
  <si>
    <t>Bodija</t>
  </si>
  <si>
    <t>Jemimah</t>
  </si>
  <si>
    <t>Bukola</t>
  </si>
  <si>
    <t>Davies</t>
  </si>
  <si>
    <t>Oni-Alfred</t>
  </si>
  <si>
    <t>Elvis</t>
  </si>
  <si>
    <t>Matthew</t>
  </si>
  <si>
    <t>Durojaye</t>
  </si>
  <si>
    <t>Arinze</t>
  </si>
  <si>
    <t>Ejike</t>
  </si>
  <si>
    <t>AccountName</t>
  </si>
  <si>
    <t xml:space="preserve">NUMBER OF CLOSED ACCOUNTS </t>
  </si>
  <si>
    <t>Go to ZenithbankEmployees</t>
  </si>
  <si>
    <t>Click to view Zenith bank Employees worksheet</t>
  </si>
  <si>
    <t xml:space="preserve"> Branchname</t>
  </si>
  <si>
    <t xml:space="preserve"> </t>
  </si>
  <si>
    <t>Fullname</t>
  </si>
  <si>
    <t>Jumoke Adamu</t>
  </si>
  <si>
    <t>Rita Williams</t>
  </si>
  <si>
    <t>Azeez Adediran</t>
  </si>
  <si>
    <t>Akeem Adisa</t>
  </si>
  <si>
    <t>Patience Audu</t>
  </si>
  <si>
    <t>Shade Ayinde</t>
  </si>
  <si>
    <t xml:space="preserve">  </t>
  </si>
  <si>
    <t>FULNAME</t>
  </si>
  <si>
    <t>ACCOUNTNAME2</t>
  </si>
  <si>
    <t>Accountofficer</t>
  </si>
  <si>
    <t xml:space="preserve">TOTAL DDA FOR ACCOUNT OFFICERS </t>
  </si>
  <si>
    <t xml:space="preserve">using index </t>
  </si>
  <si>
    <t xml:space="preserve">and match to </t>
  </si>
  <si>
    <t>source for</t>
  </si>
  <si>
    <t xml:space="preserve"> account officer</t>
  </si>
  <si>
    <t>using xlookup</t>
  </si>
  <si>
    <t>to source</t>
  </si>
  <si>
    <t>for branch</t>
  </si>
  <si>
    <t>Not Found</t>
  </si>
  <si>
    <t xml:space="preserve">TOTAL TARGET MADE BY BRANCHES </t>
  </si>
  <si>
    <t>TOTALTARGET MADE BY BRANCHES/ACC TYPE</t>
  </si>
  <si>
    <t>Go to Customer Info</t>
  </si>
  <si>
    <t>Click to view Customer Information worksheet</t>
  </si>
  <si>
    <t>Row Labels</t>
  </si>
  <si>
    <t>Grand Total</t>
  </si>
  <si>
    <t>Sum of AccountBalance</t>
  </si>
  <si>
    <t>Sum of AnnualSalary</t>
  </si>
  <si>
    <t>Jemimah  Alagbe</t>
  </si>
  <si>
    <t>Count of 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</si>
</sst>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/mm/yyyy"/>
    <numFmt numFmtId="165" formatCode="00000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4" fontId="0" fillId="0" borderId="0" xfId="0" applyNumberFormat="1"/>
    <xf numFmtId="43" fontId="0" fillId="0" borderId="0" xfId="1" applyFont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4" fillId="0" borderId="0" xfId="2" applyFont="1"/>
    <xf numFmtId="165" fontId="0" fillId="0" borderId="0" xfId="0" applyNumberFormat="1"/>
    <xf numFmtId="0" fontId="6" fillId="0" borderId="0" xfId="0" applyFont="1"/>
    <xf numFmtId="0" fontId="2" fillId="2" borderId="0" xfId="0" applyFont="1" applyFill="1"/>
    <xf numFmtId="0" fontId="3" fillId="0" borderId="0" xfId="2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3" borderId="0" xfId="0" applyFont="1" applyFill="1"/>
  </cellXfs>
  <cellStyles count="3">
    <cellStyle name="Comma" xfId="1" builtinId="3"/>
    <cellStyle name="Hyperlink" xfId="2" builtinId="8"/>
    <cellStyle name="Normal" xfId="0" builtinId="0"/>
  </cellStyles>
  <dxfs count="10">
    <dxf>
      <numFmt numFmtId="19" formatCode="m/d/yyyy"/>
    </dxf>
    <dxf>
      <numFmt numFmtId="0" formatCode="General"/>
    </dxf>
    <dxf>
      <numFmt numFmtId="165" formatCode="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164" formatCode="dd/mm/yyyy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For Zega Bank PLC.xlsx]Sheet1!PivotTable1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DDE</a:t>
            </a:r>
            <a:r>
              <a:rPr lang="en-US" baseline="0"/>
              <a:t> FOR SW2 BRANCHES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Sheet1!$A$2:$A$7</c:f>
              <c:strCache>
                <c:ptCount val="5"/>
                <c:pt idx="0">
                  <c:v>Iwo road</c:v>
                </c:pt>
                <c:pt idx="1">
                  <c:v>Ogbomosho</c:v>
                </c:pt>
                <c:pt idx="2">
                  <c:v>Ojoo</c:v>
                </c:pt>
                <c:pt idx="3">
                  <c:v>Oyo Town</c:v>
                </c:pt>
                <c:pt idx="4">
                  <c:v>Saki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5"/>
                <c:pt idx="0">
                  <c:v>154950194.23508945</c:v>
                </c:pt>
                <c:pt idx="1">
                  <c:v>11625326.539999999</c:v>
                </c:pt>
                <c:pt idx="2">
                  <c:v>38155537.075844772</c:v>
                </c:pt>
                <c:pt idx="3">
                  <c:v>67407808.463776365</c:v>
                </c:pt>
                <c:pt idx="4">
                  <c:v>6551056.6836498603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A9-435A-A458-E8ABA5E7B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494783"/>
        <c:axId val="733496703"/>
      </c:lineChart>
      <c:catAx>
        <c:axId val="7334947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496703"/>
        <c:crosses val="autoZero"/>
        <c:auto val="1"/>
        <c:lblAlgn val="ctr"/>
        <c:lblOffset val="100"/>
        <c:noMultiLvlLbl val="0"/>
      </c:catAx>
      <c:valAx>
        <c:axId val="73349670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3349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For Zega Bank PLC.xlsx]Sheet4!PivotTable2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STAFF SALARY COMPARISIM BO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Sheet4!$A$2:$A$24</c:f>
              <c:multiLvlStrCache>
                <c:ptCount val="20"/>
                <c:lvl>
                  <c:pt idx="0">
                    <c:v>Bodija</c:v>
                  </c:pt>
                  <c:pt idx="1">
                    <c:v>Challenge</c:v>
                  </c:pt>
                  <c:pt idx="2">
                    <c:v>Dugbe</c:v>
                  </c:pt>
                  <c:pt idx="3">
                    <c:v>Iwo road</c:v>
                  </c:pt>
                  <c:pt idx="4">
                    <c:v>Mokola</c:v>
                  </c:pt>
                  <c:pt idx="5">
                    <c:v>Ogbomosho</c:v>
                  </c:pt>
                  <c:pt idx="6">
                    <c:v>Ojoo</c:v>
                  </c:pt>
                  <c:pt idx="7">
                    <c:v>Oluyole</c:v>
                  </c:pt>
                  <c:pt idx="8">
                    <c:v>Oyo Town</c:v>
                  </c:pt>
                  <c:pt idx="9">
                    <c:v>Saki</c:v>
                  </c:pt>
                  <c:pt idx="10">
                    <c:v>Bodija</c:v>
                  </c:pt>
                  <c:pt idx="11">
                    <c:v>Challenge</c:v>
                  </c:pt>
                  <c:pt idx="12">
                    <c:v>Dugbe</c:v>
                  </c:pt>
                  <c:pt idx="13">
                    <c:v>Iwo road</c:v>
                  </c:pt>
                  <c:pt idx="14">
                    <c:v>Mokola</c:v>
                  </c:pt>
                  <c:pt idx="15">
                    <c:v>Ogbomosho</c:v>
                  </c:pt>
                  <c:pt idx="16">
                    <c:v>Ojoo</c:v>
                  </c:pt>
                  <c:pt idx="17">
                    <c:v>Oluyole</c:v>
                  </c:pt>
                  <c:pt idx="18">
                    <c:v>Oyo Town</c:v>
                  </c:pt>
                  <c:pt idx="19">
                    <c:v>Saki</c:v>
                  </c:pt>
                </c:lvl>
                <c:lvl>
                  <c:pt idx="0">
                    <c:v>Female</c:v>
                  </c:pt>
                  <c:pt idx="10">
                    <c:v>Male</c:v>
                  </c:pt>
                </c:lvl>
              </c:multiLvlStrCache>
            </c:multiLvlStrRef>
          </c:cat>
          <c:val>
            <c:numRef>
              <c:f>Sheet4!$B$2:$B$24</c:f>
              <c:numCache>
                <c:formatCode>General</c:formatCode>
                <c:ptCount val="20"/>
                <c:pt idx="0">
                  <c:v>31032000</c:v>
                </c:pt>
                <c:pt idx="1">
                  <c:v>17316000</c:v>
                </c:pt>
                <c:pt idx="2">
                  <c:v>36158000</c:v>
                </c:pt>
                <c:pt idx="3">
                  <c:v>26184000</c:v>
                </c:pt>
                <c:pt idx="4">
                  <c:v>30048000</c:v>
                </c:pt>
                <c:pt idx="5">
                  <c:v>3720000</c:v>
                </c:pt>
                <c:pt idx="6">
                  <c:v>11568000</c:v>
                </c:pt>
                <c:pt idx="7">
                  <c:v>8520000</c:v>
                </c:pt>
                <c:pt idx="8">
                  <c:v>4200000</c:v>
                </c:pt>
                <c:pt idx="9">
                  <c:v>4500000</c:v>
                </c:pt>
                <c:pt idx="10">
                  <c:v>5748000</c:v>
                </c:pt>
                <c:pt idx="11">
                  <c:v>24300000</c:v>
                </c:pt>
                <c:pt idx="12">
                  <c:v>55610000</c:v>
                </c:pt>
                <c:pt idx="13">
                  <c:v>10020000</c:v>
                </c:pt>
                <c:pt idx="14">
                  <c:v>19740000</c:v>
                </c:pt>
                <c:pt idx="15">
                  <c:v>4500000</c:v>
                </c:pt>
                <c:pt idx="16">
                  <c:v>5820000</c:v>
                </c:pt>
                <c:pt idx="17">
                  <c:v>6300000</c:v>
                </c:pt>
                <c:pt idx="18">
                  <c:v>16092000</c:v>
                </c:pt>
                <c:pt idx="19">
                  <c:v>20592000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11-4035-A709-83981FCA7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484415"/>
        <c:axId val="1314481535"/>
      </c:lineChart>
      <c:catAx>
        <c:axId val="1314484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481535"/>
        <c:crosses val="autoZero"/>
        <c:auto val="1"/>
        <c:lblAlgn val="ctr"/>
        <c:lblOffset val="100"/>
        <c:noMultiLvlLbl val="0"/>
      </c:catAx>
      <c:valAx>
        <c:axId val="131448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48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For Zega Bank PLC.xlsx]Sheet6!PivotTable6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Cabal owned by RSMs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Sheet6!$A$4:$A$59</c:f>
              <c:strCache>
                <c:ptCount val="55"/>
                <c:pt idx="0">
                  <c:v>Abraham Akinsanya</c:v>
                </c:pt>
                <c:pt idx="1">
                  <c:v>Ada Kayode</c:v>
                </c:pt>
                <c:pt idx="2">
                  <c:v>Adams Johnson</c:v>
                </c:pt>
                <c:pt idx="3">
                  <c:v>Adura Akinyemi</c:v>
                </c:pt>
                <c:pt idx="4">
                  <c:v>Aishat Mohammed</c:v>
                </c:pt>
                <c:pt idx="5">
                  <c:v>Alimah Aliko</c:v>
                </c:pt>
                <c:pt idx="6">
                  <c:v>Alimat Danjuma</c:v>
                </c:pt>
                <c:pt idx="7">
                  <c:v>Aminat Yusuf</c:v>
                </c:pt>
                <c:pt idx="8">
                  <c:v>Annie Albert</c:v>
                </c:pt>
                <c:pt idx="9">
                  <c:v>Anu Baderin</c:v>
                </c:pt>
                <c:pt idx="10">
                  <c:v>Arinze Paul</c:v>
                </c:pt>
                <c:pt idx="11">
                  <c:v>Azeez Adeniran</c:v>
                </c:pt>
                <c:pt idx="12">
                  <c:v>Bolu Fatunbi</c:v>
                </c:pt>
                <c:pt idx="13">
                  <c:v>Bukola Davies</c:v>
                </c:pt>
                <c:pt idx="14">
                  <c:v>Bukola Oni-Alfred</c:v>
                </c:pt>
                <c:pt idx="15">
                  <c:v>Chinwe Chukwudi</c:v>
                </c:pt>
                <c:pt idx="16">
                  <c:v>Chinwe Cukwudi</c:v>
                </c:pt>
                <c:pt idx="17">
                  <c:v>Chiomah Benson</c:v>
                </c:pt>
                <c:pt idx="18">
                  <c:v>Daniel Omotayo</c:v>
                </c:pt>
                <c:pt idx="19">
                  <c:v>Dimeji Bankole</c:v>
                </c:pt>
                <c:pt idx="20">
                  <c:v>Esther Emmanuel</c:v>
                </c:pt>
                <c:pt idx="21">
                  <c:v>Fadeke Akinsanya</c:v>
                </c:pt>
                <c:pt idx="22">
                  <c:v>Faith Lukman</c:v>
                </c:pt>
                <c:pt idx="23">
                  <c:v>Fathia Aliyu</c:v>
                </c:pt>
                <c:pt idx="24">
                  <c:v>Fatimah Dauda</c:v>
                </c:pt>
                <c:pt idx="25">
                  <c:v>Fatimah Mohammed</c:v>
                </c:pt>
                <c:pt idx="26">
                  <c:v>Fehintola Adisa</c:v>
                </c:pt>
                <c:pt idx="27">
                  <c:v>Felicia Baron</c:v>
                </c:pt>
                <c:pt idx="28">
                  <c:v>Felicia Nwogwu</c:v>
                </c:pt>
                <c:pt idx="29">
                  <c:v>Glory Akinsanya</c:v>
                </c:pt>
                <c:pt idx="30">
                  <c:v>Godwin Okonkwo</c:v>
                </c:pt>
                <c:pt idx="31">
                  <c:v>Godwin Omerekpe</c:v>
                </c:pt>
                <c:pt idx="32">
                  <c:v>Israel Igboekwe</c:v>
                </c:pt>
                <c:pt idx="33">
                  <c:v>Israel Olatunde</c:v>
                </c:pt>
                <c:pt idx="34">
                  <c:v>Jemimah   Alagbe</c:v>
                </c:pt>
                <c:pt idx="35">
                  <c:v>Jemimah Alagbe</c:v>
                </c:pt>
                <c:pt idx="36">
                  <c:v>Jumoke Olatunde</c:v>
                </c:pt>
                <c:pt idx="37">
                  <c:v>Kareem Suleiman</c:v>
                </c:pt>
                <c:pt idx="38">
                  <c:v>Katherine Ozo</c:v>
                </c:pt>
                <c:pt idx="39">
                  <c:v>King Umar</c:v>
                </c:pt>
                <c:pt idx="40">
                  <c:v>Kolapo Ademoye</c:v>
                </c:pt>
                <c:pt idx="41">
                  <c:v>Matthew Durojaye</c:v>
                </c:pt>
                <c:pt idx="42">
                  <c:v>Opeyemi Solanke</c:v>
                </c:pt>
                <c:pt idx="43">
                  <c:v>Pascal Ebube</c:v>
                </c:pt>
                <c:pt idx="44">
                  <c:v>Peter Badejo</c:v>
                </c:pt>
                <c:pt idx="45">
                  <c:v>Peter Ejike</c:v>
                </c:pt>
                <c:pt idx="46">
                  <c:v>Precious Alayande</c:v>
                </c:pt>
                <c:pt idx="47">
                  <c:v>Rosemary Elvis</c:v>
                </c:pt>
                <c:pt idx="48">
                  <c:v>Saheed Adigun</c:v>
                </c:pt>
                <c:pt idx="49">
                  <c:v>Saliu Aderonmu</c:v>
                </c:pt>
                <c:pt idx="50">
                  <c:v>Temitope Adewale</c:v>
                </c:pt>
                <c:pt idx="51">
                  <c:v>Tobi Gabriel</c:v>
                </c:pt>
                <c:pt idx="52">
                  <c:v>Uche Emeka</c:v>
                </c:pt>
                <c:pt idx="53">
                  <c:v>Yemisi Onigbinde</c:v>
                </c:pt>
                <c:pt idx="54">
                  <c:v>Yinka Amos</c:v>
                </c:pt>
              </c:strCache>
            </c:strRef>
          </c:cat>
          <c:val>
            <c:numRef>
              <c:f>Sheet6!$B$4:$B$59</c:f>
              <c:numCache>
                <c:formatCode>General</c:formatCode>
                <c:ptCount val="55"/>
                <c:pt idx="0">
                  <c:v>11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8</c:v>
                </c:pt>
                <c:pt idx="5">
                  <c:v>3</c:v>
                </c:pt>
                <c:pt idx="6">
                  <c:v>2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7</c:v>
                </c:pt>
                <c:pt idx="13">
                  <c:v>5</c:v>
                </c:pt>
                <c:pt idx="14">
                  <c:v>4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25</c:v>
                </c:pt>
                <c:pt idx="20">
                  <c:v>3</c:v>
                </c:pt>
                <c:pt idx="21">
                  <c:v>3</c:v>
                </c:pt>
                <c:pt idx="22">
                  <c:v>7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12</c:v>
                </c:pt>
                <c:pt idx="30">
                  <c:v>3</c:v>
                </c:pt>
                <c:pt idx="31">
                  <c:v>18</c:v>
                </c:pt>
                <c:pt idx="32">
                  <c:v>3</c:v>
                </c:pt>
                <c:pt idx="33">
                  <c:v>6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6</c:v>
                </c:pt>
                <c:pt idx="39">
                  <c:v>5</c:v>
                </c:pt>
                <c:pt idx="40">
                  <c:v>2</c:v>
                </c:pt>
                <c:pt idx="41">
                  <c:v>5</c:v>
                </c:pt>
                <c:pt idx="42">
                  <c:v>2</c:v>
                </c:pt>
                <c:pt idx="43">
                  <c:v>7</c:v>
                </c:pt>
                <c:pt idx="44">
                  <c:v>2</c:v>
                </c:pt>
                <c:pt idx="45">
                  <c:v>4</c:v>
                </c:pt>
                <c:pt idx="46">
                  <c:v>3</c:v>
                </c:pt>
                <c:pt idx="47">
                  <c:v>3</c:v>
                </c:pt>
                <c:pt idx="48">
                  <c:v>1</c:v>
                </c:pt>
                <c:pt idx="49">
                  <c:v>4</c:v>
                </c:pt>
                <c:pt idx="50">
                  <c:v>2</c:v>
                </c:pt>
                <c:pt idx="51">
                  <c:v>6</c:v>
                </c:pt>
                <c:pt idx="52">
                  <c:v>8</c:v>
                </c:pt>
                <c:pt idx="53">
                  <c:v>8</c:v>
                </c:pt>
                <c:pt idx="5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6-4A2C-8584-4DFBB3FEA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3485135"/>
        <c:axId val="733485615"/>
      </c:barChart>
      <c:catAx>
        <c:axId val="7334851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33485615"/>
        <c:crosses val="autoZero"/>
        <c:auto val="1"/>
        <c:lblAlgn val="ctr"/>
        <c:lblOffset val="100"/>
        <c:noMultiLvlLbl val="0"/>
      </c:catAx>
      <c:valAx>
        <c:axId val="73348561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48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For Zega Bank PLC.xlsx]Sheet4!PivotTable2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rgbClr val="FF0000"/>
                </a:solidFill>
              </a:rPr>
              <a:t>STAFF</a:t>
            </a:r>
            <a:r>
              <a:rPr lang="en-US" sz="1100" baseline="0">
                <a:solidFill>
                  <a:srgbClr val="FF0000"/>
                </a:solidFill>
              </a:rPr>
              <a:t> SALARY COMPARISIM BO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Sheet4!$A$2:$A$24</c:f>
              <c:multiLvlStrCache>
                <c:ptCount val="20"/>
                <c:lvl>
                  <c:pt idx="0">
                    <c:v>Bodija</c:v>
                  </c:pt>
                  <c:pt idx="1">
                    <c:v>Challenge</c:v>
                  </c:pt>
                  <c:pt idx="2">
                    <c:v>Dugbe</c:v>
                  </c:pt>
                  <c:pt idx="3">
                    <c:v>Iwo road</c:v>
                  </c:pt>
                  <c:pt idx="4">
                    <c:v>Mokola</c:v>
                  </c:pt>
                  <c:pt idx="5">
                    <c:v>Ogbomosho</c:v>
                  </c:pt>
                  <c:pt idx="6">
                    <c:v>Ojoo</c:v>
                  </c:pt>
                  <c:pt idx="7">
                    <c:v>Oluyole</c:v>
                  </c:pt>
                  <c:pt idx="8">
                    <c:v>Oyo Town</c:v>
                  </c:pt>
                  <c:pt idx="9">
                    <c:v>Saki</c:v>
                  </c:pt>
                  <c:pt idx="10">
                    <c:v>Bodija</c:v>
                  </c:pt>
                  <c:pt idx="11">
                    <c:v>Challenge</c:v>
                  </c:pt>
                  <c:pt idx="12">
                    <c:v>Dugbe</c:v>
                  </c:pt>
                  <c:pt idx="13">
                    <c:v>Iwo road</c:v>
                  </c:pt>
                  <c:pt idx="14">
                    <c:v>Mokola</c:v>
                  </c:pt>
                  <c:pt idx="15">
                    <c:v>Ogbomosho</c:v>
                  </c:pt>
                  <c:pt idx="16">
                    <c:v>Ojoo</c:v>
                  </c:pt>
                  <c:pt idx="17">
                    <c:v>Oluyole</c:v>
                  </c:pt>
                  <c:pt idx="18">
                    <c:v>Oyo Town</c:v>
                  </c:pt>
                  <c:pt idx="19">
                    <c:v>Saki</c:v>
                  </c:pt>
                </c:lvl>
                <c:lvl>
                  <c:pt idx="0">
                    <c:v>Female</c:v>
                  </c:pt>
                  <c:pt idx="10">
                    <c:v>Male</c:v>
                  </c:pt>
                </c:lvl>
              </c:multiLvlStrCache>
            </c:multiLvlStrRef>
          </c:cat>
          <c:val>
            <c:numRef>
              <c:f>Sheet4!$B$2:$B$24</c:f>
              <c:numCache>
                <c:formatCode>General</c:formatCode>
                <c:ptCount val="20"/>
                <c:pt idx="0">
                  <c:v>31032000</c:v>
                </c:pt>
                <c:pt idx="1">
                  <c:v>17316000</c:v>
                </c:pt>
                <c:pt idx="2">
                  <c:v>36158000</c:v>
                </c:pt>
                <c:pt idx="3">
                  <c:v>26184000</c:v>
                </c:pt>
                <c:pt idx="4">
                  <c:v>30048000</c:v>
                </c:pt>
                <c:pt idx="5">
                  <c:v>3720000</c:v>
                </c:pt>
                <c:pt idx="6">
                  <c:v>11568000</c:v>
                </c:pt>
                <c:pt idx="7">
                  <c:v>8520000</c:v>
                </c:pt>
                <c:pt idx="8">
                  <c:v>4200000</c:v>
                </c:pt>
                <c:pt idx="9">
                  <c:v>4500000</c:v>
                </c:pt>
                <c:pt idx="10">
                  <c:v>5748000</c:v>
                </c:pt>
                <c:pt idx="11">
                  <c:v>24300000</c:v>
                </c:pt>
                <c:pt idx="12">
                  <c:v>55610000</c:v>
                </c:pt>
                <c:pt idx="13">
                  <c:v>10020000</c:v>
                </c:pt>
                <c:pt idx="14">
                  <c:v>19740000</c:v>
                </c:pt>
                <c:pt idx="15">
                  <c:v>4500000</c:v>
                </c:pt>
                <c:pt idx="16">
                  <c:v>5820000</c:v>
                </c:pt>
                <c:pt idx="17">
                  <c:v>6300000</c:v>
                </c:pt>
                <c:pt idx="18">
                  <c:v>16092000</c:v>
                </c:pt>
                <c:pt idx="19">
                  <c:v>20592000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D4-4C71-903C-BE93ED3FF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32448063"/>
        <c:axId val="732447583"/>
        <c:axId val="0"/>
      </c:bar3DChart>
      <c:catAx>
        <c:axId val="732448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447583"/>
        <c:crosses val="autoZero"/>
        <c:auto val="1"/>
        <c:lblAlgn val="ctr"/>
        <c:lblOffset val="100"/>
        <c:noMultiLvlLbl val="0"/>
      </c:catAx>
      <c:valAx>
        <c:axId val="73244758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32448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For Zega Bank PLC.xlsx]Sheet1!PivotTable1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DDE</a:t>
            </a:r>
            <a:r>
              <a:rPr lang="en-US" baseline="0"/>
              <a:t> FOR SW2 BRANCHES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Sheet1!$A$2:$A$7</c:f>
              <c:strCache>
                <c:ptCount val="5"/>
                <c:pt idx="0">
                  <c:v>Iwo road</c:v>
                </c:pt>
                <c:pt idx="1">
                  <c:v>Ogbomosho</c:v>
                </c:pt>
                <c:pt idx="2">
                  <c:v>Ojoo</c:v>
                </c:pt>
                <c:pt idx="3">
                  <c:v>Oyo Town</c:v>
                </c:pt>
                <c:pt idx="4">
                  <c:v>Saki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5"/>
                <c:pt idx="0">
                  <c:v>154950194.23508945</c:v>
                </c:pt>
                <c:pt idx="1">
                  <c:v>11625326.539999999</c:v>
                </c:pt>
                <c:pt idx="2">
                  <c:v>38155537.075844772</c:v>
                </c:pt>
                <c:pt idx="3">
                  <c:v>67407808.463776365</c:v>
                </c:pt>
                <c:pt idx="4">
                  <c:v>6551056.6836498603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5F-4081-AA7E-9DEA8CB15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494783"/>
        <c:axId val="733496703"/>
      </c:lineChart>
      <c:catAx>
        <c:axId val="7334947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33496703"/>
        <c:crosses val="autoZero"/>
        <c:auto val="1"/>
        <c:lblAlgn val="ctr"/>
        <c:lblOffset val="100"/>
        <c:noMultiLvlLbl val="0"/>
      </c:catAx>
      <c:valAx>
        <c:axId val="7334967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3349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For Zega Bank PLC.xlsx]Sheet6!PivotTable6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Sheet6!$A$4:$A$59</c:f>
              <c:strCache>
                <c:ptCount val="55"/>
                <c:pt idx="0">
                  <c:v>Abraham Akinsanya</c:v>
                </c:pt>
                <c:pt idx="1">
                  <c:v>Ada Kayode</c:v>
                </c:pt>
                <c:pt idx="2">
                  <c:v>Adams Johnson</c:v>
                </c:pt>
                <c:pt idx="3">
                  <c:v>Adura Akinyemi</c:v>
                </c:pt>
                <c:pt idx="4">
                  <c:v>Aishat Mohammed</c:v>
                </c:pt>
                <c:pt idx="5">
                  <c:v>Alimah Aliko</c:v>
                </c:pt>
                <c:pt idx="6">
                  <c:v>Alimat Danjuma</c:v>
                </c:pt>
                <c:pt idx="7">
                  <c:v>Aminat Yusuf</c:v>
                </c:pt>
                <c:pt idx="8">
                  <c:v>Annie Albert</c:v>
                </c:pt>
                <c:pt idx="9">
                  <c:v>Anu Baderin</c:v>
                </c:pt>
                <c:pt idx="10">
                  <c:v>Arinze Paul</c:v>
                </c:pt>
                <c:pt idx="11">
                  <c:v>Azeez Adeniran</c:v>
                </c:pt>
                <c:pt idx="12">
                  <c:v>Bolu Fatunbi</c:v>
                </c:pt>
                <c:pt idx="13">
                  <c:v>Bukola Davies</c:v>
                </c:pt>
                <c:pt idx="14">
                  <c:v>Bukola Oni-Alfred</c:v>
                </c:pt>
                <c:pt idx="15">
                  <c:v>Chinwe Chukwudi</c:v>
                </c:pt>
                <c:pt idx="16">
                  <c:v>Chinwe Cukwudi</c:v>
                </c:pt>
                <c:pt idx="17">
                  <c:v>Chiomah Benson</c:v>
                </c:pt>
                <c:pt idx="18">
                  <c:v>Daniel Omotayo</c:v>
                </c:pt>
                <c:pt idx="19">
                  <c:v>Dimeji Bankole</c:v>
                </c:pt>
                <c:pt idx="20">
                  <c:v>Esther Emmanuel</c:v>
                </c:pt>
                <c:pt idx="21">
                  <c:v>Fadeke Akinsanya</c:v>
                </c:pt>
                <c:pt idx="22">
                  <c:v>Faith Lukman</c:v>
                </c:pt>
                <c:pt idx="23">
                  <c:v>Fathia Aliyu</c:v>
                </c:pt>
                <c:pt idx="24">
                  <c:v>Fatimah Dauda</c:v>
                </c:pt>
                <c:pt idx="25">
                  <c:v>Fatimah Mohammed</c:v>
                </c:pt>
                <c:pt idx="26">
                  <c:v>Fehintola Adisa</c:v>
                </c:pt>
                <c:pt idx="27">
                  <c:v>Felicia Baron</c:v>
                </c:pt>
                <c:pt idx="28">
                  <c:v>Felicia Nwogwu</c:v>
                </c:pt>
                <c:pt idx="29">
                  <c:v>Glory Akinsanya</c:v>
                </c:pt>
                <c:pt idx="30">
                  <c:v>Godwin Okonkwo</c:v>
                </c:pt>
                <c:pt idx="31">
                  <c:v>Godwin Omerekpe</c:v>
                </c:pt>
                <c:pt idx="32">
                  <c:v>Israel Igboekwe</c:v>
                </c:pt>
                <c:pt idx="33">
                  <c:v>Israel Olatunde</c:v>
                </c:pt>
                <c:pt idx="34">
                  <c:v>Jemimah   Alagbe</c:v>
                </c:pt>
                <c:pt idx="35">
                  <c:v>Jemimah Alagbe</c:v>
                </c:pt>
                <c:pt idx="36">
                  <c:v>Jumoke Olatunde</c:v>
                </c:pt>
                <c:pt idx="37">
                  <c:v>Kareem Suleiman</c:v>
                </c:pt>
                <c:pt idx="38">
                  <c:v>Katherine Ozo</c:v>
                </c:pt>
                <c:pt idx="39">
                  <c:v>King Umar</c:v>
                </c:pt>
                <c:pt idx="40">
                  <c:v>Kolapo Ademoye</c:v>
                </c:pt>
                <c:pt idx="41">
                  <c:v>Matthew Durojaye</c:v>
                </c:pt>
                <c:pt idx="42">
                  <c:v>Opeyemi Solanke</c:v>
                </c:pt>
                <c:pt idx="43">
                  <c:v>Pascal Ebube</c:v>
                </c:pt>
                <c:pt idx="44">
                  <c:v>Peter Badejo</c:v>
                </c:pt>
                <c:pt idx="45">
                  <c:v>Peter Ejike</c:v>
                </c:pt>
                <c:pt idx="46">
                  <c:v>Precious Alayande</c:v>
                </c:pt>
                <c:pt idx="47">
                  <c:v>Rosemary Elvis</c:v>
                </c:pt>
                <c:pt idx="48">
                  <c:v>Saheed Adigun</c:v>
                </c:pt>
                <c:pt idx="49">
                  <c:v>Saliu Aderonmu</c:v>
                </c:pt>
                <c:pt idx="50">
                  <c:v>Temitope Adewale</c:v>
                </c:pt>
                <c:pt idx="51">
                  <c:v>Tobi Gabriel</c:v>
                </c:pt>
                <c:pt idx="52">
                  <c:v>Uche Emeka</c:v>
                </c:pt>
                <c:pt idx="53">
                  <c:v>Yemisi Onigbinde</c:v>
                </c:pt>
                <c:pt idx="54">
                  <c:v>Yinka Amos</c:v>
                </c:pt>
              </c:strCache>
            </c:strRef>
          </c:cat>
          <c:val>
            <c:numRef>
              <c:f>Sheet6!$B$4:$B$59</c:f>
              <c:numCache>
                <c:formatCode>General</c:formatCode>
                <c:ptCount val="55"/>
                <c:pt idx="0">
                  <c:v>11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8</c:v>
                </c:pt>
                <c:pt idx="5">
                  <c:v>3</c:v>
                </c:pt>
                <c:pt idx="6">
                  <c:v>2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7</c:v>
                </c:pt>
                <c:pt idx="13">
                  <c:v>5</c:v>
                </c:pt>
                <c:pt idx="14">
                  <c:v>4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25</c:v>
                </c:pt>
                <c:pt idx="20">
                  <c:v>3</c:v>
                </c:pt>
                <c:pt idx="21">
                  <c:v>3</c:v>
                </c:pt>
                <c:pt idx="22">
                  <c:v>7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12</c:v>
                </c:pt>
                <c:pt idx="30">
                  <c:v>3</c:v>
                </c:pt>
                <c:pt idx="31">
                  <c:v>18</c:v>
                </c:pt>
                <c:pt idx="32">
                  <c:v>3</c:v>
                </c:pt>
                <c:pt idx="33">
                  <c:v>6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6</c:v>
                </c:pt>
                <c:pt idx="39">
                  <c:v>5</c:v>
                </c:pt>
                <c:pt idx="40">
                  <c:v>2</c:v>
                </c:pt>
                <c:pt idx="41">
                  <c:v>5</c:v>
                </c:pt>
                <c:pt idx="42">
                  <c:v>2</c:v>
                </c:pt>
                <c:pt idx="43">
                  <c:v>7</c:v>
                </c:pt>
                <c:pt idx="44">
                  <c:v>2</c:v>
                </c:pt>
                <c:pt idx="45">
                  <c:v>4</c:v>
                </c:pt>
                <c:pt idx="46">
                  <c:v>3</c:v>
                </c:pt>
                <c:pt idx="47">
                  <c:v>3</c:v>
                </c:pt>
                <c:pt idx="48">
                  <c:v>1</c:v>
                </c:pt>
                <c:pt idx="49">
                  <c:v>4</c:v>
                </c:pt>
                <c:pt idx="50">
                  <c:v>2</c:v>
                </c:pt>
                <c:pt idx="51">
                  <c:v>6</c:v>
                </c:pt>
                <c:pt idx="52">
                  <c:v>8</c:v>
                </c:pt>
                <c:pt idx="53">
                  <c:v>8</c:v>
                </c:pt>
                <c:pt idx="5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CA-4F29-BF25-6F98E274A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84415"/>
        <c:axId val="1314481535"/>
      </c:lineChart>
      <c:catAx>
        <c:axId val="1314484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481535"/>
        <c:crosses val="autoZero"/>
        <c:auto val="1"/>
        <c:lblAlgn val="ctr"/>
        <c:lblOffset val="100"/>
        <c:noMultiLvlLbl val="0"/>
      </c:catAx>
      <c:valAx>
        <c:axId val="131448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48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For Zega Bank PLC.xlsx]Sheet6!PivotTable6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Sheet6!$A$4:$A$59</c:f>
              <c:strCache>
                <c:ptCount val="55"/>
                <c:pt idx="0">
                  <c:v>Abraham Akinsanya</c:v>
                </c:pt>
                <c:pt idx="1">
                  <c:v>Ada Kayode</c:v>
                </c:pt>
                <c:pt idx="2">
                  <c:v>Adams Johnson</c:v>
                </c:pt>
                <c:pt idx="3">
                  <c:v>Adura Akinyemi</c:v>
                </c:pt>
                <c:pt idx="4">
                  <c:v>Aishat Mohammed</c:v>
                </c:pt>
                <c:pt idx="5">
                  <c:v>Alimah Aliko</c:v>
                </c:pt>
                <c:pt idx="6">
                  <c:v>Alimat Danjuma</c:v>
                </c:pt>
                <c:pt idx="7">
                  <c:v>Aminat Yusuf</c:v>
                </c:pt>
                <c:pt idx="8">
                  <c:v>Annie Albert</c:v>
                </c:pt>
                <c:pt idx="9">
                  <c:v>Anu Baderin</c:v>
                </c:pt>
                <c:pt idx="10">
                  <c:v>Arinze Paul</c:v>
                </c:pt>
                <c:pt idx="11">
                  <c:v>Azeez Adeniran</c:v>
                </c:pt>
                <c:pt idx="12">
                  <c:v>Bolu Fatunbi</c:v>
                </c:pt>
                <c:pt idx="13">
                  <c:v>Bukola Davies</c:v>
                </c:pt>
                <c:pt idx="14">
                  <c:v>Bukola Oni-Alfred</c:v>
                </c:pt>
                <c:pt idx="15">
                  <c:v>Chinwe Chukwudi</c:v>
                </c:pt>
                <c:pt idx="16">
                  <c:v>Chinwe Cukwudi</c:v>
                </c:pt>
                <c:pt idx="17">
                  <c:v>Chiomah Benson</c:v>
                </c:pt>
                <c:pt idx="18">
                  <c:v>Daniel Omotayo</c:v>
                </c:pt>
                <c:pt idx="19">
                  <c:v>Dimeji Bankole</c:v>
                </c:pt>
                <c:pt idx="20">
                  <c:v>Esther Emmanuel</c:v>
                </c:pt>
                <c:pt idx="21">
                  <c:v>Fadeke Akinsanya</c:v>
                </c:pt>
                <c:pt idx="22">
                  <c:v>Faith Lukman</c:v>
                </c:pt>
                <c:pt idx="23">
                  <c:v>Fathia Aliyu</c:v>
                </c:pt>
                <c:pt idx="24">
                  <c:v>Fatimah Dauda</c:v>
                </c:pt>
                <c:pt idx="25">
                  <c:v>Fatimah Mohammed</c:v>
                </c:pt>
                <c:pt idx="26">
                  <c:v>Fehintola Adisa</c:v>
                </c:pt>
                <c:pt idx="27">
                  <c:v>Felicia Baron</c:v>
                </c:pt>
                <c:pt idx="28">
                  <c:v>Felicia Nwogwu</c:v>
                </c:pt>
                <c:pt idx="29">
                  <c:v>Glory Akinsanya</c:v>
                </c:pt>
                <c:pt idx="30">
                  <c:v>Godwin Okonkwo</c:v>
                </c:pt>
                <c:pt idx="31">
                  <c:v>Godwin Omerekpe</c:v>
                </c:pt>
                <c:pt idx="32">
                  <c:v>Israel Igboekwe</c:v>
                </c:pt>
                <c:pt idx="33">
                  <c:v>Israel Olatunde</c:v>
                </c:pt>
                <c:pt idx="34">
                  <c:v>Jemimah   Alagbe</c:v>
                </c:pt>
                <c:pt idx="35">
                  <c:v>Jemimah Alagbe</c:v>
                </c:pt>
                <c:pt idx="36">
                  <c:v>Jumoke Olatunde</c:v>
                </c:pt>
                <c:pt idx="37">
                  <c:v>Kareem Suleiman</c:v>
                </c:pt>
                <c:pt idx="38">
                  <c:v>Katherine Ozo</c:v>
                </c:pt>
                <c:pt idx="39">
                  <c:v>King Umar</c:v>
                </c:pt>
                <c:pt idx="40">
                  <c:v>Kolapo Ademoye</c:v>
                </c:pt>
                <c:pt idx="41">
                  <c:v>Matthew Durojaye</c:v>
                </c:pt>
                <c:pt idx="42">
                  <c:v>Opeyemi Solanke</c:v>
                </c:pt>
                <c:pt idx="43">
                  <c:v>Pascal Ebube</c:v>
                </c:pt>
                <c:pt idx="44">
                  <c:v>Peter Badejo</c:v>
                </c:pt>
                <c:pt idx="45">
                  <c:v>Peter Ejike</c:v>
                </c:pt>
                <c:pt idx="46">
                  <c:v>Precious Alayande</c:v>
                </c:pt>
                <c:pt idx="47">
                  <c:v>Rosemary Elvis</c:v>
                </c:pt>
                <c:pt idx="48">
                  <c:v>Saheed Adigun</c:v>
                </c:pt>
                <c:pt idx="49">
                  <c:v>Saliu Aderonmu</c:v>
                </c:pt>
                <c:pt idx="50">
                  <c:v>Temitope Adewale</c:v>
                </c:pt>
                <c:pt idx="51">
                  <c:v>Tobi Gabriel</c:v>
                </c:pt>
                <c:pt idx="52">
                  <c:v>Uche Emeka</c:v>
                </c:pt>
                <c:pt idx="53">
                  <c:v>Yemisi Onigbinde</c:v>
                </c:pt>
                <c:pt idx="54">
                  <c:v>Yinka Amos</c:v>
                </c:pt>
              </c:strCache>
            </c:strRef>
          </c:cat>
          <c:val>
            <c:numRef>
              <c:f>Sheet6!$B$4:$B$59</c:f>
              <c:numCache>
                <c:formatCode>General</c:formatCode>
                <c:ptCount val="55"/>
                <c:pt idx="0">
                  <c:v>11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8</c:v>
                </c:pt>
                <c:pt idx="5">
                  <c:v>3</c:v>
                </c:pt>
                <c:pt idx="6">
                  <c:v>2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7</c:v>
                </c:pt>
                <c:pt idx="13">
                  <c:v>5</c:v>
                </c:pt>
                <c:pt idx="14">
                  <c:v>4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25</c:v>
                </c:pt>
                <c:pt idx="20">
                  <c:v>3</c:v>
                </c:pt>
                <c:pt idx="21">
                  <c:v>3</c:v>
                </c:pt>
                <c:pt idx="22">
                  <c:v>7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12</c:v>
                </c:pt>
                <c:pt idx="30">
                  <c:v>3</c:v>
                </c:pt>
                <c:pt idx="31">
                  <c:v>18</c:v>
                </c:pt>
                <c:pt idx="32">
                  <c:v>3</c:v>
                </c:pt>
                <c:pt idx="33">
                  <c:v>6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6</c:v>
                </c:pt>
                <c:pt idx="39">
                  <c:v>5</c:v>
                </c:pt>
                <c:pt idx="40">
                  <c:v>2</c:v>
                </c:pt>
                <c:pt idx="41">
                  <c:v>5</c:v>
                </c:pt>
                <c:pt idx="42">
                  <c:v>2</c:v>
                </c:pt>
                <c:pt idx="43">
                  <c:v>7</c:v>
                </c:pt>
                <c:pt idx="44">
                  <c:v>2</c:v>
                </c:pt>
                <c:pt idx="45">
                  <c:v>4</c:v>
                </c:pt>
                <c:pt idx="46">
                  <c:v>3</c:v>
                </c:pt>
                <c:pt idx="47">
                  <c:v>3</c:v>
                </c:pt>
                <c:pt idx="48">
                  <c:v>1</c:v>
                </c:pt>
                <c:pt idx="49">
                  <c:v>4</c:v>
                </c:pt>
                <c:pt idx="50">
                  <c:v>2</c:v>
                </c:pt>
                <c:pt idx="51">
                  <c:v>6</c:v>
                </c:pt>
                <c:pt idx="52">
                  <c:v>8</c:v>
                </c:pt>
                <c:pt idx="53">
                  <c:v>8</c:v>
                </c:pt>
                <c:pt idx="5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7A-41BE-B321-9946F5FEC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3485135"/>
        <c:axId val="733485615"/>
      </c:barChart>
      <c:catAx>
        <c:axId val="73348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485615"/>
        <c:crosses val="autoZero"/>
        <c:auto val="1"/>
        <c:lblAlgn val="ctr"/>
        <c:lblOffset val="100"/>
        <c:noMultiLvlLbl val="0"/>
      </c:catAx>
      <c:valAx>
        <c:axId val="73348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48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ZenithBankEmploye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5</xdr:row>
      <xdr:rowOff>40106</xdr:rowOff>
    </xdr:from>
    <xdr:to>
      <xdr:col>29</xdr:col>
      <xdr:colOff>102268</xdr:colOff>
      <xdr:row>10</xdr:row>
      <xdr:rowOff>52137</xdr:rowOff>
    </xdr:to>
    <xdr:pic>
      <xdr:nvPicPr>
        <xdr:cNvPr id="3" name="Graphic 2" descr="Work from home Wi-Fi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64F0E-66D8-155F-09D2-E9D696997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8408316" y="1122948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E3D56F-1C7D-4752-8988-A953FD6D80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14</xdr:row>
      <xdr:rowOff>85725</xdr:rowOff>
    </xdr:from>
    <xdr:to>
      <xdr:col>14</xdr:col>
      <xdr:colOff>409575</xdr:colOff>
      <xdr:row>34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33298A-60E4-405C-B0D1-D7D4D422E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0</xdr:row>
      <xdr:rowOff>0</xdr:rowOff>
    </xdr:from>
    <xdr:to>
      <xdr:col>15</xdr:col>
      <xdr:colOff>0</xdr:colOff>
      <xdr:row>14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6CAB9DE-A3EC-410B-BAEB-82B6D3F8C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1028700</xdr:colOff>
      <xdr:row>3</xdr:row>
      <xdr:rowOff>66674</xdr:rowOff>
    </xdr:from>
    <xdr:to>
      <xdr:col>9</xdr:col>
      <xdr:colOff>257175</xdr:colOff>
      <xdr:row>22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DCAD8B-F5D6-2FD3-B2E9-0B7F0C937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</xdr:row>
      <xdr:rowOff>9525</xdr:rowOff>
    </xdr:from>
    <xdr:to>
      <xdr:col>9</xdr:col>
      <xdr:colOff>533400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8345D-25D1-EE0A-DABC-02F8FD08E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2</xdr:row>
      <xdr:rowOff>0</xdr:rowOff>
    </xdr:from>
    <xdr:to>
      <xdr:col>10</xdr:col>
      <xdr:colOff>361950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A75AAC-03C0-F3BC-9BCF-7CCECBEEDC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1019175</xdr:colOff>
      <xdr:row>3</xdr:row>
      <xdr:rowOff>171450</xdr:rowOff>
    </xdr:from>
    <xdr:to>
      <xdr:col>9</xdr:col>
      <xdr:colOff>9525</xdr:colOff>
      <xdr:row>18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2540F5-FDF1-7412-FE73-D1C2E8C53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 E7450" refreshedDate="45311.723991435189" createdVersion="8" refreshedVersion="8" minRefreshableVersion="3" recordCount="246" xr:uid="{61DA4F8C-49FE-4B7E-848B-5AF9AA25EAD4}">
  <cacheSource type="worksheet">
    <worksheetSource name="AccountInfo"/>
  </cacheSource>
  <cacheFields count="9">
    <cacheField name="AccountNumber" numFmtId="0">
      <sharedItems containsSemiMixedTypes="0" containsString="0" containsNumber="1" containsInteger="1" minValue="100087" maxValue="591847"/>
    </cacheField>
    <cacheField name="OpenDate" numFmtId="164">
      <sharedItems containsSemiMixedTypes="0" containsNonDate="0" containsDate="1" containsString="0" minDate="2000-02-24T00:00:00" maxDate="2023-05-19T00:00:00"/>
    </cacheField>
    <cacheField name="CloseDate" numFmtId="0">
      <sharedItems containsDate="1" containsMixedTypes="1" minDate="2017-01-11T00:00:00" maxDate="2023-12-13T00:00:00"/>
    </cacheField>
    <cacheField name="AccountStatus" numFmtId="0">
      <sharedItems count="2">
        <s v="Open"/>
        <s v="Closed"/>
      </sharedItems>
    </cacheField>
    <cacheField name="AccountBalance" numFmtId="43">
      <sharedItems containsSemiMixedTypes="0" containsString="0" containsNumber="1" minValue="-635.57000000000005" maxValue="71937460157.057999"/>
    </cacheField>
    <cacheField name="AccountName     " numFmtId="0">
      <sharedItems/>
    </cacheField>
    <cacheField name="AccountType" numFmtId="0">
      <sharedItems count="3">
        <s v="Corporate"/>
        <s v="Current"/>
        <s v="Savings"/>
      </sharedItems>
    </cacheField>
    <cacheField name="Accountofficer" numFmtId="0">
      <sharedItems count="63">
        <s v="Godwin Omerekpe"/>
        <s v="Matthew Durojaye"/>
        <s v="Precious Alayande"/>
        <s v="Glory Akinsanya"/>
        <s v="Anu Baderin"/>
        <s v="Annie Albert"/>
        <s v="Adams Johnson"/>
        <s v="Tobi Gabriel"/>
        <s v="Faith Lukman"/>
        <s v="Daniel Omotayo"/>
        <s v="Yemisi Onigbinde"/>
        <s v="Bukola Oni-Alfred"/>
        <s v="Kareem Suleiman"/>
        <s v="Aishat Mohammed"/>
        <s v="Yinka Amos"/>
        <s v="Abraham Akinsanya"/>
        <s v="Peter Ejike"/>
        <s v="Godwin Okonkwo"/>
        <s v="Jumoke Olatunde"/>
        <s v="Uche Emeka"/>
        <s v="Kolapo Ademoye"/>
        <s v="Dimeji Bankole"/>
        <s v="Alimah Aliko"/>
        <s v="Saliu Aderonmu"/>
        <s v="Aminat Yusuf"/>
        <s v="Katherine Ozo"/>
        <s v="Peter Badejo"/>
        <s v="King Umar"/>
        <s v="Esther Emmanuel"/>
        <s v="Israel Igboekwe"/>
        <s v="Adura Akinyemi"/>
        <s v="Fathia  Aliyu"/>
        <s v="Chinwe Chukwudi"/>
        <s v="Adams   Johnson"/>
        <s v="Fehintola   Adisa"/>
        <s v="Opeyemi Solanke"/>
        <s v="Bukola Davies"/>
        <s v="Rosemary  Elvis"/>
        <s v="Precious  Alayande"/>
        <s v="Fatimah Dauda"/>
        <s v="Fatimah Mohammed"/>
        <s v="Bolu Fatunbi"/>
        <s v="Jemimah   Alagbe"/>
        <s v="Azeez Adeniran"/>
        <s v="Fathia Aliyu"/>
        <s v="Israel Olatunde"/>
        <s v="Rosemary Elvis"/>
        <s v="Fehintola Adisa"/>
        <s v="Pascal Ebube"/>
        <s v="Arinze Paul"/>
        <s v="Temitope Adewale"/>
        <s v="Ada Kayode"/>
        <s v="Felicia   Nwogwu"/>
        <s v="Chiomah Benson"/>
        <s v="Saheed Adigun"/>
        <s v="Fadee Akinsanya"/>
        <s v="Jemimah Alagbe"/>
        <s v="Fadeke Akinsanya"/>
        <s v="Felicia Nwogwu"/>
        <s v="Chinwe Cukwudi"/>
        <s v="Dimeji Bankle"/>
        <s v="Alimat Danjuma"/>
        <s v="Felicia Baron"/>
      </sharedItems>
    </cacheField>
    <cacheField name="Branchname" numFmtId="0">
      <sharedItems count="11">
        <s v="Dugbe"/>
        <s v="Bodija"/>
        <s v="Ogbomosho"/>
        <s v="Oluyole"/>
        <s v="Iwo road"/>
        <s v="Mokola"/>
        <s v="Challenge"/>
        <s v="Oyo Town"/>
        <s v="Saki"/>
        <s v="Ojoo"/>
        <s v="Not Fou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 E7450" refreshedDate="45523.242547453701" createdVersion="8" refreshedVersion="8" minRefreshableVersion="3" recordCount="58" xr:uid="{B2661ED0-9C25-42AF-8CD7-49E57990E6D8}">
  <cacheSource type="worksheet">
    <worksheetSource name="ZBEmployess"/>
  </cacheSource>
  <cacheFields count="13">
    <cacheField name="StaffID" numFmtId="0">
      <sharedItems containsSemiMixedTypes="0" containsString="0" containsNumber="1" containsInteger="1" minValue="101" maxValue="1190"/>
    </cacheField>
    <cacheField name="FirstName" numFmtId="0">
      <sharedItems/>
    </cacheField>
    <cacheField name="Lastname" numFmtId="0">
      <sharedItems/>
    </cacheField>
    <cacheField name="Department" numFmtId="0">
      <sharedItems count="2">
        <s v="Marketing"/>
        <s v="Marketung"/>
      </sharedItems>
    </cacheField>
    <cacheField name="Branchname" numFmtId="0">
      <sharedItems count="10">
        <s v="Dugbe"/>
        <s v="Mokola"/>
        <s v="Saki"/>
        <s v="Iwo road"/>
        <s v="Ojoo"/>
        <s v="Challenge"/>
        <s v="Oluyole"/>
        <s v="Oyo Town"/>
        <s v="Bodija"/>
        <s v="Ogbomosho"/>
      </sharedItems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22" maxValue="57"/>
    </cacheField>
    <cacheField name="AnnualSalary" numFmtId="0">
      <sharedItems containsSemiMixedTypes="0" containsString="0" containsNumber="1" containsInteger="1" minValue="2100000" maxValue="20570000"/>
    </cacheField>
    <cacheField name="HireDate" numFmtId="14">
      <sharedItems containsSemiMixedTypes="0" containsNonDate="0" containsDate="1" containsString="0" minDate="2002-07-01T00:00:00" maxDate="2022-10-14T00:00:00"/>
    </cacheField>
    <cacheField name="ExitDate" numFmtId="0">
      <sharedItems containsDate="1" containsMixedTypes="1" minDate="2022-09-27T00:00:00" maxDate="2023-11-17T00:00:00"/>
    </cacheField>
    <cacheField name="StaffLevel" numFmtId="0">
      <sharedItems count="11">
        <s v="ABO"/>
        <s v="ET"/>
        <s v="DM"/>
        <s v="MGR"/>
        <s v="EA"/>
        <s v="BO"/>
        <s v="AM"/>
        <s v="SAM"/>
        <s v="GA"/>
        <s v="SBO"/>
        <s v="SEA"/>
      </sharedItems>
    </cacheField>
    <cacheField name="Fullname" numFmtId="0">
      <sharedItems count="58">
        <s v="Adams Johnson"/>
        <s v="Fehintola Adisa"/>
        <s v="Godwin Omerekpe"/>
        <s v="Faith Lukman"/>
        <s v="Jumoke Adamu"/>
        <s v="Glory Akinsanya"/>
        <s v="Precious Alayande"/>
        <s v="Kareem Suleiman"/>
        <s v="Tobi Gabriel"/>
        <s v="Dimeji Bankole"/>
        <s v="Jumoke Olatunde"/>
        <s v="Katherine Ozo"/>
        <s v="Yinka Amos"/>
        <s v="King Umar"/>
        <s v="Saheed Adigun"/>
        <s v="Aishat Mohammed"/>
        <s v="Rita Williams"/>
        <s v="Saliu Aderonmu"/>
        <s v="Azeez Adediran"/>
        <s v="Fatimah Mohammed"/>
        <s v="Peter Badejo"/>
        <s v="Opeyemi Solanke"/>
        <s v="Chinwe Chukwudi"/>
        <s v="Yemisi Onigbinde"/>
        <s v="Uche Emeka"/>
        <s v="Temitope Adewale"/>
        <s v="Pascal Ebube"/>
        <s v="Alimah Aliko"/>
        <s v="Akeem Adisa"/>
        <s v="Felicia Nwogwu"/>
        <s v="Aminat Yusuf"/>
        <s v="Patience Audu"/>
        <s v="Ada Kayode"/>
        <s v="Israel Olatunde"/>
        <s v="Chiomah Benson"/>
        <s v="Fadeke Akinsanya"/>
        <s v="Felicia Baron"/>
        <s v="Alimat Danjuma"/>
        <s v="Abraham Akinsanya"/>
        <s v="Daniel Omotayo"/>
        <s v="Adura Akinyemi"/>
        <s v="Godwin Okonkwo"/>
        <s v="Shade Ayinde"/>
        <s v="Fatimah Dauda"/>
        <s v="Kolapo Ademoye"/>
        <s v="Bolu Fatunbi"/>
        <s v="Israel Igboekwe"/>
        <s v="Esther Emmanuel"/>
        <s v="Annie Albert"/>
        <s v="Fathia Aliyu"/>
        <s v="Jemimah Alagbe"/>
        <s v="Bukola Davies"/>
        <s v="Bukola Oni-Alfred"/>
        <s v="Rosemary Elvis"/>
        <s v="Matthew Durojaye"/>
        <s v="Arinze Paul"/>
        <s v="Peter Ejike"/>
        <s v="Anu Baderin"/>
      </sharedItems>
    </cacheField>
    <cacheField name="FULNAME" numFmtId="0">
      <sharedItems count="58">
        <s v="Adams Johnson"/>
        <s v="Fehintola Adisa"/>
        <s v="Godwin Omerekpe"/>
        <s v="Faith Lukman"/>
        <s v="Jumoke Adamu"/>
        <s v="Glory Akinsanya"/>
        <s v="Precious Alayande"/>
        <s v="Kareem Suleiman"/>
        <s v="Tobi Gabriel"/>
        <s v="Dimeji Bankole"/>
        <s v="Jumoke Olatunde"/>
        <s v="Katherine Ozo"/>
        <s v="Yinka Amos"/>
        <s v="King Umar"/>
        <s v="Saheed Adigun"/>
        <s v="Aishat Mohammed"/>
        <s v="Rita Williams"/>
        <s v="Saliu Aderonmu"/>
        <s v="Azeez Adediran"/>
        <s v="Fatimah Mohammed"/>
        <s v="Peter Badejo"/>
        <s v="Opeyemi Solanke"/>
        <s v="Chinwe Chukwudi"/>
        <s v="Yemisi Onigbinde"/>
        <s v="Uche Emeka"/>
        <s v="Temitope Adewale"/>
        <s v="Pascal Ebube"/>
        <s v="Alimah Aliko"/>
        <s v="Akeem Adisa"/>
        <s v="Felicia Nwogwu"/>
        <s v="Aminat Yusuf"/>
        <s v="Patience Audu"/>
        <s v="Ada Kayode"/>
        <s v="Israel Olatunde"/>
        <s v="Chiomah Benson"/>
        <s v="Fadeke Akinsanya"/>
        <s v="Felicia Baron"/>
        <s v="Alimat Danjuma"/>
        <s v="Abraham Akinsanya"/>
        <s v="Daniel Omotayo"/>
        <s v="Adura Akinyemi"/>
        <s v="Godwin Okonkwo"/>
        <s v="Shade Ayinde"/>
        <s v="Fatimah Dauda"/>
        <s v="Kolapo Ademoye"/>
        <s v="Bolu Fatunbi"/>
        <s v="Israel Igboekwe"/>
        <s v="Esther Emmanuel"/>
        <s v="Annie Albert"/>
        <s v="Fathia Aliyu"/>
        <s v="Jemimah Alagbe"/>
        <s v="Bukola Davies"/>
        <s v="Bukola Oni-Alfred"/>
        <s v="Rosemary Elvis"/>
        <s v="Matthew Durojaye"/>
        <s v="Arinze Paul"/>
        <s v="Peter Ejike"/>
        <s v="Anu Baderi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 E7450" refreshedDate="45524.397208449074" createdVersion="8" refreshedVersion="8" minRefreshableVersion="3" recordCount="246" xr:uid="{C1B99C57-D40A-406B-98F9-FADE61B62E6F}">
  <cacheSource type="worksheet">
    <worksheetSource ref="A1:J247" sheet="CustomerInfo"/>
  </cacheSource>
  <cacheFields count="10">
    <cacheField name="AccountNumber" numFmtId="0">
      <sharedItems containsSemiMixedTypes="0" containsString="0" containsNumber="1" containsInteger="1" minValue="100087" maxValue="591847"/>
    </cacheField>
    <cacheField name="FirstName" numFmtId="0">
      <sharedItems/>
    </cacheField>
    <cacheField name="LastName" numFmtId="0">
      <sharedItems containsBlank="1"/>
    </cacheField>
    <cacheField name="Gender" numFmtId="0">
      <sharedItems count="3">
        <s v="NULL"/>
        <s v="Male      "/>
        <s v="Female    "/>
      </sharedItems>
    </cacheField>
    <cacheField name="CustomerAddress" numFmtId="0">
      <sharedItems/>
    </cacheField>
    <cacheField name="Occupation" numFmtId="0">
      <sharedItems/>
    </cacheField>
    <cacheField name="PhoneNumber" numFmtId="165">
      <sharedItems containsMixedTypes="1" containsNumber="1" containsInteger="1" minValue="70385" maxValue="4460778"/>
    </cacheField>
    <cacheField name="AccountOfficer" numFmtId="0">
      <sharedItems count="55">
        <s v="Godwin Omerekpe"/>
        <s v="Matthew Durojaye"/>
        <s v="Precious Alayande"/>
        <s v="Glory Akinsanya"/>
        <s v="Anu Baderin"/>
        <s v="Annie Albert"/>
        <s v="Adams Johnson"/>
        <s v="Tobi Gabriel"/>
        <s v="Faith Lukman"/>
        <s v="Daniel Omotayo"/>
        <s v="Yemisi Onigbinde"/>
        <s v="Bukola Oni-Alfred"/>
        <s v="Kareem Suleiman"/>
        <s v="Aishat Mohammed"/>
        <s v="Yinka Amos"/>
        <s v="Abraham Akinsanya"/>
        <s v="Peter Ejike"/>
        <s v="Godwin Okonkwo"/>
        <s v="Jumoke Olatunde"/>
        <s v="Uche Emeka"/>
        <s v="Kolapo Ademoye"/>
        <s v="Dimeji Bankole"/>
        <s v="Alimah Aliko"/>
        <s v="Saliu Aderonmu"/>
        <s v="Aminat Yusuf"/>
        <s v="Katherine Ozo"/>
        <s v="Peter Badejo"/>
        <s v="King Umar"/>
        <s v="Esther Emmanuel"/>
        <s v="Israel Igboekwe"/>
        <s v="Adura Akinyemi"/>
        <s v="Fathia Aliyu"/>
        <s v="Chinwe Chukwudi"/>
        <s v="Fehintola Adisa"/>
        <s v="Opeyemi Solanke"/>
        <s v="Bukola Davies"/>
        <s v="Rosemary Elvis"/>
        <s v="Fatimah Dauda"/>
        <s v="Fatimah Mohammed"/>
        <s v="Bolu Fatunbi"/>
        <s v="Jemimah Alagbe"/>
        <s v="Azeez Adeniran"/>
        <s v="Israel Olatunde"/>
        <s v="Pascal Ebube"/>
        <s v="Arinze Paul"/>
        <s v="Temitope Adewale"/>
        <s v="Ada Kayode"/>
        <s v="Felicia Nwogwu"/>
        <s v="Chiomah Benson"/>
        <s v="Saheed Adigun"/>
        <s v="Fadeke Akinsanya"/>
        <s v="Alimat Danjuma"/>
        <s v="Felicia Baron"/>
        <s v="Jemimah   Alagbe"/>
        <s v="Chinwe Cukwudi"/>
      </sharedItems>
    </cacheField>
    <cacheField name="Age" numFmtId="0">
      <sharedItems containsMixedTypes="1" containsNumber="1" containsInteger="1" minValue="19" maxValue="87"/>
    </cacheField>
    <cacheField name="AccountName" numFmtId="0">
      <sharedItems count="188">
        <s v="Wiane Industries "/>
        <s v="Nigerite Industrial Ltd "/>
        <s v="Chukwudi Martins"/>
        <s v="Adefarm Nig. Ltd. "/>
        <s v="Olayemi Obaniwa"/>
        <s v="Wasiu Ayinde"/>
        <s v="Feyisayo Alagbe"/>
        <s v="Kafayat Sanyaolu"/>
        <s v="Globerterm Industries "/>
        <s v="Adeola Adeolu"/>
        <s v="Fola Olorode"/>
        <s v="Musa Jinwa"/>
        <s v="Musa Amir"/>
        <s v="John Patrick"/>
        <s v="Oluwaseun Israel"/>
        <s v="Precious Solanke"/>
        <s v="Funks &amp; Sons Company "/>
        <s v="FreshFlour Nig. Ltd "/>
        <s v="Garrison Hotels "/>
        <s v="RCCG Righteous Parish "/>
        <s v="Frontend Nur. &amp; Pri. school "/>
        <s v="Ayomide Bakeries "/>
        <s v="Abraham Fesosaye"/>
        <s v="Ahmed Fagbola"/>
        <s v="Dosunmu Gbadebo"/>
        <s v="Dbont Lounge &amp; Hotel "/>
        <s v="Bolarin Omojola"/>
        <s v="Chukwube &amp; Sons Furnitures "/>
        <s v="Quadri Aliyu"/>
        <s v="Command Day School "/>
        <s v="Adebowale Godwin"/>
        <s v="Susan Chidi"/>
        <s v="Chuklarh Nig Ltd "/>
        <s v="Maybelline Joseph"/>
        <s v="Olalekan Alagbe"/>
        <s v="Goodness &amp; Mercy Pry School "/>
        <s v="Alt Pots n Pan Nig.Ltd "/>
        <s v="Keystone Lounge n Bar "/>
        <s v="Complan Industries "/>
        <s v="Alase Trading Store "/>
        <s v="SweetToooth Industries "/>
        <s v="Felix Nzokwo"/>
        <s v="Chuks Chiwell"/>
        <s v="Rachael Opeyemi"/>
        <s v="Moore Bakeries "/>
        <s v="Aishat Momodu"/>
        <s v="Compass Group of Schools "/>
        <s v="Nifez Stores "/>
        <s v="Winterfed Companies "/>
        <s v="Grace Adeboye"/>
        <s v="Oladeji Bonojo"/>
        <s v="Omotayo Edun"/>
        <s v="Muslim Comprehensive High Schl "/>
        <s v="Akinlade Electronics "/>
        <s v="Sunderland Nur/Pry School "/>
        <s v="Rods &amp; Strings Ind. "/>
        <s v="Kafayat Gbadebo"/>
        <s v="Fatimoh Ajoke"/>
        <s v="Oreoluwa Adesanya"/>
        <s v="Okoye Kingsley"/>
        <s v="Adebisi Kolawole"/>
        <s v="Anthony Adeyemi"/>
        <s v="Ademola Suleiman"/>
        <s v="Quadri Rahmon"/>
        <s v="Shade Habeeb"/>
        <s v="Ajoke Folusho"/>
        <s v="Anu Peters"/>
        <s v="Victor Madueke"/>
        <s v="Winifred Walter"/>
        <s v="Ayeesha Dagunro"/>
        <s v="Florence Olasunmbo"/>
        <s v="Afeez Babafemi"/>
        <s v="David Jones"/>
        <s v="Adura Fajobi"/>
        <s v="Precious Adeokun"/>
        <s v="Fathia Sodehinde"/>
        <s v="Adamu Aderinde"/>
        <s v="Uche Fredrick"/>
        <s v="Mika Alade"/>
        <s v="Solomon Baldwin"/>
        <s v="Gboyega Akanni"/>
        <s v="Sago Olawale"/>
        <s v="Gloria Akeju"/>
        <s v="Bosede Alase"/>
        <s v="Adenike Dauda"/>
        <s v="Olaide Makinde"/>
        <s v="GEBSU Law Firm "/>
        <s v="Moyosore Karounwi"/>
        <s v="Gloria Madueke"/>
        <s v="Faith John"/>
        <s v="Mariam Godwin"/>
        <s v="Mistura Adetoro"/>
        <s v="Azeezat Musiliu"/>
        <s v="Reason Paul"/>
        <s v="Mercy Adeboye"/>
        <s v="Gbenga Johnson"/>
        <s v="Kolade Solanke"/>
        <s v="Vicoria Oseni"/>
        <s v="Mary Opeyemi"/>
        <s v="Aliyu Mohammed"/>
        <s v="Chidinma Joseph"/>
        <s v="Joshua Onyeka"/>
        <s v="Ebun Johnson"/>
        <s v="Opeyemi Solanke"/>
        <s v="Chioma Ikokwu"/>
        <s v="Denola Marcus"/>
        <s v="Sodiq Obadina"/>
        <s v="Justina Grey"/>
        <s v="Ada Chinweze"/>
        <s v="Daniel Omotehinse"/>
        <s v="Ope Adetoro"/>
        <s v="Yemi Abe"/>
        <s v="Bonny Igwe"/>
        <s v="Esther Baldwin"/>
        <s v="Anthony Fagbemi"/>
        <s v="Lateef Afolayan"/>
        <s v="Roselyn Obadimu"/>
        <s v="Alh. Garba Buhari"/>
        <s v="Joy Baderin"/>
        <s v="Chinyere Emeka"/>
        <s v="Jonathan Kevin"/>
        <s v="Deborah Animashaun"/>
        <s v="Erik Edigjana"/>
        <s v="Romoke Fayemi"/>
        <s v="Olajide Badmus"/>
        <s v="Ade Akin"/>
        <s v="Nkem Amtata"/>
        <s v="Faith Hassan"/>
        <s v="Fola Aliyu"/>
        <s v="Victoria Davidson"/>
        <s v="Tommy Lee"/>
        <s v="Gabriel Adeboye"/>
        <s v="Lakeesha Storm"/>
        <s v="Yetunde Edigjana"/>
        <s v="Angela Aminu"/>
        <s v="Aishat Kareem"/>
        <s v="Ayeesha Ita"/>
        <s v="Mohammed Muktar"/>
        <s v="Ssajan and Co Ent "/>
        <s v="Paulina Moses"/>
        <s v="Victoria Adelakun"/>
        <s v="Peter Kehinde"/>
        <s v="Adesuwa Adeola"/>
        <s v="Ozo Caleb"/>
        <s v="Gbenga Paul"/>
        <s v="Aminu Umar"/>
        <s v="Solomon Giwa"/>
        <s v="Gbenga Akeem"/>
        <s v="Opemipo Fayemi"/>
        <s v="Rosemary Adelani"/>
        <s v="Chief Akeju Mosore"/>
        <s v="Ezekiel Paul"/>
        <s v="Bayo Kayode"/>
        <s v="Gbenga Babatunde"/>
        <s v="Ebuka Onaburekhan"/>
        <s v="Gbolahan Nkeruika"/>
        <s v="Folashade Ogunkoya"/>
        <s v="Kofoworola Kupayi"/>
        <s v="Adedeji Bello"/>
        <s v="Happiness Isa"/>
        <s v="Dr. Joan Brown"/>
        <s v="Jennifer Raymond"/>
        <s v="Helen Ajose"/>
        <s v="Nkechi Nonso"/>
        <s v="Alh. Musa Sodiq"/>
        <s v="Blessing Olaniyi"/>
        <s v="Chioma Godwin"/>
        <s v="Uchenna Godwin"/>
        <s v="Rita Festus"/>
        <s v="Alberto Albert"/>
        <s v="Mary Gbadebo"/>
        <s v="Peace John-Faith"/>
        <s v="Mutiu Egunjobi"/>
        <s v="Chiamaka Chukwu"/>
        <s v="Pascal Onaburekhan"/>
        <s v="Wasiu Alani"/>
        <s v="Imole Olonade"/>
        <s v="Ikechuwu Efe"/>
        <s v="Jason Adeyemo"/>
        <s v="Emmanuel Jayeoba"/>
        <s v="Chief(Mrs) Akeju Mosore"/>
        <s v="Adaora Emmanule"/>
        <s v="Adaobi Emeka"/>
        <s v="Mohmoh Wike"/>
        <s v="Faith Akinloye"/>
        <s v="Angela Oladokun"/>
        <s v="Pamela Williams"/>
        <s v="Global Optimus Ltd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">
  <r>
    <n v="100087"/>
    <d v="2007-09-21T00:00:00"/>
    <s v="NULL"/>
    <x v="0"/>
    <n v="53235000000.150002"/>
    <s v="Wiane Industries "/>
    <x v="0"/>
    <x v="0"/>
    <x v="0"/>
  </r>
  <r>
    <n v="100283"/>
    <d v="2006-05-22T00:00:00"/>
    <s v="NULL"/>
    <x v="0"/>
    <n v="4300000010.7600002"/>
    <s v="Nigerite Industrial Ltd "/>
    <x v="0"/>
    <x v="1"/>
    <x v="1"/>
  </r>
  <r>
    <n v="100293"/>
    <d v="2008-03-23T00:00:00"/>
    <s v="NULL"/>
    <x v="0"/>
    <n v="136161"/>
    <s v="Chukwudi Martins"/>
    <x v="1"/>
    <x v="2"/>
    <x v="0"/>
  </r>
  <r>
    <n v="100395"/>
    <d v="2014-08-01T00:00:00"/>
    <s v="NULL"/>
    <x v="0"/>
    <n v="687295001.08000004"/>
    <s v="Adefarm Nig. Ltd. "/>
    <x v="0"/>
    <x v="3"/>
    <x v="0"/>
  </r>
  <r>
    <n v="100938"/>
    <d v="2012-01-26T00:00:00"/>
    <s v="NULL"/>
    <x v="0"/>
    <n v="311088"/>
    <s v="Olayemi Obaniwa"/>
    <x v="1"/>
    <x v="4"/>
    <x v="2"/>
  </r>
  <r>
    <n v="102808"/>
    <d v="2001-05-19T00:00:00"/>
    <s v="NULL"/>
    <x v="0"/>
    <n v="675131"/>
    <s v="Wasiu Ayinde"/>
    <x v="1"/>
    <x v="5"/>
    <x v="1"/>
  </r>
  <r>
    <n v="102830"/>
    <d v="2002-09-19T00:00:00"/>
    <s v="NULL"/>
    <x v="0"/>
    <n v="671701"/>
    <s v="Feyisayo Alagbe"/>
    <x v="1"/>
    <x v="6"/>
    <x v="0"/>
  </r>
  <r>
    <n v="103229"/>
    <d v="2015-07-04T00:00:00"/>
    <d v="2017-02-05T00:00:00"/>
    <x v="1"/>
    <n v="0"/>
    <s v="Kafayat Sanyaolu"/>
    <x v="1"/>
    <x v="7"/>
    <x v="0"/>
  </r>
  <r>
    <n v="103456"/>
    <d v="2006-12-25T00:00:00"/>
    <s v="NULL"/>
    <x v="0"/>
    <n v="1180870099.72"/>
    <s v="Globerterm Industries "/>
    <x v="0"/>
    <x v="8"/>
    <x v="0"/>
  </r>
  <r>
    <n v="103837"/>
    <d v="2003-04-10T00:00:00"/>
    <s v="NULL"/>
    <x v="0"/>
    <n v="53714472.899999999"/>
    <s v="Adeola Adeolu"/>
    <x v="1"/>
    <x v="9"/>
    <x v="3"/>
  </r>
  <r>
    <n v="104738"/>
    <d v="2008-01-15T00:00:00"/>
    <s v="27/09/2023"/>
    <x v="1"/>
    <n v="0"/>
    <s v="Fola Olorode"/>
    <x v="1"/>
    <x v="5"/>
    <x v="1"/>
  </r>
  <r>
    <n v="104906"/>
    <d v="2010-11-16T00:00:00"/>
    <s v="NULL"/>
    <x v="0"/>
    <n v="458757"/>
    <s v="Musa Jinwa"/>
    <x v="1"/>
    <x v="10"/>
    <x v="4"/>
  </r>
  <r>
    <n v="110347"/>
    <d v="2010-10-20T00:00:00"/>
    <s v="NULL"/>
    <x v="0"/>
    <n v="27892664.210000001"/>
    <s v="Musa Amir"/>
    <x v="1"/>
    <x v="11"/>
    <x v="1"/>
  </r>
  <r>
    <n v="112938"/>
    <d v="2013-12-25T00:00:00"/>
    <s v="NULL"/>
    <x v="0"/>
    <n v="2798742"/>
    <s v="John Patrick"/>
    <x v="1"/>
    <x v="12"/>
    <x v="0"/>
  </r>
  <r>
    <n v="120082"/>
    <d v="2008-04-15T00:00:00"/>
    <s v="NULL"/>
    <x v="0"/>
    <n v="1323"/>
    <s v="Oluwaseun Israel"/>
    <x v="1"/>
    <x v="13"/>
    <x v="5"/>
  </r>
  <r>
    <n v="121096"/>
    <d v="2022-12-05T00:00:00"/>
    <s v="NULL"/>
    <x v="0"/>
    <n v="2371048"/>
    <s v="Precious Solanke"/>
    <x v="1"/>
    <x v="14"/>
    <x v="5"/>
  </r>
  <r>
    <n v="121300"/>
    <d v="2002-10-05T00:00:00"/>
    <s v="NULL"/>
    <x v="0"/>
    <n v="5141679"/>
    <s v="Funks &amp; Sons Company "/>
    <x v="0"/>
    <x v="15"/>
    <x v="6"/>
  </r>
  <r>
    <n v="121724"/>
    <d v="2020-05-20T00:00:00"/>
    <s v="NULL"/>
    <x v="0"/>
    <n v="620789500.09000003"/>
    <s v="FreshFlour Nig. Ltd "/>
    <x v="0"/>
    <x v="0"/>
    <x v="0"/>
  </r>
  <r>
    <n v="121754"/>
    <d v="2012-01-09T00:00:00"/>
    <s v="NULL"/>
    <x v="0"/>
    <n v="1128114"/>
    <s v="Garrison Hotels "/>
    <x v="0"/>
    <x v="16"/>
    <x v="2"/>
  </r>
  <r>
    <n v="121872"/>
    <d v="2011-08-05T00:00:00"/>
    <s v="NULL"/>
    <x v="0"/>
    <n v="68920"/>
    <s v="RCCG Righteous Parish "/>
    <x v="0"/>
    <x v="14"/>
    <x v="5"/>
  </r>
  <r>
    <n v="121972"/>
    <d v="2022-11-16T00:00:00"/>
    <s v="NULL"/>
    <x v="0"/>
    <n v="6776753.1900000004"/>
    <s v="Frontend Nur. &amp; Pri. school "/>
    <x v="0"/>
    <x v="17"/>
    <x v="3"/>
  </r>
  <r>
    <n v="122206"/>
    <d v="2020-06-19T00:00:00"/>
    <s v="NULL"/>
    <x v="0"/>
    <n v="3842659"/>
    <s v="Ayomide Bakeries "/>
    <x v="0"/>
    <x v="17"/>
    <x v="3"/>
  </r>
  <r>
    <n v="122291"/>
    <d v="2004-09-09T00:00:00"/>
    <s v="NULL"/>
    <x v="0"/>
    <n v="77365"/>
    <s v="Abraham Fesosaye"/>
    <x v="1"/>
    <x v="18"/>
    <x v="5"/>
  </r>
  <r>
    <n v="122534"/>
    <d v="2014-04-15T00:00:00"/>
    <s v="NULL"/>
    <x v="0"/>
    <n v="26"/>
    <s v="Ahmed Fagbola"/>
    <x v="1"/>
    <x v="19"/>
    <x v="4"/>
  </r>
  <r>
    <n v="122652"/>
    <d v="2016-04-14T00:00:00"/>
    <d v="2022-01-11T00:00:00"/>
    <x v="1"/>
    <n v="0"/>
    <s v="Dosunmu Gbadebo"/>
    <x v="1"/>
    <x v="20"/>
    <x v="7"/>
  </r>
  <r>
    <n v="122670"/>
    <d v="2000-09-08T00:00:00"/>
    <s v="NULL"/>
    <x v="0"/>
    <n v="612480.79"/>
    <s v="Dbont Lounge &amp; Hotel "/>
    <x v="0"/>
    <x v="21"/>
    <x v="0"/>
  </r>
  <r>
    <n v="122867"/>
    <d v="2015-06-13T00:00:00"/>
    <s v="NULL"/>
    <x v="0"/>
    <n v="53315"/>
    <s v="Bolarin Omojola"/>
    <x v="1"/>
    <x v="22"/>
    <x v="4"/>
  </r>
  <r>
    <n v="122919"/>
    <d v="2001-05-17T00:00:00"/>
    <s v="NULL"/>
    <x v="0"/>
    <n v="3536300.28"/>
    <s v="Chukwube &amp; Sons Furnitures "/>
    <x v="0"/>
    <x v="12"/>
    <x v="0"/>
  </r>
  <r>
    <n v="122999"/>
    <d v="2007-12-20T00:00:00"/>
    <s v="NULL"/>
    <x v="0"/>
    <n v="7642"/>
    <s v="Quadri Aliyu"/>
    <x v="1"/>
    <x v="3"/>
    <x v="0"/>
  </r>
  <r>
    <n v="123312"/>
    <d v="2018-10-22T00:00:00"/>
    <s v="NULL"/>
    <x v="0"/>
    <n v="49966"/>
    <s v="Command Day School "/>
    <x v="0"/>
    <x v="23"/>
    <x v="8"/>
  </r>
  <r>
    <n v="123541"/>
    <d v="2022-01-13T00:00:00"/>
    <s v="NULL"/>
    <x v="0"/>
    <n v="45566"/>
    <s v="Adebowale Godwin"/>
    <x v="1"/>
    <x v="19"/>
    <x v="4"/>
  </r>
  <r>
    <n v="123753"/>
    <d v="2003-08-22T00:00:00"/>
    <s v="NULL"/>
    <x v="0"/>
    <n v="-10.46"/>
    <s v="Susan Chidi"/>
    <x v="1"/>
    <x v="10"/>
    <x v="4"/>
  </r>
  <r>
    <n v="124012"/>
    <d v="2006-04-30T00:00:00"/>
    <s v="NULL"/>
    <x v="0"/>
    <n v="99800028.290000007"/>
    <s v="Chuklarh Nig Ltd "/>
    <x v="0"/>
    <x v="15"/>
    <x v="6"/>
  </r>
  <r>
    <n v="124111"/>
    <d v="2016-10-01T00:00:00"/>
    <s v="NULL"/>
    <x v="0"/>
    <n v="320.45999999999998"/>
    <s v="Maybelline Joseph"/>
    <x v="1"/>
    <x v="24"/>
    <x v="9"/>
  </r>
  <r>
    <n v="125077"/>
    <d v="2001-12-15T00:00:00"/>
    <s v="NULL"/>
    <x v="0"/>
    <n v="17.28"/>
    <s v="Olalekan Alagbe"/>
    <x v="1"/>
    <x v="25"/>
    <x v="5"/>
  </r>
  <r>
    <n v="125307"/>
    <d v="2004-01-03T00:00:00"/>
    <s v="NULL"/>
    <x v="0"/>
    <n v="659226.82064527122"/>
    <s v="Goodness &amp; Mercy Pry School "/>
    <x v="0"/>
    <x v="26"/>
    <x v="8"/>
  </r>
  <r>
    <n v="125574"/>
    <d v="2005-05-05T00:00:00"/>
    <s v="NULL"/>
    <x v="0"/>
    <n v="625217391.361202"/>
    <s v="Alt Pots n Pan Nig.Ltd "/>
    <x v="0"/>
    <x v="21"/>
    <x v="0"/>
  </r>
  <r>
    <n v="126454"/>
    <d v="2008-07-09T00:00:00"/>
    <s v="NULL"/>
    <x v="0"/>
    <n v="1577406.9742361601"/>
    <s v="Keystone Lounge n Bar "/>
    <x v="0"/>
    <x v="27"/>
    <x v="5"/>
  </r>
  <r>
    <n v="127172"/>
    <d v="2010-02-14T00:00:00"/>
    <s v="NULL"/>
    <x v="0"/>
    <n v="479931798.39541203"/>
    <s v="Complan Industries "/>
    <x v="0"/>
    <x v="0"/>
    <x v="0"/>
  </r>
  <r>
    <n v="127316"/>
    <d v="2021-02-28T00:00:00"/>
    <s v="NULL"/>
    <x v="0"/>
    <n v="71338.213762200437"/>
    <s v="Alase Trading Store "/>
    <x v="0"/>
    <x v="28"/>
    <x v="7"/>
  </r>
  <r>
    <n v="127340"/>
    <d v="2000-02-25T00:00:00"/>
    <s v="NULL"/>
    <x v="0"/>
    <n v="71937460157.057999"/>
    <s v="SweetToooth Industries "/>
    <x v="0"/>
    <x v="21"/>
    <x v="0"/>
  </r>
  <r>
    <n v="127341"/>
    <d v="2015-08-12T00:00:00"/>
    <s v="NULL"/>
    <x v="0"/>
    <n v="328852.81154677866"/>
    <s v="Felix Nzokwo"/>
    <x v="1"/>
    <x v="21"/>
    <x v="0"/>
  </r>
  <r>
    <n v="128090"/>
    <d v="2019-11-29T00:00:00"/>
    <s v="NULL"/>
    <x v="0"/>
    <n v="689.7"/>
    <s v="Chuks Chiwell"/>
    <x v="1"/>
    <x v="0"/>
    <x v="0"/>
  </r>
  <r>
    <n v="128216"/>
    <d v="2000-05-28T00:00:00"/>
    <s v="NULL"/>
    <x v="0"/>
    <n v="-333.9"/>
    <s v="Rachael Opeyemi"/>
    <x v="1"/>
    <x v="16"/>
    <x v="2"/>
  </r>
  <r>
    <n v="128255"/>
    <d v="2006-05-20T00:00:00"/>
    <s v="NULL"/>
    <x v="0"/>
    <n v="611040.87074219028"/>
    <s v="Moore Bakeries "/>
    <x v="1"/>
    <x v="29"/>
    <x v="7"/>
  </r>
  <r>
    <n v="128497"/>
    <d v="2015-07-22T00:00:00"/>
    <s v="NULL"/>
    <x v="0"/>
    <n v="690.96"/>
    <s v="Aishat Momodu"/>
    <x v="1"/>
    <x v="13"/>
    <x v="5"/>
  </r>
  <r>
    <n v="128650"/>
    <d v="2023-04-28T00:00:00"/>
    <s v="NULL"/>
    <x v="0"/>
    <n v="74938.433442554669"/>
    <s v="Compass Group of Schools "/>
    <x v="0"/>
    <x v="30"/>
    <x v="3"/>
  </r>
  <r>
    <n v="128979"/>
    <d v="2017-08-29T00:00:00"/>
    <s v="NULL"/>
    <x v="0"/>
    <n v="3628275.9292719802"/>
    <s v="Nifez Stores "/>
    <x v="0"/>
    <x v="28"/>
    <x v="7"/>
  </r>
  <r>
    <n v="129048"/>
    <d v="2006-01-22T00:00:00"/>
    <s v="NULL"/>
    <x v="0"/>
    <n v="342715.04429342499"/>
    <s v="Winterfed Companies "/>
    <x v="0"/>
    <x v="0"/>
    <x v="0"/>
  </r>
  <r>
    <n v="129323"/>
    <d v="2008-06-09T00:00:00"/>
    <s v="NULL"/>
    <x v="0"/>
    <n v="530197.80584477726"/>
    <s v="Grace Adeboye"/>
    <x v="1"/>
    <x v="24"/>
    <x v="9"/>
  </r>
  <r>
    <n v="129389"/>
    <d v="2018-02-22T00:00:00"/>
    <s v="NULL"/>
    <x v="0"/>
    <n v="17019353.437903501"/>
    <s v="Oladeji Bonojo"/>
    <x v="1"/>
    <x v="3"/>
    <x v="0"/>
  </r>
  <r>
    <n v="129489"/>
    <d v="2013-11-05T00:00:00"/>
    <d v="2023-09-12T00:00:00"/>
    <x v="1"/>
    <n v="0"/>
    <s v="Omotayo Edun"/>
    <x v="1"/>
    <x v="9"/>
    <x v="3"/>
  </r>
  <r>
    <n v="129542"/>
    <d v="2011-08-27T00:00:00"/>
    <s v="NULL"/>
    <x v="0"/>
    <n v="223745.40300458937"/>
    <s v="Muslim Comprehensive High Schl "/>
    <x v="0"/>
    <x v="23"/>
    <x v="8"/>
  </r>
  <r>
    <n v="129584"/>
    <d v="2022-04-16T00:00:00"/>
    <s v="NULL"/>
    <x v="0"/>
    <n v="175213.56315706216"/>
    <s v="Akinlade Electronics "/>
    <x v="0"/>
    <x v="19"/>
    <x v="4"/>
  </r>
  <r>
    <n v="129708"/>
    <d v="2011-01-18T00:00:00"/>
    <s v="NULL"/>
    <x v="0"/>
    <n v="591539.97615297965"/>
    <s v="Sunderland Nur/Pry School "/>
    <x v="0"/>
    <x v="0"/>
    <x v="0"/>
  </r>
  <r>
    <n v="129728"/>
    <d v="2014-09-18T00:00:00"/>
    <s v="NULL"/>
    <x v="0"/>
    <n v="28920029.789999999"/>
    <s v="Rods &amp; Strings Ind. "/>
    <x v="0"/>
    <x v="3"/>
    <x v="0"/>
  </r>
  <r>
    <n v="192012"/>
    <d v="2000-11-23T00:00:00"/>
    <s v="NULL"/>
    <x v="0"/>
    <n v="1029930.12"/>
    <s v="Kafayat Gbadebo"/>
    <x v="1"/>
    <x v="11"/>
    <x v="1"/>
  </r>
  <r>
    <n v="194757"/>
    <d v="2019-12-22T00:00:00"/>
    <s v="NULL"/>
    <x v="0"/>
    <n v="89002290.090000004"/>
    <s v="Fatimoh Ajoke"/>
    <x v="1"/>
    <x v="31"/>
    <x v="10"/>
  </r>
  <r>
    <n v="202010"/>
    <d v="2019-04-27T00:00:00"/>
    <s v="NULL"/>
    <x v="0"/>
    <n v="1316.4666323906399"/>
    <s v="Oreoluwa Adesanya"/>
    <x v="2"/>
    <x v="32"/>
    <x v="4"/>
  </r>
  <r>
    <n v="202018"/>
    <d v="2010-12-06T00:00:00"/>
    <s v="NULL"/>
    <x v="0"/>
    <n v="24176.873293218399"/>
    <s v="Okoye Kingsley"/>
    <x v="2"/>
    <x v="33"/>
    <x v="10"/>
  </r>
  <r>
    <n v="202800"/>
    <d v="2020-11-29T00:00:00"/>
    <s v="NULL"/>
    <x v="0"/>
    <n v="2269.8419402769077"/>
    <s v="Adebisi Kolawole"/>
    <x v="2"/>
    <x v="34"/>
    <x v="10"/>
  </r>
  <r>
    <n v="203021"/>
    <d v="2015-10-07T00:00:00"/>
    <s v="NULL"/>
    <x v="0"/>
    <n v="708.23"/>
    <s v="Anthony Adeyemi"/>
    <x v="2"/>
    <x v="24"/>
    <x v="9"/>
  </r>
  <r>
    <n v="203124"/>
    <d v="2020-07-12T00:00:00"/>
    <s v="NULL"/>
    <x v="0"/>
    <n v="2073.5500000000002"/>
    <s v="Ademola Suleiman"/>
    <x v="2"/>
    <x v="35"/>
    <x v="4"/>
  </r>
  <r>
    <n v="203656"/>
    <d v="2003-09-01T00:00:00"/>
    <s v="NULL"/>
    <x v="0"/>
    <n v="1989.22"/>
    <s v="Quadri Rahmon"/>
    <x v="2"/>
    <x v="36"/>
    <x v="1"/>
  </r>
  <r>
    <n v="203892"/>
    <d v="2005-05-09T00:00:00"/>
    <s v="NULL"/>
    <x v="0"/>
    <n v="6198.05"/>
    <s v="Shade Habeeb"/>
    <x v="2"/>
    <x v="14"/>
    <x v="5"/>
  </r>
  <r>
    <n v="204018"/>
    <d v="2014-06-25T00:00:00"/>
    <s v="NULL"/>
    <x v="0"/>
    <n v="63.97"/>
    <s v="Ajoke Folusho"/>
    <x v="2"/>
    <x v="37"/>
    <x v="10"/>
  </r>
  <r>
    <n v="204029"/>
    <d v="2007-03-28T00:00:00"/>
    <s v="NULL"/>
    <x v="0"/>
    <n v="7.75"/>
    <s v="Anu Peters"/>
    <x v="2"/>
    <x v="38"/>
    <x v="10"/>
  </r>
  <r>
    <n v="204271"/>
    <d v="2006-09-30T00:00:00"/>
    <s v="NULL"/>
    <x v="0"/>
    <n v="3785.83"/>
    <s v="Victor Madueke"/>
    <x v="2"/>
    <x v="19"/>
    <x v="4"/>
  </r>
  <r>
    <n v="205379"/>
    <d v="2001-10-18T00:00:00"/>
    <s v="NULL"/>
    <x v="0"/>
    <n v="657037.23"/>
    <s v="Winifred Walter"/>
    <x v="2"/>
    <x v="24"/>
    <x v="9"/>
  </r>
  <r>
    <n v="210294"/>
    <d v="2005-09-28T00:00:00"/>
    <s v="NULL"/>
    <x v="0"/>
    <n v="2182041"/>
    <s v="Ayeesha Dagunro"/>
    <x v="2"/>
    <x v="39"/>
    <x v="3"/>
  </r>
  <r>
    <n v="210422"/>
    <d v="2016-07-25T00:00:00"/>
    <s v="NULL"/>
    <x v="0"/>
    <n v="1572197.18"/>
    <s v="Florence Olasunmbo"/>
    <x v="2"/>
    <x v="26"/>
    <x v="8"/>
  </r>
  <r>
    <n v="210757"/>
    <d v="2010-01-09T00:00:00"/>
    <s v="NULL"/>
    <x v="0"/>
    <n v="1550669.47"/>
    <s v="Afeez Babafemi"/>
    <x v="2"/>
    <x v="29"/>
    <x v="7"/>
  </r>
  <r>
    <n v="210805"/>
    <d v="2005-01-27T00:00:00"/>
    <s v="NULL"/>
    <x v="0"/>
    <n v="2052513.1"/>
    <s v="David Jones"/>
    <x v="2"/>
    <x v="40"/>
    <x v="8"/>
  </r>
  <r>
    <n v="210818"/>
    <d v="2005-05-13T00:00:00"/>
    <s v="19/10/2023"/>
    <x v="1"/>
    <n v="0"/>
    <s v="Adura Fajobi"/>
    <x v="2"/>
    <x v="41"/>
    <x v="7"/>
  </r>
  <r>
    <n v="210854"/>
    <d v="2006-10-12T00:00:00"/>
    <s v="NULL"/>
    <x v="0"/>
    <n v="1573.24"/>
    <s v="Precious Adeokun"/>
    <x v="2"/>
    <x v="42"/>
    <x v="10"/>
  </r>
  <r>
    <n v="211110"/>
    <d v="2010-12-06T00:00:00"/>
    <s v="NULL"/>
    <x v="0"/>
    <n v="1955432"/>
    <s v="Fathia Sodehinde"/>
    <x v="2"/>
    <x v="23"/>
    <x v="8"/>
  </r>
  <r>
    <n v="211600"/>
    <d v="2022-06-20T00:00:00"/>
    <s v="NULL"/>
    <x v="0"/>
    <n v="1655943.19"/>
    <s v="Adamu Aderinde"/>
    <x v="2"/>
    <x v="43"/>
    <x v="10"/>
  </r>
  <r>
    <n v="211920"/>
    <d v="2003-04-29T00:00:00"/>
    <s v="NULL"/>
    <x v="0"/>
    <n v="1.26"/>
    <s v="Uche Fredrick"/>
    <x v="2"/>
    <x v="14"/>
    <x v="5"/>
  </r>
  <r>
    <n v="212083"/>
    <d v="2021-08-27T00:00:00"/>
    <s v="NULL"/>
    <x v="0"/>
    <n v="36.6"/>
    <s v="Mika Alade"/>
    <x v="2"/>
    <x v="1"/>
    <x v="1"/>
  </r>
  <r>
    <n v="212677"/>
    <d v="2006-07-17T00:00:00"/>
    <s v="NULL"/>
    <x v="0"/>
    <n v="5929.19"/>
    <s v="Solomon Baldwin"/>
    <x v="2"/>
    <x v="6"/>
    <x v="0"/>
  </r>
  <r>
    <n v="212938"/>
    <d v="2006-12-24T00:00:00"/>
    <s v="NULL"/>
    <x v="0"/>
    <n v="-635.57000000000005"/>
    <s v="Gboyega Akanni"/>
    <x v="2"/>
    <x v="44"/>
    <x v="1"/>
  </r>
  <r>
    <n v="215761"/>
    <d v="2016-10-10T00:00:00"/>
    <s v="NULL"/>
    <x v="0"/>
    <n v="75"/>
    <s v="Sago Olawale"/>
    <x v="2"/>
    <x v="23"/>
    <x v="8"/>
  </r>
  <r>
    <n v="215875"/>
    <d v="2018-05-24T00:00:00"/>
    <s v="NULL"/>
    <x v="0"/>
    <n v="388.29"/>
    <s v="Gloria Akeju"/>
    <x v="2"/>
    <x v="10"/>
    <x v="4"/>
  </r>
  <r>
    <n v="217339"/>
    <d v="2019-02-09T00:00:00"/>
    <s v="NULL"/>
    <x v="0"/>
    <n v="23.87"/>
    <s v="Bosede Alase"/>
    <x v="2"/>
    <x v="41"/>
    <x v="7"/>
  </r>
  <r>
    <n v="217714"/>
    <d v="2007-08-09T00:00:00"/>
    <s v="NULL"/>
    <x v="0"/>
    <n v="37901.18"/>
    <s v="Adenike Dauda"/>
    <x v="2"/>
    <x v="40"/>
    <x v="8"/>
  </r>
  <r>
    <n v="217876"/>
    <d v="2012-10-19T00:00:00"/>
    <s v="NULL"/>
    <x v="0"/>
    <n v="298295"/>
    <s v="Olaide Makinde"/>
    <x v="2"/>
    <x v="41"/>
    <x v="7"/>
  </r>
  <r>
    <n v="219375"/>
    <d v="2018-05-03T00:00:00"/>
    <s v="NULL"/>
    <x v="0"/>
    <n v="150957.20000000001"/>
    <s v="GEBSU Law Firm "/>
    <x v="2"/>
    <x v="45"/>
    <x v="6"/>
  </r>
  <r>
    <n v="219446"/>
    <d v="2004-09-05T00:00:00"/>
    <s v="NULL"/>
    <x v="0"/>
    <n v="4275381.29"/>
    <s v="Moyosore Karounwi"/>
    <x v="2"/>
    <x v="29"/>
    <x v="7"/>
  </r>
  <r>
    <n v="220399"/>
    <d v="2000-07-04T00:00:00"/>
    <s v="NULL"/>
    <x v="0"/>
    <n v="334313"/>
    <s v="Gloria Madueke"/>
    <x v="2"/>
    <x v="12"/>
    <x v="0"/>
  </r>
  <r>
    <n v="220684"/>
    <d v="2012-11-22T00:00:00"/>
    <s v="NULL"/>
    <x v="0"/>
    <n v="749703.03"/>
    <s v="Faith John"/>
    <x v="2"/>
    <x v="3"/>
    <x v="0"/>
  </r>
  <r>
    <n v="221390"/>
    <d v="2022-08-17T00:00:00"/>
    <d v="2023-10-10T00:00:00"/>
    <x v="1"/>
    <n v="0"/>
    <s v="Mariam Godwin"/>
    <x v="2"/>
    <x v="19"/>
    <x v="4"/>
  </r>
  <r>
    <n v="222049"/>
    <d v="2005-08-30T00:00:00"/>
    <s v="NULL"/>
    <x v="0"/>
    <n v="78647.460000000006"/>
    <s v="Mistura Adetoro"/>
    <x v="2"/>
    <x v="15"/>
    <x v="6"/>
  </r>
  <r>
    <n v="222939"/>
    <d v="2011-05-07T00:00:00"/>
    <s v="NULL"/>
    <x v="0"/>
    <n v="622195.18999999994"/>
    <s v="Azeezat Musiliu"/>
    <x v="2"/>
    <x v="46"/>
    <x v="1"/>
  </r>
  <r>
    <n v="223902"/>
    <d v="2007-06-11T00:00:00"/>
    <s v="NULL"/>
    <x v="0"/>
    <n v="517734"/>
    <s v="Reason Paul"/>
    <x v="2"/>
    <x v="47"/>
    <x v="0"/>
  </r>
  <r>
    <n v="225513"/>
    <d v="2013-10-08T00:00:00"/>
    <s v="NULL"/>
    <x v="0"/>
    <n v="293355"/>
    <s v="Mercy Adeboye"/>
    <x v="2"/>
    <x v="10"/>
    <x v="4"/>
  </r>
  <r>
    <n v="225955"/>
    <d v="2011-11-06T00:00:00"/>
    <s v="NULL"/>
    <x v="0"/>
    <n v="63636766.640000001"/>
    <s v="Gbenga Johnson"/>
    <x v="2"/>
    <x v="21"/>
    <x v="0"/>
  </r>
  <r>
    <n v="226384"/>
    <d v="2006-03-06T00:00:00"/>
    <s v="NULL"/>
    <x v="0"/>
    <n v="537836.48"/>
    <s v="Kolade Solanke"/>
    <x v="2"/>
    <x v="48"/>
    <x v="4"/>
  </r>
  <r>
    <n v="227550"/>
    <d v="2003-09-21T00:00:00"/>
    <s v="NULL"/>
    <x v="0"/>
    <n v="2190835.2999999998"/>
    <s v="Vicoria Oseni"/>
    <x v="2"/>
    <x v="21"/>
    <x v="0"/>
  </r>
  <r>
    <n v="229283"/>
    <d v="2012-03-26T00:00:00"/>
    <s v="NULL"/>
    <x v="0"/>
    <n v="33329.35"/>
    <s v="Mary Opeyemi"/>
    <x v="2"/>
    <x v="11"/>
    <x v="1"/>
  </r>
  <r>
    <n v="229890"/>
    <d v="2003-11-12T00:00:00"/>
    <s v="NULL"/>
    <x v="0"/>
    <n v="332929658.36000001"/>
    <s v="Aliyu Mohammed"/>
    <x v="2"/>
    <x v="15"/>
    <x v="6"/>
  </r>
  <r>
    <n v="231859"/>
    <d v="2001-10-19T00:00:00"/>
    <s v="NULL"/>
    <x v="0"/>
    <n v="6877.68"/>
    <s v="Chidinma Joseph"/>
    <x v="2"/>
    <x v="15"/>
    <x v="6"/>
  </r>
  <r>
    <n v="233465"/>
    <d v="2013-02-14T00:00:00"/>
    <s v="NULL"/>
    <x v="0"/>
    <n v="264958.45"/>
    <s v="Joshua Onyeka"/>
    <x v="2"/>
    <x v="3"/>
    <x v="0"/>
  </r>
  <r>
    <n v="234561"/>
    <d v="2019-05-30T00:00:00"/>
    <s v="NULL"/>
    <x v="0"/>
    <n v="65175.81"/>
    <s v="Ebun Johnson"/>
    <x v="2"/>
    <x v="7"/>
    <x v="0"/>
  </r>
  <r>
    <n v="235212"/>
    <d v="2009-11-17T00:00:00"/>
    <s v="NULL"/>
    <x v="0"/>
    <n v="559736.30000000005"/>
    <s v="Opeyemi Solanke"/>
    <x v="2"/>
    <x v="48"/>
    <x v="4"/>
  </r>
  <r>
    <n v="236348"/>
    <d v="2021-11-05T00:00:00"/>
    <s v="NULL"/>
    <x v="0"/>
    <n v="43859534"/>
    <s v="Chioma Ikokwu"/>
    <x v="2"/>
    <x v="7"/>
    <x v="0"/>
  </r>
  <r>
    <n v="238281"/>
    <d v="2003-04-25T00:00:00"/>
    <d v="2017-01-11T00:00:00"/>
    <x v="1"/>
    <n v="0"/>
    <s v="Denola Marcus"/>
    <x v="2"/>
    <x v="48"/>
    <x v="4"/>
  </r>
  <r>
    <n v="240551"/>
    <d v="2019-02-09T00:00:00"/>
    <s v="NULL"/>
    <x v="0"/>
    <n v="6648869"/>
    <s v="Sodiq Obadina"/>
    <x v="2"/>
    <x v="25"/>
    <x v="5"/>
  </r>
  <r>
    <n v="242272"/>
    <d v="2018-05-20T00:00:00"/>
    <s v="NULL"/>
    <x v="0"/>
    <n v="3384883"/>
    <s v="Justina Grey"/>
    <x v="2"/>
    <x v="45"/>
    <x v="6"/>
  </r>
  <r>
    <n v="242908"/>
    <d v="2014-05-15T00:00:00"/>
    <s v="NULL"/>
    <x v="0"/>
    <n v="6755196"/>
    <s v="Ada Chinweze"/>
    <x v="2"/>
    <x v="11"/>
    <x v="1"/>
  </r>
  <r>
    <n v="245161"/>
    <d v="2020-09-07T00:00:00"/>
    <s v="NULL"/>
    <x v="0"/>
    <n v="6493152"/>
    <s v="Daniel Omotehinse"/>
    <x v="2"/>
    <x v="49"/>
    <x v="2"/>
  </r>
  <r>
    <n v="246182"/>
    <d v="2006-11-25T00:00:00"/>
    <s v="NULL"/>
    <x v="0"/>
    <n v="73320"/>
    <s v="Ope Adetoro"/>
    <x v="2"/>
    <x v="36"/>
    <x v="1"/>
  </r>
  <r>
    <n v="246991"/>
    <d v="2001-04-15T00:00:00"/>
    <s v="NULL"/>
    <x v="0"/>
    <n v="50598"/>
    <s v="Yemi Abe"/>
    <x v="2"/>
    <x v="27"/>
    <x v="5"/>
  </r>
  <r>
    <n v="247890"/>
    <d v="2018-10-16T00:00:00"/>
    <d v="2023-01-11T00:00:00"/>
    <x v="1"/>
    <n v="0"/>
    <s v="Bonny Igwe"/>
    <x v="2"/>
    <x v="30"/>
    <x v="3"/>
  </r>
  <r>
    <n v="256214"/>
    <d v="2014-03-15T00:00:00"/>
    <s v="NULL"/>
    <x v="0"/>
    <n v="60043"/>
    <s v="Esther Baldwin"/>
    <x v="2"/>
    <x v="21"/>
    <x v="0"/>
  </r>
  <r>
    <n v="257562"/>
    <d v="2008-04-11T00:00:00"/>
    <s v="NULL"/>
    <x v="0"/>
    <n v="72280"/>
    <s v="Anthony Fagbemi"/>
    <x v="2"/>
    <x v="50"/>
    <x v="4"/>
  </r>
  <r>
    <n v="258295"/>
    <d v="2022-06-17T00:00:00"/>
    <s v="NULL"/>
    <x v="0"/>
    <n v="64939"/>
    <s v="Lateef Afolayan"/>
    <x v="2"/>
    <x v="51"/>
    <x v="9"/>
  </r>
  <r>
    <n v="259441"/>
    <d v="2010-06-16T00:00:00"/>
    <s v="NULL"/>
    <x v="0"/>
    <n v="56209"/>
    <s v="Roselyn Obadimu"/>
    <x v="2"/>
    <x v="22"/>
    <x v="4"/>
  </r>
  <r>
    <n v="260690"/>
    <d v="2004-01-20T00:00:00"/>
    <s v="NULL"/>
    <x v="0"/>
    <n v="546300228.37"/>
    <s v="Alh. Garba Buhari"/>
    <x v="2"/>
    <x v="8"/>
    <x v="0"/>
  </r>
  <r>
    <n v="261890"/>
    <d v="2017-06-07T00:00:00"/>
    <s v="22/12/2020"/>
    <x v="1"/>
    <n v="0"/>
    <s v="Joy Baderin"/>
    <x v="2"/>
    <x v="45"/>
    <x v="6"/>
  </r>
  <r>
    <n v="262059"/>
    <d v="2021-05-06T00:00:00"/>
    <s v="NULL"/>
    <x v="0"/>
    <n v="56925"/>
    <s v="Chinyere Emeka"/>
    <x v="2"/>
    <x v="15"/>
    <x v="6"/>
  </r>
  <r>
    <n v="262312"/>
    <d v="2017-01-01T00:00:00"/>
    <s v="NULL"/>
    <x v="0"/>
    <n v="7090803.0700000003"/>
    <s v="Jonathan Kevin"/>
    <x v="2"/>
    <x v="14"/>
    <x v="5"/>
  </r>
  <r>
    <n v="262374"/>
    <d v="2020-02-10T00:00:00"/>
    <s v="NULL"/>
    <x v="0"/>
    <n v="3203961.4"/>
    <s v="Deborah Animashaun"/>
    <x v="2"/>
    <x v="13"/>
    <x v="5"/>
  </r>
  <r>
    <n v="262731"/>
    <d v="2010-07-20T00:00:00"/>
    <s v="NULL"/>
    <x v="0"/>
    <n v="34056911"/>
    <s v="Winifred Walter"/>
    <x v="2"/>
    <x v="24"/>
    <x v="9"/>
  </r>
  <r>
    <n v="263817"/>
    <d v="2010-04-05T00:00:00"/>
    <s v="NULL"/>
    <x v="0"/>
    <n v="2137737"/>
    <s v="Erik Edigjana"/>
    <x v="2"/>
    <x v="18"/>
    <x v="5"/>
  </r>
  <r>
    <n v="264139"/>
    <d v="2018-06-26T00:00:00"/>
    <s v="NULL"/>
    <x v="0"/>
    <n v="39663922"/>
    <s v="Romoke Fayemi"/>
    <x v="2"/>
    <x v="48"/>
    <x v="4"/>
  </r>
  <r>
    <n v="265663"/>
    <d v="2008-05-28T00:00:00"/>
    <s v="NULL"/>
    <x v="0"/>
    <n v="63224801"/>
    <s v="Olajide Badmus"/>
    <x v="2"/>
    <x v="18"/>
    <x v="5"/>
  </r>
  <r>
    <n v="266819"/>
    <d v="2010-08-21T00:00:00"/>
    <s v="NULL"/>
    <x v="0"/>
    <n v="8780398"/>
    <s v="Ade Akin"/>
    <x v="2"/>
    <x v="28"/>
    <x v="7"/>
  </r>
  <r>
    <n v="267336"/>
    <d v="2017-11-11T00:00:00"/>
    <s v="NULL"/>
    <x v="0"/>
    <n v="10585188"/>
    <s v="Nkem Amtata"/>
    <x v="2"/>
    <x v="0"/>
    <x v="0"/>
  </r>
  <r>
    <n v="270251"/>
    <d v="2012-08-26T00:00:00"/>
    <s v="NULL"/>
    <x v="0"/>
    <n v="5573061"/>
    <s v="Faith Hassan"/>
    <x v="2"/>
    <x v="13"/>
    <x v="5"/>
  </r>
  <r>
    <n v="271748"/>
    <d v="2007-11-24T00:00:00"/>
    <s v="NULL"/>
    <x v="0"/>
    <n v="48600848"/>
    <s v="Fola Aliyu"/>
    <x v="2"/>
    <x v="3"/>
    <x v="0"/>
  </r>
  <r>
    <n v="271828"/>
    <d v="2014-11-28T00:00:00"/>
    <s v="NULL"/>
    <x v="0"/>
    <n v="421601.88"/>
    <s v="Victoria Davidson"/>
    <x v="2"/>
    <x v="8"/>
    <x v="0"/>
  </r>
  <r>
    <n v="273828"/>
    <d v="2010-12-23T00:00:00"/>
    <s v="NULL"/>
    <x v="0"/>
    <n v="3978283.38"/>
    <s v="Tommy Lee"/>
    <x v="2"/>
    <x v="1"/>
    <x v="1"/>
  </r>
  <r>
    <n v="276615"/>
    <d v="2016-12-06T00:00:00"/>
    <s v="NULL"/>
    <x v="0"/>
    <n v="37370682.210000001"/>
    <s v="Gabriel Adeboye"/>
    <x v="2"/>
    <x v="52"/>
    <x v="10"/>
  </r>
  <r>
    <n v="279080"/>
    <d v="2001-10-17T00:00:00"/>
    <s v="NULL"/>
    <x v="0"/>
    <n v="21516471"/>
    <s v="Lakeesha Storm"/>
    <x v="2"/>
    <x v="8"/>
    <x v="0"/>
  </r>
  <r>
    <n v="279483"/>
    <d v="2015-07-12T00:00:00"/>
    <s v="NULL"/>
    <x v="0"/>
    <n v="410195.3"/>
    <s v="Yetunde Edigjana"/>
    <x v="2"/>
    <x v="25"/>
    <x v="5"/>
  </r>
  <r>
    <n v="283728"/>
    <d v="2016-11-09T00:00:00"/>
    <s v="NULL"/>
    <x v="0"/>
    <n v="522663.4"/>
    <s v="Angela Aminu"/>
    <x v="2"/>
    <x v="53"/>
    <x v="6"/>
  </r>
  <r>
    <n v="284906"/>
    <d v="2019-03-17T00:00:00"/>
    <s v="NULL"/>
    <x v="0"/>
    <n v="90926100.819999993"/>
    <s v="Musa Jinwa"/>
    <x v="2"/>
    <x v="10"/>
    <x v="4"/>
  </r>
  <r>
    <n v="285857"/>
    <d v="2002-08-04T00:00:00"/>
    <s v="NULL"/>
    <x v="0"/>
    <n v="60055031.920000002"/>
    <s v="Aishat Kareem"/>
    <x v="2"/>
    <x v="54"/>
    <x v="5"/>
  </r>
  <r>
    <n v="288513"/>
    <d v="2010-02-03T00:00:00"/>
    <s v="NULL"/>
    <x v="0"/>
    <n v="53734272"/>
    <s v="Ayeesha Ita"/>
    <x v="2"/>
    <x v="3"/>
    <x v="0"/>
  </r>
  <r>
    <n v="289842"/>
    <d v="2015-02-20T00:00:00"/>
    <s v="NULL"/>
    <x v="0"/>
    <n v="104888295.5"/>
    <s v="Mohammed Muktar"/>
    <x v="2"/>
    <x v="36"/>
    <x v="1"/>
  </r>
  <r>
    <n v="291010"/>
    <d v="2017-05-11T00:00:00"/>
    <s v="NULL"/>
    <x v="0"/>
    <n v="33356429"/>
    <s v="Ssajan and Co Ent "/>
    <x v="2"/>
    <x v="44"/>
    <x v="1"/>
  </r>
  <r>
    <n v="291847"/>
    <d v="2002-12-15T00:00:00"/>
    <s v="NULL"/>
    <x v="0"/>
    <n v="4782352.5999999996"/>
    <s v="Paulina Moses"/>
    <x v="2"/>
    <x v="55"/>
    <x v="10"/>
  </r>
  <r>
    <n v="291919"/>
    <d v="2017-10-14T00:00:00"/>
    <s v="NULL"/>
    <x v="0"/>
    <n v="50813486.280000001"/>
    <s v="Victoria Adelakun"/>
    <x v="2"/>
    <x v="8"/>
    <x v="0"/>
  </r>
  <r>
    <n v="292201"/>
    <d v="2002-10-13T00:00:00"/>
    <s v="NULL"/>
    <x v="0"/>
    <n v="2223791.7000000002"/>
    <s v="Peter Kehinde"/>
    <x v="2"/>
    <x v="51"/>
    <x v="9"/>
  </r>
  <r>
    <n v="293818"/>
    <d v="2021-12-22T00:00:00"/>
    <s v="NULL"/>
    <x v="0"/>
    <n v="9912231"/>
    <s v="Adesuwa Adeola"/>
    <x v="2"/>
    <x v="36"/>
    <x v="1"/>
  </r>
  <r>
    <n v="293855"/>
    <d v="2018-12-02T00:00:00"/>
    <s v="NULL"/>
    <x v="0"/>
    <n v="7186369.5999999996"/>
    <s v="Ozo Caleb"/>
    <x v="2"/>
    <x v="13"/>
    <x v="5"/>
  </r>
  <r>
    <n v="400281"/>
    <d v="2005-06-24T00:00:00"/>
    <s v="NULL"/>
    <x v="0"/>
    <n v="696258.3"/>
    <s v="Gbenga Paul"/>
    <x v="2"/>
    <x v="5"/>
    <x v="1"/>
  </r>
  <r>
    <n v="400284"/>
    <d v="2018-03-17T00:00:00"/>
    <s v="NULL"/>
    <x v="0"/>
    <n v="76934440.469999999"/>
    <s v="Aminu Umar"/>
    <x v="2"/>
    <x v="56"/>
    <x v="1"/>
  </r>
  <r>
    <n v="400456"/>
    <d v="2007-05-25T00:00:00"/>
    <s v="NULL"/>
    <x v="0"/>
    <n v="10340606"/>
    <s v="Solomon Giwa"/>
    <x v="2"/>
    <x v="57"/>
    <x v="6"/>
  </r>
  <r>
    <n v="401930"/>
    <d v="2012-05-02T00:00:00"/>
    <s v="NULL"/>
    <x v="0"/>
    <n v="35819429"/>
    <s v="Gbenga Akeem"/>
    <x v="2"/>
    <x v="41"/>
    <x v="7"/>
  </r>
  <r>
    <n v="402846"/>
    <d v="2003-10-23T00:00:00"/>
    <s v="NULL"/>
    <x v="0"/>
    <n v="3329.5176999999999"/>
    <s v="Opemipo Fayemi"/>
    <x v="2"/>
    <x v="46"/>
    <x v="1"/>
  </r>
  <r>
    <n v="402982"/>
    <d v="2005-05-30T00:00:00"/>
    <s v="NULL"/>
    <x v="0"/>
    <n v="6305814.7400000002"/>
    <s v="Rosemary Adelani"/>
    <x v="2"/>
    <x v="20"/>
    <x v="7"/>
  </r>
  <r>
    <n v="405998"/>
    <d v="2004-08-27T00:00:00"/>
    <s v="NULL"/>
    <x v="0"/>
    <n v="44523212.469999999"/>
    <s v="Chief Akeju Mosore"/>
    <x v="2"/>
    <x v="21"/>
    <x v="0"/>
  </r>
  <r>
    <n v="406021"/>
    <d v="2022-07-05T00:00:00"/>
    <d v="2023-01-01T00:00:00"/>
    <x v="1"/>
    <n v="0"/>
    <s v="Ezekiel Paul"/>
    <x v="2"/>
    <x v="16"/>
    <x v="2"/>
  </r>
  <r>
    <n v="406110"/>
    <d v="2020-04-06T00:00:00"/>
    <s v="NULL"/>
    <x v="0"/>
    <n v="14944878.279999999"/>
    <s v="Bayo Kayode"/>
    <x v="2"/>
    <x v="22"/>
    <x v="4"/>
  </r>
  <r>
    <n v="406117"/>
    <d v="2005-10-15T00:00:00"/>
    <s v="NULL"/>
    <x v="0"/>
    <n v="3692648.4"/>
    <s v="Gbenga Babatunde"/>
    <x v="2"/>
    <x v="4"/>
    <x v="2"/>
  </r>
  <r>
    <n v="406164"/>
    <d v="2004-08-24T00:00:00"/>
    <s v="NULL"/>
    <x v="0"/>
    <n v="5696.4403000000002"/>
    <s v="Ebuka Onaburekhan"/>
    <x v="2"/>
    <x v="48"/>
    <x v="4"/>
  </r>
  <r>
    <n v="406287"/>
    <d v="2004-01-23T00:00:00"/>
    <s v="NULL"/>
    <x v="0"/>
    <n v="87980.69"/>
    <s v="Gbolahan Nkeruika"/>
    <x v="2"/>
    <x v="32"/>
    <x v="4"/>
  </r>
  <r>
    <n v="406328"/>
    <d v="2002-11-08T00:00:00"/>
    <s v="NULL"/>
    <x v="0"/>
    <n v="208146.2"/>
    <s v="Folashade Ogunkoya"/>
    <x v="2"/>
    <x v="10"/>
    <x v="4"/>
  </r>
  <r>
    <n v="406388"/>
    <d v="2010-12-04T00:00:00"/>
    <s v="NULL"/>
    <x v="0"/>
    <n v="13050991"/>
    <s v="Kofoworola Kupayi"/>
    <x v="2"/>
    <x v="2"/>
    <x v="0"/>
  </r>
  <r>
    <n v="406451"/>
    <d v="2014-11-03T00:00:00"/>
    <s v="NULL"/>
    <x v="0"/>
    <n v="614840.23"/>
    <s v="Adedeji Bello"/>
    <x v="2"/>
    <x v="58"/>
    <x v="9"/>
  </r>
  <r>
    <n v="406543"/>
    <d v="2019-11-29T00:00:00"/>
    <s v="NULL"/>
    <x v="0"/>
    <n v="54708367"/>
    <s v="Happiness Isa"/>
    <x v="2"/>
    <x v="8"/>
    <x v="0"/>
  </r>
  <r>
    <n v="406544"/>
    <d v="2008-03-15T00:00:00"/>
    <s v="NULL"/>
    <x v="0"/>
    <n v="46343743"/>
    <s v="Sodiq Obadina"/>
    <x v="2"/>
    <x v="25"/>
    <x v="5"/>
  </r>
  <r>
    <n v="406662"/>
    <d v="2009-04-27T00:00:00"/>
    <s v="NULL"/>
    <x v="0"/>
    <n v="4882540"/>
    <s v="Dr. Joan Brown"/>
    <x v="2"/>
    <x v="21"/>
    <x v="0"/>
  </r>
  <r>
    <n v="406723"/>
    <d v="2004-01-19T00:00:00"/>
    <s v="NULL"/>
    <x v="0"/>
    <n v="74935.728000000003"/>
    <s v="Jennifer Raymond"/>
    <x v="2"/>
    <x v="27"/>
    <x v="5"/>
  </r>
  <r>
    <n v="406744"/>
    <d v="2002-01-22T00:00:00"/>
    <s v="NULL"/>
    <x v="0"/>
    <n v="535428.19999999995"/>
    <s v="Helen Ajose"/>
    <x v="2"/>
    <x v="13"/>
    <x v="5"/>
  </r>
  <r>
    <n v="406797"/>
    <d v="2014-02-28T00:00:00"/>
    <s v="NULL"/>
    <x v="0"/>
    <n v="1612406"/>
    <s v="Nkechi Nonso"/>
    <x v="2"/>
    <x v="59"/>
    <x v="10"/>
  </r>
  <r>
    <n v="406808"/>
    <d v="2016-10-30T00:00:00"/>
    <s v="NULL"/>
    <x v="0"/>
    <n v="364535570.33999997"/>
    <s v="Alh. Musa Sodiq"/>
    <x v="2"/>
    <x v="60"/>
    <x v="10"/>
  </r>
  <r>
    <n v="406971"/>
    <d v="2020-11-16T00:00:00"/>
    <s v="NULL"/>
    <x v="0"/>
    <n v="34253.040999999997"/>
    <s v="Blessing Olaniyi"/>
    <x v="2"/>
    <x v="10"/>
    <x v="4"/>
  </r>
  <r>
    <n v="430229"/>
    <d v="2017-10-19T00:00:00"/>
    <s v="NULL"/>
    <x v="0"/>
    <n v="34063929.799999997"/>
    <s v="Chioma Godwin"/>
    <x v="2"/>
    <x v="21"/>
    <x v="0"/>
  </r>
  <r>
    <n v="439047"/>
    <d v="2021-12-07T00:00:00"/>
    <s v="NULL"/>
    <x v="0"/>
    <n v="2869889"/>
    <s v="Uchenna Godwin"/>
    <x v="2"/>
    <x v="61"/>
    <x v="6"/>
  </r>
  <r>
    <n v="439298"/>
    <d v="2008-04-30T00:00:00"/>
    <s v="NULL"/>
    <x v="0"/>
    <n v="6508057"/>
    <s v="Rita Festus"/>
    <x v="2"/>
    <x v="19"/>
    <x v="4"/>
  </r>
  <r>
    <n v="440273"/>
    <d v="2006-09-24T00:00:00"/>
    <s v="NULL"/>
    <x v="0"/>
    <n v="6818435"/>
    <s v="Alberto Albert"/>
    <x v="2"/>
    <x v="53"/>
    <x v="6"/>
  </r>
  <r>
    <n v="442891"/>
    <d v="2003-10-01T00:00:00"/>
    <s v="NULL"/>
    <x v="0"/>
    <n v="794158"/>
    <s v="Mary Gbadebo"/>
    <x v="2"/>
    <x v="5"/>
    <x v="1"/>
  </r>
  <r>
    <n v="446866"/>
    <d v="2001-04-19T00:00:00"/>
    <s v="29/04/2022"/>
    <x v="1"/>
    <n v="0"/>
    <s v="Peace John-Faith"/>
    <x v="2"/>
    <x v="0"/>
    <x v="0"/>
  </r>
  <r>
    <n v="447254"/>
    <d v="2014-07-03T00:00:00"/>
    <s v="NULL"/>
    <x v="0"/>
    <n v="23455.08"/>
    <s v="Mutiu Egunjobi"/>
    <x v="2"/>
    <x v="41"/>
    <x v="7"/>
  </r>
  <r>
    <n v="448124"/>
    <d v="2014-09-12T00:00:00"/>
    <s v="NULL"/>
    <x v="0"/>
    <n v="246985.3"/>
    <s v="Chiamaka Chukwu"/>
    <x v="2"/>
    <x v="62"/>
    <x v="6"/>
  </r>
  <r>
    <n v="448814"/>
    <d v="2001-01-29T00:00:00"/>
    <s v="NULL"/>
    <x v="0"/>
    <n v="145133"/>
    <s v="Helen Ajose"/>
    <x v="2"/>
    <x v="13"/>
    <x v="5"/>
  </r>
  <r>
    <n v="448906"/>
    <d v="2004-06-27T00:00:00"/>
    <s v="NULL"/>
    <x v="0"/>
    <n v="289702"/>
    <s v="Pascal Onaburekhan"/>
    <x v="2"/>
    <x v="48"/>
    <x v="4"/>
  </r>
  <r>
    <n v="449699"/>
    <d v="2002-12-13T00:00:00"/>
    <s v="NULL"/>
    <x v="0"/>
    <n v="5845308"/>
    <s v="Wasiu Alani"/>
    <x v="2"/>
    <x v="41"/>
    <x v="7"/>
  </r>
  <r>
    <n v="450315"/>
    <d v="2008-06-06T00:00:00"/>
    <s v="NULL"/>
    <x v="0"/>
    <n v="146783"/>
    <s v="Imole Olonade"/>
    <x v="2"/>
    <x v="25"/>
    <x v="5"/>
  </r>
  <r>
    <n v="452627"/>
    <d v="2007-04-03T00:00:00"/>
    <s v="NULL"/>
    <x v="0"/>
    <n v="17082"/>
    <s v="Ikechuwu Efe"/>
    <x v="2"/>
    <x v="35"/>
    <x v="4"/>
  </r>
  <r>
    <n v="453095"/>
    <d v="2008-11-10T00:00:00"/>
    <s v="NULL"/>
    <x v="0"/>
    <n v="198379"/>
    <s v="Mutiu Egunjobi"/>
    <x v="2"/>
    <x v="41"/>
    <x v="7"/>
  </r>
  <r>
    <n v="453106"/>
    <d v="2001-03-22T00:00:00"/>
    <s v="NULL"/>
    <x v="0"/>
    <n v="39816"/>
    <s v="Jason Adeyemo"/>
    <x v="2"/>
    <x v="13"/>
    <x v="5"/>
  </r>
  <r>
    <n v="453405"/>
    <d v="2008-12-14T00:00:00"/>
    <s v="NULL"/>
    <x v="0"/>
    <n v="263135"/>
    <s v="Emmanuel Jayeoba"/>
    <x v="2"/>
    <x v="0"/>
    <x v="0"/>
  </r>
  <r>
    <n v="453545"/>
    <d v="2006-01-22T00:00:00"/>
    <s v="NULL"/>
    <x v="0"/>
    <n v="145861"/>
    <s v="Chief(Mrs) Akeju Mosore"/>
    <x v="2"/>
    <x v="21"/>
    <x v="0"/>
  </r>
  <r>
    <n v="454473"/>
    <d v="2006-03-04T00:00:00"/>
    <s v="NULL"/>
    <x v="0"/>
    <n v="209247"/>
    <s v="Adaora Emmanule"/>
    <x v="2"/>
    <x v="0"/>
    <x v="0"/>
  </r>
  <r>
    <n v="455012"/>
    <d v="2021-03-25T00:00:00"/>
    <s v="NULL"/>
    <x v="0"/>
    <n v="100369"/>
    <s v="Adaobi Emeka"/>
    <x v="2"/>
    <x v="15"/>
    <x v="6"/>
  </r>
  <r>
    <n v="455020"/>
    <d v="2003-04-17T00:00:00"/>
    <s v="NULL"/>
    <x v="0"/>
    <n v="47022"/>
    <s v="Mohmoh Wike"/>
    <x v="2"/>
    <x v="21"/>
    <x v="0"/>
  </r>
  <r>
    <n v="500283"/>
    <d v="2009-04-17T00:00:00"/>
    <s v="NULL"/>
    <x v="0"/>
    <n v="209263.44"/>
    <s v="Nigerite Industrial Ltd "/>
    <x v="2"/>
    <x v="1"/>
    <x v="1"/>
  </r>
  <r>
    <n v="500300"/>
    <d v="2007-08-04T00:00:00"/>
    <s v="NULL"/>
    <x v="0"/>
    <n v="3131.42"/>
    <s v="Funks &amp; Sons Company "/>
    <x v="2"/>
    <x v="15"/>
    <x v="6"/>
  </r>
  <r>
    <n v="500375"/>
    <d v="2002-09-01T00:00:00"/>
    <s v="NULL"/>
    <x v="0"/>
    <n v="46095.54"/>
    <s v="GEBSU Law Firm "/>
    <x v="2"/>
    <x v="45"/>
    <x v="6"/>
  </r>
  <r>
    <n v="500395"/>
    <d v="2011-04-17T00:00:00"/>
    <s v="NULL"/>
    <x v="0"/>
    <n v="2375.1"/>
    <s v="Adefarm Nig. Ltd. "/>
    <x v="2"/>
    <x v="3"/>
    <x v="0"/>
  </r>
  <r>
    <n v="501724"/>
    <d v="2002-02-26T00:00:00"/>
    <s v="NULL"/>
    <x v="0"/>
    <n v="31486.79"/>
    <s v="FreshFlour Nig. Ltd "/>
    <x v="2"/>
    <x v="0"/>
    <x v="0"/>
  </r>
  <r>
    <n v="502670"/>
    <d v="2010-12-02T00:00:00"/>
    <s v="NULL"/>
    <x v="0"/>
    <n v="1208.2"/>
    <s v="Dbont Lounge &amp; Hotel "/>
    <x v="2"/>
    <x v="21"/>
    <x v="0"/>
  </r>
  <r>
    <n v="502840"/>
    <d v="2019-09-10T00:00:00"/>
    <s v="NULL"/>
    <x v="0"/>
    <n v="38758"/>
    <s v="Faith Akinloye"/>
    <x v="2"/>
    <x v="0"/>
    <x v="0"/>
  </r>
  <r>
    <n v="503021"/>
    <d v="2005-12-30T00:00:00"/>
    <s v="NULL"/>
    <x v="0"/>
    <n v="739.04"/>
    <s v="Anthony Adeyemi"/>
    <x v="2"/>
    <x v="24"/>
    <x v="9"/>
  </r>
  <r>
    <n v="503229"/>
    <d v="2007-12-30T00:00:00"/>
    <s v="NULL"/>
    <x v="0"/>
    <n v="59264"/>
    <s v="Kafayat Sanyaolu"/>
    <x v="2"/>
    <x v="7"/>
    <x v="0"/>
  </r>
  <r>
    <n v="503456"/>
    <d v="2001-11-15T00:00:00"/>
    <s v="NULL"/>
    <x v="0"/>
    <n v="84277.79"/>
    <s v="Globerterm Industries "/>
    <x v="2"/>
    <x v="8"/>
    <x v="0"/>
  </r>
  <r>
    <n v="503656"/>
    <d v="2009-04-17T00:00:00"/>
    <s v="NULL"/>
    <x v="0"/>
    <n v="8.7914999999999992"/>
    <s v="Quadri Rahmon"/>
    <x v="2"/>
    <x v="36"/>
    <x v="1"/>
  </r>
  <r>
    <n v="504906"/>
    <d v="2000-06-05T00:00:00"/>
    <s v="NULL"/>
    <x v="0"/>
    <n v="197.98"/>
    <s v="Musa Jinwa"/>
    <x v="2"/>
    <x v="10"/>
    <x v="4"/>
  </r>
  <r>
    <n v="505574"/>
    <d v="2002-12-04T00:00:00"/>
    <s v="NULL"/>
    <x v="0"/>
    <n v="18009.650000000001"/>
    <s v="Alt Pots n Pan Nig.Ltd "/>
    <x v="2"/>
    <x v="21"/>
    <x v="0"/>
  </r>
  <r>
    <n v="506723"/>
    <d v="2021-08-09T00:00:00"/>
    <s v="NULL"/>
    <x v="0"/>
    <n v="0.86799999999999999"/>
    <s v="Jennifer Raymond"/>
    <x v="2"/>
    <x v="27"/>
    <x v="5"/>
  </r>
  <r>
    <n v="507049"/>
    <d v="2009-09-15T00:00:00"/>
    <s v="NULL"/>
    <x v="0"/>
    <n v="1218"/>
    <s v="Frontend Nur. &amp; Pri. school "/>
    <x v="2"/>
    <x v="17"/>
    <x v="3"/>
  </r>
  <r>
    <n v="507172"/>
    <d v="2018-08-18T00:00:00"/>
    <s v="NULL"/>
    <x v="0"/>
    <n v="46398.78"/>
    <s v="Complan Industries "/>
    <x v="2"/>
    <x v="0"/>
    <x v="0"/>
  </r>
  <r>
    <n v="507340"/>
    <d v="2022-01-17T00:00:00"/>
    <s v="NULL"/>
    <x v="0"/>
    <n v="1726"/>
    <s v="SweetToooth Industries "/>
    <x v="2"/>
    <x v="21"/>
    <x v="0"/>
  </r>
  <r>
    <n v="508652"/>
    <d v="2010-02-17T00:00:00"/>
    <s v="NULL"/>
    <x v="0"/>
    <n v="1277"/>
    <s v="Angela Oladokun"/>
    <x v="2"/>
    <x v="21"/>
    <x v="0"/>
  </r>
  <r>
    <n v="509375"/>
    <d v="2002-04-16T00:00:00"/>
    <s v="NULL"/>
    <x v="0"/>
    <n v="828"/>
    <s v="GEBSU Law Firm "/>
    <x v="2"/>
    <x v="45"/>
    <x v="6"/>
  </r>
  <r>
    <n v="510283"/>
    <d v="2020-03-09T00:00:00"/>
    <s v="NULL"/>
    <x v="0"/>
    <n v="1474"/>
    <s v="Nigerite Industrial Ltd "/>
    <x v="2"/>
    <x v="1"/>
    <x v="1"/>
  </r>
  <r>
    <n v="510294"/>
    <d v="2020-05-05T00:00:00"/>
    <s v="NULL"/>
    <x v="0"/>
    <n v="1.9259999999999999"/>
    <s v="Ayeesha Dagunro"/>
    <x v="2"/>
    <x v="39"/>
    <x v="3"/>
  </r>
  <r>
    <n v="510395"/>
    <d v="2014-05-11T00:00:00"/>
    <s v="NULL"/>
    <x v="0"/>
    <n v="40535.769999999997"/>
    <s v="Adefarm Nig. Ltd. "/>
    <x v="2"/>
    <x v="3"/>
    <x v="0"/>
  </r>
  <r>
    <n v="510854"/>
    <d v="2013-08-23T00:00:00"/>
    <s v="NULL"/>
    <x v="0"/>
    <n v="0.73075999999999997"/>
    <s v="Precious Adeokun"/>
    <x v="2"/>
    <x v="42"/>
    <x v="10"/>
  </r>
  <r>
    <n v="518652"/>
    <d v="2007-10-01T00:00:00"/>
    <s v="NULL"/>
    <x v="0"/>
    <n v="3110.5"/>
    <s v="Pamela Williams"/>
    <x v="2"/>
    <x v="21"/>
    <x v="0"/>
  </r>
  <r>
    <n v="519375"/>
    <d v="2006-12-31T00:00:00"/>
    <s v="NULL"/>
    <x v="0"/>
    <n v="1.5798000000000001"/>
    <s v="GEBSU Law Firm "/>
    <x v="2"/>
    <x v="45"/>
    <x v="6"/>
  </r>
  <r>
    <n v="520684"/>
    <d v="2023-04-17T00:00:00"/>
    <s v="17/12/2023"/>
    <x v="1"/>
    <n v="0"/>
    <s v="Faith John"/>
    <x v="2"/>
    <x v="3"/>
    <x v="0"/>
  </r>
  <r>
    <n v="521724"/>
    <d v="2007-03-06T00:00:00"/>
    <s v="NULL"/>
    <x v="0"/>
    <n v="55907.9"/>
    <s v="FreshFlour Nig. Ltd "/>
    <x v="2"/>
    <x v="0"/>
    <x v="0"/>
  </r>
  <r>
    <n v="521754"/>
    <d v="2009-07-09T00:00:00"/>
    <s v="NULL"/>
    <x v="0"/>
    <n v="658.04"/>
    <s v="Garrison Hotels "/>
    <x v="2"/>
    <x v="16"/>
    <x v="2"/>
  </r>
  <r>
    <n v="522340"/>
    <d v="2004-01-19T00:00:00"/>
    <s v="NULL"/>
    <x v="0"/>
    <n v="589979.6"/>
    <s v="SweetToooth Industries "/>
    <x v="2"/>
    <x v="21"/>
    <x v="0"/>
  </r>
  <r>
    <n v="522670"/>
    <d v="2010-07-25T00:00:00"/>
    <s v="NULL"/>
    <x v="0"/>
    <n v="281.89"/>
    <s v="Dbont Lounge &amp; Hotel "/>
    <x v="2"/>
    <x v="21"/>
    <x v="0"/>
  </r>
  <r>
    <n v="522724"/>
    <d v="2019-12-05T00:00:00"/>
    <s v="NULL"/>
    <x v="0"/>
    <n v="27781.3"/>
    <s v="FreshFlour Nig. Ltd "/>
    <x v="2"/>
    <x v="0"/>
    <x v="0"/>
  </r>
  <r>
    <n v="522919"/>
    <d v="2001-08-12T00:00:00"/>
    <s v="NULL"/>
    <x v="0"/>
    <n v="7253.8"/>
    <s v="Chukwube &amp; Sons Furnitures "/>
    <x v="2"/>
    <x v="12"/>
    <x v="0"/>
  </r>
  <r>
    <n v="524012"/>
    <d v="2021-03-04T00:00:00"/>
    <s v="NULL"/>
    <x v="0"/>
    <n v="79429.14"/>
    <s v="Chuklarh Nig Ltd "/>
    <x v="2"/>
    <x v="15"/>
    <x v="6"/>
  </r>
  <r>
    <n v="525574"/>
    <d v="2006-02-12T00:00:00"/>
    <s v="NULL"/>
    <x v="0"/>
    <n v="54579"/>
    <s v="Alt Pots n Pan Nig.Ltd "/>
    <x v="2"/>
    <x v="21"/>
    <x v="0"/>
  </r>
  <r>
    <n v="526181"/>
    <d v="2000-02-24T00:00:00"/>
    <s v="NULL"/>
    <x v="0"/>
    <n v="0.78"/>
    <s v="Nkechi Nonso"/>
    <x v="2"/>
    <x v="59"/>
    <x v="10"/>
  </r>
  <r>
    <n v="526454"/>
    <d v="2017-03-30T00:00:00"/>
    <s v="NULL"/>
    <x v="0"/>
    <n v="8767"/>
    <s v="Keystone Lounge n Bar "/>
    <x v="2"/>
    <x v="27"/>
    <x v="5"/>
  </r>
  <r>
    <n v="527172"/>
    <d v="2016-06-25T00:00:00"/>
    <s v="NULL"/>
    <x v="0"/>
    <n v="59361"/>
    <s v="Complan Industries "/>
    <x v="2"/>
    <x v="0"/>
    <x v="0"/>
  </r>
  <r>
    <n v="527340"/>
    <d v="2002-11-23T00:00:00"/>
    <s v="NULL"/>
    <x v="0"/>
    <n v="134110.79999999999"/>
    <s v="SweetToooth Industries "/>
    <x v="2"/>
    <x v="21"/>
    <x v="0"/>
  </r>
  <r>
    <n v="527550"/>
    <d v="2011-06-07T00:00:00"/>
    <s v="NULL"/>
    <x v="0"/>
    <n v="4.0199999999999996"/>
    <s v="Vicoria Oseni"/>
    <x v="2"/>
    <x v="21"/>
    <x v="0"/>
  </r>
  <r>
    <n v="528090"/>
    <d v="2017-03-09T00:00:00"/>
    <s v="NULL"/>
    <x v="0"/>
    <n v="32962.050000000003"/>
    <s v="Chuks Chiwell"/>
    <x v="2"/>
    <x v="0"/>
    <x v="0"/>
  </r>
  <r>
    <n v="529048"/>
    <d v="2004-07-26T00:00:00"/>
    <s v="NULL"/>
    <x v="0"/>
    <n v="152608.56"/>
    <s v="Winterfed Companies "/>
    <x v="2"/>
    <x v="0"/>
    <x v="0"/>
  </r>
  <r>
    <n v="529584"/>
    <d v="2001-11-01T00:00:00"/>
    <s v="NULL"/>
    <x v="0"/>
    <n v="4232.8999999999996"/>
    <s v="Akinlade Electronics "/>
    <x v="2"/>
    <x v="19"/>
    <x v="4"/>
  </r>
  <r>
    <n v="529728"/>
    <d v="2004-01-29T00:00:00"/>
    <s v="NULL"/>
    <x v="0"/>
    <n v="49077.97"/>
    <s v="Rods &amp; Strings Ind. "/>
    <x v="2"/>
    <x v="3"/>
    <x v="0"/>
  </r>
  <r>
    <n v="530229"/>
    <d v="2017-08-29T00:00:00"/>
    <s v="NULL"/>
    <x v="0"/>
    <n v="40.735999999999997"/>
    <s v="Chioma Godwin"/>
    <x v="2"/>
    <x v="21"/>
    <x v="0"/>
  </r>
  <r>
    <n v="534561"/>
    <d v="2006-11-10T00:00:00"/>
    <s v="NULL"/>
    <x v="0"/>
    <n v="128.32"/>
    <s v="Ebun Johnson"/>
    <x v="2"/>
    <x v="7"/>
    <x v="0"/>
  </r>
  <r>
    <n v="536348"/>
    <d v="2011-11-05T00:00:00"/>
    <s v="NULL"/>
    <x v="0"/>
    <n v="61052.09"/>
    <s v="Chioma Ikokwu"/>
    <x v="2"/>
    <x v="7"/>
    <x v="0"/>
  </r>
  <r>
    <n v="538281"/>
    <d v="2023-05-02T00:00:00"/>
    <d v="2023-12-12T00:00:00"/>
    <x v="1"/>
    <n v="0"/>
    <s v="Denola Marcus"/>
    <x v="2"/>
    <x v="48"/>
    <x v="4"/>
  </r>
  <r>
    <n v="539047"/>
    <d v="2013-12-01T00:00:00"/>
    <s v="NULL"/>
    <x v="0"/>
    <n v="342.8"/>
    <s v="Uchenna Godwin"/>
    <x v="2"/>
    <x v="61"/>
    <x v="6"/>
  </r>
  <r>
    <n v="539298"/>
    <d v="2001-07-05T00:00:00"/>
    <s v="NULL"/>
    <x v="0"/>
    <n v="22.754000000000001"/>
    <s v="Rita Festus"/>
    <x v="2"/>
    <x v="19"/>
    <x v="4"/>
  </r>
  <r>
    <n v="547890"/>
    <d v="2009-12-22T00:00:00"/>
    <s v="NULL"/>
    <x v="0"/>
    <n v="5.45"/>
    <s v="Bonny Igwe"/>
    <x v="2"/>
    <x v="30"/>
    <x v="3"/>
  </r>
  <r>
    <n v="550315"/>
    <d v="2017-05-06T00:00:00"/>
    <s v="NULL"/>
    <x v="0"/>
    <n v="7877.8"/>
    <s v="Global Optimus Ltd "/>
    <x v="2"/>
    <x v="25"/>
    <x v="5"/>
  </r>
  <r>
    <n v="557562"/>
    <d v="2023-05-18T00:00:00"/>
    <s v="NULL"/>
    <x v="0"/>
    <n v="74.11"/>
    <s v="Anthony Fagbemi"/>
    <x v="2"/>
    <x v="50"/>
    <x v="4"/>
  </r>
  <r>
    <n v="558295"/>
    <d v="2019-03-24T00:00:00"/>
    <s v="NULL"/>
    <x v="0"/>
    <n v="6052.38"/>
    <s v="Lateef Afolayan"/>
    <x v="2"/>
    <x v="51"/>
    <x v="9"/>
  </r>
  <r>
    <n v="570300"/>
    <d v="2022-07-04T00:00:00"/>
    <s v="NULL"/>
    <x v="0"/>
    <n v="4725.41"/>
    <s v="Funks &amp; Sons Company "/>
    <x v="2"/>
    <x v="15"/>
    <x v="6"/>
  </r>
  <r>
    <n v="571300"/>
    <d v="2007-07-14T00:00:00"/>
    <s v="NULL"/>
    <x v="0"/>
    <n v="25827.7"/>
    <s v="Funks &amp; Sons Company "/>
    <x v="2"/>
    <x v="15"/>
    <x v="6"/>
  </r>
  <r>
    <n v="575574"/>
    <d v="2014-08-06T00:00:00"/>
    <s v="NULL"/>
    <x v="0"/>
    <n v="4872.95"/>
    <s v="Alt Pots n Pan Nig.Ltd "/>
    <x v="2"/>
    <x v="21"/>
    <x v="0"/>
  </r>
  <r>
    <n v="591847"/>
    <d v="2009-11-21T00:00:00"/>
    <s v="NULL"/>
    <x v="0"/>
    <n v="20.28"/>
    <s v="Paulina Moses"/>
    <x v="2"/>
    <x v="55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n v="101"/>
    <s v="Adams"/>
    <s v="Johnson"/>
    <x v="0"/>
    <x v="0"/>
    <x v="0"/>
    <n v="35"/>
    <n v="4200000"/>
    <d v="2018-07-18T00:00:00"/>
    <s v="NULL"/>
    <x v="0"/>
    <x v="0"/>
    <x v="0"/>
  </r>
  <r>
    <n v="106"/>
    <s v="Fehintola"/>
    <s v="Adisa"/>
    <x v="0"/>
    <x v="0"/>
    <x v="1"/>
    <n v="27"/>
    <n v="2400000"/>
    <d v="2020-02-13T00:00:00"/>
    <s v="NULL"/>
    <x v="1"/>
    <x v="1"/>
    <x v="1"/>
  </r>
  <r>
    <n v="118"/>
    <s v="Godwin"/>
    <s v="Omerekpe"/>
    <x v="0"/>
    <x v="0"/>
    <x v="0"/>
    <n v="48"/>
    <n v="15300000"/>
    <d v="2005-12-03T00:00:00"/>
    <s v="NULL"/>
    <x v="2"/>
    <x v="2"/>
    <x v="2"/>
  </r>
  <r>
    <n v="123"/>
    <s v="Faith"/>
    <s v="Lukman"/>
    <x v="0"/>
    <x v="0"/>
    <x v="0"/>
    <n v="57"/>
    <n v="20570000"/>
    <d v="2004-12-21T00:00:00"/>
    <s v="NULL"/>
    <x v="3"/>
    <x v="3"/>
    <x v="3"/>
  </r>
  <r>
    <n v="124"/>
    <s v="Jumoke"/>
    <s v="Adamu"/>
    <x v="0"/>
    <x v="0"/>
    <x v="1"/>
    <n v="26"/>
    <n v="3720000"/>
    <d v="2020-02-19T00:00:00"/>
    <d v="2023-01-31T00:00:00"/>
    <x v="4"/>
    <x v="4"/>
    <x v="4"/>
  </r>
  <r>
    <n v="135"/>
    <s v="Glory"/>
    <s v="Akinsanya"/>
    <x v="0"/>
    <x v="0"/>
    <x v="1"/>
    <n v="51"/>
    <n v="20570000"/>
    <d v="2004-02-28T00:00:00"/>
    <s v="NULL"/>
    <x v="3"/>
    <x v="5"/>
    <x v="5"/>
  </r>
  <r>
    <n v="156"/>
    <s v="Precious"/>
    <s v="Alayande"/>
    <x v="0"/>
    <x v="0"/>
    <x v="1"/>
    <n v="45"/>
    <n v="5748000"/>
    <d v="2017-01-19T00:00:00"/>
    <s v="NULL"/>
    <x v="5"/>
    <x v="6"/>
    <x v="6"/>
  </r>
  <r>
    <n v="172"/>
    <s v="Kareem"/>
    <s v="Suleiman"/>
    <x v="0"/>
    <x v="0"/>
    <x v="0"/>
    <n v="40"/>
    <n v="5748000"/>
    <d v="2016-10-10T00:00:00"/>
    <d v="2022-10-17T00:00:00"/>
    <x v="5"/>
    <x v="7"/>
    <x v="7"/>
  </r>
  <r>
    <n v="177"/>
    <s v="Tobi"/>
    <s v="Gabriel"/>
    <x v="0"/>
    <x v="0"/>
    <x v="1"/>
    <n v="26"/>
    <n v="3720000"/>
    <d v="2019-05-30T00:00:00"/>
    <s v="NULL"/>
    <x v="4"/>
    <x v="8"/>
    <x v="8"/>
  </r>
  <r>
    <n v="178"/>
    <s v="Dimeji"/>
    <s v="Bankole"/>
    <x v="0"/>
    <x v="0"/>
    <x v="0"/>
    <n v="43"/>
    <n v="9792000"/>
    <d v="2009-04-15T00:00:00"/>
    <s v="NULL"/>
    <x v="6"/>
    <x v="9"/>
    <x v="9"/>
  </r>
  <r>
    <n v="205"/>
    <s v="Jumoke"/>
    <s v="Olatunde"/>
    <x v="0"/>
    <x v="1"/>
    <x v="1"/>
    <n v="47"/>
    <n v="5748000"/>
    <d v="2015-10-21T00:00:00"/>
    <s v="NULL"/>
    <x v="5"/>
    <x v="10"/>
    <x v="10"/>
  </r>
  <r>
    <n v="242"/>
    <s v="Katherine"/>
    <s v="Ozo"/>
    <x v="1"/>
    <x v="1"/>
    <x v="1"/>
    <n v="43"/>
    <n v="9000000"/>
    <d v="2008-12-01T00:00:00"/>
    <d v="2023-09-11T00:00:00"/>
    <x v="7"/>
    <x v="11"/>
    <x v="11"/>
  </r>
  <r>
    <n v="254"/>
    <s v="Yinka"/>
    <s v="Amos"/>
    <x v="0"/>
    <x v="1"/>
    <x v="0"/>
    <n v="47"/>
    <n v="9792000"/>
    <d v="2005-10-21T00:00:00"/>
    <s v="NULL"/>
    <x v="6"/>
    <x v="12"/>
    <x v="12"/>
  </r>
  <r>
    <n v="276"/>
    <s v="King"/>
    <s v="Umar"/>
    <x v="0"/>
    <x v="1"/>
    <x v="0"/>
    <n v="36"/>
    <n v="5748000"/>
    <d v="2018-01-05T00:00:00"/>
    <s v="NULL"/>
    <x v="5"/>
    <x v="13"/>
    <x v="13"/>
  </r>
  <r>
    <n v="287"/>
    <s v="Saheed"/>
    <s v="Adigun"/>
    <x v="0"/>
    <x v="1"/>
    <x v="0"/>
    <n v="39"/>
    <n v="4200000"/>
    <d v="2018-09-19T00:00:00"/>
    <s v="NULL"/>
    <x v="0"/>
    <x v="14"/>
    <x v="14"/>
  </r>
  <r>
    <n v="292"/>
    <s v="Aishat"/>
    <s v="Mohammed"/>
    <x v="0"/>
    <x v="1"/>
    <x v="1"/>
    <n v="54"/>
    <n v="15300000"/>
    <d v="2002-07-01T00:00:00"/>
    <s v="NULL"/>
    <x v="2"/>
    <x v="15"/>
    <x v="15"/>
  </r>
  <r>
    <n v="302"/>
    <s v="Rita"/>
    <s v="Williams"/>
    <x v="0"/>
    <x v="2"/>
    <x v="1"/>
    <n v="26"/>
    <n v="2100000"/>
    <d v="2022-04-20T00:00:00"/>
    <d v="2023-10-03T00:00:00"/>
    <x v="8"/>
    <x v="16"/>
    <x v="16"/>
  </r>
  <r>
    <n v="320"/>
    <s v="Saliu"/>
    <s v="Aderonmu"/>
    <x v="0"/>
    <x v="2"/>
    <x v="0"/>
    <n v="56"/>
    <n v="9792000"/>
    <d v="2007-09-27T00:00:00"/>
    <d v="2023-11-16T00:00:00"/>
    <x v="6"/>
    <x v="17"/>
    <x v="17"/>
  </r>
  <r>
    <n v="345"/>
    <s v="Azeez"/>
    <s v="Adediran"/>
    <x v="0"/>
    <x v="2"/>
    <x v="0"/>
    <n v="30"/>
    <n v="2100000"/>
    <d v="2022-03-22T00:00:00"/>
    <s v="NULL"/>
    <x v="8"/>
    <x v="18"/>
    <x v="18"/>
  </r>
  <r>
    <n v="371"/>
    <s v="Fatimah"/>
    <s v="Mohammed"/>
    <x v="0"/>
    <x v="2"/>
    <x v="1"/>
    <n v="25"/>
    <n v="2400000"/>
    <d v="2022-05-27T00:00:00"/>
    <s v="NULL"/>
    <x v="1"/>
    <x v="19"/>
    <x v="19"/>
  </r>
  <r>
    <n v="377"/>
    <s v="Peter"/>
    <s v="Badejo"/>
    <x v="0"/>
    <x v="2"/>
    <x v="0"/>
    <n v="45"/>
    <n v="8700000"/>
    <d v="2010-08-18T00:00:00"/>
    <s v="NULL"/>
    <x v="9"/>
    <x v="20"/>
    <x v="20"/>
  </r>
  <r>
    <n v="429"/>
    <s v="Opeyemi"/>
    <s v="Solanke"/>
    <x v="0"/>
    <x v="3"/>
    <x v="0"/>
    <n v="27"/>
    <n v="3720000"/>
    <d v="2017-07-30T00:00:00"/>
    <s v="NULL"/>
    <x v="10"/>
    <x v="21"/>
    <x v="21"/>
  </r>
  <r>
    <n v="431"/>
    <s v="Chinwe"/>
    <s v="Chukwudi"/>
    <x v="0"/>
    <x v="3"/>
    <x v="1"/>
    <n v="27"/>
    <n v="2400000"/>
    <d v="2020-06-30T00:00:00"/>
    <d v="2023-10-31T00:00:00"/>
    <x v="1"/>
    <x v="22"/>
    <x v="22"/>
  </r>
  <r>
    <n v="432"/>
    <s v="Yemisi"/>
    <s v="Onigbinde"/>
    <x v="0"/>
    <x v="3"/>
    <x v="1"/>
    <n v="47"/>
    <n v="9792000"/>
    <d v="2010-07-01T00:00:00"/>
    <s v="NULL"/>
    <x v="6"/>
    <x v="23"/>
    <x v="23"/>
  </r>
  <r>
    <n v="442"/>
    <s v="Uche"/>
    <s v="Emeka"/>
    <x v="0"/>
    <x v="3"/>
    <x v="1"/>
    <n v="51"/>
    <n v="9792000"/>
    <d v="2009-04-30T00:00:00"/>
    <s v="NULL"/>
    <x v="6"/>
    <x v="24"/>
    <x v="24"/>
  </r>
  <r>
    <n v="478"/>
    <s v="Temitope"/>
    <s v="Adewale"/>
    <x v="0"/>
    <x v="3"/>
    <x v="0"/>
    <n v="22"/>
    <n v="2100000"/>
    <d v="2022-10-13T00:00:00"/>
    <s v="NULL"/>
    <x v="8"/>
    <x v="25"/>
    <x v="25"/>
  </r>
  <r>
    <n v="490"/>
    <s v="Pascal"/>
    <s v="Ebube"/>
    <x v="0"/>
    <x v="3"/>
    <x v="0"/>
    <n v="38"/>
    <n v="4200000"/>
    <d v="2014-10-31T00:00:00"/>
    <s v="NULL"/>
    <x v="0"/>
    <x v="26"/>
    <x v="26"/>
  </r>
  <r>
    <n v="498"/>
    <s v="Alimah"/>
    <s v="Aliko"/>
    <x v="0"/>
    <x v="3"/>
    <x v="1"/>
    <n v="28"/>
    <n v="4200000"/>
    <d v="2017-08-03T00:00:00"/>
    <s v="NULL"/>
    <x v="0"/>
    <x v="27"/>
    <x v="27"/>
  </r>
  <r>
    <n v="513"/>
    <s v="Akeem"/>
    <s v="Adisa"/>
    <x v="0"/>
    <x v="4"/>
    <x v="0"/>
    <n v="29"/>
    <n v="2100000"/>
    <d v="2022-10-13T00:00:00"/>
    <s v="NULL"/>
    <x v="8"/>
    <x v="28"/>
    <x v="28"/>
  </r>
  <r>
    <n v="516"/>
    <s v="Felicia"/>
    <s v="Nwogwu"/>
    <x v="0"/>
    <x v="4"/>
    <x v="1"/>
    <n v="32"/>
    <n v="3720000"/>
    <d v="2019-11-01T00:00:00"/>
    <s v="NULL"/>
    <x v="4"/>
    <x v="29"/>
    <x v="29"/>
  </r>
  <r>
    <n v="525"/>
    <s v="Aminat"/>
    <s v="Yusuf"/>
    <x v="0"/>
    <x v="4"/>
    <x v="1"/>
    <n v="44"/>
    <n v="5748000"/>
    <d v="2015-01-25T00:00:00"/>
    <s v="NULL"/>
    <x v="5"/>
    <x v="30"/>
    <x v="30"/>
  </r>
  <r>
    <n v="531"/>
    <s v="Patience"/>
    <s v="Audu"/>
    <x v="0"/>
    <x v="4"/>
    <x v="1"/>
    <n v="23"/>
    <n v="2100000"/>
    <d v="2022-10-13T00:00:00"/>
    <s v="NULL"/>
    <x v="8"/>
    <x v="31"/>
    <x v="31"/>
  </r>
  <r>
    <n v="578"/>
    <s v="Ada"/>
    <s v="Kayode"/>
    <x v="0"/>
    <x v="4"/>
    <x v="0"/>
    <n v="36"/>
    <n v="3720000"/>
    <d v="2019-11-01T00:00:00"/>
    <d v="2022-09-27T00:00:00"/>
    <x v="10"/>
    <x v="32"/>
    <x v="32"/>
  </r>
  <r>
    <n v="601"/>
    <s v="Israel"/>
    <s v="Olatunde"/>
    <x v="0"/>
    <x v="5"/>
    <x v="0"/>
    <n v="51"/>
    <n v="9000000"/>
    <d v="2007-02-14T00:00:00"/>
    <s v="NULL"/>
    <x v="7"/>
    <x v="33"/>
    <x v="33"/>
  </r>
  <r>
    <n v="610"/>
    <s v="Chiomah"/>
    <s v="Benson"/>
    <x v="0"/>
    <x v="5"/>
    <x v="1"/>
    <n v="32"/>
    <n v="2100000"/>
    <d v="2020-12-18T00:00:00"/>
    <s v="NULL"/>
    <x v="8"/>
    <x v="34"/>
    <x v="34"/>
  </r>
  <r>
    <n v="622"/>
    <s v="Fadeke"/>
    <s v="Akinsanya"/>
    <x v="0"/>
    <x v="5"/>
    <x v="1"/>
    <n v="41"/>
    <n v="5748000"/>
    <d v="2016-03-26T00:00:00"/>
    <s v="NULL"/>
    <x v="5"/>
    <x v="35"/>
    <x v="35"/>
  </r>
  <r>
    <n v="670"/>
    <s v="Felicia"/>
    <s v="Baron"/>
    <x v="0"/>
    <x v="5"/>
    <x v="1"/>
    <n v="36"/>
    <n v="3720000"/>
    <d v="2016-01-31T00:00:00"/>
    <d v="2023-02-15T00:00:00"/>
    <x v="10"/>
    <x v="36"/>
    <x v="36"/>
  </r>
  <r>
    <n v="685"/>
    <s v="Alimat"/>
    <s v="Danjuma"/>
    <x v="0"/>
    <x v="5"/>
    <x v="1"/>
    <n v="46"/>
    <n v="5748000"/>
    <d v="2006-05-09T00:00:00"/>
    <s v="NULL"/>
    <x v="5"/>
    <x v="37"/>
    <x v="37"/>
  </r>
  <r>
    <n v="699"/>
    <s v="Abraham"/>
    <s v="Akinsanya"/>
    <x v="0"/>
    <x v="5"/>
    <x v="0"/>
    <n v="57"/>
    <n v="15300000"/>
    <d v="2003-10-23T00:00:00"/>
    <s v="NULL"/>
    <x v="2"/>
    <x v="38"/>
    <x v="38"/>
  </r>
  <r>
    <n v="700"/>
    <s v="Daniel"/>
    <s v="Omotayo"/>
    <x v="0"/>
    <x v="6"/>
    <x v="0"/>
    <n v="30"/>
    <n v="2100000"/>
    <d v="2022-03-19T00:00:00"/>
    <s v="NULL"/>
    <x v="8"/>
    <x v="39"/>
    <x v="39"/>
  </r>
  <r>
    <n v="707"/>
    <s v="Adura"/>
    <s v="Akinyemi"/>
    <x v="0"/>
    <x v="6"/>
    <x v="1"/>
    <n v="27"/>
    <n v="3720000"/>
    <d v="2022-03-19T00:00:00"/>
    <s v="NULL"/>
    <x v="10"/>
    <x v="40"/>
    <x v="40"/>
  </r>
  <r>
    <n v="767"/>
    <s v="Godwin"/>
    <s v="Okonkwo"/>
    <x v="0"/>
    <x v="6"/>
    <x v="0"/>
    <n v="33"/>
    <n v="4200000"/>
    <d v="2018-09-19T00:00:00"/>
    <s v="NULL"/>
    <x v="0"/>
    <x v="41"/>
    <x v="41"/>
  </r>
  <r>
    <n v="790"/>
    <s v="Shade"/>
    <s v="Ayinde"/>
    <x v="0"/>
    <x v="6"/>
    <x v="1"/>
    <n v="27"/>
    <n v="2400000"/>
    <d v="2022-03-19T00:00:00"/>
    <s v="NULL"/>
    <x v="1"/>
    <x v="42"/>
    <x v="42"/>
  </r>
  <r>
    <n v="791"/>
    <s v="Fatimah"/>
    <s v="Dauda"/>
    <x v="0"/>
    <x v="6"/>
    <x v="1"/>
    <n v="29"/>
    <n v="2400000"/>
    <d v="2021-04-28T00:00:00"/>
    <s v="NULL"/>
    <x v="1"/>
    <x v="43"/>
    <x v="43"/>
  </r>
  <r>
    <n v="808"/>
    <s v="Kolapo"/>
    <s v="Ademoye"/>
    <x v="0"/>
    <x v="7"/>
    <x v="0"/>
    <n v="27"/>
    <n v="2100000"/>
    <d v="2022-04-09T00:00:00"/>
    <s v="NULL"/>
    <x v="8"/>
    <x v="44"/>
    <x v="44"/>
  </r>
  <r>
    <n v="811"/>
    <s v="Bolu"/>
    <s v="Fatunbi"/>
    <x v="0"/>
    <x v="7"/>
    <x v="0"/>
    <n v="51"/>
    <n v="9792000"/>
    <d v="2005-05-22T00:00:00"/>
    <s v="NULL"/>
    <x v="6"/>
    <x v="45"/>
    <x v="45"/>
  </r>
  <r>
    <n v="817"/>
    <s v="Israel"/>
    <s v="Igboekwe"/>
    <x v="0"/>
    <x v="7"/>
    <x v="0"/>
    <n v="38"/>
    <n v="4200000"/>
    <d v="2017-03-28T00:00:00"/>
    <s v="NULL"/>
    <x v="0"/>
    <x v="46"/>
    <x v="46"/>
  </r>
  <r>
    <n v="833"/>
    <s v="Esther"/>
    <s v="Emmanuel"/>
    <x v="0"/>
    <x v="7"/>
    <x v="1"/>
    <n v="39"/>
    <n v="4200000"/>
    <d v="2013-10-10T00:00:00"/>
    <s v="NULL"/>
    <x v="0"/>
    <x v="47"/>
    <x v="47"/>
  </r>
  <r>
    <n v="910"/>
    <s v="Annie"/>
    <s v="Albert"/>
    <x v="0"/>
    <x v="8"/>
    <x v="1"/>
    <n v="33"/>
    <n v="2400000"/>
    <d v="2019-11-01T00:00:00"/>
    <s v="NULL"/>
    <x v="1"/>
    <x v="48"/>
    <x v="48"/>
  </r>
  <r>
    <n v="921"/>
    <s v="Fathia"/>
    <s v="Aliyu"/>
    <x v="0"/>
    <x v="8"/>
    <x v="1"/>
    <n v="35"/>
    <n v="3720000"/>
    <d v="2018-09-19T00:00:00"/>
    <d v="2023-10-20T00:00:00"/>
    <x v="10"/>
    <x v="49"/>
    <x v="49"/>
  </r>
  <r>
    <n v="924"/>
    <s v="Jemimah"/>
    <s v="Alagbe"/>
    <x v="0"/>
    <x v="8"/>
    <x v="1"/>
    <n v="38"/>
    <n v="3720000"/>
    <d v="2018-08-08T00:00:00"/>
    <s v="NULL"/>
    <x v="10"/>
    <x v="50"/>
    <x v="50"/>
  </r>
  <r>
    <n v="957"/>
    <s v="Bukola"/>
    <s v="Davies"/>
    <x v="0"/>
    <x v="8"/>
    <x v="1"/>
    <n v="47"/>
    <n v="9000000"/>
    <d v="2005-02-28T00:00:00"/>
    <s v="NULL"/>
    <x v="7"/>
    <x v="51"/>
    <x v="51"/>
  </r>
  <r>
    <n v="974"/>
    <s v="Bukola"/>
    <s v="Oni-Alfred"/>
    <x v="0"/>
    <x v="8"/>
    <x v="1"/>
    <n v="50"/>
    <n v="9792000"/>
    <d v="2004-05-25T00:00:00"/>
    <s v="NULL"/>
    <x v="6"/>
    <x v="52"/>
    <x v="52"/>
  </r>
  <r>
    <n v="977"/>
    <s v="Rosemary"/>
    <s v="Elvis"/>
    <x v="0"/>
    <x v="8"/>
    <x v="1"/>
    <n v="28"/>
    <n v="2400000"/>
    <d v="2021-01-31T00:00:00"/>
    <s v="NULL"/>
    <x v="1"/>
    <x v="53"/>
    <x v="53"/>
  </r>
  <r>
    <n v="993"/>
    <s v="Matthew"/>
    <s v="Durojaye"/>
    <x v="0"/>
    <x v="8"/>
    <x v="0"/>
    <n v="39"/>
    <n v="5748000"/>
    <d v="2015-08-08T00:00:00"/>
    <s v="NULL"/>
    <x v="5"/>
    <x v="54"/>
    <x v="54"/>
  </r>
  <r>
    <n v="1021"/>
    <s v="Arinze"/>
    <s v="Paul"/>
    <x v="0"/>
    <x v="9"/>
    <x v="0"/>
    <n v="31"/>
    <n v="2100000"/>
    <d v="2022-01-19T00:00:00"/>
    <s v="NULL"/>
    <x v="8"/>
    <x v="55"/>
    <x v="55"/>
  </r>
  <r>
    <n v="1051"/>
    <s v="Peter"/>
    <s v="Ejike"/>
    <x v="0"/>
    <x v="9"/>
    <x v="0"/>
    <n v="33"/>
    <n v="2400000"/>
    <d v="2021-05-01T00:00:00"/>
    <d v="2023-07-31T00:00:00"/>
    <x v="1"/>
    <x v="56"/>
    <x v="56"/>
  </r>
  <r>
    <n v="1190"/>
    <s v="Anu"/>
    <s v="Baderin"/>
    <x v="0"/>
    <x v="9"/>
    <x v="1"/>
    <n v="35"/>
    <n v="3720000"/>
    <d v="2016-09-19T00:00:00"/>
    <s v="NULL"/>
    <x v="10"/>
    <x v="57"/>
    <x v="5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">
  <r>
    <n v="100087"/>
    <s v="Wiane Industries"/>
    <m/>
    <x v="0"/>
    <s v="Oluyole Industrial estate,Ibadan"/>
    <s v="Paper factory"/>
    <n v="912929"/>
    <x v="0"/>
    <s v="NULL"/>
    <x v="0"/>
  </r>
  <r>
    <n v="100283"/>
    <s v="Nigerite Industrial Ltd"/>
    <m/>
    <x v="0"/>
    <s v="P.O Box 36,Akala Expressway,Ibadan"/>
    <s v="Cartons Production"/>
    <s v="NULL"/>
    <x v="1"/>
    <s v="NULL"/>
    <x v="1"/>
  </r>
  <r>
    <n v="100293"/>
    <s v="Chukwudi"/>
    <s v="Martins"/>
    <x v="1"/>
    <s v="1,Green gate,Oluyole,Ibadan"/>
    <s v="Banker"/>
    <n v="70644"/>
    <x v="2"/>
    <n v="73"/>
    <x v="2"/>
  </r>
  <r>
    <n v="100395"/>
    <s v="Adefarm Nig. Ltd."/>
    <m/>
    <x v="0"/>
    <s v="Oluyole Industrial estate,Ibadan"/>
    <s v="Farming"/>
    <n v="906081"/>
    <x v="3"/>
    <s v="NULL"/>
    <x v="3"/>
  </r>
  <r>
    <n v="100938"/>
    <s v="Olayemi"/>
    <s v="Obaniwa"/>
    <x v="2"/>
    <s v="Ogbomosho,Ibadan"/>
    <s v="Secretary"/>
    <n v="80263"/>
    <x v="4"/>
    <n v="30"/>
    <x v="4"/>
  </r>
  <r>
    <n v="102808"/>
    <s v="Wasiu"/>
    <s v="Ayinde"/>
    <x v="1"/>
    <s v="39,Ogunmefan close,Akobo,Ibadan"/>
    <s v="Technican"/>
    <n v="90307"/>
    <x v="5"/>
    <n v="38"/>
    <x v="5"/>
  </r>
  <r>
    <n v="102830"/>
    <s v="Feyisayo"/>
    <s v="Alagbe"/>
    <x v="2"/>
    <s v="Jide Taiwo street,Oyo town"/>
    <s v="Chiropractor"/>
    <n v="90078"/>
    <x v="6"/>
    <n v="37"/>
    <x v="6"/>
  </r>
  <r>
    <n v="103229"/>
    <s v="Kafayat"/>
    <s v="Sanyaolu"/>
    <x v="2"/>
    <s v="39,Albert Estate,Abuja"/>
    <s v="Lawyer"/>
    <n v="80183"/>
    <x v="7"/>
    <n v="45"/>
    <x v="7"/>
  </r>
  <r>
    <n v="103456"/>
    <s v="Globerterm Industries"/>
    <m/>
    <x v="0"/>
    <s v="Oluyole Industrial estate,Ibadan"/>
    <s v="Chicken feed"/>
    <n v="906753"/>
    <x v="8"/>
    <s v="NULL"/>
    <x v="8"/>
  </r>
  <r>
    <n v="103837"/>
    <s v="Adeola"/>
    <s v="Adeolu"/>
    <x v="1"/>
    <s v="Ola trading store,Dugbe,Ibadan"/>
    <s v="Trader"/>
    <n v="705254"/>
    <x v="9"/>
    <n v="56"/>
    <x v="9"/>
  </r>
  <r>
    <n v="104738"/>
    <s v="Fola"/>
    <s v="Olorode"/>
    <x v="2"/>
    <s v="UI,Ibadan"/>
    <s v="Student"/>
    <n v="80283"/>
    <x v="5"/>
    <n v="23"/>
    <x v="10"/>
  </r>
  <r>
    <n v="104906"/>
    <s v="Musa"/>
    <s v="Jinwa"/>
    <x v="1"/>
    <s v="01,Jinwa street,Agege,Lagos"/>
    <s v="Student"/>
    <n v="806259"/>
    <x v="10"/>
    <n v="25"/>
    <x v="11"/>
  </r>
  <r>
    <n v="110347"/>
    <s v="Musa"/>
    <s v="Amir"/>
    <x v="1"/>
    <s v="Bodija market,Ibadan"/>
    <s v="Trader"/>
    <n v="80083"/>
    <x v="11"/>
    <n v="52"/>
    <x v="12"/>
  </r>
  <r>
    <n v="112938"/>
    <s v="John"/>
    <s v="Patrick"/>
    <x v="1"/>
    <s v="Ozimba way,Abuja"/>
    <s v="Lawyer"/>
    <n v="90378"/>
    <x v="12"/>
    <n v="52"/>
    <x v="13"/>
  </r>
  <r>
    <n v="120082"/>
    <s v="Oluwaseun"/>
    <s v="Israel"/>
    <x v="2"/>
    <s v="Bodija market,Ibadan"/>
    <s v="Teacher"/>
    <n v="700509"/>
    <x v="13"/>
    <n v="69"/>
    <x v="14"/>
  </r>
  <r>
    <n v="121096"/>
    <s v="Precious"/>
    <s v="Solanke"/>
    <x v="2"/>
    <s v="NULL"/>
    <s v="Software Engineer"/>
    <n v="702720"/>
    <x v="14"/>
    <n v="26"/>
    <x v="15"/>
  </r>
  <r>
    <n v="121300"/>
    <s v="Funks &amp; Sons Company"/>
    <m/>
    <x v="0"/>
    <s v="Opp Cocoa House,Dugbe,Ibadan"/>
    <s v="Flour company"/>
    <n v="707248"/>
    <x v="15"/>
    <s v="NULL"/>
    <x v="16"/>
  </r>
  <r>
    <n v="121724"/>
    <s v="FreshFlour Nig. Ltd"/>
    <m/>
    <x v="0"/>
    <s v="Gosh Industrial Estate,Sango-Ota"/>
    <s v="Flour manufacturing"/>
    <n v="700505"/>
    <x v="0"/>
    <s v="NULL"/>
    <x v="17"/>
  </r>
  <r>
    <n v="121754"/>
    <s v="Garrison Hotels"/>
    <m/>
    <x v="0"/>
    <s v="Olatips Estate,Bodija,Ibadan"/>
    <s v="Hotel"/>
    <n v="700701"/>
    <x v="16"/>
    <s v="NULL"/>
    <x v="18"/>
  </r>
  <r>
    <n v="121872"/>
    <s v="RCCG Righteous Parish"/>
    <m/>
    <x v="0"/>
    <s v="Bodija,Ibadan"/>
    <s v="Church"/>
    <s v="NULL"/>
    <x v="14"/>
    <s v="NULL"/>
    <x v="19"/>
  </r>
  <r>
    <n v="121972"/>
    <s v="Frontend Nur. &amp; Pri. school"/>
    <m/>
    <x v="0"/>
    <s v="Akala Expressway,Ibadan"/>
    <s v="School"/>
    <n v="705730"/>
    <x v="17"/>
    <s v="NULL"/>
    <x v="20"/>
  </r>
  <r>
    <n v="122206"/>
    <s v="Ayomide Bakeries"/>
    <m/>
    <x v="0"/>
    <s v="Aare junction,Oluyole Ibadan"/>
    <s v="Bakery"/>
    <n v="900093"/>
    <x v="17"/>
    <s v="NULL"/>
    <x v="21"/>
  </r>
  <r>
    <n v="122291"/>
    <s v="Abraham"/>
    <s v="Fesosaye"/>
    <x v="1"/>
    <s v="26,Emeka house,Ibara Housing estate,Abeokuta"/>
    <s v="Businessman"/>
    <n v="702994"/>
    <x v="18"/>
    <n v="61"/>
    <x v="22"/>
  </r>
  <r>
    <n v="122534"/>
    <s v="Ahmed"/>
    <s v="Fagbola"/>
    <x v="1"/>
    <s v="89,Lillie close,Jericho,Ibadan"/>
    <s v="Gym instructor"/>
    <n v="802839"/>
    <x v="19"/>
    <n v="28"/>
    <x v="23"/>
  </r>
  <r>
    <n v="122652"/>
    <s v="Dosunmu"/>
    <s v="Gbadebo"/>
    <x v="1"/>
    <s v="Igbogi str, Oyo town"/>
    <s v="Teacher"/>
    <n v="900057"/>
    <x v="20"/>
    <n v="37"/>
    <x v="24"/>
  </r>
  <r>
    <n v="122670"/>
    <s v="Dbont Lounge &amp; Hotel"/>
    <m/>
    <x v="0"/>
    <s v="Bodija Ibadan"/>
    <s v="Hospitaliy"/>
    <n v="810912"/>
    <x v="21"/>
    <s v="NULL"/>
    <x v="25"/>
  </r>
  <r>
    <n v="122867"/>
    <s v="Bolarin"/>
    <s v="Omojola"/>
    <x v="1"/>
    <s v="Purple gate,Oluyole,Ibadan"/>
    <s v="Rtd. Colonel"/>
    <n v="700911"/>
    <x v="22"/>
    <n v="76"/>
    <x v="26"/>
  </r>
  <r>
    <n v="122919"/>
    <s v="Chukwube &amp; Sons Furnitures"/>
    <m/>
    <x v="0"/>
    <s v="NNPC rd.,Abeokuta"/>
    <s v="Carpentry"/>
    <n v="709577"/>
    <x v="12"/>
    <s v="NULL"/>
    <x v="27"/>
  </r>
  <r>
    <n v="122999"/>
    <s v="Quadri"/>
    <s v="Aliyu"/>
    <x v="1"/>
    <s v="Gwagwalada,Abuja"/>
    <s v="Realtor"/>
    <n v="708410"/>
    <x v="3"/>
    <n v="35"/>
    <x v="28"/>
  </r>
  <r>
    <n v="123312"/>
    <s v="Command Day School"/>
    <m/>
    <x v="0"/>
    <s v="Saki"/>
    <s v="School"/>
    <n v="910715"/>
    <x v="23"/>
    <s v="NULL"/>
    <x v="29"/>
  </r>
  <r>
    <n v="123541"/>
    <s v="Adebowale"/>
    <s v="Godwin"/>
    <x v="1"/>
    <s v="Jimeta,Adamawa"/>
    <s v="Entrepreneur"/>
    <n v="702104"/>
    <x v="19"/>
    <n v="55"/>
    <x v="30"/>
  </r>
  <r>
    <n v="123753"/>
    <s v="Susan"/>
    <s v="Chidi"/>
    <x v="2"/>
    <s v="17,Jinwa street,Agege,Lagos"/>
    <s v="Student"/>
    <n v="806259"/>
    <x v="10"/>
    <n v="20"/>
    <x v="31"/>
  </r>
  <r>
    <n v="124012"/>
    <s v="Chuklarh Nig Ltd"/>
    <m/>
    <x v="0"/>
    <s v="Oluyole Ind. Estate,Ibadan"/>
    <s v="Chicken feeds"/>
    <n v="819522"/>
    <x v="15"/>
    <s v="NULL"/>
    <x v="32"/>
  </r>
  <r>
    <n v="124111"/>
    <s v="Maybelline"/>
    <s v="Joseph"/>
    <x v="2"/>
    <s v="Oladapo str,Sango,Ibadan"/>
    <s v="SM Influencer"/>
    <n v="702668"/>
    <x v="24"/>
    <n v="57"/>
    <x v="33"/>
  </r>
  <r>
    <n v="125077"/>
    <s v="Olalekan"/>
    <s v="Alagbe"/>
    <x v="1"/>
    <s v="15,Korra House,Challenge,Ibadan"/>
    <s v="System developer"/>
    <n v="813004"/>
    <x v="25"/>
    <n v="27"/>
    <x v="34"/>
  </r>
  <r>
    <n v="125307"/>
    <s v="Goodness &amp; Mercy Pry School"/>
    <m/>
    <x v="0"/>
    <s v="Saki"/>
    <s v="Primary School"/>
    <n v="900122"/>
    <x v="26"/>
    <s v="NULL"/>
    <x v="35"/>
  </r>
  <r>
    <n v="125574"/>
    <s v="Alt Pots n Pan Nig.Ltd"/>
    <m/>
    <x v="0"/>
    <s v="Akala Expressway,Ibadan"/>
    <s v="Metals"/>
    <n v="802336"/>
    <x v="21"/>
    <s v="NULL"/>
    <x v="36"/>
  </r>
  <r>
    <n v="126454"/>
    <s v="Keystone Lounge n Bar"/>
    <m/>
    <x v="0"/>
    <s v="Agodi GRA,Ibadan"/>
    <s v="Lounge and Bar"/>
    <n v="702720"/>
    <x v="27"/>
    <s v="NULL"/>
    <x v="37"/>
  </r>
  <r>
    <n v="127172"/>
    <s v="Complan Industries"/>
    <m/>
    <x v="0"/>
    <s v="Lagos-Ibadan Expressway"/>
    <s v="Construction"/>
    <n v="805857"/>
    <x v="0"/>
    <s v="NULL"/>
    <x v="38"/>
  </r>
  <r>
    <n v="127316"/>
    <s v="Alase Trading Store"/>
    <m/>
    <x v="0"/>
    <s v="Tdex Junct.,Oyo town"/>
    <s v="Gateman"/>
    <n v="702820"/>
    <x v="28"/>
    <s v="NULL"/>
    <x v="39"/>
  </r>
  <r>
    <n v="127340"/>
    <s v="SweetToooth Industries"/>
    <m/>
    <x v="0"/>
    <s v="Lagos-Ibadan Expressway"/>
    <s v="Food Production"/>
    <n v="800786"/>
    <x v="21"/>
    <s v="NULL"/>
    <x v="40"/>
  </r>
  <r>
    <n v="127341"/>
    <s v="Felix"/>
    <s v="Nzokwo"/>
    <x v="1"/>
    <s v="Gwagwalada,Abuja"/>
    <s v="Surgeon"/>
    <n v="816858"/>
    <x v="21"/>
    <n v="38"/>
    <x v="41"/>
  </r>
  <r>
    <n v="128090"/>
    <s v="Chuks"/>
    <s v="Chiwell"/>
    <x v="1"/>
    <s v="45,Olowo estate,Bashorun,Ibadan"/>
    <s v="NULL"/>
    <n v="705465"/>
    <x v="0"/>
    <n v="33"/>
    <x v="42"/>
  </r>
  <r>
    <n v="128216"/>
    <s v="Rachael"/>
    <s v="Opeyemi"/>
    <x v="2"/>
    <s v="LAUTECH,Ogbomosho"/>
    <s v="Student"/>
    <n v="702675"/>
    <x v="16"/>
    <n v="26"/>
    <x v="43"/>
  </r>
  <r>
    <n v="128255"/>
    <s v="Moore Bakeries"/>
    <m/>
    <x v="0"/>
    <s v="Ifelaja str opp NNPC.,Oyo town"/>
    <s v="Bakery"/>
    <n v="700203"/>
    <x v="29"/>
    <s v="NULL"/>
    <x v="44"/>
  </r>
  <r>
    <n v="128497"/>
    <s v="Aishat"/>
    <s v="Momodu"/>
    <x v="2"/>
    <s v="Onigi junction,Iwo road,Ibadan"/>
    <s v="Businesss"/>
    <n v="900491"/>
    <x v="13"/>
    <n v="53"/>
    <x v="45"/>
  </r>
  <r>
    <n v="128650"/>
    <s v="Compass Group of Schools"/>
    <m/>
    <x v="0"/>
    <s v="Kuola,Ibadan"/>
    <s v="Nursery and Primary School"/>
    <n v="702898"/>
    <x v="30"/>
    <s v="NULL"/>
    <x v="46"/>
  </r>
  <r>
    <n v="128979"/>
    <s v="Nifez Stores"/>
    <m/>
    <x v="0"/>
    <s v="Igbogi str.,Oyo town"/>
    <s v="Fashion store"/>
    <n v="700628"/>
    <x v="28"/>
    <s v="NULL"/>
    <x v="47"/>
  </r>
  <r>
    <n v="129048"/>
    <s v="Winterfed Companies"/>
    <m/>
    <x v="0"/>
    <s v="Akala Expressway,Ibadan"/>
    <s v="Bread factory"/>
    <n v="708893"/>
    <x v="0"/>
    <n v="43"/>
    <x v="48"/>
  </r>
  <r>
    <n v="129323"/>
    <s v="Grace"/>
    <s v="Adeboye"/>
    <x v="2"/>
    <s v="Soka,Ibadan"/>
    <s v="Receptionist"/>
    <n v="702630"/>
    <x v="24"/>
    <n v="40"/>
    <x v="49"/>
  </r>
  <r>
    <n v="129389"/>
    <s v="Oladeji"/>
    <s v="Bonojo"/>
    <x v="1"/>
    <s v="Ibekwe Arinze way,Uyo,Akwa Ibom"/>
    <s v="Psychologist"/>
    <n v="81375"/>
    <x v="3"/>
    <n v="32"/>
    <x v="50"/>
  </r>
  <r>
    <n v="129489"/>
    <s v="Omotayo"/>
    <s v="Edun"/>
    <x v="2"/>
    <s v="29,Yellow gate,Oluyole,Ibadan"/>
    <s v="NULL"/>
    <n v="715602"/>
    <x v="9"/>
    <n v="87"/>
    <x v="51"/>
  </r>
  <r>
    <n v="129542"/>
    <s v="Muslim Comprehensive High Schl"/>
    <m/>
    <x v="0"/>
    <s v="Saki"/>
    <s v="School"/>
    <n v="900487"/>
    <x v="23"/>
    <s v="NULL"/>
    <x v="52"/>
  </r>
  <r>
    <n v="129584"/>
    <s v="Akinlade Electronics"/>
    <m/>
    <x v="0"/>
    <s v="Akala Expressway,Ibadan"/>
    <s v="Electronics store"/>
    <n v="900093"/>
    <x v="19"/>
    <s v="NULL"/>
    <x v="53"/>
  </r>
  <r>
    <n v="129708"/>
    <s v="Sunderland Nur/Pry School"/>
    <m/>
    <x v="0"/>
    <s v="VI,Lagos"/>
    <s v="School"/>
    <n v="810728"/>
    <x v="0"/>
    <s v="NULL"/>
    <x v="54"/>
  </r>
  <r>
    <n v="129728"/>
    <s v="Rods &amp; Strings Ind."/>
    <m/>
    <x v="0"/>
    <s v="Idi-iroko Exp.,Ogun state"/>
    <s v="Metal production"/>
    <n v="702984"/>
    <x v="3"/>
    <s v="NULL"/>
    <x v="55"/>
  </r>
  <r>
    <n v="192012"/>
    <s v="Kafayat"/>
    <s v="Gbadebo"/>
    <x v="2"/>
    <s v="23,Godbless estate,Bashorun,Ibadan"/>
    <s v="Dentist"/>
    <n v="92838"/>
    <x v="11"/>
    <n v="49"/>
    <x v="56"/>
  </r>
  <r>
    <n v="194757"/>
    <s v="Fatimoh"/>
    <s v="Ajoke"/>
    <x v="2"/>
    <s v="Agodi Estate, Ibadan"/>
    <s v="Doctor"/>
    <n v="71959"/>
    <x v="31"/>
    <n v="45"/>
    <x v="57"/>
  </r>
  <r>
    <n v="202010"/>
    <s v="Oreoluwa"/>
    <s v="Adesanya"/>
    <x v="2"/>
    <s v="3,Ladigbolu street,Adams way Bodija,Ibadan"/>
    <s v="Teacher"/>
    <n v="81508"/>
    <x v="32"/>
    <n v="57"/>
    <x v="58"/>
  </r>
  <r>
    <n v="202018"/>
    <s v="Okoye"/>
    <s v="Kingsley"/>
    <x v="1"/>
    <s v="21,Tafawa Balewa square,Agodi,Ibadan"/>
    <s v="Secretary"/>
    <n v="92925"/>
    <x v="6"/>
    <n v="36"/>
    <x v="59"/>
  </r>
  <r>
    <n v="202800"/>
    <s v="Adebisi"/>
    <s v="Kolawole"/>
    <x v="2"/>
    <s v="20, Iyagokun street,Ibadan"/>
    <s v="Receptionist"/>
    <n v="71093"/>
    <x v="33"/>
    <n v="47"/>
    <x v="60"/>
  </r>
  <r>
    <n v="203021"/>
    <s v="Anthony"/>
    <s v="Adeyemi"/>
    <x v="1"/>
    <s v="1,Yipee street,VI,Lagos"/>
    <s v="Accountant"/>
    <n v="80474"/>
    <x v="24"/>
    <n v="35"/>
    <x v="61"/>
  </r>
  <r>
    <n v="203124"/>
    <s v="Ademola"/>
    <s v="Suleiman"/>
    <x v="1"/>
    <s v="23,Awolowo str,Garki,Abuja"/>
    <s v="Business Analyst"/>
    <n v="700943"/>
    <x v="34"/>
    <n v="31"/>
    <x v="62"/>
  </r>
  <r>
    <n v="203656"/>
    <s v="Quadri"/>
    <s v="Rahmon"/>
    <x v="1"/>
    <s v="117,Uyo Secretariat,Uyo"/>
    <s v="Carpenter"/>
    <n v="90372"/>
    <x v="35"/>
    <n v="51"/>
    <x v="63"/>
  </r>
  <r>
    <n v="203892"/>
    <s v="Shade"/>
    <s v="Habeeb"/>
    <x v="2"/>
    <s v="304,GRA,Apapa,Lagos"/>
    <s v="Dentist"/>
    <n v="80684"/>
    <x v="14"/>
    <n v="37"/>
    <x v="64"/>
  </r>
  <r>
    <n v="204018"/>
    <s v="Ajoke"/>
    <s v="Folusho"/>
    <x v="2"/>
    <s v="Akin alabi close,Soka,Ibadan"/>
    <s v="Software Engineer"/>
    <n v="929381"/>
    <x v="36"/>
    <n v="38"/>
    <x v="65"/>
  </r>
  <r>
    <n v="204029"/>
    <s v="Anu"/>
    <s v="Peters"/>
    <x v="2"/>
    <s v="19,Ibape street,Idi Arere,Ibadan"/>
    <s v="Entrepreneur"/>
    <n v="90293"/>
    <x v="2"/>
    <n v="29"/>
    <x v="66"/>
  </r>
  <r>
    <n v="204271"/>
    <s v="Victor"/>
    <s v="Madueke"/>
    <x v="1"/>
    <s v="09,Chika close,Eket,Uyo"/>
    <s v="Entrepreneur"/>
    <n v="900185"/>
    <x v="19"/>
    <n v="55"/>
    <x v="67"/>
  </r>
  <r>
    <n v="205379"/>
    <s v="Winifred"/>
    <s v="Walter"/>
    <x v="1"/>
    <s v="Bashorun,Ibadan"/>
    <s v="NULL"/>
    <n v="700715"/>
    <x v="24"/>
    <n v="23"/>
    <x v="68"/>
  </r>
  <r>
    <n v="210294"/>
    <s v="Ayeesha"/>
    <s v="Dagunro"/>
    <x v="2"/>
    <s v="67,Purple gate,Oluyole,Ibadan"/>
    <s v="Sales Rep"/>
    <n v="70385"/>
    <x v="37"/>
    <n v="36"/>
    <x v="69"/>
  </r>
  <r>
    <n v="210422"/>
    <s v="Florence"/>
    <s v="Olasunmbo"/>
    <x v="2"/>
    <s v="Saki"/>
    <s v="Trader"/>
    <n v="710630"/>
    <x v="26"/>
    <n v="25"/>
    <x v="70"/>
  </r>
  <r>
    <n v="210757"/>
    <s v="Afeez"/>
    <s v="Babafemi"/>
    <x v="1"/>
    <s v="Babafemi str.,Oyo town"/>
    <s v="NULL"/>
    <n v="702911"/>
    <x v="29"/>
    <n v="21"/>
    <x v="71"/>
  </r>
  <r>
    <n v="210805"/>
    <s v="David"/>
    <s v="Jones"/>
    <x v="1"/>
    <s v="14,Ajose str. Saki"/>
    <s v="Entrepreneur"/>
    <n v="715388"/>
    <x v="38"/>
    <n v="35"/>
    <x v="72"/>
  </r>
  <r>
    <n v="210818"/>
    <s v="Adura"/>
    <s v="Fajobi"/>
    <x v="2"/>
    <s v="26,Folape road,Oyo town"/>
    <s v="Mechanic"/>
    <s v="NULL"/>
    <x v="39"/>
    <n v="34"/>
    <x v="73"/>
  </r>
  <r>
    <n v="210854"/>
    <s v="Precious"/>
    <s v="Adeokun"/>
    <x v="2"/>
    <s v="190,Ebenezer Estate,Bashorun,Ibadan"/>
    <s v="Student"/>
    <n v="80627"/>
    <x v="40"/>
    <n v="27"/>
    <x v="74"/>
  </r>
  <r>
    <n v="211110"/>
    <s v="Fathia"/>
    <s v="Sodehinde"/>
    <x v="2"/>
    <s v="Opp CDS,Saki"/>
    <s v="Teacher"/>
    <n v="700298"/>
    <x v="23"/>
    <n v="46"/>
    <x v="75"/>
  </r>
  <r>
    <n v="211600"/>
    <s v="Adamu"/>
    <s v="Aderinde"/>
    <x v="1"/>
    <s v="Hon. Olawale str,Saki"/>
    <s v="Mechanic"/>
    <n v="810994"/>
    <x v="41"/>
    <n v="71"/>
    <x v="76"/>
  </r>
  <r>
    <n v="211920"/>
    <s v="Uche"/>
    <s v="Fredrick"/>
    <x v="2"/>
    <s v="Obafemi Awolowo street,Ikeja,Lagos"/>
    <s v="Plumber"/>
    <n v="90458"/>
    <x v="14"/>
    <n v="35"/>
    <x v="77"/>
  </r>
  <r>
    <n v="212083"/>
    <s v="Mika"/>
    <s v="Alade"/>
    <x v="1"/>
    <s v="35,Godbless estate,Bashorun,Ibadan"/>
    <s v="Mechanic"/>
    <n v="921022"/>
    <x v="1"/>
    <n v="58"/>
    <x v="78"/>
  </r>
  <r>
    <n v="212677"/>
    <s v="Solomon"/>
    <s v="Baldwin"/>
    <x v="1"/>
    <s v="09,Blue estate,Bashorun,Ibadan"/>
    <s v="Chiropractor"/>
    <s v="NULL"/>
    <x v="6"/>
    <n v="39"/>
    <x v="79"/>
  </r>
  <r>
    <n v="212938"/>
    <s v="Gboyega"/>
    <s v="Akanni"/>
    <x v="1"/>
    <s v="Eleyele,Ibadan"/>
    <s v="Health worker"/>
    <n v="80946"/>
    <x v="31"/>
    <n v="30"/>
    <x v="80"/>
  </r>
  <r>
    <n v="215761"/>
    <s v="Sago"/>
    <s v="Olawale"/>
    <x v="1"/>
    <s v="Hon. Olawale str,Saki"/>
    <s v="Entrepreneur"/>
    <n v="900772"/>
    <x v="23"/>
    <n v="69"/>
    <x v="81"/>
  </r>
  <r>
    <n v="215875"/>
    <s v="Gloria"/>
    <s v="Akeju"/>
    <x v="2"/>
    <s v="19,Charles Okocha str,Oluyole,Ibadan"/>
    <s v="Dentist"/>
    <n v="706908"/>
    <x v="10"/>
    <n v="41"/>
    <x v="82"/>
  </r>
  <r>
    <n v="217339"/>
    <s v="Bosede"/>
    <s v="Alase"/>
    <x v="2"/>
    <s v="16,Olajogun rd,Oyo town"/>
    <s v="Receptionist"/>
    <n v="702649"/>
    <x v="39"/>
    <n v="23"/>
    <x v="83"/>
  </r>
  <r>
    <n v="217714"/>
    <s v="Adenike"/>
    <s v="Dauda"/>
    <x v="2"/>
    <s v="Souda rd., Saki"/>
    <s v="Entrepreneur"/>
    <n v="900474"/>
    <x v="38"/>
    <n v="60"/>
    <x v="84"/>
  </r>
  <r>
    <n v="217876"/>
    <s v="Olaide"/>
    <s v="Makinde"/>
    <x v="2"/>
    <s v="Oyo town"/>
    <s v="Nurse"/>
    <n v="900370"/>
    <x v="39"/>
    <n v="45"/>
    <x v="85"/>
  </r>
  <r>
    <n v="219375"/>
    <s v="GEBSU Law Firm"/>
    <m/>
    <x v="0"/>
    <s v="Jericho, Ibadan"/>
    <s v="Law firm"/>
    <n v="800008"/>
    <x v="42"/>
    <s v="NULL"/>
    <x v="86"/>
  </r>
  <r>
    <n v="219446"/>
    <s v="Moyosore"/>
    <s v="Karounwi"/>
    <x v="2"/>
    <s v="02,Dejoke estate,Oyo town"/>
    <s v="Business"/>
    <n v="900224"/>
    <x v="29"/>
    <n v="56"/>
    <x v="87"/>
  </r>
  <r>
    <n v="220399"/>
    <s v="Gloria"/>
    <s v="Madueke"/>
    <x v="2"/>
    <s v="Olabode street,Ojota,Lagos"/>
    <s v="Entrepreneur"/>
    <n v="81749"/>
    <x v="12"/>
    <n v="56"/>
    <x v="88"/>
  </r>
  <r>
    <n v="220684"/>
    <s v="Faith"/>
    <s v="John"/>
    <x v="2"/>
    <s v="39,Coords close,Jericho,Ibadan"/>
    <s v="IT Manager"/>
    <n v="90895"/>
    <x v="3"/>
    <n v="39"/>
    <x v="89"/>
  </r>
  <r>
    <n v="221390"/>
    <s v="Mariam"/>
    <s v="Godwin"/>
    <x v="2"/>
    <s v="Jimeta,Adamawa"/>
    <s v="Student"/>
    <n v="702104"/>
    <x v="19"/>
    <n v="23"/>
    <x v="90"/>
  </r>
  <r>
    <n v="222049"/>
    <s v="Mistura"/>
    <s v="Adetoro"/>
    <x v="2"/>
    <s v="Laderin Estate, Abeokuta"/>
    <s v="NULL"/>
    <n v="801825"/>
    <x v="15"/>
    <n v="39"/>
    <x v="91"/>
  </r>
  <r>
    <n v="222939"/>
    <s v="Azeezat"/>
    <s v="Musiliu"/>
    <x v="2"/>
    <s v="UI,Ibadan"/>
    <s v="Student"/>
    <n v="80008"/>
    <x v="36"/>
    <n v="22"/>
    <x v="92"/>
  </r>
  <r>
    <n v="223902"/>
    <s v="Reason"/>
    <s v="Paul"/>
    <x v="1"/>
    <s v="34, Green house, Olodo ,Ibadan"/>
    <s v="Plumber"/>
    <n v="81782"/>
    <x v="33"/>
    <n v="34"/>
    <x v="93"/>
  </r>
  <r>
    <n v="225513"/>
    <s v="Mercy"/>
    <s v="Adeboye"/>
    <x v="2"/>
    <s v="NULL"/>
    <s v="Police"/>
    <n v="700944"/>
    <x v="10"/>
    <n v="32"/>
    <x v="94"/>
  </r>
  <r>
    <n v="225955"/>
    <s v="Gbenga"/>
    <s v="Johnson"/>
    <x v="1"/>
    <s v="Asero Housing Estate,Abeokuta"/>
    <s v="Business"/>
    <n v="812336"/>
    <x v="21"/>
    <n v="46"/>
    <x v="95"/>
  </r>
  <r>
    <n v="226384"/>
    <s v="Kolade"/>
    <s v="Solanke"/>
    <x v="1"/>
    <s v="Challenge Ibadan"/>
    <s v="Pharmacist"/>
    <n v="702931"/>
    <x v="43"/>
    <n v="48"/>
    <x v="96"/>
  </r>
  <r>
    <n v="227550"/>
    <s v="Vicoria"/>
    <s v="Oseni"/>
    <x v="2"/>
    <s v="10,Oladeji close,Bodija,Ibadan"/>
    <s v="Photographer"/>
    <n v="82990"/>
    <x v="21"/>
    <n v="61"/>
    <x v="97"/>
  </r>
  <r>
    <n v="229283"/>
    <s v="Mary"/>
    <s v="Opeyemi"/>
    <x v="2"/>
    <s v="Fashohun rd,Bashorun, Ibadan"/>
    <s v="Nurse"/>
    <n v="902928"/>
    <x v="11"/>
    <n v="29"/>
    <x v="98"/>
  </r>
  <r>
    <n v="229890"/>
    <s v="Aliyu"/>
    <s v="Mohammed"/>
    <x v="1"/>
    <s v="57,Gowon estate,Lokoja"/>
    <s v="Entrepreneur"/>
    <n v="91827"/>
    <x v="15"/>
    <n v="40"/>
    <x v="99"/>
  </r>
  <r>
    <n v="231859"/>
    <s v="Chidinma"/>
    <s v="Joseph"/>
    <x v="2"/>
    <s v="27,Kolapo street,Orita-challenge"/>
    <s v="Software engineer"/>
    <n v="808378"/>
    <x v="15"/>
    <n v="50"/>
    <x v="100"/>
  </r>
  <r>
    <n v="233465"/>
    <s v="Joshua"/>
    <s v="Onyeka"/>
    <x v="1"/>
    <s v="Idi Arere,Ibadan"/>
    <s v="Carpenter"/>
    <n v="805460"/>
    <x v="3"/>
    <n v="38"/>
    <x v="101"/>
  </r>
  <r>
    <n v="234561"/>
    <s v="Ebun"/>
    <s v="Johnson"/>
    <x v="2"/>
    <s v="25,NNPC road,Apapa,Laos"/>
    <s v="Nurse"/>
    <n v="91280"/>
    <x v="7"/>
    <n v="45"/>
    <x v="102"/>
  </r>
  <r>
    <n v="235212"/>
    <s v="Opeyemi"/>
    <s v="Solanke"/>
    <x v="2"/>
    <s v="Challenge Ibadan"/>
    <s v="Pharmacist"/>
    <n v="702630"/>
    <x v="43"/>
    <n v="44"/>
    <x v="103"/>
  </r>
  <r>
    <n v="236348"/>
    <s v="Chioma"/>
    <s v="Ikokwu"/>
    <x v="2"/>
    <s v="09,Dekunle close,Banana Island,Lagos"/>
    <s v="Lawyer"/>
    <n v="900878"/>
    <x v="7"/>
    <n v="27"/>
    <x v="104"/>
  </r>
  <r>
    <n v="238281"/>
    <s v="Denola"/>
    <s v="Marcus"/>
    <x v="1"/>
    <s v="11,Frank Monda str,Ikoyi,Lagos"/>
    <s v="Actor"/>
    <n v="900185"/>
    <x v="43"/>
    <n v="37"/>
    <x v="105"/>
  </r>
  <r>
    <n v="240551"/>
    <s v="Sodiq"/>
    <s v="Obadina"/>
    <x v="1"/>
    <s v="Lagos"/>
    <s v="Pilot"/>
    <n v="702675"/>
    <x v="25"/>
    <n v="28"/>
    <x v="106"/>
  </r>
  <r>
    <n v="242272"/>
    <s v="Justina"/>
    <s v="Grey"/>
    <x v="2"/>
    <s v="72,Green gate, Oluyole"/>
    <s v="Botanist"/>
    <n v="809154"/>
    <x v="42"/>
    <n v="75"/>
    <x v="107"/>
  </r>
  <r>
    <n v="242908"/>
    <s v="Ada"/>
    <s v="Chinweze"/>
    <x v="2"/>
    <s v="UI,Ibadan"/>
    <s v="Student"/>
    <n v="81274"/>
    <x v="11"/>
    <n v="25"/>
    <x v="108"/>
  </r>
  <r>
    <n v="245161"/>
    <s v="Daniel"/>
    <s v="Omotehinse"/>
    <x v="1"/>
    <s v="Oyo town"/>
    <s v="NULL"/>
    <n v="900311"/>
    <x v="44"/>
    <n v="22"/>
    <x v="109"/>
  </r>
  <r>
    <n v="246182"/>
    <s v="Ope"/>
    <s v="Adetoro"/>
    <x v="1"/>
    <s v="Ola trading store,Dugbe,Ibadan"/>
    <s v="Hair stylist"/>
    <n v="706637"/>
    <x v="35"/>
    <n v="27"/>
    <x v="110"/>
  </r>
  <r>
    <n v="246991"/>
    <s v="Yemi"/>
    <s v="Abe"/>
    <x v="1"/>
    <s v="Olabisi house,Akala Expressway,Ibadan"/>
    <s v="Rtd. Colonel"/>
    <n v="700701"/>
    <x v="27"/>
    <n v="66"/>
    <x v="111"/>
  </r>
  <r>
    <n v="247890"/>
    <s v="Bonny"/>
    <s v="Igwe"/>
    <x v="1"/>
    <s v="29,Red gate,Oluyole,Ibadan"/>
    <s v="Realtor"/>
    <n v="80288"/>
    <x v="30"/>
    <n v="40"/>
    <x v="112"/>
  </r>
  <r>
    <n v="256214"/>
    <s v="Esther"/>
    <s v="Baldwin"/>
    <x v="2"/>
    <s v="09,Blue estate,Bashorun,Ibadan"/>
    <s v="Banker"/>
    <n v="816390"/>
    <x v="21"/>
    <n v="34"/>
    <x v="113"/>
  </r>
  <r>
    <n v="257562"/>
    <s v="Anthony"/>
    <s v="Fagbemi"/>
    <x v="1"/>
    <s v="NULL"/>
    <s v="Custom Officer"/>
    <n v="900185"/>
    <x v="45"/>
    <n v="37"/>
    <x v="114"/>
  </r>
  <r>
    <n v="258295"/>
    <s v="Lateef"/>
    <s v="Afolayan"/>
    <x v="1"/>
    <s v="Bodija market,Ibadan"/>
    <s v="Trader"/>
    <n v="702630"/>
    <x v="46"/>
    <n v="38"/>
    <x v="115"/>
  </r>
  <r>
    <n v="259441"/>
    <s v="Roselyn"/>
    <s v="Obadimu"/>
    <x v="2"/>
    <s v="Apata, Ibadan"/>
    <s v="Banker"/>
    <n v="700509"/>
    <x v="22"/>
    <n v="46"/>
    <x v="116"/>
  </r>
  <r>
    <n v="260690"/>
    <s v="Alh. Garba"/>
    <s v="Buhari"/>
    <x v="1"/>
    <s v="Challenge market,Ibadan"/>
    <s v="NULL"/>
    <n v="704948"/>
    <x v="8"/>
    <n v="73"/>
    <x v="117"/>
  </r>
  <r>
    <n v="261890"/>
    <s v="Joy"/>
    <s v="Baderin"/>
    <x v="2"/>
    <s v="09, Apata Plaza,Ibadan"/>
    <s v="Entrepreneur"/>
    <n v="80202"/>
    <x v="42"/>
    <n v="22"/>
    <x v="118"/>
  </r>
  <r>
    <n v="262059"/>
    <s v="Chinyere"/>
    <s v="Emeka"/>
    <x v="2"/>
    <s v="Molete,Ibadan"/>
    <s v="Student"/>
    <n v="719889"/>
    <x v="15"/>
    <n v="24"/>
    <x v="119"/>
  </r>
  <r>
    <n v="262312"/>
    <s v="Jonathan"/>
    <s v="Kevin"/>
    <x v="1"/>
    <s v="Hon. Olaifa House,Challenge,Ibadan"/>
    <s v="Technician"/>
    <n v="713057"/>
    <x v="14"/>
    <n v="55"/>
    <x v="120"/>
  </r>
  <r>
    <n v="262374"/>
    <s v="Deborah"/>
    <s v="Animashaun"/>
    <x v="2"/>
    <s v="Red gate,Oluyole,Ibadan"/>
    <s v="NULL"/>
    <n v="702807"/>
    <x v="13"/>
    <n v="49"/>
    <x v="121"/>
  </r>
  <r>
    <n v="262731"/>
    <s v="Winifred"/>
    <s v="Walter"/>
    <x v="1"/>
    <s v="Bashorun,Ibadan"/>
    <s v="NULL"/>
    <n v="700715"/>
    <x v="24"/>
    <n v="23"/>
    <x v="68"/>
  </r>
  <r>
    <n v="263817"/>
    <s v="Erik"/>
    <s v="Edigjana"/>
    <x v="1"/>
    <s v="Iyana Onipan,Idi Are,Ibadan"/>
    <s v="DJ"/>
    <n v="702898"/>
    <x v="18"/>
    <n v="32"/>
    <x v="122"/>
  </r>
  <r>
    <n v="264139"/>
    <s v="Romoke"/>
    <s v="Fayemi"/>
    <x v="2"/>
    <s v="Erintin,Ibadan"/>
    <s v="Teacher"/>
    <n v="812668"/>
    <x v="43"/>
    <n v="53"/>
    <x v="123"/>
  </r>
  <r>
    <n v="265663"/>
    <s v="Olajide"/>
    <s v="Badmus"/>
    <x v="1"/>
    <s v="Molete,Ibadan"/>
    <s v="Jeweller"/>
    <n v="702898"/>
    <x v="18"/>
    <n v="38"/>
    <x v="124"/>
  </r>
  <r>
    <n v="266819"/>
    <s v="Ade"/>
    <s v="Akin"/>
    <x v="1"/>
    <s v="6,Kolapo street,Oyo town,Oyo"/>
    <s v="Sales Rep"/>
    <n v="70577"/>
    <x v="28"/>
    <n v="25"/>
    <x v="125"/>
  </r>
  <r>
    <n v="267336"/>
    <s v="Nkem"/>
    <s v="Amtata"/>
    <x v="2"/>
    <s v="Opp Cromp Schools,Tiper garage,Ibadan"/>
    <s v="Marketer"/>
    <n v="807598"/>
    <x v="0"/>
    <n v="37"/>
    <x v="126"/>
  </r>
  <r>
    <n v="270251"/>
    <s v="Faith"/>
    <s v="Hassan"/>
    <x v="2"/>
    <s v="NNPC,Apata,Ibadan"/>
    <s v="Architect"/>
    <n v="700701"/>
    <x v="13"/>
    <n v="50"/>
    <x v="127"/>
  </r>
  <r>
    <n v="271748"/>
    <s v="Fola"/>
    <s v="Aliyu"/>
    <x v="2"/>
    <s v="Opp.Custom building Agodi,Ibadan"/>
    <s v="NULL"/>
    <n v="801898"/>
    <x v="3"/>
    <n v="42"/>
    <x v="128"/>
  </r>
  <r>
    <n v="271828"/>
    <s v="Victoria"/>
    <s v="Davidson"/>
    <x v="2"/>
    <s v="Ajoke Plaza,Dugbe,Ibadan"/>
    <s v="Politician"/>
    <n v="92830"/>
    <x v="8"/>
    <n v="65"/>
    <x v="129"/>
  </r>
  <r>
    <n v="273828"/>
    <s v="Tommy"/>
    <s v="Lee"/>
    <x v="1"/>
    <s v="Arinze estate, Iyagokun,Ibadan"/>
    <s v="Graphics Designer"/>
    <n v="807465"/>
    <x v="1"/>
    <n v="64"/>
    <x v="130"/>
  </r>
  <r>
    <n v="276615"/>
    <s v="Gabriel"/>
    <s v="Adeboye"/>
    <x v="1"/>
    <s v="Charlie estate,Ojoo,Ibadan"/>
    <s v="Graphics designer"/>
    <n v="703001"/>
    <x v="47"/>
    <n v="38"/>
    <x v="131"/>
  </r>
  <r>
    <n v="279080"/>
    <s v="Lakeesha"/>
    <s v="Storm"/>
    <x v="2"/>
    <s v="19,Yellow gate,Oluyole,Ibadan"/>
    <s v="NULL"/>
    <n v="807389"/>
    <x v="8"/>
    <n v="55"/>
    <x v="132"/>
  </r>
  <r>
    <n v="279483"/>
    <s v="Yetunde"/>
    <s v="Edigjana"/>
    <x v="2"/>
    <s v="Iyana Onipan,Idi Are,Ibadan"/>
    <s v="Artiste"/>
    <n v="900491"/>
    <x v="25"/>
    <n v="28"/>
    <x v="133"/>
  </r>
  <r>
    <n v="283728"/>
    <s v="Angela"/>
    <s v="Aminu"/>
    <x v="2"/>
    <s v="16,Adewale strt,Eleyele,Ibadan"/>
    <s v="Therapist"/>
    <n v="803847"/>
    <x v="48"/>
    <n v="67"/>
    <x v="134"/>
  </r>
  <r>
    <n v="284906"/>
    <s v="Musa"/>
    <s v="Jinwa"/>
    <x v="1"/>
    <s v="01,Jinwa street,Agege,Lagos"/>
    <s v="Student"/>
    <n v="806259"/>
    <x v="10"/>
    <n v="25"/>
    <x v="11"/>
  </r>
  <r>
    <n v="285857"/>
    <s v="Aishat"/>
    <s v="Kareem"/>
    <x v="2"/>
    <s v="Red gate,Oluyole,Ibadan"/>
    <s v="Realtor"/>
    <n v="900501"/>
    <x v="49"/>
    <n v="47"/>
    <x v="135"/>
  </r>
  <r>
    <n v="288513"/>
    <s v="Ayeesha"/>
    <s v="Ita"/>
    <x v="2"/>
    <s v="Lekki Phase I,Lagos"/>
    <s v="Accountant"/>
    <n v="704733"/>
    <x v="3"/>
    <n v="46"/>
    <x v="136"/>
  </r>
  <r>
    <n v="289842"/>
    <s v="Mohammed"/>
    <s v="Muktar"/>
    <x v="1"/>
    <s v="Umar plaza,Bodija market,Ibadan"/>
    <s v="Trader"/>
    <n v="99594"/>
    <x v="35"/>
    <n v="56"/>
    <x v="137"/>
  </r>
  <r>
    <n v="291010"/>
    <s v="Ssajan and Co Ent"/>
    <m/>
    <x v="0"/>
    <s v="35,Fashina way, Bodija"/>
    <s v="Teacher"/>
    <n v="82938"/>
    <x v="31"/>
    <s v="NULL"/>
    <x v="138"/>
  </r>
  <r>
    <n v="291847"/>
    <s v="Paulina"/>
    <s v="Moses"/>
    <x v="2"/>
    <s v="87,Jeli strt,Molete,Ibadan"/>
    <s v="Trader"/>
    <n v="810293"/>
    <x v="50"/>
    <n v="47"/>
    <x v="139"/>
  </r>
  <r>
    <n v="291919"/>
    <s v="Victoria"/>
    <s v="Adelakun"/>
    <x v="2"/>
    <s v="Alajo Complex,Eleyele,Ibadan"/>
    <s v="Optamologist"/>
    <n v="921822"/>
    <x v="8"/>
    <n v="63"/>
    <x v="140"/>
  </r>
  <r>
    <n v="292201"/>
    <s v="Peter"/>
    <s v="Kehinde"/>
    <x v="1"/>
    <s v="20,Ganni Adams road,VI,Lagos"/>
    <s v="Student"/>
    <n v="81292"/>
    <x v="46"/>
    <n v="25"/>
    <x v="141"/>
  </r>
  <r>
    <n v="293818"/>
    <s v="Adesuwa"/>
    <s v="Adeola"/>
    <x v="2"/>
    <s v="27,Charles Okubo close,Oluyole,Ibadan"/>
    <s v="Doctor"/>
    <n v="807272"/>
    <x v="35"/>
    <n v="38"/>
    <x v="142"/>
  </r>
  <r>
    <n v="293855"/>
    <s v="Ozo"/>
    <s v="Caleb"/>
    <x v="1"/>
    <s v="09,Adeyinka street,Ado-Ekiti,Ekiti"/>
    <s v="Teacher"/>
    <n v="81784"/>
    <x v="13"/>
    <n v="67"/>
    <x v="143"/>
  </r>
  <r>
    <n v="400281"/>
    <s v="Gbenga"/>
    <s v="Paul"/>
    <x v="1"/>
    <s v="Shop 7,Bodija market,Ibadan"/>
    <s v="Trader"/>
    <n v="80283"/>
    <x v="5"/>
    <n v="39"/>
    <x v="144"/>
  </r>
  <r>
    <n v="400284"/>
    <s v="Aminu"/>
    <s v="Umar"/>
    <x v="1"/>
    <s v="Umar plaza,Bodija market,Ibadan"/>
    <s v="Trader"/>
    <n v="90384"/>
    <x v="40"/>
    <n v="42"/>
    <x v="145"/>
  </r>
  <r>
    <n v="400456"/>
    <s v="Solomon"/>
    <s v="Giwa"/>
    <x v="1"/>
    <s v="39,Jericho estate,Ibadan"/>
    <s v="NULL"/>
    <n v="818356"/>
    <x v="50"/>
    <n v="53"/>
    <x v="146"/>
  </r>
  <r>
    <n v="401930"/>
    <s v="Gbenga"/>
    <s v="Akeem"/>
    <x v="1"/>
    <s v="14,Oladokun street,Akure"/>
    <s v="Sales Manager"/>
    <n v="80182"/>
    <x v="39"/>
    <n v="67"/>
    <x v="147"/>
  </r>
  <r>
    <n v="402846"/>
    <s v="Opemipo"/>
    <s v="Fayemi"/>
    <x v="2"/>
    <s v="Ola trading store,Dugbe,Ibadan"/>
    <s v="Esthetician"/>
    <n v="702637"/>
    <x v="36"/>
    <n v="45"/>
    <x v="148"/>
  </r>
  <r>
    <n v="402982"/>
    <s v="Rosemary"/>
    <s v="Adelani"/>
    <x v="2"/>
    <s v="01,Blue gate,Oluyole,Ibadan"/>
    <s v="Nurse"/>
    <n v="706458"/>
    <x v="20"/>
    <n v="48"/>
    <x v="149"/>
  </r>
  <r>
    <n v="405998"/>
    <s v="Chief Akeju"/>
    <s v="Mosore"/>
    <x v="1"/>
    <s v="Airport rd,Ibadan"/>
    <s v="Business"/>
    <n v="810063"/>
    <x v="21"/>
    <n v="68"/>
    <x v="150"/>
  </r>
  <r>
    <n v="406021"/>
    <s v="Ezekiel"/>
    <s v="Paul"/>
    <x v="1"/>
    <s v="Ajah,Lagos"/>
    <s v="Writer"/>
    <n v="900491"/>
    <x v="16"/>
    <n v="36"/>
    <x v="151"/>
  </r>
  <r>
    <n v="406110"/>
    <s v="Bayo"/>
    <s v="Kayode"/>
    <x v="1"/>
    <s v="Funnab,Abeokuta"/>
    <s v="Student"/>
    <n v="806259"/>
    <x v="22"/>
    <n v="19"/>
    <x v="152"/>
  </r>
  <r>
    <n v="406117"/>
    <s v="Gbenga"/>
    <s v="Babatunde"/>
    <x v="1"/>
    <s v="Ogbomosho"/>
    <s v="Student"/>
    <n v="702747"/>
    <x v="4"/>
    <n v="19"/>
    <x v="153"/>
  </r>
  <r>
    <n v="406164"/>
    <s v="Ebuka"/>
    <s v="Onaburekhan"/>
    <x v="1"/>
    <s v="Ibadan Polytechnic,Ibadan"/>
    <s v="Student"/>
    <n v="705305"/>
    <x v="43"/>
    <n v="19"/>
    <x v="154"/>
  </r>
  <r>
    <n v="406287"/>
    <s v="Gbolahan"/>
    <s v="Nkeruika"/>
    <x v="1"/>
    <s v="UI,Ibadan"/>
    <s v="Student"/>
    <n v="700371"/>
    <x v="32"/>
    <n v="19"/>
    <x v="155"/>
  </r>
  <r>
    <n v="406328"/>
    <s v="Folashade"/>
    <s v="Ogunkoya"/>
    <x v="2"/>
    <s v="G15,Green gate,Oluyole,Ibadan"/>
    <s v="Project Management"/>
    <n v="700209"/>
    <x v="10"/>
    <n v="45"/>
    <x v="156"/>
  </r>
  <r>
    <n v="406388"/>
    <s v="Kofoworola"/>
    <s v="Kupayi"/>
    <x v="2"/>
    <s v="Funaab,Abeokuta"/>
    <s v="Student"/>
    <n v="704510"/>
    <x v="2"/>
    <n v="25"/>
    <x v="157"/>
  </r>
  <r>
    <n v="406451"/>
    <s v="Adedeji"/>
    <s v="Bello"/>
    <x v="1"/>
    <s v="Ibadan"/>
    <s v="Technician"/>
    <n v="900501"/>
    <x v="47"/>
    <n v="28"/>
    <x v="158"/>
  </r>
  <r>
    <n v="406543"/>
    <s v="Happiness"/>
    <s v="Isa"/>
    <x v="2"/>
    <s v="17,Justice str.Ikeja,Lagos"/>
    <s v="Accountant"/>
    <n v="815172"/>
    <x v="8"/>
    <n v="29"/>
    <x v="159"/>
  </r>
  <r>
    <n v="406544"/>
    <s v="Sodiq"/>
    <s v="Obadina"/>
    <x v="1"/>
    <s v="Lagos"/>
    <s v="Pilot"/>
    <n v="702675"/>
    <x v="25"/>
    <n v="28"/>
    <x v="106"/>
  </r>
  <r>
    <n v="406662"/>
    <s v="Dr. Joan"/>
    <s v="Brown"/>
    <x v="2"/>
    <s v="Gwagwalada,Abuja"/>
    <s v="Doctor"/>
    <n v="808675"/>
    <x v="21"/>
    <n v="46"/>
    <x v="160"/>
  </r>
  <r>
    <n v="406723"/>
    <s v="Jennifer"/>
    <s v="Raymond"/>
    <x v="2"/>
    <s v="Agodi GRA,Ibadan"/>
    <s v="NULL"/>
    <n v="702593"/>
    <x v="27"/>
    <n v="68"/>
    <x v="161"/>
  </r>
  <r>
    <n v="406744"/>
    <s v="Helen"/>
    <s v="Ajose"/>
    <x v="2"/>
    <s v="Ojodu,Lagos"/>
    <s v="Air Hostess"/>
    <n v="702747"/>
    <x v="13"/>
    <n v="28"/>
    <x v="162"/>
  </r>
  <r>
    <n v="406797"/>
    <s v="Nkechi"/>
    <s v="Nonso"/>
    <x v="2"/>
    <s v="49,Olive estate,Ajah,Lagos"/>
    <s v="Banker"/>
    <n v="804086"/>
    <x v="32"/>
    <n v="33"/>
    <x v="163"/>
  </r>
  <r>
    <n v="406808"/>
    <s v="Alh. Musa"/>
    <s v="Sodiq"/>
    <x v="1"/>
    <s v="Airport rd,Ikeja Lagos"/>
    <s v="Business"/>
    <n v="806389"/>
    <x v="21"/>
    <n v="74"/>
    <x v="164"/>
  </r>
  <r>
    <n v="406971"/>
    <s v="Blessing"/>
    <s v="Olaniyi"/>
    <x v="2"/>
    <s v="NULL"/>
    <s v="Custom Officer"/>
    <n v="900185"/>
    <x v="10"/>
    <n v="28"/>
    <x v="165"/>
  </r>
  <r>
    <n v="430229"/>
    <s v="Chioma"/>
    <s v="Godwin"/>
    <x v="2"/>
    <s v="87,Oladipo way,Lekki,Lagos"/>
    <s v="Engineer"/>
    <n v="70394"/>
    <x v="21"/>
    <n v="49"/>
    <x v="166"/>
  </r>
  <r>
    <n v="439047"/>
    <s v="Uchenna"/>
    <s v="Godwin"/>
    <x v="1"/>
    <s v="3,Nnamdi estate,Jericho,Ibadan"/>
    <s v="Geologist"/>
    <n v="903737"/>
    <x v="51"/>
    <n v="68"/>
    <x v="167"/>
  </r>
  <r>
    <n v="439298"/>
    <s v="Rita"/>
    <s v="Festus"/>
    <x v="2"/>
    <s v="55,Coords close,Jericho,Ibadan"/>
    <s v="Web developer"/>
    <n v="90029"/>
    <x v="19"/>
    <n v="49"/>
    <x v="168"/>
  </r>
  <r>
    <n v="440273"/>
    <s v="Alberto"/>
    <s v="Albert"/>
    <x v="1"/>
    <s v="NULL"/>
    <s v="NULL"/>
    <n v="819473"/>
    <x v="48"/>
    <n v="33"/>
    <x v="169"/>
  </r>
  <r>
    <n v="442891"/>
    <s v="Mary"/>
    <s v="Gbadebo"/>
    <x v="2"/>
    <s v="Alade Plaza,Bodija market,Ibadan"/>
    <s v="Trader"/>
    <n v="70928"/>
    <x v="5"/>
    <n v="60"/>
    <x v="170"/>
  </r>
  <r>
    <n v="446866"/>
    <s v="Peace"/>
    <s v="John-Faith"/>
    <x v="2"/>
    <s v="Alase street,Okelewo,Abeokuta"/>
    <s v="NULL"/>
    <n v="719540"/>
    <x v="0"/>
    <n v="68"/>
    <x v="171"/>
  </r>
  <r>
    <n v="447254"/>
    <s v="Mutiu"/>
    <s v="Egunjobi"/>
    <x v="1"/>
    <s v="Oyo town"/>
    <s v="Tailor"/>
    <s v="NULL"/>
    <x v="39"/>
    <n v="43"/>
    <x v="172"/>
  </r>
  <r>
    <n v="448124"/>
    <s v="Chiamaka"/>
    <s v="Chukwu"/>
    <x v="2"/>
    <s v="Agodi,Ibadan"/>
    <s v="Student"/>
    <n v="804430"/>
    <x v="52"/>
    <n v="33"/>
    <x v="173"/>
  </r>
  <r>
    <n v="448814"/>
    <s v="Helen"/>
    <s v="Ajose"/>
    <x v="2"/>
    <s v="Ojodu,Lagos"/>
    <s v="Air Hostess"/>
    <n v="702747"/>
    <x v="13"/>
    <n v="28"/>
    <x v="162"/>
  </r>
  <r>
    <n v="448906"/>
    <s v="Pascal"/>
    <s v="Onaburekhan"/>
    <x v="1"/>
    <s v="Ibadan Polytechnic,Ibadan"/>
    <s v="Student"/>
    <n v="705373"/>
    <x v="43"/>
    <n v="21"/>
    <x v="174"/>
  </r>
  <r>
    <n v="449699"/>
    <s v="Wasiu"/>
    <s v="Alani"/>
    <x v="1"/>
    <s v="Oyo town"/>
    <s v="NULL"/>
    <s v="NULL"/>
    <x v="39"/>
    <n v="56"/>
    <x v="175"/>
  </r>
  <r>
    <n v="450315"/>
    <s v="Imole"/>
    <s v="Olonade"/>
    <x v="1"/>
    <s v="NULL"/>
    <s v="Businessman"/>
    <n v="900850"/>
    <x v="25"/>
    <n v="67"/>
    <x v="176"/>
  </r>
  <r>
    <n v="452627"/>
    <s v="Ikechuwu"/>
    <s v="Efe"/>
    <x v="1"/>
    <s v="11,Agbara estate,Bashorun,Ibadan"/>
    <s v="Data Analyst"/>
    <n v="707674"/>
    <x v="34"/>
    <n v="37"/>
    <x v="177"/>
  </r>
  <r>
    <n v="453095"/>
    <s v="Mutiu"/>
    <s v="Egunjobi"/>
    <x v="1"/>
    <s v="Oyo town"/>
    <s v="Tailor"/>
    <s v="NULL"/>
    <x v="39"/>
    <n v="43"/>
    <x v="172"/>
  </r>
  <r>
    <n v="453106"/>
    <s v="Jason"/>
    <s v="Adeyemo"/>
    <x v="1"/>
    <s v="Adeyemo Estate,Mokola,Ibadan"/>
    <s v="Engineer"/>
    <n v="702807"/>
    <x v="13"/>
    <n v="50"/>
    <x v="178"/>
  </r>
  <r>
    <n v="453405"/>
    <s v="Emmanuel"/>
    <s v="Jayeoba"/>
    <x v="1"/>
    <s v="Bodija,Ibadan"/>
    <s v="NULL"/>
    <n v="801275"/>
    <x v="0"/>
    <n v="36"/>
    <x v="179"/>
  </r>
  <r>
    <n v="453545"/>
    <s v="Chief(Mrs) Akeju"/>
    <s v="Mosore"/>
    <x v="2"/>
    <s v="Airport rd,Ibadan"/>
    <s v="Business"/>
    <n v="707014"/>
    <x v="21"/>
    <n v="59"/>
    <x v="180"/>
  </r>
  <r>
    <n v="454473"/>
    <s v="Adaora"/>
    <s v="Emmanule"/>
    <x v="2"/>
    <s v="Challenge,Ibadan"/>
    <s v="SAN"/>
    <n v="717370"/>
    <x v="0"/>
    <n v="69"/>
    <x v="181"/>
  </r>
  <r>
    <n v="455012"/>
    <s v="Adaobi"/>
    <s v="Emeka"/>
    <x v="2"/>
    <s v="Diamond estate,Ilorin"/>
    <s v="Teacher"/>
    <n v="808717"/>
    <x v="15"/>
    <n v="49"/>
    <x v="182"/>
  </r>
  <r>
    <n v="455020"/>
    <s v="Mohmoh"/>
    <s v="Wike"/>
    <x v="1"/>
    <s v="23,Olive estate,Ajah,Lagos"/>
    <s v="Project manager"/>
    <n v="809811"/>
    <x v="21"/>
    <n v="57"/>
    <x v="183"/>
  </r>
  <r>
    <n v="500283"/>
    <s v="Nigerite Industrial Ltd"/>
    <m/>
    <x v="0"/>
    <s v="P.O Box 36,Akala Expressway,Ibadan"/>
    <s v="Cartons Production"/>
    <s v="NULL"/>
    <x v="1"/>
    <s v="NULL"/>
    <x v="1"/>
  </r>
  <r>
    <n v="500300"/>
    <s v="Funks &amp; Sons Company"/>
    <m/>
    <x v="0"/>
    <s v="Opp Cocoa House,Dugbe,Ibadan"/>
    <s v="Flour company"/>
    <n v="707248"/>
    <x v="15"/>
    <s v="NULL"/>
    <x v="16"/>
  </r>
  <r>
    <n v="500375"/>
    <s v="GEBSU Law Firm"/>
    <m/>
    <x v="0"/>
    <s v="Jericho, Ibadan"/>
    <s v="Law firm"/>
    <n v="800008"/>
    <x v="42"/>
    <s v="NULL"/>
    <x v="86"/>
  </r>
  <r>
    <n v="500395"/>
    <s v="Adefarm Nig. Ltd."/>
    <m/>
    <x v="0"/>
    <s v="Oluyole Industrial Estate,Ibadan"/>
    <s v="Farming"/>
    <n v="906081"/>
    <x v="3"/>
    <s v="NULL"/>
    <x v="3"/>
  </r>
  <r>
    <n v="501724"/>
    <s v="FreshFlour Nig. Ltd"/>
    <m/>
    <x v="0"/>
    <s v="Gosh Industrial Estate,Sango-Ota"/>
    <s v="Flour manufacturing"/>
    <n v="700505"/>
    <x v="0"/>
    <s v="NULL"/>
    <x v="17"/>
  </r>
  <r>
    <n v="502670"/>
    <s v="Dbont Lounge &amp; Hotel"/>
    <m/>
    <x v="0"/>
    <s v="Bodija Ibadan"/>
    <s v="Hospitaliy"/>
    <n v="810912"/>
    <x v="21"/>
    <s v="NULL"/>
    <x v="25"/>
  </r>
  <r>
    <n v="502840"/>
    <s v="Faith"/>
    <s v="Akinloye"/>
    <x v="2"/>
    <s v="London,United Kingdom"/>
    <s v="Nurse"/>
    <n v="4400388"/>
    <x v="0"/>
    <n v="39"/>
    <x v="184"/>
  </r>
  <r>
    <n v="503021"/>
    <s v="Anthony"/>
    <s v="Adeyemi"/>
    <x v="1"/>
    <s v="1,Yipee street,VI,Lagos"/>
    <s v="Accountant"/>
    <n v="80474"/>
    <x v="24"/>
    <n v="35"/>
    <x v="61"/>
  </r>
  <r>
    <n v="503229"/>
    <s v="Kafayat"/>
    <s v="Sanyaolu"/>
    <x v="2"/>
    <s v="39,Albert Estate,Abuja"/>
    <s v="Lawyer"/>
    <n v="80183"/>
    <x v="7"/>
    <n v="45"/>
    <x v="7"/>
  </r>
  <r>
    <n v="503456"/>
    <s v="Globerterm Industries"/>
    <m/>
    <x v="0"/>
    <s v="Oluyole Industrial Estate,Ibadan"/>
    <s v="Chicken feed"/>
    <n v="906753"/>
    <x v="8"/>
    <s v="NULL"/>
    <x v="8"/>
  </r>
  <r>
    <n v="503656"/>
    <s v="Quadri"/>
    <s v="Rahmon"/>
    <x v="1"/>
    <s v="117,Uyo Secretariat,Uyo"/>
    <s v="Carpenter"/>
    <n v="90372"/>
    <x v="35"/>
    <n v="51"/>
    <x v="63"/>
  </r>
  <r>
    <n v="504906"/>
    <s v="Musa"/>
    <s v="Jinwa"/>
    <x v="1"/>
    <s v="01,Jinwa street,Agege,Lagos"/>
    <s v="Student"/>
    <n v="806259"/>
    <x v="10"/>
    <n v="25"/>
    <x v="11"/>
  </r>
  <r>
    <n v="505574"/>
    <s v="Alt Pots n Pan Nig.Ltd"/>
    <m/>
    <x v="0"/>
    <s v="Akala Expressway,Ibadan"/>
    <s v="Metals"/>
    <n v="802336"/>
    <x v="21"/>
    <s v="NULL"/>
    <x v="36"/>
  </r>
  <r>
    <n v="506723"/>
    <s v="Jennifer"/>
    <s v="Raymond"/>
    <x v="2"/>
    <s v="Agodi GRA,Ibadan"/>
    <s v="NULL"/>
    <n v="702593"/>
    <x v="27"/>
    <n v="68"/>
    <x v="161"/>
  </r>
  <r>
    <n v="507049"/>
    <s v="Frontend Nur. &amp; Pri. school"/>
    <m/>
    <x v="0"/>
    <s v="Akala Expressway,Ibadan"/>
    <s v="School"/>
    <n v="705730"/>
    <x v="17"/>
    <s v="NULL"/>
    <x v="20"/>
  </r>
  <r>
    <n v="507172"/>
    <s v="Complan Industries"/>
    <m/>
    <x v="0"/>
    <s v="Lagos-Ibadan Expressway"/>
    <s v="Construction"/>
    <n v="805857"/>
    <x v="0"/>
    <s v="NULL"/>
    <x v="38"/>
  </r>
  <r>
    <n v="507340"/>
    <s v="SweetToooth Industries"/>
    <m/>
    <x v="0"/>
    <s v="Lagos-Ibadan Expressway"/>
    <s v="Food Production"/>
    <n v="800786"/>
    <x v="21"/>
    <s v="NULL"/>
    <x v="40"/>
  </r>
  <r>
    <n v="508652"/>
    <s v="Angela"/>
    <s v="Oladokun"/>
    <x v="2"/>
    <s v="Derby,United Kingdom"/>
    <s v="Nurse"/>
    <n v="4460778"/>
    <x v="21"/>
    <n v="26"/>
    <x v="185"/>
  </r>
  <r>
    <n v="509375"/>
    <s v="GEBSU Law Firm"/>
    <m/>
    <x v="0"/>
    <s v="Jericho, Ibadan"/>
    <s v="Law firm"/>
    <n v="800008"/>
    <x v="42"/>
    <s v="NULL"/>
    <x v="86"/>
  </r>
  <r>
    <n v="510283"/>
    <s v="Nigerite Industrial Ltd"/>
    <m/>
    <x v="0"/>
    <s v="P.O Box 36,Akala Expressway,Ibadan"/>
    <s v="Cartons Production"/>
    <s v="NULL"/>
    <x v="1"/>
    <s v="NULL"/>
    <x v="1"/>
  </r>
  <r>
    <n v="510294"/>
    <s v="Ayeesha"/>
    <s v="Dagunro"/>
    <x v="2"/>
    <s v="67,Purple gate,Oluyole,Ibadan"/>
    <s v="Sales Rep"/>
    <n v="70385"/>
    <x v="37"/>
    <n v="36"/>
    <x v="69"/>
  </r>
  <r>
    <n v="510395"/>
    <s v="Adefarm Nig. Ltd."/>
    <m/>
    <x v="0"/>
    <s v="Oluyole Industrial Estate,Ibadan"/>
    <s v="Farming"/>
    <n v="906081"/>
    <x v="3"/>
    <s v="NULL"/>
    <x v="3"/>
  </r>
  <r>
    <n v="510854"/>
    <s v="Precious"/>
    <s v="Adeokun"/>
    <x v="2"/>
    <s v="190,Ebenezer Estate,Bashorun,Ibadan"/>
    <s v="Student"/>
    <n v="80627"/>
    <x v="53"/>
    <n v="27"/>
    <x v="74"/>
  </r>
  <r>
    <n v="518652"/>
    <s v="Pamela"/>
    <s v="Williams"/>
    <x v="2"/>
    <s v="Amsterdam, Netherlands"/>
    <s v="Scientist"/>
    <s v="NULL"/>
    <x v="21"/>
    <n v="40"/>
    <x v="186"/>
  </r>
  <r>
    <n v="519375"/>
    <s v="GEBSU Law Firm"/>
    <m/>
    <x v="0"/>
    <s v="Jericho, Ibadan"/>
    <s v="Law firm"/>
    <n v="800008"/>
    <x v="42"/>
    <s v="NULL"/>
    <x v="86"/>
  </r>
  <r>
    <n v="520684"/>
    <s v="Faith"/>
    <s v="John"/>
    <x v="2"/>
    <s v="39,Coords close,Jericho,Ibadan"/>
    <s v="IT Manager"/>
    <n v="90895"/>
    <x v="3"/>
    <n v="39"/>
    <x v="89"/>
  </r>
  <r>
    <n v="521724"/>
    <s v="FreshFlour Nig. Ltd"/>
    <m/>
    <x v="0"/>
    <s v="Gosh Industrial Estate,Sango-Ota"/>
    <s v="Flour manufacturing"/>
    <n v="700505"/>
    <x v="0"/>
    <s v="NULL"/>
    <x v="17"/>
  </r>
  <r>
    <n v="521754"/>
    <s v="Garrison Hotels"/>
    <m/>
    <x v="0"/>
    <s v="Olatips Estate,Bodija,Ibadan"/>
    <s v="Hotel"/>
    <n v="700701"/>
    <x v="16"/>
    <s v="NULL"/>
    <x v="18"/>
  </r>
  <r>
    <n v="522340"/>
    <s v="SweetToooth Industries"/>
    <m/>
    <x v="0"/>
    <s v="Lagos-Ibadan Expressway"/>
    <s v="Food Production"/>
    <n v="800786"/>
    <x v="21"/>
    <s v="NULL"/>
    <x v="40"/>
  </r>
  <r>
    <n v="522670"/>
    <s v="Dbont Lounge &amp; Hotel"/>
    <m/>
    <x v="0"/>
    <s v="Bodija Ibadan"/>
    <s v="Hospitaliy"/>
    <n v="810912"/>
    <x v="21"/>
    <s v="NULL"/>
    <x v="25"/>
  </r>
  <r>
    <n v="522724"/>
    <s v="FreshFlour Nig. Ltd"/>
    <m/>
    <x v="0"/>
    <s v="Gosh Industrial Estate,Sango-Ota"/>
    <s v="Flour manufacturing"/>
    <n v="700505"/>
    <x v="0"/>
    <s v="NULL"/>
    <x v="17"/>
  </r>
  <r>
    <n v="522919"/>
    <s v="Chukwube &amp; Sons Furnitures"/>
    <m/>
    <x v="0"/>
    <s v="NNPC rd.,Abeokuta"/>
    <s v="Carpentry"/>
    <n v="709577"/>
    <x v="12"/>
    <s v="NULL"/>
    <x v="27"/>
  </r>
  <r>
    <n v="524012"/>
    <s v="Chuklarh Nig Ltd"/>
    <m/>
    <x v="0"/>
    <s v="Oluyole Ind. Estate,Ibadan"/>
    <s v="Chicken feeds"/>
    <n v="819522"/>
    <x v="15"/>
    <s v="NULL"/>
    <x v="32"/>
  </r>
  <r>
    <n v="525574"/>
    <s v="Alt Pots n Pan Nig.Ltd"/>
    <m/>
    <x v="0"/>
    <s v="Akala Expressway,Ibadan"/>
    <s v="Metals"/>
    <n v="802336"/>
    <x v="21"/>
    <s v="NULL"/>
    <x v="36"/>
  </r>
  <r>
    <n v="526181"/>
    <s v="Nkechi"/>
    <s v="Nonso"/>
    <x v="2"/>
    <s v="49,Olive estate,Ajah,Lagos"/>
    <s v="Banker"/>
    <n v="804086"/>
    <x v="54"/>
    <n v="33"/>
    <x v="163"/>
  </r>
  <r>
    <n v="526454"/>
    <s v="Keystone Lounge n Bar"/>
    <m/>
    <x v="0"/>
    <s v="Agodi GRA,Ibadan"/>
    <s v="Lounge and Bar"/>
    <n v="702720"/>
    <x v="27"/>
    <s v="NULL"/>
    <x v="37"/>
  </r>
  <r>
    <n v="527172"/>
    <s v="Complan Industries"/>
    <m/>
    <x v="0"/>
    <s v="Lagos-Ibadan Expressway"/>
    <s v="Construction"/>
    <n v="805857"/>
    <x v="0"/>
    <s v="NULL"/>
    <x v="38"/>
  </r>
  <r>
    <n v="527340"/>
    <s v="SweetToooth Industries"/>
    <m/>
    <x v="0"/>
    <s v="Lagos-Ibadan Expressway"/>
    <s v="Food Production"/>
    <n v="800786"/>
    <x v="21"/>
    <s v="NULL"/>
    <x v="40"/>
  </r>
  <r>
    <n v="527550"/>
    <s v="Vicoria"/>
    <s v="Oseni"/>
    <x v="2"/>
    <s v="10,Oladeji close,Bodija,Ibadan"/>
    <s v="Photographer"/>
    <n v="82990"/>
    <x v="21"/>
    <n v="61"/>
    <x v="97"/>
  </r>
  <r>
    <n v="528090"/>
    <s v="Chuks"/>
    <s v="Chiwell"/>
    <x v="1"/>
    <s v="45,Olowo estate,Bashorun,Ibadan"/>
    <s v="NULL"/>
    <n v="705465"/>
    <x v="0"/>
    <n v="33"/>
    <x v="42"/>
  </r>
  <r>
    <n v="529048"/>
    <s v="Winterfed Companies"/>
    <m/>
    <x v="0"/>
    <s v="Akala Expressway,Ibadan"/>
    <s v="Bread factory"/>
    <n v="708893"/>
    <x v="0"/>
    <n v="43"/>
    <x v="48"/>
  </r>
  <r>
    <n v="529584"/>
    <s v="Akinlade Electronics"/>
    <m/>
    <x v="0"/>
    <s v="Akala Expressway,Ibadan"/>
    <s v="Electronics store"/>
    <n v="900093"/>
    <x v="19"/>
    <s v="NULL"/>
    <x v="53"/>
  </r>
  <r>
    <n v="529728"/>
    <s v="Rods &amp; Strings Ind."/>
    <m/>
    <x v="0"/>
    <s v="Idi-iroko Exp.,Ogun state"/>
    <s v="Metal production"/>
    <n v="702984"/>
    <x v="3"/>
    <s v="NULL"/>
    <x v="55"/>
  </r>
  <r>
    <n v="530229"/>
    <s v="Chioma"/>
    <s v="Godwin"/>
    <x v="2"/>
    <s v="87,Oladipo way,Lekki,Lagos"/>
    <s v="Engineer"/>
    <n v="70394"/>
    <x v="21"/>
    <n v="49"/>
    <x v="166"/>
  </r>
  <r>
    <n v="534561"/>
    <s v="Ebun"/>
    <s v="Johnson"/>
    <x v="2"/>
    <s v="25,NNPC road,Apapa,Lagos"/>
    <s v="Nurse"/>
    <n v="91280"/>
    <x v="7"/>
    <n v="45"/>
    <x v="102"/>
  </r>
  <r>
    <n v="536348"/>
    <s v="Chioma"/>
    <s v="Ikokwu"/>
    <x v="2"/>
    <s v="09,Dekunle close,Banana Island,Lagos"/>
    <s v="Lawyer"/>
    <n v="900878"/>
    <x v="7"/>
    <n v="27"/>
    <x v="104"/>
  </r>
  <r>
    <n v="538281"/>
    <s v="Denola"/>
    <s v="Marcus"/>
    <x v="1"/>
    <s v="11,Frank Monda str,Ikoyi,Lagos"/>
    <s v="Actor"/>
    <n v="900185"/>
    <x v="43"/>
    <n v="37"/>
    <x v="105"/>
  </r>
  <r>
    <n v="539047"/>
    <s v="Uchenna"/>
    <s v="Godwin"/>
    <x v="1"/>
    <s v="3,Nnamdi estate,Jericho,Ibadan"/>
    <s v="Geologist"/>
    <n v="903737"/>
    <x v="51"/>
    <n v="68"/>
    <x v="167"/>
  </r>
  <r>
    <n v="539298"/>
    <s v="Rita"/>
    <s v="Festus"/>
    <x v="2"/>
    <s v="55,Coords close,Jericho,Ibadan"/>
    <s v="Web developer"/>
    <n v="90029"/>
    <x v="19"/>
    <n v="49"/>
    <x v="168"/>
  </r>
  <r>
    <n v="547890"/>
    <s v="Bonny"/>
    <s v="Igwe"/>
    <x v="1"/>
    <s v="29,Red gate,Oluyole,Ibadan"/>
    <s v="Realtor"/>
    <n v="80288"/>
    <x v="30"/>
    <n v="40"/>
    <x v="112"/>
  </r>
  <r>
    <n v="550315"/>
    <s v="Global Optimus Ltd"/>
    <m/>
    <x v="0"/>
    <s v="P.O Box 2887,Ikeja,Lagos"/>
    <s v="Businessman"/>
    <n v="900850"/>
    <x v="25"/>
    <n v="67"/>
    <x v="187"/>
  </r>
  <r>
    <n v="557562"/>
    <s v="Anthony"/>
    <s v="Fagbemi"/>
    <x v="1"/>
    <s v="NULL"/>
    <s v="Custom Officer"/>
    <n v="900185"/>
    <x v="45"/>
    <n v="37"/>
    <x v="114"/>
  </r>
  <r>
    <n v="558295"/>
    <s v="Lateef"/>
    <s v="Afolayan"/>
    <x v="1"/>
    <s v="Bodija market,Ibadan"/>
    <s v="Trader"/>
    <n v="702630"/>
    <x v="46"/>
    <n v="38"/>
    <x v="115"/>
  </r>
  <r>
    <n v="570300"/>
    <s v="Funks &amp; Sons Company"/>
    <m/>
    <x v="0"/>
    <s v="Opp Cocoa House,Dugbe,Ibadan"/>
    <s v="Flour company"/>
    <n v="707248"/>
    <x v="15"/>
    <s v="NULL"/>
    <x v="16"/>
  </r>
  <r>
    <n v="571300"/>
    <s v="Funks &amp; Sons Company"/>
    <m/>
    <x v="0"/>
    <s v="Opp Cocoa House,Dugbe,Ibadan"/>
    <s v="Flour company"/>
    <n v="707248"/>
    <x v="15"/>
    <s v="NULL"/>
    <x v="16"/>
  </r>
  <r>
    <n v="575574"/>
    <s v="Alt Pots n Pan Nig.Ltd"/>
    <m/>
    <x v="0"/>
    <s v="Akala Expressway,Ibadan"/>
    <s v="Metals"/>
    <n v="802336"/>
    <x v="21"/>
    <s v="NULL"/>
    <x v="36"/>
  </r>
  <r>
    <n v="591847"/>
    <s v="Paulina"/>
    <s v="Moses"/>
    <x v="2"/>
    <s v="87,Jeli strt,Molete,Ibadan"/>
    <s v="Trader"/>
    <n v="810293"/>
    <x v="50"/>
    <n v="47"/>
    <x v="1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05DBB6-E89B-432E-97C4-B5D00114FBD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5" firstHeaderRow="1" firstDataRow="1" firstDataCol="1" rowPageCount="2" colPageCount="1"/>
  <pivotFields count="9">
    <pivotField showAll="0"/>
    <pivotField numFmtId="164" showAll="0"/>
    <pivotField showAll="0"/>
    <pivotField axis="axisPage" showAll="0">
      <items count="3">
        <item x="1"/>
        <item x="0"/>
        <item t="default"/>
      </items>
    </pivotField>
    <pivotField dataField="1" numFmtId="43" showAll="0"/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64">
        <item x="15"/>
        <item x="51"/>
        <item x="33"/>
        <item x="6"/>
        <item x="30"/>
        <item x="13"/>
        <item x="22"/>
        <item x="61"/>
        <item x="24"/>
        <item x="5"/>
        <item x="4"/>
        <item x="49"/>
        <item x="43"/>
        <item x="41"/>
        <item x="36"/>
        <item x="11"/>
        <item x="32"/>
        <item x="59"/>
        <item x="53"/>
        <item x="9"/>
        <item x="60"/>
        <item x="21"/>
        <item x="28"/>
        <item x="55"/>
        <item x="57"/>
        <item x="8"/>
        <item x="31"/>
        <item x="44"/>
        <item x="39"/>
        <item x="40"/>
        <item x="34"/>
        <item x="47"/>
        <item x="52"/>
        <item x="62"/>
        <item x="58"/>
        <item x="3"/>
        <item x="17"/>
        <item x="0"/>
        <item x="29"/>
        <item x="45"/>
        <item x="42"/>
        <item x="56"/>
        <item x="18"/>
        <item x="12"/>
        <item x="25"/>
        <item x="27"/>
        <item x="20"/>
        <item x="1"/>
        <item x="35"/>
        <item x="48"/>
        <item x="26"/>
        <item x="16"/>
        <item x="38"/>
        <item x="2"/>
        <item x="37"/>
        <item x="46"/>
        <item x="54"/>
        <item x="23"/>
        <item x="50"/>
        <item x="7"/>
        <item x="19"/>
        <item x="10"/>
        <item x="14"/>
        <item t="default"/>
      </items>
    </pivotField>
    <pivotField axis="axisRow" showAll="0">
      <items count="12">
        <item x="1"/>
        <item x="6"/>
        <item x="0"/>
        <item x="4"/>
        <item x="5"/>
        <item x="10"/>
        <item x="2"/>
        <item x="9"/>
        <item x="3"/>
        <item x="7"/>
        <item x="8"/>
        <item t="default"/>
      </items>
    </pivotField>
  </pivotFields>
  <rowFields count="2">
    <field x="8"/>
    <field x="7"/>
  </rowFields>
  <rowItems count="31">
    <i>
      <x/>
    </i>
    <i r="1">
      <x v="9"/>
    </i>
    <i r="1">
      <x v="15"/>
    </i>
    <i>
      <x v="2"/>
    </i>
    <i r="1">
      <x v="3"/>
    </i>
    <i r="1">
      <x v="21"/>
    </i>
    <i r="1">
      <x v="35"/>
    </i>
    <i r="1">
      <x v="37"/>
    </i>
    <i r="1">
      <x v="43"/>
    </i>
    <i r="1">
      <x v="53"/>
    </i>
    <i>
      <x v="3"/>
    </i>
    <i r="1">
      <x v="6"/>
    </i>
    <i r="1">
      <x v="60"/>
    </i>
    <i r="1">
      <x v="61"/>
    </i>
    <i>
      <x v="4"/>
    </i>
    <i r="1">
      <x v="5"/>
    </i>
    <i r="1">
      <x v="42"/>
    </i>
    <i r="1">
      <x v="44"/>
    </i>
    <i r="1">
      <x v="62"/>
    </i>
    <i>
      <x v="5"/>
    </i>
    <i r="1">
      <x v="26"/>
    </i>
    <i>
      <x v="6"/>
    </i>
    <i r="1">
      <x v="10"/>
    </i>
    <i r="1">
      <x v="51"/>
    </i>
    <i>
      <x v="7"/>
    </i>
    <i r="1">
      <x v="8"/>
    </i>
    <i>
      <x v="8"/>
    </i>
    <i r="1">
      <x v="19"/>
    </i>
    <i>
      <x v="9"/>
    </i>
    <i r="1">
      <x v="38"/>
    </i>
    <i t="grand">
      <x/>
    </i>
  </rowItems>
  <colItems count="1">
    <i/>
  </colItems>
  <pageFields count="2">
    <pageField fld="6" item="1" hier="-1"/>
    <pageField fld="3" item="1" hier="-1"/>
  </pageFields>
  <dataFields count="1">
    <dataField name="Sum of AccountBalan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6E1DDB-F928-4CD7-9514-D20D4ED6E9F5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B24" firstHeaderRow="1" firstDataRow="1" firstDataCol="1"/>
  <pivotFields count="13">
    <pivotField showAll="0"/>
    <pivotField showAll="0"/>
    <pivotField showAll="0"/>
    <pivotField showAll="0"/>
    <pivotField axis="axisRow" showAll="0">
      <items count="11">
        <item x="8"/>
        <item x="5"/>
        <item x="0"/>
        <item x="3"/>
        <item x="1"/>
        <item x="9"/>
        <item x="4"/>
        <item x="6"/>
        <item x="7"/>
        <item x="2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  <pivotField numFmtId="14" showAll="0"/>
    <pivotField showAll="0"/>
    <pivotField showAll="0"/>
    <pivotField showAll="0"/>
    <pivotField showAll="0"/>
  </pivotFields>
  <rowFields count="2">
    <field x="5"/>
    <field x="4"/>
  </rowFields>
  <rowItems count="2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Items count="1">
    <i/>
  </colItems>
  <dataFields count="1">
    <dataField name="Sum of AnnualSalary" fld="7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D8258F-7B53-4F36-BE0D-6A68C50FD69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1:B7" firstHeaderRow="1" firstDataRow="1" firstDataCol="1"/>
  <pivotFields count="9">
    <pivotField showAll="0"/>
    <pivotField numFmtId="164" showAll="0"/>
    <pivotField showAll="0"/>
    <pivotField showAll="0"/>
    <pivotField dataField="1" numFmtId="43" showAll="0"/>
    <pivotField showAll="0"/>
    <pivotField showAll="0"/>
    <pivotField showAll="0"/>
    <pivotField axis="axisRow" showAll="0">
      <items count="12">
        <item h="1" x="1"/>
        <item h="1" x="6"/>
        <item h="1" x="0"/>
        <item x="4"/>
        <item h="1" x="5"/>
        <item h="1" x="10"/>
        <item x="2"/>
        <item x="9"/>
        <item h="1" x="3"/>
        <item x="7"/>
        <item x="8"/>
        <item t="default"/>
      </items>
    </pivotField>
  </pivotFields>
  <rowFields count="1">
    <field x="8"/>
  </rowFields>
  <rowItems count="6">
    <i>
      <x v="3"/>
    </i>
    <i>
      <x v="6"/>
    </i>
    <i>
      <x v="7"/>
    </i>
    <i>
      <x v="9"/>
    </i>
    <i>
      <x v="10"/>
    </i>
    <i t="grand">
      <x/>
    </i>
  </rowItems>
  <colItems count="1">
    <i/>
  </colItems>
  <dataFields count="1">
    <dataField name="Sum of AccountBalance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92C8D6-81C7-481E-BB67-BD265AD0A79C}" name="PivotTable6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59" firstHeaderRow="1" firstDataRow="1" firstDataCol="1"/>
  <pivotFields count="10"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axis="axisRow" showAll="0">
      <items count="56">
        <item x="15"/>
        <item x="46"/>
        <item x="6"/>
        <item x="30"/>
        <item x="13"/>
        <item x="22"/>
        <item x="51"/>
        <item x="24"/>
        <item x="5"/>
        <item x="4"/>
        <item x="44"/>
        <item x="41"/>
        <item x="39"/>
        <item x="35"/>
        <item x="11"/>
        <item x="32"/>
        <item x="54"/>
        <item x="48"/>
        <item x="9"/>
        <item x="21"/>
        <item x="28"/>
        <item x="50"/>
        <item x="8"/>
        <item x="31"/>
        <item x="37"/>
        <item x="38"/>
        <item x="33"/>
        <item x="52"/>
        <item x="47"/>
        <item x="3"/>
        <item x="17"/>
        <item x="0"/>
        <item x="29"/>
        <item x="42"/>
        <item x="53"/>
        <item x="40"/>
        <item x="18"/>
        <item x="12"/>
        <item x="25"/>
        <item x="27"/>
        <item x="20"/>
        <item x="1"/>
        <item x="34"/>
        <item x="43"/>
        <item x="26"/>
        <item x="16"/>
        <item x="2"/>
        <item x="36"/>
        <item x="49"/>
        <item x="23"/>
        <item x="45"/>
        <item x="7"/>
        <item x="19"/>
        <item x="10"/>
        <item x="14"/>
        <item t="default"/>
      </items>
    </pivotField>
    <pivotField showAll="0"/>
    <pivotField dataField="1" showAll="0">
      <items count="189">
        <item x="22"/>
        <item x="108"/>
        <item x="76"/>
        <item x="182"/>
        <item x="181"/>
        <item x="125"/>
        <item x="60"/>
        <item x="30"/>
        <item x="158"/>
        <item x="3"/>
        <item x="62"/>
        <item x="84"/>
        <item x="9"/>
        <item x="142"/>
        <item x="73"/>
        <item x="71"/>
        <item x="23"/>
        <item x="135"/>
        <item x="45"/>
        <item x="65"/>
        <item x="53"/>
        <item x="39"/>
        <item x="169"/>
        <item x="117"/>
        <item x="164"/>
        <item x="99"/>
        <item x="36"/>
        <item x="145"/>
        <item x="134"/>
        <item x="185"/>
        <item x="61"/>
        <item x="114"/>
        <item x="66"/>
        <item x="69"/>
        <item x="136"/>
        <item x="21"/>
        <item x="92"/>
        <item x="152"/>
        <item x="165"/>
        <item x="26"/>
        <item x="112"/>
        <item x="83"/>
        <item x="173"/>
        <item x="100"/>
        <item x="150"/>
        <item x="180"/>
        <item x="119"/>
        <item x="166"/>
        <item x="104"/>
        <item x="32"/>
        <item x="42"/>
        <item x="27"/>
        <item x="2"/>
        <item x="29"/>
        <item x="46"/>
        <item x="38"/>
        <item x="109"/>
        <item x="72"/>
        <item x="25"/>
        <item x="121"/>
        <item x="105"/>
        <item x="24"/>
        <item x="160"/>
        <item x="154"/>
        <item x="102"/>
        <item x="179"/>
        <item x="122"/>
        <item x="113"/>
        <item x="151"/>
        <item x="184"/>
        <item x="127"/>
        <item x="89"/>
        <item x="75"/>
        <item x="57"/>
        <item x="41"/>
        <item x="6"/>
        <item x="70"/>
        <item x="128"/>
        <item x="10"/>
        <item x="156"/>
        <item x="17"/>
        <item x="20"/>
        <item x="16"/>
        <item x="131"/>
        <item x="18"/>
        <item x="147"/>
        <item x="153"/>
        <item x="95"/>
        <item x="144"/>
        <item x="155"/>
        <item x="80"/>
        <item x="86"/>
        <item x="187"/>
        <item x="8"/>
        <item x="82"/>
        <item x="88"/>
        <item x="35"/>
        <item x="49"/>
        <item x="159"/>
        <item x="162"/>
        <item x="177"/>
        <item x="176"/>
        <item x="178"/>
        <item x="161"/>
        <item x="13"/>
        <item x="120"/>
        <item x="101"/>
        <item x="118"/>
        <item x="107"/>
        <item x="56"/>
        <item x="7"/>
        <item x="37"/>
        <item x="157"/>
        <item x="96"/>
        <item x="132"/>
        <item x="115"/>
        <item x="90"/>
        <item x="170"/>
        <item x="98"/>
        <item x="33"/>
        <item x="94"/>
        <item x="78"/>
        <item x="91"/>
        <item x="137"/>
        <item x="183"/>
        <item x="44"/>
        <item x="87"/>
        <item x="12"/>
        <item x="11"/>
        <item x="52"/>
        <item x="172"/>
        <item x="47"/>
        <item x="1"/>
        <item x="163"/>
        <item x="126"/>
        <item x="59"/>
        <item x="50"/>
        <item x="85"/>
        <item x="124"/>
        <item x="34"/>
        <item x="4"/>
        <item x="14"/>
        <item x="51"/>
        <item x="110"/>
        <item x="148"/>
        <item x="103"/>
        <item x="58"/>
        <item x="143"/>
        <item x="186"/>
        <item x="174"/>
        <item x="139"/>
        <item x="171"/>
        <item x="141"/>
        <item x="74"/>
        <item x="15"/>
        <item x="28"/>
        <item x="63"/>
        <item x="43"/>
        <item x="19"/>
        <item x="93"/>
        <item x="168"/>
        <item x="55"/>
        <item x="123"/>
        <item x="116"/>
        <item x="149"/>
        <item x="81"/>
        <item x="64"/>
        <item x="106"/>
        <item x="79"/>
        <item x="146"/>
        <item x="138"/>
        <item x="54"/>
        <item x="31"/>
        <item x="40"/>
        <item x="130"/>
        <item x="77"/>
        <item x="167"/>
        <item x="97"/>
        <item x="67"/>
        <item x="140"/>
        <item x="129"/>
        <item x="175"/>
        <item x="5"/>
        <item x="0"/>
        <item x="68"/>
        <item x="48"/>
        <item x="111"/>
        <item x="133"/>
        <item t="default"/>
      </items>
    </pivotField>
  </pivotFields>
  <rowFields count="1">
    <field x="7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dataFields count="1">
    <dataField name="Count of AccountName" fld="9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48CFF5-24FB-49FC-84BF-C073367BC764}" name="ZBEmployess" displayName="ZBEmployess" ref="A1:M59" totalsRowShown="0">
  <autoFilter ref="A1:M59" xr:uid="{6448CFF5-24FB-49FC-84BF-C073367BC76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8F9C590F-D4DE-4DD1-B21F-ABC32B2506EE}" name="StaffID"/>
    <tableColumn id="2" xr3:uid="{4710BA30-1290-4EC2-8A9D-AAA6E6117873}" name="FirstName"/>
    <tableColumn id="3" xr3:uid="{0EF2DFC8-25DE-4D22-8EF8-384E571D1BB7}" name="Lastname"/>
    <tableColumn id="4" xr3:uid="{7181E266-95A1-4763-ACB8-EE5A473230F5}" name="Department"/>
    <tableColumn id="5" xr3:uid="{120D6948-DCAF-439B-8CF3-30ADDAB3C4F1}" name="Branchname"/>
    <tableColumn id="6" xr3:uid="{0EC80412-AADA-40A9-8759-B9B3CF4B6006}" name="Gender"/>
    <tableColumn id="7" xr3:uid="{840FD5D7-42DD-4F32-8983-0026EF1390E0}" name="Age"/>
    <tableColumn id="8" xr3:uid="{30D9E929-2BDB-43B1-9D24-2E1DFD87E5E1}" name="AnnualSalary"/>
    <tableColumn id="11" xr3:uid="{DC52C7DE-278A-4B8C-8442-F6223B80D473}" name="HireDate" dataDxfId="9"/>
    <tableColumn id="12" xr3:uid="{53EF7526-B559-4CAF-B870-497F3748072E}" name="ExitDate"/>
    <tableColumn id="13" xr3:uid="{299FDC98-EE66-42B4-A8D7-EA7D20D1C320}" name="StaffLevel"/>
    <tableColumn id="14" xr3:uid="{A0471ACE-7554-41E6-B598-EFBEFA98536B}" name="Fullname" dataDxfId="8"/>
    <tableColumn id="15" xr3:uid="{32AA9841-7679-46FE-94FA-28BA41FAE165}" name="FULNAME" dataDxfId="7">
      <calculatedColumnFormula>CONCATENATE(ZBEmployess[[#This Row],[FirstName]]," ",ZBEmployess[[#This Row],[Lastname]])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A4690-6E69-4C8F-90DB-EA021E15F05E}" name="AccountInfo" displayName="AccountInfo" ref="A1:I247" totalsRowShown="0" headerRowDxfId="6">
  <autoFilter ref="A1:I247" xr:uid="{DC1A4690-6E69-4C8F-90DB-EA021E15F05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F179D22-C043-43DD-AE0E-9B087484CCE7}" name="AccountNumber"/>
    <tableColumn id="2" xr3:uid="{11731BE4-FB66-4917-AE3C-4F0FE25632C9}" name="OpenDate" dataDxfId="5"/>
    <tableColumn id="3" xr3:uid="{CCAF2999-0EA5-49B4-96EA-60E25A714774}" name="CloseDate" dataDxfId="4"/>
    <tableColumn id="4" xr3:uid="{AB8B97CD-0B1B-43AE-8BD1-8EE6DCB96649}" name="AccountStatus"/>
    <tableColumn id="5" xr3:uid="{01C43EF7-9E05-4AA4-BC2F-ECC70346694A}" name="AccountBalance" dataDxfId="3" dataCellStyle="Comma"/>
    <tableColumn id="6" xr3:uid="{1C43B856-EB95-48D0-B17B-2A49EF00B170}" name="AccountName     "/>
    <tableColumn id="7" xr3:uid="{4F83A83B-CB69-481E-92D5-4A31D54A3A38}" name="AccountType"/>
    <tableColumn id="9" xr3:uid="{41AAE3D2-72FB-4D31-9E5F-41582DE6C492}" name="Accountofficer"/>
    <tableColumn id="8" xr3:uid="{F5BBBAAA-D74D-4F8E-ADA1-B94AAA108BFF}" name="Branchname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95DF48-7799-44E3-8CE4-910BA4A71022}" name="CustomerInfo" displayName="CustomerInfo" ref="A1:J248" totalsRowShown="0">
  <autoFilter ref="A1:J248" xr:uid="{7595DF48-7799-44E3-8CE4-910BA4A7102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E6A55E2C-398A-4027-9703-B4B566DC97F3}" name="AccountNumber"/>
    <tableColumn id="2" xr3:uid="{EDB123C6-F18D-466C-84B3-EF5CFCB8D6F3}" name="FirstName"/>
    <tableColumn id="3" xr3:uid="{37C262AB-C7C5-4DBB-8D3D-A278D18ECBD7}" name="LastName"/>
    <tableColumn id="4" xr3:uid="{982700DF-0673-409E-9C04-2D912DEF44E3}" name="Gender"/>
    <tableColumn id="5" xr3:uid="{E32DF5F7-6BDB-4561-B78D-6331F9B43E9D}" name="CustomerAddress"/>
    <tableColumn id="6" xr3:uid="{CAD2F4FD-404C-4574-89DA-964D99D38A56}" name="Occupation"/>
    <tableColumn id="8" xr3:uid="{11A2B8EC-DD12-4FF3-9FFB-A974AD92EAAA}" name="PhoneNumber" dataDxfId="2"/>
    <tableColumn id="9" xr3:uid="{2A8615A5-C128-4331-B692-B50FC6E18AFD}" name="AccountOfficer"/>
    <tableColumn id="10" xr3:uid="{A3B89C29-09AD-461B-8339-CA30D32BE605}" name="Age"/>
    <tableColumn id="11" xr3:uid="{026DF844-CF69-4007-8038-F54A9A7AD5BB}" name="AccountName" dataDxfId="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AC6124-598F-4A2C-8E69-8562F798D786}" name="Table4" displayName="Table4" ref="A1:I247" totalsRowShown="0">
  <autoFilter ref="A1:I247" xr:uid="{A4AC6124-598F-4A2C-8E69-8562F798D786}"/>
  <tableColumns count="9">
    <tableColumn id="1" xr3:uid="{F6D1E523-1866-40A2-8862-D9DF88FEE35D}" name="AccountNumber"/>
    <tableColumn id="2" xr3:uid="{A0E23889-586C-4A5A-B783-0E113EE23291}" name="OpenDate" dataDxfId="0"/>
    <tableColumn id="3" xr3:uid="{5713E67C-2E5F-4A4B-B9DE-71068B158A4B}" name="CloseDate"/>
    <tableColumn id="4" xr3:uid="{A7CFC358-88C9-4871-A2B3-6357701BD2DE}" name="AccountStatus"/>
    <tableColumn id="5" xr3:uid="{8AF94517-E2EC-4B20-AAB0-E944932EA087}" name="AccountBalance"/>
    <tableColumn id="6" xr3:uid="{4EC8C5CA-37D3-4AB8-A5FF-2F6B998226FF}" name="AccountName     "/>
    <tableColumn id="7" xr3:uid="{520F9F6B-F32D-44C9-8C8E-A3BEC5CBF23D}" name="AccountType"/>
    <tableColumn id="8" xr3:uid="{834776A5-1B9E-4DA3-A3C2-A0E02D2D7609}" name="Accountofficer"/>
    <tableColumn id="9" xr3:uid="{913CF20D-5496-4927-BE07-285E3C678FB1}" name="Branch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D0AC-48A8-4BBA-89A2-41CF888D5C1F}">
  <dimension ref="A1:M59"/>
  <sheetViews>
    <sheetView topLeftCell="A37" zoomScale="86" zoomScaleNormal="86" workbookViewId="0">
      <selection activeCell="N5" sqref="N5"/>
    </sheetView>
  </sheetViews>
  <sheetFormatPr defaultRowHeight="15" x14ac:dyDescent="0.25"/>
  <cols>
    <col min="2" max="2" width="11.7109375" customWidth="1"/>
    <col min="3" max="3" width="11" customWidth="1"/>
    <col min="4" max="4" width="12.85546875" customWidth="1"/>
    <col min="5" max="5" width="13.28515625" customWidth="1"/>
    <col min="6" max="6" width="9" customWidth="1"/>
    <col min="8" max="8" width="13.7109375" customWidth="1"/>
    <col min="9" max="10" width="10.28515625" bestFit="1" customWidth="1"/>
    <col min="11" max="11" width="11.140625" customWidth="1"/>
    <col min="12" max="13" width="18.5703125" bestFit="1" customWidth="1"/>
    <col min="14" max="14" width="11.5703125" bestFit="1" customWidth="1"/>
  </cols>
  <sheetData>
    <row r="1" spans="1:13" x14ac:dyDescent="0.25">
      <c r="A1" t="s">
        <v>812</v>
      </c>
      <c r="B1" t="s">
        <v>206</v>
      </c>
      <c r="C1" t="s">
        <v>813</v>
      </c>
      <c r="D1" t="s">
        <v>814</v>
      </c>
      <c r="E1" t="s">
        <v>815</v>
      </c>
      <c r="F1" t="s">
        <v>208</v>
      </c>
      <c r="G1" t="s">
        <v>213</v>
      </c>
      <c r="H1" t="s">
        <v>816</v>
      </c>
      <c r="I1" t="s">
        <v>817</v>
      </c>
      <c r="J1" t="s">
        <v>818</v>
      </c>
      <c r="K1" t="s">
        <v>819</v>
      </c>
      <c r="L1" t="s">
        <v>911</v>
      </c>
      <c r="M1" t="s">
        <v>919</v>
      </c>
    </row>
    <row r="2" spans="1:13" x14ac:dyDescent="0.25">
      <c r="A2">
        <v>101</v>
      </c>
      <c r="B2" t="s">
        <v>820</v>
      </c>
      <c r="C2" t="s">
        <v>551</v>
      </c>
      <c r="D2" t="s">
        <v>821</v>
      </c>
      <c r="E2" t="s">
        <v>822</v>
      </c>
      <c r="F2" t="s">
        <v>823</v>
      </c>
      <c r="G2">
        <v>35</v>
      </c>
      <c r="H2">
        <v>4200000</v>
      </c>
      <c r="I2" s="1">
        <v>43299</v>
      </c>
      <c r="J2" t="s">
        <v>8</v>
      </c>
      <c r="K2" t="s">
        <v>824</v>
      </c>
      <c r="L2" t="s">
        <v>247</v>
      </c>
      <c r="M2" t="str">
        <f>CONCATENATE(ZBEmployess[[#This Row],[FirstName]]," ",ZBEmployess[[#This Row],[Lastname]])</f>
        <v>Adams Johnson</v>
      </c>
    </row>
    <row r="3" spans="1:13" x14ac:dyDescent="0.25">
      <c r="A3">
        <v>106</v>
      </c>
      <c r="B3" t="s">
        <v>825</v>
      </c>
      <c r="C3" t="s">
        <v>826</v>
      </c>
      <c r="D3" t="s">
        <v>821</v>
      </c>
      <c r="E3" t="s">
        <v>822</v>
      </c>
      <c r="F3" t="s">
        <v>827</v>
      </c>
      <c r="G3">
        <v>27</v>
      </c>
      <c r="H3">
        <v>2400000</v>
      </c>
      <c r="I3" s="1">
        <v>43874</v>
      </c>
      <c r="J3" t="s">
        <v>8</v>
      </c>
      <c r="K3" t="s">
        <v>828</v>
      </c>
      <c r="L3" t="s">
        <v>547</v>
      </c>
      <c r="M3" t="str">
        <f>CONCATENATE(ZBEmployess[[#This Row],[FirstName]]," ",ZBEmployess[[#This Row],[Lastname]])</f>
        <v>Fehintola Adisa</v>
      </c>
    </row>
    <row r="4" spans="1:13" x14ac:dyDescent="0.25">
      <c r="A4">
        <v>118</v>
      </c>
      <c r="B4" t="s">
        <v>339</v>
      </c>
      <c r="C4" t="s">
        <v>829</v>
      </c>
      <c r="D4" t="s">
        <v>821</v>
      </c>
      <c r="E4" t="s">
        <v>822</v>
      </c>
      <c r="F4" t="s">
        <v>823</v>
      </c>
      <c r="G4">
        <v>48</v>
      </c>
      <c r="H4">
        <v>15300000</v>
      </c>
      <c r="I4" s="1">
        <v>38689</v>
      </c>
      <c r="J4" t="s">
        <v>8</v>
      </c>
      <c r="K4" t="s">
        <v>830</v>
      </c>
      <c r="L4" t="s">
        <v>217</v>
      </c>
      <c r="M4" t="str">
        <f>CONCATENATE(ZBEmployess[[#This Row],[FirstName]]," ",ZBEmployess[[#This Row],[Lastname]])</f>
        <v>Godwin Omerekpe</v>
      </c>
    </row>
    <row r="5" spans="1:13" x14ac:dyDescent="0.25">
      <c r="A5">
        <v>123</v>
      </c>
      <c r="B5" t="s">
        <v>534</v>
      </c>
      <c r="C5" t="s">
        <v>831</v>
      </c>
      <c r="D5" t="s">
        <v>821</v>
      </c>
      <c r="E5" t="s">
        <v>822</v>
      </c>
      <c r="F5" t="s">
        <v>823</v>
      </c>
      <c r="G5">
        <v>57</v>
      </c>
      <c r="H5">
        <v>20570000</v>
      </c>
      <c r="I5" s="1">
        <v>38342</v>
      </c>
      <c r="J5" t="s">
        <v>8</v>
      </c>
      <c r="K5" t="s">
        <v>832</v>
      </c>
      <c r="L5" t="s">
        <v>255</v>
      </c>
      <c r="M5" t="str">
        <f>CONCATENATE(ZBEmployess[[#This Row],[FirstName]]," ",ZBEmployess[[#This Row],[Lastname]])</f>
        <v>Faith Lukman</v>
      </c>
    </row>
    <row r="6" spans="1:13" x14ac:dyDescent="0.25">
      <c r="A6">
        <v>124</v>
      </c>
      <c r="B6" t="s">
        <v>833</v>
      </c>
      <c r="C6" t="s">
        <v>491</v>
      </c>
      <c r="D6" t="s">
        <v>821</v>
      </c>
      <c r="E6" t="s">
        <v>822</v>
      </c>
      <c r="F6" t="s">
        <v>827</v>
      </c>
      <c r="G6">
        <v>26</v>
      </c>
      <c r="H6">
        <v>3720000</v>
      </c>
      <c r="I6" s="1">
        <v>43880</v>
      </c>
      <c r="J6" s="1">
        <v>44957</v>
      </c>
      <c r="K6" t="s">
        <v>834</v>
      </c>
      <c r="L6" t="s">
        <v>912</v>
      </c>
      <c r="M6" t="str">
        <f>CONCATENATE(ZBEmployess[[#This Row],[FirstName]]," ",ZBEmployess[[#This Row],[Lastname]])</f>
        <v>Jumoke Adamu</v>
      </c>
    </row>
    <row r="7" spans="1:13" x14ac:dyDescent="0.25">
      <c r="A7">
        <v>135</v>
      </c>
      <c r="B7" t="s">
        <v>835</v>
      </c>
      <c r="C7" t="s">
        <v>836</v>
      </c>
      <c r="D7" t="s">
        <v>821</v>
      </c>
      <c r="E7" t="s">
        <v>822</v>
      </c>
      <c r="F7" t="s">
        <v>827</v>
      </c>
      <c r="G7">
        <v>51</v>
      </c>
      <c r="H7">
        <v>20570000</v>
      </c>
      <c r="I7" s="1">
        <v>38045</v>
      </c>
      <c r="J7" t="s">
        <v>8</v>
      </c>
      <c r="K7" t="s">
        <v>832</v>
      </c>
      <c r="L7" t="s">
        <v>231</v>
      </c>
      <c r="M7" t="str">
        <f>CONCATENATE(ZBEmployess[[#This Row],[FirstName]]," ",ZBEmployess[[#This Row],[Lastname]])</f>
        <v>Glory Akinsanya</v>
      </c>
    </row>
    <row r="8" spans="1:13" x14ac:dyDescent="0.25">
      <c r="A8">
        <v>156</v>
      </c>
      <c r="B8" t="s">
        <v>280</v>
      </c>
      <c r="C8" t="s">
        <v>837</v>
      </c>
      <c r="D8" t="s">
        <v>821</v>
      </c>
      <c r="E8" t="s">
        <v>822</v>
      </c>
      <c r="F8" t="s">
        <v>827</v>
      </c>
      <c r="G8">
        <v>45</v>
      </c>
      <c r="H8">
        <v>5748000</v>
      </c>
      <c r="I8" s="1">
        <v>42754</v>
      </c>
      <c r="J8" t="s">
        <v>8</v>
      </c>
      <c r="K8" t="s">
        <v>838</v>
      </c>
      <c r="L8" t="s">
        <v>227</v>
      </c>
      <c r="M8" t="str">
        <f>CONCATENATE(ZBEmployess[[#This Row],[FirstName]]," ",ZBEmployess[[#This Row],[Lastname]])</f>
        <v>Precious Alayande</v>
      </c>
    </row>
    <row r="9" spans="1:13" x14ac:dyDescent="0.25">
      <c r="A9">
        <v>172</v>
      </c>
      <c r="B9" t="s">
        <v>670</v>
      </c>
      <c r="C9" t="s">
        <v>443</v>
      </c>
      <c r="D9" t="s">
        <v>821</v>
      </c>
      <c r="E9" t="s">
        <v>822</v>
      </c>
      <c r="F9" t="s">
        <v>823</v>
      </c>
      <c r="G9">
        <v>40</v>
      </c>
      <c r="H9">
        <v>5748000</v>
      </c>
      <c r="I9" s="1">
        <v>42653</v>
      </c>
      <c r="J9" s="1">
        <v>44851</v>
      </c>
      <c r="K9" t="s">
        <v>838</v>
      </c>
      <c r="L9" t="s">
        <v>275</v>
      </c>
      <c r="M9" t="str">
        <f>CONCATENATE(ZBEmployess[[#This Row],[FirstName]]," ",ZBEmployess[[#This Row],[Lastname]])</f>
        <v>Kareem Suleiman</v>
      </c>
    </row>
    <row r="10" spans="1:13" x14ac:dyDescent="0.25">
      <c r="A10">
        <v>177</v>
      </c>
      <c r="B10" t="s">
        <v>839</v>
      </c>
      <c r="C10" t="s">
        <v>656</v>
      </c>
      <c r="D10" t="s">
        <v>821</v>
      </c>
      <c r="E10" t="s">
        <v>822</v>
      </c>
      <c r="F10" t="s">
        <v>827</v>
      </c>
      <c r="G10">
        <v>26</v>
      </c>
      <c r="H10">
        <v>3720000</v>
      </c>
      <c r="I10" s="1">
        <v>43615</v>
      </c>
      <c r="J10" t="s">
        <v>8</v>
      </c>
      <c r="K10" t="s">
        <v>834</v>
      </c>
      <c r="L10" t="s">
        <v>252</v>
      </c>
      <c r="M10" t="str">
        <f>CONCATENATE(ZBEmployess[[#This Row],[FirstName]]," ",ZBEmployess[[#This Row],[Lastname]])</f>
        <v>Tobi Gabriel</v>
      </c>
    </row>
    <row r="11" spans="1:13" x14ac:dyDescent="0.25">
      <c r="A11">
        <v>178</v>
      </c>
      <c r="B11" t="s">
        <v>840</v>
      </c>
      <c r="C11" t="s">
        <v>841</v>
      </c>
      <c r="D11" t="s">
        <v>821</v>
      </c>
      <c r="E11" t="s">
        <v>822</v>
      </c>
      <c r="F11" t="s">
        <v>823</v>
      </c>
      <c r="G11">
        <v>43</v>
      </c>
      <c r="H11">
        <v>9792000</v>
      </c>
      <c r="I11" s="1">
        <v>39918</v>
      </c>
      <c r="J11" t="s">
        <v>8</v>
      </c>
      <c r="K11" t="s">
        <v>842</v>
      </c>
      <c r="L11" t="s">
        <v>322</v>
      </c>
      <c r="M11" t="str">
        <f>CONCATENATE(ZBEmployess[[#This Row],[FirstName]]," ",ZBEmployess[[#This Row],[Lastname]])</f>
        <v>Dimeji Bankole</v>
      </c>
    </row>
    <row r="12" spans="1:13" x14ac:dyDescent="0.25">
      <c r="A12">
        <v>205</v>
      </c>
      <c r="B12" t="s">
        <v>833</v>
      </c>
      <c r="C12" t="s">
        <v>843</v>
      </c>
      <c r="D12" t="s">
        <v>821</v>
      </c>
      <c r="E12" t="s">
        <v>844</v>
      </c>
      <c r="F12" t="s">
        <v>827</v>
      </c>
      <c r="G12">
        <v>47</v>
      </c>
      <c r="H12">
        <v>5748000</v>
      </c>
      <c r="I12" s="1">
        <v>42298</v>
      </c>
      <c r="J12" t="s">
        <v>8</v>
      </c>
      <c r="K12" t="s">
        <v>838</v>
      </c>
      <c r="L12" t="s">
        <v>309</v>
      </c>
      <c r="M12" t="str">
        <f>CONCATENATE(ZBEmployess[[#This Row],[FirstName]]," ",ZBEmployess[[#This Row],[Lastname]])</f>
        <v>Jumoke Olatunde</v>
      </c>
    </row>
    <row r="13" spans="1:13" x14ac:dyDescent="0.25">
      <c r="A13">
        <v>242</v>
      </c>
      <c r="B13" t="s">
        <v>845</v>
      </c>
      <c r="C13" t="s">
        <v>690</v>
      </c>
      <c r="D13" t="s">
        <v>846</v>
      </c>
      <c r="E13" t="s">
        <v>844</v>
      </c>
      <c r="F13" t="s">
        <v>827</v>
      </c>
      <c r="G13">
        <v>43</v>
      </c>
      <c r="H13">
        <v>9000000</v>
      </c>
      <c r="I13" s="1">
        <v>39783</v>
      </c>
      <c r="J13" s="1">
        <v>45180</v>
      </c>
      <c r="K13" t="s">
        <v>847</v>
      </c>
      <c r="L13" t="s">
        <v>356</v>
      </c>
      <c r="M13" t="str">
        <f>CONCATENATE(ZBEmployess[[#This Row],[FirstName]]," ",ZBEmployess[[#This Row],[Lastname]])</f>
        <v>Katherine Ozo</v>
      </c>
    </row>
    <row r="14" spans="1:13" x14ac:dyDescent="0.25">
      <c r="A14">
        <v>254</v>
      </c>
      <c r="B14" t="s">
        <v>848</v>
      </c>
      <c r="C14" t="s">
        <v>849</v>
      </c>
      <c r="D14" t="s">
        <v>821</v>
      </c>
      <c r="E14" t="s">
        <v>844</v>
      </c>
      <c r="F14" t="s">
        <v>823</v>
      </c>
      <c r="G14">
        <v>47</v>
      </c>
      <c r="H14">
        <v>9792000</v>
      </c>
      <c r="I14" s="1">
        <v>38646</v>
      </c>
      <c r="J14" t="s">
        <v>8</v>
      </c>
      <c r="K14" t="s">
        <v>842</v>
      </c>
      <c r="L14" t="s">
        <v>283</v>
      </c>
      <c r="M14" t="str">
        <f>CONCATENATE(ZBEmployess[[#This Row],[FirstName]]," ",ZBEmployess[[#This Row],[Lastname]])</f>
        <v>Yinka Amos</v>
      </c>
    </row>
    <row r="15" spans="1:13" x14ac:dyDescent="0.25">
      <c r="A15">
        <v>276</v>
      </c>
      <c r="B15" t="s">
        <v>850</v>
      </c>
      <c r="C15" t="s">
        <v>694</v>
      </c>
      <c r="D15" t="s">
        <v>821</v>
      </c>
      <c r="E15" t="s">
        <v>844</v>
      </c>
      <c r="F15" t="s">
        <v>823</v>
      </c>
      <c r="G15">
        <v>36</v>
      </c>
      <c r="H15">
        <v>5748000</v>
      </c>
      <c r="I15" s="1">
        <v>43105</v>
      </c>
      <c r="J15" t="s">
        <v>8</v>
      </c>
      <c r="K15" t="s">
        <v>838</v>
      </c>
      <c r="L15" t="s">
        <v>365</v>
      </c>
      <c r="M15" t="str">
        <f>CONCATENATE(ZBEmployess[[#This Row],[FirstName]]," ",ZBEmployess[[#This Row],[Lastname]])</f>
        <v>King Umar</v>
      </c>
    </row>
    <row r="16" spans="1:13" x14ac:dyDescent="0.25">
      <c r="A16">
        <v>287</v>
      </c>
      <c r="B16" t="s">
        <v>851</v>
      </c>
      <c r="C16" t="s">
        <v>852</v>
      </c>
      <c r="D16" t="s">
        <v>821</v>
      </c>
      <c r="E16" t="s">
        <v>844</v>
      </c>
      <c r="F16" t="s">
        <v>823</v>
      </c>
      <c r="G16">
        <v>39</v>
      </c>
      <c r="H16">
        <v>4200000</v>
      </c>
      <c r="I16" s="1">
        <v>43362</v>
      </c>
      <c r="J16" t="s">
        <v>8</v>
      </c>
      <c r="K16" t="s">
        <v>824</v>
      </c>
      <c r="L16" t="s">
        <v>671</v>
      </c>
      <c r="M16" t="str">
        <f>CONCATENATE(ZBEmployess[[#This Row],[FirstName]]," ",ZBEmployess[[#This Row],[Lastname]])</f>
        <v>Saheed Adigun</v>
      </c>
    </row>
    <row r="17" spans="1:13" x14ac:dyDescent="0.25">
      <c r="A17">
        <v>292</v>
      </c>
      <c r="B17" t="s">
        <v>387</v>
      </c>
      <c r="C17" t="s">
        <v>563</v>
      </c>
      <c r="D17" t="s">
        <v>821</v>
      </c>
      <c r="E17" t="s">
        <v>844</v>
      </c>
      <c r="F17" t="s">
        <v>827</v>
      </c>
      <c r="G17">
        <v>54</v>
      </c>
      <c r="H17">
        <v>15300000</v>
      </c>
      <c r="I17" s="1">
        <v>37438</v>
      </c>
      <c r="J17" t="s">
        <v>8</v>
      </c>
      <c r="K17" t="s">
        <v>830</v>
      </c>
      <c r="L17" t="s">
        <v>279</v>
      </c>
      <c r="M17" t="str">
        <f>CONCATENATE(ZBEmployess[[#This Row],[FirstName]]," ",ZBEmployess[[#This Row],[Lastname]])</f>
        <v>Aishat Mohammed</v>
      </c>
    </row>
    <row r="18" spans="1:13" x14ac:dyDescent="0.25">
      <c r="A18">
        <v>302</v>
      </c>
      <c r="B18" t="s">
        <v>760</v>
      </c>
      <c r="C18" t="s">
        <v>806</v>
      </c>
      <c r="D18" t="s">
        <v>821</v>
      </c>
      <c r="E18" t="s">
        <v>336</v>
      </c>
      <c r="F18" t="s">
        <v>827</v>
      </c>
      <c r="G18">
        <v>26</v>
      </c>
      <c r="H18">
        <v>2100000</v>
      </c>
      <c r="I18" s="1">
        <v>44671</v>
      </c>
      <c r="J18" s="1">
        <v>45202</v>
      </c>
      <c r="K18" t="s">
        <v>853</v>
      </c>
      <c r="L18" t="s">
        <v>913</v>
      </c>
      <c r="M18" t="str">
        <f>CONCATENATE(ZBEmployess[[#This Row],[FirstName]]," ",ZBEmployess[[#This Row],[Lastname]])</f>
        <v>Rita Williams</v>
      </c>
    </row>
    <row r="19" spans="1:13" x14ac:dyDescent="0.25">
      <c r="A19">
        <v>320</v>
      </c>
      <c r="B19" t="s">
        <v>854</v>
      </c>
      <c r="C19" t="s">
        <v>855</v>
      </c>
      <c r="D19" t="s">
        <v>821</v>
      </c>
      <c r="E19" t="s">
        <v>336</v>
      </c>
      <c r="F19" t="s">
        <v>823</v>
      </c>
      <c r="G19">
        <v>56</v>
      </c>
      <c r="H19">
        <v>9792000</v>
      </c>
      <c r="I19" s="1">
        <v>39352</v>
      </c>
      <c r="J19" s="1">
        <v>45246</v>
      </c>
      <c r="K19" t="s">
        <v>842</v>
      </c>
      <c r="L19" t="s">
        <v>337</v>
      </c>
      <c r="M19" t="str">
        <f>CONCATENATE(ZBEmployess[[#This Row],[FirstName]]," ",ZBEmployess[[#This Row],[Lastname]])</f>
        <v>Saliu Aderonmu</v>
      </c>
    </row>
    <row r="20" spans="1:13" x14ac:dyDescent="0.25">
      <c r="A20">
        <v>345</v>
      </c>
      <c r="B20" t="s">
        <v>856</v>
      </c>
      <c r="C20" t="s">
        <v>857</v>
      </c>
      <c r="D20" t="s">
        <v>821</v>
      </c>
      <c r="E20" t="s">
        <v>336</v>
      </c>
      <c r="F20" t="s">
        <v>823</v>
      </c>
      <c r="G20">
        <v>30</v>
      </c>
      <c r="H20">
        <v>2100000</v>
      </c>
      <c r="I20" s="1">
        <v>44642</v>
      </c>
      <c r="J20" t="s">
        <v>8</v>
      </c>
      <c r="K20" t="s">
        <v>853</v>
      </c>
      <c r="L20" t="s">
        <v>914</v>
      </c>
      <c r="M20" t="str">
        <f>CONCATENATE(ZBEmployess[[#This Row],[FirstName]]," ",ZBEmployess[[#This Row],[Lastname]])</f>
        <v>Azeez Adediran</v>
      </c>
    </row>
    <row r="21" spans="1:13" x14ac:dyDescent="0.25">
      <c r="A21">
        <v>371</v>
      </c>
      <c r="B21" t="s">
        <v>858</v>
      </c>
      <c r="C21" t="s">
        <v>563</v>
      </c>
      <c r="D21" t="s">
        <v>821</v>
      </c>
      <c r="E21" t="s">
        <v>336</v>
      </c>
      <c r="F21" t="s">
        <v>827</v>
      </c>
      <c r="G21">
        <v>25</v>
      </c>
      <c r="H21">
        <v>2400000</v>
      </c>
      <c r="I21" s="1">
        <v>44708</v>
      </c>
      <c r="J21" t="s">
        <v>8</v>
      </c>
      <c r="K21" t="s">
        <v>828</v>
      </c>
      <c r="L21" t="s">
        <v>479</v>
      </c>
      <c r="M21" t="str">
        <f>CONCATENATE(ZBEmployess[[#This Row],[FirstName]]," ",ZBEmployess[[#This Row],[Lastname]])</f>
        <v>Fatimah Mohammed</v>
      </c>
    </row>
    <row r="22" spans="1:13" x14ac:dyDescent="0.25">
      <c r="A22">
        <v>377</v>
      </c>
      <c r="B22" t="s">
        <v>685</v>
      </c>
      <c r="C22" t="s">
        <v>859</v>
      </c>
      <c r="D22" t="s">
        <v>821</v>
      </c>
      <c r="E22" t="s">
        <v>336</v>
      </c>
      <c r="F22" t="s">
        <v>823</v>
      </c>
      <c r="G22">
        <v>45</v>
      </c>
      <c r="H22">
        <v>8700000</v>
      </c>
      <c r="I22" s="1">
        <v>40408</v>
      </c>
      <c r="J22" t="s">
        <v>8</v>
      </c>
      <c r="K22" t="s">
        <v>860</v>
      </c>
      <c r="L22" t="s">
        <v>359</v>
      </c>
      <c r="M22" t="str">
        <f>CONCATENATE(ZBEmployess[[#This Row],[FirstName]]," ",ZBEmployess[[#This Row],[Lastname]])</f>
        <v>Peter Badejo</v>
      </c>
    </row>
    <row r="23" spans="1:13" x14ac:dyDescent="0.25">
      <c r="A23">
        <v>429</v>
      </c>
      <c r="B23" t="s">
        <v>382</v>
      </c>
      <c r="C23" t="s">
        <v>281</v>
      </c>
      <c r="D23" t="s">
        <v>821</v>
      </c>
      <c r="E23" t="s">
        <v>861</v>
      </c>
      <c r="F23" t="s">
        <v>823</v>
      </c>
      <c r="G23">
        <v>27</v>
      </c>
      <c r="H23">
        <v>3720000</v>
      </c>
      <c r="I23" s="1">
        <v>42946</v>
      </c>
      <c r="J23" t="s">
        <v>8</v>
      </c>
      <c r="K23" t="s">
        <v>862</v>
      </c>
      <c r="L23" t="s">
        <v>112</v>
      </c>
      <c r="M23" t="str">
        <f>CONCATENATE(ZBEmployess[[#This Row],[FirstName]]," ",ZBEmployess[[#This Row],[Lastname]])</f>
        <v>Opeyemi Solanke</v>
      </c>
    </row>
    <row r="24" spans="1:13" x14ac:dyDescent="0.25">
      <c r="A24">
        <v>431</v>
      </c>
      <c r="B24" t="s">
        <v>863</v>
      </c>
      <c r="C24" t="s">
        <v>222</v>
      </c>
      <c r="D24" t="s">
        <v>821</v>
      </c>
      <c r="E24" t="s">
        <v>861</v>
      </c>
      <c r="F24" t="s">
        <v>827</v>
      </c>
      <c r="G24">
        <v>27</v>
      </c>
      <c r="H24">
        <v>2400000</v>
      </c>
      <c r="I24" s="1">
        <v>44012</v>
      </c>
      <c r="J24" s="1">
        <v>45230</v>
      </c>
      <c r="K24" t="s">
        <v>828</v>
      </c>
      <c r="L24" t="s">
        <v>429</v>
      </c>
      <c r="M24" t="str">
        <f>CONCATENATE(ZBEmployess[[#This Row],[FirstName]]," ",ZBEmployess[[#This Row],[Lastname]])</f>
        <v>Chinwe Chukwudi</v>
      </c>
    </row>
    <row r="25" spans="1:13" x14ac:dyDescent="0.25">
      <c r="A25">
        <v>432</v>
      </c>
      <c r="B25" t="s">
        <v>864</v>
      </c>
      <c r="C25" t="s">
        <v>865</v>
      </c>
      <c r="D25" t="s">
        <v>821</v>
      </c>
      <c r="E25" t="s">
        <v>861</v>
      </c>
      <c r="F25" t="s">
        <v>827</v>
      </c>
      <c r="G25">
        <v>47</v>
      </c>
      <c r="H25">
        <v>9792000</v>
      </c>
      <c r="I25" s="1">
        <v>40360</v>
      </c>
      <c r="J25" t="s">
        <v>8</v>
      </c>
      <c r="K25" t="s">
        <v>842</v>
      </c>
      <c r="L25" t="s">
        <v>268</v>
      </c>
      <c r="M25" t="str">
        <f>CONCATENATE(ZBEmployess[[#This Row],[FirstName]]," ",ZBEmployess[[#This Row],[Lastname]])</f>
        <v>Yemisi Onigbinde</v>
      </c>
    </row>
    <row r="26" spans="1:13" x14ac:dyDescent="0.25">
      <c r="A26">
        <v>442</v>
      </c>
      <c r="B26" t="s">
        <v>495</v>
      </c>
      <c r="C26" t="s">
        <v>618</v>
      </c>
      <c r="D26" t="s">
        <v>821</v>
      </c>
      <c r="E26" t="s">
        <v>861</v>
      </c>
      <c r="F26" t="s">
        <v>827</v>
      </c>
      <c r="G26">
        <v>51</v>
      </c>
      <c r="H26">
        <v>9792000</v>
      </c>
      <c r="I26" s="1">
        <v>39933</v>
      </c>
      <c r="J26" t="s">
        <v>8</v>
      </c>
      <c r="K26" t="s">
        <v>842</v>
      </c>
      <c r="L26" t="s">
        <v>314</v>
      </c>
      <c r="M26" t="str">
        <f>CONCATENATE(ZBEmployess[[#This Row],[FirstName]]," ",ZBEmployess[[#This Row],[Lastname]])</f>
        <v>Uche Emeka</v>
      </c>
    </row>
    <row r="27" spans="1:13" x14ac:dyDescent="0.25">
      <c r="A27">
        <v>478</v>
      </c>
      <c r="B27" t="s">
        <v>866</v>
      </c>
      <c r="C27" t="s">
        <v>867</v>
      </c>
      <c r="D27" t="s">
        <v>821</v>
      </c>
      <c r="E27" t="s">
        <v>861</v>
      </c>
      <c r="F27" t="s">
        <v>823</v>
      </c>
      <c r="G27">
        <v>22</v>
      </c>
      <c r="H27">
        <v>2100000</v>
      </c>
      <c r="I27" s="1">
        <v>44847</v>
      </c>
      <c r="J27" t="s">
        <v>8</v>
      </c>
      <c r="K27" t="s">
        <v>853</v>
      </c>
      <c r="L27" t="s">
        <v>604</v>
      </c>
      <c r="M27" t="str">
        <f>CONCATENATE(ZBEmployess[[#This Row],[FirstName]]," ",ZBEmployess[[#This Row],[Lastname]])</f>
        <v>Temitope Adewale</v>
      </c>
    </row>
    <row r="28" spans="1:13" x14ac:dyDescent="0.25">
      <c r="A28">
        <v>490</v>
      </c>
      <c r="B28" t="s">
        <v>777</v>
      </c>
      <c r="C28" t="s">
        <v>868</v>
      </c>
      <c r="D28" t="s">
        <v>821</v>
      </c>
      <c r="E28" t="s">
        <v>861</v>
      </c>
      <c r="F28" t="s">
        <v>823</v>
      </c>
      <c r="G28">
        <v>38</v>
      </c>
      <c r="H28">
        <v>4200000</v>
      </c>
      <c r="I28" s="1">
        <v>41943</v>
      </c>
      <c r="J28" t="s">
        <v>8</v>
      </c>
      <c r="K28" t="s">
        <v>824</v>
      </c>
      <c r="L28" t="s">
        <v>556</v>
      </c>
      <c r="M28" t="str">
        <f>CONCATENATE(ZBEmployess[[#This Row],[FirstName]]," ",ZBEmployess[[#This Row],[Lastname]])</f>
        <v>Pascal Ebube</v>
      </c>
    </row>
    <row r="29" spans="1:13" x14ac:dyDescent="0.25">
      <c r="A29">
        <v>498</v>
      </c>
      <c r="B29" t="s">
        <v>869</v>
      </c>
      <c r="C29" t="s">
        <v>870</v>
      </c>
      <c r="D29" t="s">
        <v>821</v>
      </c>
      <c r="E29" t="s">
        <v>861</v>
      </c>
      <c r="F29" t="s">
        <v>827</v>
      </c>
      <c r="G29">
        <v>28</v>
      </c>
      <c r="H29">
        <v>4200000</v>
      </c>
      <c r="I29" s="1">
        <v>42950</v>
      </c>
      <c r="J29" t="s">
        <v>8</v>
      </c>
      <c r="K29" t="s">
        <v>824</v>
      </c>
      <c r="L29" t="s">
        <v>327</v>
      </c>
      <c r="M29" t="str">
        <f>CONCATENATE(ZBEmployess[[#This Row],[FirstName]]," ",ZBEmployess[[#This Row],[Lastname]])</f>
        <v>Alimah Aliko</v>
      </c>
    </row>
    <row r="30" spans="1:13" x14ac:dyDescent="0.25">
      <c r="A30">
        <v>513</v>
      </c>
      <c r="B30" t="s">
        <v>699</v>
      </c>
      <c r="C30" t="s">
        <v>826</v>
      </c>
      <c r="D30" t="s">
        <v>821</v>
      </c>
      <c r="E30" t="s">
        <v>871</v>
      </c>
      <c r="F30" t="s">
        <v>823</v>
      </c>
      <c r="G30">
        <v>29</v>
      </c>
      <c r="H30">
        <v>2100000</v>
      </c>
      <c r="I30" s="1">
        <v>44847</v>
      </c>
      <c r="J30" t="s">
        <v>8</v>
      </c>
      <c r="K30" t="s">
        <v>853</v>
      </c>
      <c r="L30" t="s">
        <v>915</v>
      </c>
      <c r="M30" t="str">
        <f>CONCATENATE(ZBEmployess[[#This Row],[FirstName]]," ",ZBEmployess[[#This Row],[Lastname]])</f>
        <v>Akeem Adisa</v>
      </c>
    </row>
    <row r="31" spans="1:13" x14ac:dyDescent="0.25">
      <c r="A31">
        <v>516</v>
      </c>
      <c r="B31" t="s">
        <v>872</v>
      </c>
      <c r="C31" t="s">
        <v>873</v>
      </c>
      <c r="D31" t="s">
        <v>821</v>
      </c>
      <c r="E31" t="s">
        <v>871</v>
      </c>
      <c r="F31" t="s">
        <v>827</v>
      </c>
      <c r="G31">
        <v>32</v>
      </c>
      <c r="H31">
        <v>3720000</v>
      </c>
      <c r="I31" s="1">
        <v>43770</v>
      </c>
      <c r="J31" t="s">
        <v>8</v>
      </c>
      <c r="K31" t="s">
        <v>834</v>
      </c>
      <c r="L31" t="s">
        <v>733</v>
      </c>
      <c r="M31" t="str">
        <f>CONCATENATE(ZBEmployess[[#This Row],[FirstName]]," ",ZBEmployess[[#This Row],[Lastname]])</f>
        <v>Felicia Nwogwu</v>
      </c>
    </row>
    <row r="32" spans="1:13" x14ac:dyDescent="0.25">
      <c r="A32">
        <v>525</v>
      </c>
      <c r="B32" t="s">
        <v>874</v>
      </c>
      <c r="C32" t="s">
        <v>875</v>
      </c>
      <c r="D32" t="s">
        <v>821</v>
      </c>
      <c r="E32" t="s">
        <v>871</v>
      </c>
      <c r="F32" t="s">
        <v>827</v>
      </c>
      <c r="G32">
        <v>44</v>
      </c>
      <c r="H32">
        <v>5748000</v>
      </c>
      <c r="I32" s="1">
        <v>42029</v>
      </c>
      <c r="J32" t="s">
        <v>8</v>
      </c>
      <c r="K32" t="s">
        <v>838</v>
      </c>
      <c r="L32" t="s">
        <v>352</v>
      </c>
      <c r="M32" t="str">
        <f>CONCATENATE(ZBEmployess[[#This Row],[FirstName]]," ",ZBEmployess[[#This Row],[Lastname]])</f>
        <v>Aminat Yusuf</v>
      </c>
    </row>
    <row r="33" spans="1:13" x14ac:dyDescent="0.25">
      <c r="A33">
        <v>531</v>
      </c>
      <c r="B33" t="s">
        <v>876</v>
      </c>
      <c r="C33" t="s">
        <v>877</v>
      </c>
      <c r="D33" t="s">
        <v>821</v>
      </c>
      <c r="E33" t="s">
        <v>871</v>
      </c>
      <c r="F33" t="s">
        <v>827</v>
      </c>
      <c r="G33">
        <v>23</v>
      </c>
      <c r="H33">
        <v>2100000</v>
      </c>
      <c r="I33" s="1">
        <v>44847</v>
      </c>
      <c r="J33" t="s">
        <v>8</v>
      </c>
      <c r="K33" t="s">
        <v>853</v>
      </c>
      <c r="L33" t="s">
        <v>916</v>
      </c>
      <c r="M33" t="str">
        <f>CONCATENATE(ZBEmployess[[#This Row],[FirstName]]," ",ZBEmployess[[#This Row],[Lastname]])</f>
        <v>Patience Audu</v>
      </c>
    </row>
    <row r="34" spans="1:13" x14ac:dyDescent="0.25">
      <c r="A34">
        <v>578</v>
      </c>
      <c r="B34" t="s">
        <v>588</v>
      </c>
      <c r="C34" t="s">
        <v>714</v>
      </c>
      <c r="D34" t="s">
        <v>821</v>
      </c>
      <c r="E34" t="s">
        <v>871</v>
      </c>
      <c r="F34" t="s">
        <v>823</v>
      </c>
      <c r="G34">
        <v>36</v>
      </c>
      <c r="H34">
        <v>3720000</v>
      </c>
      <c r="I34" s="1">
        <v>43770</v>
      </c>
      <c r="J34" s="1">
        <v>44831</v>
      </c>
      <c r="K34" t="s">
        <v>862</v>
      </c>
      <c r="L34" t="s">
        <v>607</v>
      </c>
      <c r="M34" t="str">
        <f>CONCATENATE(ZBEmployess[[#This Row],[FirstName]]," ",ZBEmployess[[#This Row],[Lastname]])</f>
        <v>Ada Kayode</v>
      </c>
    </row>
    <row r="35" spans="1:13" x14ac:dyDescent="0.25">
      <c r="A35">
        <v>601</v>
      </c>
      <c r="B35" t="s">
        <v>277</v>
      </c>
      <c r="C35" t="s">
        <v>843</v>
      </c>
      <c r="D35" t="s">
        <v>821</v>
      </c>
      <c r="E35" t="s">
        <v>878</v>
      </c>
      <c r="F35" t="s">
        <v>823</v>
      </c>
      <c r="G35">
        <v>51</v>
      </c>
      <c r="H35">
        <v>9000000</v>
      </c>
      <c r="I35" s="1">
        <v>39127</v>
      </c>
      <c r="J35" t="s">
        <v>8</v>
      </c>
      <c r="K35" t="s">
        <v>847</v>
      </c>
      <c r="L35" t="s">
        <v>528</v>
      </c>
      <c r="M35" t="str">
        <f>CONCATENATE(ZBEmployess[[#This Row],[FirstName]]," ",ZBEmployess[[#This Row],[Lastname]])</f>
        <v>Israel Olatunde</v>
      </c>
    </row>
    <row r="36" spans="1:13" x14ac:dyDescent="0.25">
      <c r="A36">
        <v>610</v>
      </c>
      <c r="B36" t="s">
        <v>879</v>
      </c>
      <c r="C36" t="s">
        <v>880</v>
      </c>
      <c r="D36" t="s">
        <v>821</v>
      </c>
      <c r="E36" t="s">
        <v>878</v>
      </c>
      <c r="F36" t="s">
        <v>827</v>
      </c>
      <c r="G36">
        <v>32</v>
      </c>
      <c r="H36">
        <v>2100000</v>
      </c>
      <c r="I36" s="1">
        <v>44183</v>
      </c>
      <c r="J36" t="s">
        <v>8</v>
      </c>
      <c r="K36" t="s">
        <v>853</v>
      </c>
      <c r="L36" t="s">
        <v>669</v>
      </c>
      <c r="M36" t="str">
        <f>CONCATENATE(ZBEmployess[[#This Row],[FirstName]]," ",ZBEmployess[[#This Row],[Lastname]])</f>
        <v>Chiomah Benson</v>
      </c>
    </row>
    <row r="37" spans="1:13" x14ac:dyDescent="0.25">
      <c r="A37">
        <v>622</v>
      </c>
      <c r="B37" t="s">
        <v>881</v>
      </c>
      <c r="C37" t="s">
        <v>836</v>
      </c>
      <c r="D37" t="s">
        <v>821</v>
      </c>
      <c r="E37" t="s">
        <v>878</v>
      </c>
      <c r="F37" t="s">
        <v>827</v>
      </c>
      <c r="G37">
        <v>41</v>
      </c>
      <c r="H37">
        <v>5748000</v>
      </c>
      <c r="I37" s="1">
        <v>42455</v>
      </c>
      <c r="J37" t="s">
        <v>8</v>
      </c>
      <c r="K37" t="s">
        <v>838</v>
      </c>
      <c r="L37" t="s">
        <v>698</v>
      </c>
      <c r="M37" t="str">
        <f>CONCATENATE(ZBEmployess[[#This Row],[FirstName]]," ",ZBEmployess[[#This Row],[Lastname]])</f>
        <v>Fadeke Akinsanya</v>
      </c>
    </row>
    <row r="38" spans="1:13" x14ac:dyDescent="0.25">
      <c r="A38">
        <v>670</v>
      </c>
      <c r="B38" t="s">
        <v>872</v>
      </c>
      <c r="C38" t="s">
        <v>882</v>
      </c>
      <c r="D38" t="s">
        <v>821</v>
      </c>
      <c r="E38" t="s">
        <v>878</v>
      </c>
      <c r="F38" t="s">
        <v>827</v>
      </c>
      <c r="G38">
        <v>36</v>
      </c>
      <c r="H38">
        <v>3720000</v>
      </c>
      <c r="I38" s="1">
        <v>42400</v>
      </c>
      <c r="J38" s="1">
        <v>44972</v>
      </c>
      <c r="K38" t="s">
        <v>862</v>
      </c>
      <c r="L38" t="s">
        <v>776</v>
      </c>
      <c r="M38" t="str">
        <f>CONCATENATE(ZBEmployess[[#This Row],[FirstName]]," ",ZBEmployess[[#This Row],[Lastname]])</f>
        <v>Felicia Baron</v>
      </c>
    </row>
    <row r="39" spans="1:13" x14ac:dyDescent="0.25">
      <c r="A39">
        <v>685</v>
      </c>
      <c r="B39" t="s">
        <v>883</v>
      </c>
      <c r="C39" t="s">
        <v>884</v>
      </c>
      <c r="D39" t="s">
        <v>821</v>
      </c>
      <c r="E39" t="s">
        <v>878</v>
      </c>
      <c r="F39" t="s">
        <v>827</v>
      </c>
      <c r="G39">
        <v>46</v>
      </c>
      <c r="H39">
        <v>5748000</v>
      </c>
      <c r="I39" s="1">
        <v>38846</v>
      </c>
      <c r="J39" t="s">
        <v>8</v>
      </c>
      <c r="K39" t="s">
        <v>838</v>
      </c>
      <c r="L39" t="s">
        <v>759</v>
      </c>
      <c r="M39" t="str">
        <f>CONCATENATE(ZBEmployess[[#This Row],[FirstName]]," ",ZBEmployess[[#This Row],[Lastname]])</f>
        <v>Alimat Danjuma</v>
      </c>
    </row>
    <row r="40" spans="1:13" x14ac:dyDescent="0.25">
      <c r="A40">
        <v>699</v>
      </c>
      <c r="B40" t="s">
        <v>305</v>
      </c>
      <c r="C40" t="s">
        <v>836</v>
      </c>
      <c r="D40" t="s">
        <v>821</v>
      </c>
      <c r="E40" t="s">
        <v>878</v>
      </c>
      <c r="F40" t="s">
        <v>823</v>
      </c>
      <c r="G40">
        <v>57</v>
      </c>
      <c r="H40">
        <v>15300000</v>
      </c>
      <c r="I40" s="1">
        <v>37917</v>
      </c>
      <c r="J40" t="s">
        <v>8</v>
      </c>
      <c r="K40" t="s">
        <v>830</v>
      </c>
      <c r="L40" t="s">
        <v>287</v>
      </c>
      <c r="M40" t="str">
        <f>CONCATENATE(ZBEmployess[[#This Row],[FirstName]]," ",ZBEmployess[[#This Row],[Lastname]])</f>
        <v>Abraham Akinsanya</v>
      </c>
    </row>
    <row r="41" spans="1:13" x14ac:dyDescent="0.25">
      <c r="A41">
        <v>700</v>
      </c>
      <c r="B41" t="s">
        <v>590</v>
      </c>
      <c r="C41" t="s">
        <v>408</v>
      </c>
      <c r="D41" t="s">
        <v>821</v>
      </c>
      <c r="E41" t="s">
        <v>885</v>
      </c>
      <c r="F41" t="s">
        <v>823</v>
      </c>
      <c r="G41">
        <v>30</v>
      </c>
      <c r="H41">
        <v>2100000</v>
      </c>
      <c r="I41" s="1">
        <v>44639</v>
      </c>
      <c r="J41" t="s">
        <v>8</v>
      </c>
      <c r="K41" t="s">
        <v>853</v>
      </c>
      <c r="L41" t="s">
        <v>260</v>
      </c>
      <c r="M41" t="str">
        <f>CONCATENATE(ZBEmployess[[#This Row],[FirstName]]," ",ZBEmployess[[#This Row],[Lastname]])</f>
        <v>Daniel Omotayo</v>
      </c>
    </row>
    <row r="42" spans="1:13" x14ac:dyDescent="0.25">
      <c r="A42">
        <v>707</v>
      </c>
      <c r="B42" t="s">
        <v>480</v>
      </c>
      <c r="C42" t="s">
        <v>886</v>
      </c>
      <c r="D42" t="s">
        <v>821</v>
      </c>
      <c r="E42" t="s">
        <v>885</v>
      </c>
      <c r="F42" t="s">
        <v>827</v>
      </c>
      <c r="G42">
        <v>27</v>
      </c>
      <c r="H42">
        <v>3720000</v>
      </c>
      <c r="I42" s="1">
        <v>44639</v>
      </c>
      <c r="J42" t="s">
        <v>8</v>
      </c>
      <c r="K42" t="s">
        <v>862</v>
      </c>
      <c r="L42" t="s">
        <v>394</v>
      </c>
      <c r="M42" t="str">
        <f>CONCATENATE(ZBEmployess[[#This Row],[FirstName]]," ",ZBEmployess[[#This Row],[Lastname]])</f>
        <v>Adura Akinyemi</v>
      </c>
    </row>
    <row r="43" spans="1:13" x14ac:dyDescent="0.25">
      <c r="A43">
        <v>767</v>
      </c>
      <c r="B43" t="s">
        <v>339</v>
      </c>
      <c r="C43" t="s">
        <v>887</v>
      </c>
      <c r="D43" t="s">
        <v>821</v>
      </c>
      <c r="E43" t="s">
        <v>885</v>
      </c>
      <c r="F43" t="s">
        <v>823</v>
      </c>
      <c r="G43">
        <v>33</v>
      </c>
      <c r="H43">
        <v>4200000</v>
      </c>
      <c r="I43" s="1">
        <v>43362</v>
      </c>
      <c r="J43" t="s">
        <v>8</v>
      </c>
      <c r="K43" t="s">
        <v>824</v>
      </c>
      <c r="L43" t="s">
        <v>301</v>
      </c>
      <c r="M43" t="str">
        <f>CONCATENATE(ZBEmployess[[#This Row],[FirstName]]," ",ZBEmployess[[#This Row],[Lastname]])</f>
        <v>Godwin Okonkwo</v>
      </c>
    </row>
    <row r="44" spans="1:13" x14ac:dyDescent="0.25">
      <c r="A44">
        <v>790</v>
      </c>
      <c r="B44" t="s">
        <v>450</v>
      </c>
      <c r="C44" t="s">
        <v>239</v>
      </c>
      <c r="D44" t="s">
        <v>821</v>
      </c>
      <c r="E44" t="s">
        <v>885</v>
      </c>
      <c r="F44" t="s">
        <v>827</v>
      </c>
      <c r="G44">
        <v>27</v>
      </c>
      <c r="H44">
        <v>2400000</v>
      </c>
      <c r="I44" s="1">
        <v>44639</v>
      </c>
      <c r="J44" t="s">
        <v>8</v>
      </c>
      <c r="K44" t="s">
        <v>828</v>
      </c>
      <c r="L44" t="s">
        <v>917</v>
      </c>
      <c r="M44" t="str">
        <f>CONCATENATE(ZBEmployess[[#This Row],[FirstName]]," ",ZBEmployess[[#This Row],[Lastname]])</f>
        <v>Shade Ayinde</v>
      </c>
    </row>
    <row r="45" spans="1:13" x14ac:dyDescent="0.25">
      <c r="A45">
        <v>791</v>
      </c>
      <c r="B45" t="s">
        <v>858</v>
      </c>
      <c r="C45" t="s">
        <v>519</v>
      </c>
      <c r="D45" t="s">
        <v>821</v>
      </c>
      <c r="E45" t="s">
        <v>885</v>
      </c>
      <c r="F45" t="s">
        <v>827</v>
      </c>
      <c r="G45">
        <v>29</v>
      </c>
      <c r="H45">
        <v>2400000</v>
      </c>
      <c r="I45" s="1">
        <v>44314</v>
      </c>
      <c r="J45" t="s">
        <v>8</v>
      </c>
      <c r="K45" t="s">
        <v>828</v>
      </c>
      <c r="L45" t="s">
        <v>470</v>
      </c>
      <c r="M45" t="str">
        <f>CONCATENATE(ZBEmployess[[#This Row],[FirstName]]," ",ZBEmployess[[#This Row],[Lastname]])</f>
        <v>Fatimah Dauda</v>
      </c>
    </row>
    <row r="46" spans="1:13" x14ac:dyDescent="0.25">
      <c r="A46">
        <v>808</v>
      </c>
      <c r="B46" t="s">
        <v>888</v>
      </c>
      <c r="C46" t="s">
        <v>889</v>
      </c>
      <c r="D46" t="s">
        <v>821</v>
      </c>
      <c r="E46" t="s">
        <v>890</v>
      </c>
      <c r="F46" t="s">
        <v>823</v>
      </c>
      <c r="G46">
        <v>27</v>
      </c>
      <c r="H46">
        <v>2100000</v>
      </c>
      <c r="I46" s="1">
        <v>44660</v>
      </c>
      <c r="J46" t="s">
        <v>8</v>
      </c>
      <c r="K46" t="s">
        <v>853</v>
      </c>
      <c r="L46" t="s">
        <v>318</v>
      </c>
      <c r="M46" t="str">
        <f>CONCATENATE(ZBEmployess[[#This Row],[FirstName]]," ",ZBEmployess[[#This Row],[Lastname]])</f>
        <v>Kolapo Ademoye</v>
      </c>
    </row>
    <row r="47" spans="1:13" x14ac:dyDescent="0.25">
      <c r="A47">
        <v>811</v>
      </c>
      <c r="B47" t="s">
        <v>891</v>
      </c>
      <c r="C47" t="s">
        <v>892</v>
      </c>
      <c r="D47" t="s">
        <v>821</v>
      </c>
      <c r="E47" t="s">
        <v>890</v>
      </c>
      <c r="F47" t="s">
        <v>823</v>
      </c>
      <c r="G47">
        <v>51</v>
      </c>
      <c r="H47">
        <v>9792000</v>
      </c>
      <c r="I47" s="1">
        <v>38494</v>
      </c>
      <c r="J47" t="s">
        <v>8</v>
      </c>
      <c r="K47" t="s">
        <v>842</v>
      </c>
      <c r="L47" t="s">
        <v>484</v>
      </c>
      <c r="M47" t="str">
        <f>CONCATENATE(ZBEmployess[[#This Row],[FirstName]]," ",ZBEmployess[[#This Row],[Lastname]])</f>
        <v>Bolu Fatunbi</v>
      </c>
    </row>
    <row r="48" spans="1:13" x14ac:dyDescent="0.25">
      <c r="A48">
        <v>817</v>
      </c>
      <c r="B48" t="s">
        <v>277</v>
      </c>
      <c r="C48" t="s">
        <v>893</v>
      </c>
      <c r="D48" t="s">
        <v>821</v>
      </c>
      <c r="E48" t="s">
        <v>890</v>
      </c>
      <c r="F48" t="s">
        <v>823</v>
      </c>
      <c r="G48">
        <v>38</v>
      </c>
      <c r="H48">
        <v>4200000</v>
      </c>
      <c r="I48" s="1">
        <v>42822</v>
      </c>
      <c r="J48" t="s">
        <v>8</v>
      </c>
      <c r="K48" t="s">
        <v>824</v>
      </c>
      <c r="L48" t="s">
        <v>386</v>
      </c>
      <c r="M48" t="str">
        <f>CONCATENATE(ZBEmployess[[#This Row],[FirstName]]," ",ZBEmployess[[#This Row],[Lastname]])</f>
        <v>Israel Igboekwe</v>
      </c>
    </row>
    <row r="49" spans="1:13" x14ac:dyDescent="0.25">
      <c r="A49">
        <v>833</v>
      </c>
      <c r="B49" t="s">
        <v>601</v>
      </c>
      <c r="C49" t="s">
        <v>788</v>
      </c>
      <c r="D49" t="s">
        <v>821</v>
      </c>
      <c r="E49" t="s">
        <v>890</v>
      </c>
      <c r="F49" t="s">
        <v>827</v>
      </c>
      <c r="G49">
        <v>39</v>
      </c>
      <c r="H49">
        <v>4200000</v>
      </c>
      <c r="I49" s="1">
        <v>41557</v>
      </c>
      <c r="J49" t="s">
        <v>8</v>
      </c>
      <c r="K49" t="s">
        <v>824</v>
      </c>
      <c r="L49" t="s">
        <v>372</v>
      </c>
      <c r="M49" t="str">
        <f>CONCATENATE(ZBEmployess[[#This Row],[FirstName]]," ",ZBEmployess[[#This Row],[Lastname]])</f>
        <v>Esther Emmanuel</v>
      </c>
    </row>
    <row r="50" spans="1:13" x14ac:dyDescent="0.25">
      <c r="A50">
        <v>910</v>
      </c>
      <c r="B50" t="s">
        <v>894</v>
      </c>
      <c r="C50" t="s">
        <v>765</v>
      </c>
      <c r="D50" t="s">
        <v>821</v>
      </c>
      <c r="E50" t="s">
        <v>895</v>
      </c>
      <c r="F50" t="s">
        <v>827</v>
      </c>
      <c r="G50">
        <v>33</v>
      </c>
      <c r="H50">
        <v>2400000</v>
      </c>
      <c r="I50" s="1">
        <v>43770</v>
      </c>
      <c r="J50" t="s">
        <v>8</v>
      </c>
      <c r="K50" t="s">
        <v>828</v>
      </c>
      <c r="L50" t="s">
        <v>242</v>
      </c>
      <c r="M50" t="str">
        <f>CONCATENATE(ZBEmployess[[#This Row],[FirstName]]," ",ZBEmployess[[#This Row],[Lastname]])</f>
        <v>Annie Albert</v>
      </c>
    </row>
    <row r="51" spans="1:13" x14ac:dyDescent="0.25">
      <c r="A51">
        <v>921</v>
      </c>
      <c r="B51" t="s">
        <v>488</v>
      </c>
      <c r="C51" t="s">
        <v>332</v>
      </c>
      <c r="D51" t="s">
        <v>821</v>
      </c>
      <c r="E51" t="s">
        <v>895</v>
      </c>
      <c r="F51" t="s">
        <v>827</v>
      </c>
      <c r="G51">
        <v>35</v>
      </c>
      <c r="H51">
        <v>3720000</v>
      </c>
      <c r="I51" s="1">
        <v>43362</v>
      </c>
      <c r="J51" s="1">
        <v>45219</v>
      </c>
      <c r="K51" t="s">
        <v>862</v>
      </c>
      <c r="L51" t="s">
        <v>509</v>
      </c>
      <c r="M51" t="str">
        <f>CONCATENATE(ZBEmployess[[#This Row],[FirstName]]," ",ZBEmployess[[#This Row],[Lastname]])</f>
        <v>Fathia Aliyu</v>
      </c>
    </row>
    <row r="52" spans="1:13" x14ac:dyDescent="0.25">
      <c r="A52">
        <v>924</v>
      </c>
      <c r="B52" t="s">
        <v>896</v>
      </c>
      <c r="C52" t="s">
        <v>244</v>
      </c>
      <c r="D52" t="s">
        <v>821</v>
      </c>
      <c r="E52" t="s">
        <v>895</v>
      </c>
      <c r="F52" t="s">
        <v>827</v>
      </c>
      <c r="G52">
        <v>38</v>
      </c>
      <c r="H52">
        <v>3720000</v>
      </c>
      <c r="I52" s="1">
        <v>43320</v>
      </c>
      <c r="J52" t="s">
        <v>8</v>
      </c>
      <c r="K52" t="s">
        <v>862</v>
      </c>
      <c r="L52" t="s">
        <v>695</v>
      </c>
      <c r="M52" t="str">
        <f>CONCATENATE(ZBEmployess[[#This Row],[FirstName]]," ",ZBEmployess[[#This Row],[Lastname]])</f>
        <v>Jemimah Alagbe</v>
      </c>
    </row>
    <row r="53" spans="1:13" x14ac:dyDescent="0.25">
      <c r="A53">
        <v>957</v>
      </c>
      <c r="B53" t="s">
        <v>897</v>
      </c>
      <c r="C53" t="s">
        <v>898</v>
      </c>
      <c r="D53" t="s">
        <v>821</v>
      </c>
      <c r="E53" t="s">
        <v>895</v>
      </c>
      <c r="F53" t="s">
        <v>827</v>
      </c>
      <c r="G53">
        <v>47</v>
      </c>
      <c r="H53">
        <v>9000000</v>
      </c>
      <c r="I53" s="1">
        <v>38411</v>
      </c>
      <c r="J53" t="s">
        <v>8</v>
      </c>
      <c r="K53" t="s">
        <v>847</v>
      </c>
      <c r="L53" t="s">
        <v>449</v>
      </c>
      <c r="M53" t="str">
        <f>CONCATENATE(ZBEmployess[[#This Row],[FirstName]]," ",ZBEmployess[[#This Row],[Lastname]])</f>
        <v>Bukola Davies</v>
      </c>
    </row>
    <row r="54" spans="1:13" x14ac:dyDescent="0.25">
      <c r="A54">
        <v>974</v>
      </c>
      <c r="B54" t="s">
        <v>897</v>
      </c>
      <c r="C54" t="s">
        <v>899</v>
      </c>
      <c r="D54" t="s">
        <v>821</v>
      </c>
      <c r="E54" t="s">
        <v>895</v>
      </c>
      <c r="F54" t="s">
        <v>827</v>
      </c>
      <c r="G54">
        <v>50</v>
      </c>
      <c r="H54">
        <v>9792000</v>
      </c>
      <c r="I54" s="1">
        <v>38132</v>
      </c>
      <c r="J54" t="s">
        <v>8</v>
      </c>
      <c r="K54" t="s">
        <v>842</v>
      </c>
      <c r="L54" t="s">
        <v>271</v>
      </c>
      <c r="M54" t="str">
        <f>CONCATENATE(ZBEmployess[[#This Row],[FirstName]]," ",ZBEmployess[[#This Row],[Lastname]])</f>
        <v>Bukola Oni-Alfred</v>
      </c>
    </row>
    <row r="55" spans="1:13" x14ac:dyDescent="0.25">
      <c r="A55">
        <v>977</v>
      </c>
      <c r="B55" t="s">
        <v>704</v>
      </c>
      <c r="C55" t="s">
        <v>900</v>
      </c>
      <c r="D55" t="s">
        <v>821</v>
      </c>
      <c r="E55" t="s">
        <v>895</v>
      </c>
      <c r="F55" t="s">
        <v>827</v>
      </c>
      <c r="G55">
        <v>28</v>
      </c>
      <c r="H55">
        <v>2400000</v>
      </c>
      <c r="I55" s="1">
        <v>44227</v>
      </c>
      <c r="J55" t="s">
        <v>8</v>
      </c>
      <c r="K55" t="s">
        <v>828</v>
      </c>
      <c r="L55" t="s">
        <v>543</v>
      </c>
      <c r="M55" t="str">
        <f>CONCATENATE(ZBEmployess[[#This Row],[FirstName]]," ",ZBEmployess[[#This Row],[Lastname]])</f>
        <v>Rosemary Elvis</v>
      </c>
    </row>
    <row r="56" spans="1:13" x14ac:dyDescent="0.25">
      <c r="A56">
        <v>993</v>
      </c>
      <c r="B56" t="s">
        <v>901</v>
      </c>
      <c r="C56" t="s">
        <v>902</v>
      </c>
      <c r="D56" t="s">
        <v>821</v>
      </c>
      <c r="E56" t="s">
        <v>895</v>
      </c>
      <c r="F56" t="s">
        <v>823</v>
      </c>
      <c r="G56">
        <v>39</v>
      </c>
      <c r="H56">
        <v>5748000</v>
      </c>
      <c r="I56" s="1">
        <v>42224</v>
      </c>
      <c r="J56" t="s">
        <v>8</v>
      </c>
      <c r="K56" t="s">
        <v>838</v>
      </c>
      <c r="L56" t="s">
        <v>221</v>
      </c>
      <c r="M56" t="str">
        <f>CONCATENATE(ZBEmployess[[#This Row],[FirstName]]," ",ZBEmployess[[#This Row],[Lastname]])</f>
        <v>Matthew Durojaye</v>
      </c>
    </row>
    <row r="57" spans="1:13" x14ac:dyDescent="0.25">
      <c r="A57">
        <v>1021</v>
      </c>
      <c r="B57" t="s">
        <v>903</v>
      </c>
      <c r="C57" t="s">
        <v>545</v>
      </c>
      <c r="D57" t="s">
        <v>821</v>
      </c>
      <c r="E57" t="s">
        <v>717</v>
      </c>
      <c r="F57" t="s">
        <v>823</v>
      </c>
      <c r="G57">
        <v>31</v>
      </c>
      <c r="H57">
        <v>2100000</v>
      </c>
      <c r="I57" s="1">
        <v>44580</v>
      </c>
      <c r="J57" t="s">
        <v>8</v>
      </c>
      <c r="K57" t="s">
        <v>853</v>
      </c>
      <c r="L57" t="s">
        <v>592</v>
      </c>
      <c r="M57" t="str">
        <f>CONCATENATE(ZBEmployess[[#This Row],[FirstName]]," ",ZBEmployess[[#This Row],[Lastname]])</f>
        <v>Arinze Paul</v>
      </c>
    </row>
    <row r="58" spans="1:13" x14ac:dyDescent="0.25">
      <c r="A58">
        <v>1051</v>
      </c>
      <c r="B58" t="s">
        <v>685</v>
      </c>
      <c r="C58" t="s">
        <v>904</v>
      </c>
      <c r="D58" t="s">
        <v>821</v>
      </c>
      <c r="E58" t="s">
        <v>717</v>
      </c>
      <c r="F58" t="s">
        <v>823</v>
      </c>
      <c r="G58">
        <v>33</v>
      </c>
      <c r="H58">
        <v>2400000</v>
      </c>
      <c r="I58" s="1">
        <v>44317</v>
      </c>
      <c r="J58" s="1">
        <v>45138</v>
      </c>
      <c r="K58" t="s">
        <v>828</v>
      </c>
      <c r="L58" t="s">
        <v>294</v>
      </c>
      <c r="M58" t="str">
        <f>CONCATENATE(ZBEmployess[[#This Row],[FirstName]]," ",ZBEmployess[[#This Row],[Lastname]])</f>
        <v>Peter Ejike</v>
      </c>
    </row>
    <row r="59" spans="1:13" x14ac:dyDescent="0.25">
      <c r="A59">
        <v>1190</v>
      </c>
      <c r="B59" t="s">
        <v>456</v>
      </c>
      <c r="C59" t="s">
        <v>615</v>
      </c>
      <c r="D59" t="s">
        <v>821</v>
      </c>
      <c r="E59" t="s">
        <v>717</v>
      </c>
      <c r="F59" t="s">
        <v>827</v>
      </c>
      <c r="G59">
        <v>35</v>
      </c>
      <c r="H59">
        <v>3720000</v>
      </c>
      <c r="I59" s="1">
        <v>42632</v>
      </c>
      <c r="J59" t="s">
        <v>8</v>
      </c>
      <c r="K59" t="s">
        <v>862</v>
      </c>
      <c r="L59" t="s">
        <v>237</v>
      </c>
      <c r="M59" t="str">
        <f>CONCATENATE(ZBEmployess[[#This Row],[FirstName]]," ",ZBEmployess[[#This Row],[Lastname]])</f>
        <v>Anu Baderin</v>
      </c>
    </row>
  </sheetData>
  <dataValidations count="1">
    <dataValidation type="list" allowBlank="1" showInputMessage="1" showErrorMessage="1" sqref="N6" xr:uid="{1C4C8B7B-B421-443B-89ED-E5ACFA4B4545}">
      <formula1>$E$2:$E$59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B77F-4A38-40B5-9F3C-74B43EDA37C3}">
  <dimension ref="A1:AY247"/>
  <sheetViews>
    <sheetView topLeftCell="G1" zoomScale="87" zoomScaleNormal="87" workbookViewId="0">
      <selection activeCell="R2" sqref="R2"/>
    </sheetView>
  </sheetViews>
  <sheetFormatPr defaultRowHeight="15" x14ac:dyDescent="0.25"/>
  <cols>
    <col min="1" max="1" width="16.7109375" customWidth="1"/>
    <col min="2" max="2" width="11.42578125" customWidth="1"/>
    <col min="3" max="3" width="12" customWidth="1"/>
    <col min="4" max="4" width="15.140625" customWidth="1"/>
    <col min="5" max="5" width="18.42578125" bestFit="1" customWidth="1"/>
    <col min="6" max="6" width="28.28515625" bestFit="1" customWidth="1"/>
    <col min="7" max="7" width="13.85546875" customWidth="1"/>
    <col min="8" max="8" width="18.28515625" bestFit="1" customWidth="1"/>
    <col min="9" max="9" width="12.5703125" customWidth="1"/>
    <col min="11" max="11" width="9.7109375" customWidth="1"/>
    <col min="13" max="13" width="12.7109375" style="10" customWidth="1"/>
    <col min="14" max="14" width="18.140625" customWidth="1"/>
    <col min="15" max="15" width="5.140625" customWidth="1"/>
    <col min="16" max="16" width="11.28515625" customWidth="1"/>
    <col min="17" max="17" width="6.28515625" customWidth="1"/>
    <col min="18" max="18" width="11.28515625" bestFit="1" customWidth="1"/>
    <col min="19" max="19" width="13.5703125" bestFit="1" customWidth="1"/>
    <col min="20" max="20" width="15" bestFit="1" customWidth="1"/>
    <col min="21" max="21" width="10.85546875" customWidth="1"/>
    <col min="22" max="22" width="8.85546875" customWidth="1"/>
    <col min="23" max="23" width="16.85546875" bestFit="1" customWidth="1"/>
    <col min="24" max="24" width="9.28515625" customWidth="1"/>
    <col min="25" max="25" width="12.85546875" customWidth="1"/>
    <col min="26" max="26" width="11.7109375" customWidth="1"/>
    <col min="28" max="28" width="7.28515625" customWidth="1"/>
    <col min="29" max="30" width="4.5703125" customWidth="1"/>
    <col min="31" max="31" width="3.42578125" customWidth="1"/>
    <col min="32" max="32" width="3.85546875" customWidth="1"/>
    <col min="38" max="38" width="16.7109375" bestFit="1" customWidth="1"/>
    <col min="41" max="41" width="11.710937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197</v>
      </c>
      <c r="H1" t="s">
        <v>921</v>
      </c>
      <c r="I1" t="s">
        <v>815</v>
      </c>
      <c r="L1" t="s">
        <v>815</v>
      </c>
      <c r="N1" t="s">
        <v>921</v>
      </c>
      <c r="R1" s="5" t="s">
        <v>0</v>
      </c>
      <c r="S1" s="6" t="s">
        <v>1</v>
      </c>
      <c r="T1" s="6" t="s">
        <v>2</v>
      </c>
      <c r="U1" s="6" t="s">
        <v>3</v>
      </c>
      <c r="V1" s="6" t="s">
        <v>4</v>
      </c>
      <c r="W1" s="6" t="s">
        <v>5</v>
      </c>
      <c r="X1" s="6" t="s">
        <v>197</v>
      </c>
      <c r="Y1" s="7" t="s">
        <v>921</v>
      </c>
      <c r="Z1" s="11" t="s">
        <v>815</v>
      </c>
      <c r="AG1" s="5" t="s">
        <v>0</v>
      </c>
      <c r="AH1" s="6" t="s">
        <v>1</v>
      </c>
      <c r="AI1" s="6" t="s">
        <v>2</v>
      </c>
      <c r="AJ1" s="6" t="s">
        <v>3</v>
      </c>
      <c r="AK1" s="6" t="s">
        <v>4</v>
      </c>
      <c r="AL1" s="6" t="s">
        <v>5</v>
      </c>
      <c r="AM1" s="6" t="s">
        <v>197</v>
      </c>
      <c r="AN1" s="6" t="s">
        <v>921</v>
      </c>
      <c r="AO1" s="7" t="s">
        <v>815</v>
      </c>
      <c r="AQ1" s="5" t="s">
        <v>0</v>
      </c>
      <c r="AR1" s="6" t="s">
        <v>1</v>
      </c>
      <c r="AS1" s="6" t="s">
        <v>2</v>
      </c>
      <c r="AT1" s="6" t="s">
        <v>3</v>
      </c>
      <c r="AU1" s="6" t="s">
        <v>4</v>
      </c>
      <c r="AV1" s="6" t="s">
        <v>5</v>
      </c>
      <c r="AW1" s="6" t="s">
        <v>197</v>
      </c>
      <c r="AX1" s="6" t="s">
        <v>921</v>
      </c>
      <c r="AY1" s="7" t="s">
        <v>815</v>
      </c>
    </row>
    <row r="2" spans="1:51" x14ac:dyDescent="0.25">
      <c r="A2">
        <v>100087</v>
      </c>
      <c r="B2" s="2">
        <v>39346</v>
      </c>
      <c r="C2" t="s">
        <v>8</v>
      </c>
      <c r="D2" t="s">
        <v>6</v>
      </c>
      <c r="E2" s="3">
        <v>53235000000.150002</v>
      </c>
      <c r="F2" t="s">
        <v>9</v>
      </c>
      <c r="G2" t="s">
        <v>203</v>
      </c>
      <c r="H2" t="s">
        <v>217</v>
      </c>
      <c r="I2" t="s">
        <v>822</v>
      </c>
      <c r="K2" s="10" t="s">
        <v>927</v>
      </c>
      <c r="L2" t="str">
        <f>_xlfn.XLOOKUP(AccountInfo[[#This Row],[Accountofficer]],ZBEmployess[Fullname],ZBEmployess[Branchname],"Not Found",0)</f>
        <v>Dugbe</v>
      </c>
      <c r="M2" s="10" t="s">
        <v>923</v>
      </c>
      <c r="N2" t="str">
        <f>INDEX('CustomerInfo'!$H$2:$H$247,MATCH(AccountInfo[[#This Row],[AccountName     ]],AccountInfo[[AccountName     ]],0))</f>
        <v>Godwin Omerekpe</v>
      </c>
      <c r="P2" s="6" t="s">
        <v>212</v>
      </c>
      <c r="R2" cm="1">
        <f t="array" ref="R2:Z14">_xlfn._xlws.FILTER(AccountInfo[],AccountInfo[AccountStatus]=P9)</f>
        <v>103229</v>
      </c>
      <c r="S2" s="2">
        <v>42189</v>
      </c>
      <c r="T2" s="2">
        <v>42771</v>
      </c>
      <c r="U2" t="str">
        <v>Closed</v>
      </c>
      <c r="V2">
        <v>0</v>
      </c>
      <c r="W2" t="str">
        <v>Kafayat Sanyaolu</v>
      </c>
      <c r="X2" t="str">
        <v>Current</v>
      </c>
      <c r="Y2" t="str">
        <v>Tobi Gabriel</v>
      </c>
      <c r="Z2" t="str">
        <v>Dugbe</v>
      </c>
      <c r="AG2" cm="1">
        <f t="array" ref="AG2:AO4">_xlfn._xlws.SORT(_xlfn._xlws.FILTER(AccountInfo[],(AccountInfo[Branchname]=P15)*(AccountInfo[AccountType]=P12)*(AccountInfo[AccountStatus]="Open")),5,1)</f>
        <v>521754</v>
      </c>
      <c r="AH2">
        <v>40003</v>
      </c>
      <c r="AI2" t="str">
        <v>NULL</v>
      </c>
      <c r="AJ2" t="str">
        <v>Open</v>
      </c>
      <c r="AK2">
        <v>658.04</v>
      </c>
      <c r="AL2" t="str">
        <v xml:space="preserve">Garrison Hotels </v>
      </c>
      <c r="AM2" t="str">
        <v>Savings</v>
      </c>
      <c r="AN2" t="str">
        <v>Peter Ejike</v>
      </c>
      <c r="AO2" t="str">
        <v>Ogbomosho</v>
      </c>
      <c r="AQ2" cm="1">
        <f t="array" ref="AQ2:AY8">_xlfn._xlws.FILTER(AccountInfo[],(AccountInfo[Accountofficer]=P3)*(AccountInfo[AccountBalance]&gt;100000))</f>
        <v>100395</v>
      </c>
      <c r="AR2">
        <v>41852</v>
      </c>
      <c r="AS2" t="str">
        <v>NULL</v>
      </c>
      <c r="AT2" t="str">
        <v>Open</v>
      </c>
      <c r="AU2">
        <v>687295001.08000004</v>
      </c>
      <c r="AV2" t="str">
        <v xml:space="preserve">Adefarm Nig. Ltd. </v>
      </c>
      <c r="AW2" t="str">
        <v>Corporate</v>
      </c>
      <c r="AX2" t="str">
        <v>Glory Akinsanya</v>
      </c>
      <c r="AY2" t="str">
        <v>Dugbe</v>
      </c>
    </row>
    <row r="3" spans="1:51" x14ac:dyDescent="0.25">
      <c r="A3">
        <v>100283</v>
      </c>
      <c r="B3" s="2">
        <v>38859</v>
      </c>
      <c r="C3" t="s">
        <v>8</v>
      </c>
      <c r="D3" t="s">
        <v>6</v>
      </c>
      <c r="E3" s="3">
        <v>4300000010.7600002</v>
      </c>
      <c r="F3" t="s">
        <v>10</v>
      </c>
      <c r="G3" t="s">
        <v>203</v>
      </c>
      <c r="H3" t="s">
        <v>221</v>
      </c>
      <c r="I3" t="s">
        <v>895</v>
      </c>
      <c r="K3" s="10" t="s">
        <v>928</v>
      </c>
      <c r="L3" t="str">
        <f>_xlfn.XLOOKUP(AccountInfo[[#This Row],[Accountofficer]],ZBEmployess[Fullname],ZBEmployess[Branchname],"Not Found",0)</f>
        <v>Bodija</v>
      </c>
      <c r="M3" s="10" t="s">
        <v>924</v>
      </c>
      <c r="N3" t="str">
        <f>INDEX('CustomerInfo'!$H$2:$H$247,MATCH(AccountInfo[[#This Row],[AccountName     ]],AccountInfo[[AccountName     ]],0))</f>
        <v>Matthew Durojaye</v>
      </c>
      <c r="P3" t="s">
        <v>231</v>
      </c>
      <c r="R3">
        <v>104738</v>
      </c>
      <c r="S3" s="2">
        <v>39462</v>
      </c>
      <c r="T3" s="2" t="str">
        <v>27/09/2023</v>
      </c>
      <c r="U3" t="str">
        <v>Closed</v>
      </c>
      <c r="V3">
        <v>0</v>
      </c>
      <c r="W3" t="str">
        <v>Fola Olorode</v>
      </c>
      <c r="X3" t="str">
        <v>Current</v>
      </c>
      <c r="Y3" t="str">
        <v>Annie Albert</v>
      </c>
      <c r="Z3" t="str">
        <v>Bodija</v>
      </c>
      <c r="AB3" t="s">
        <v>907</v>
      </c>
      <c r="AG3">
        <v>406117</v>
      </c>
      <c r="AH3">
        <v>38640</v>
      </c>
      <c r="AI3" t="str">
        <v>NULL</v>
      </c>
      <c r="AJ3" t="str">
        <v>Open</v>
      </c>
      <c r="AK3">
        <v>3692648.4</v>
      </c>
      <c r="AL3" t="str">
        <v>Gbenga Babatunde</v>
      </c>
      <c r="AM3" t="str">
        <v>Savings</v>
      </c>
      <c r="AN3" t="str">
        <v>Anu Baderin</v>
      </c>
      <c r="AO3" t="str">
        <v>Ogbomosho</v>
      </c>
      <c r="AQ3">
        <v>129389</v>
      </c>
      <c r="AR3">
        <v>43153</v>
      </c>
      <c r="AS3" t="str">
        <v>NULL</v>
      </c>
      <c r="AT3" t="str">
        <v>Open</v>
      </c>
      <c r="AU3">
        <v>17019353.437903501</v>
      </c>
      <c r="AV3" t="str">
        <v>Oladeji Bonojo</v>
      </c>
      <c r="AW3" t="str">
        <v>Current</v>
      </c>
      <c r="AX3" t="str">
        <v>Glory Akinsanya</v>
      </c>
      <c r="AY3" t="str">
        <v>Dugbe</v>
      </c>
    </row>
    <row r="4" spans="1:51" x14ac:dyDescent="0.25">
      <c r="A4">
        <v>100293</v>
      </c>
      <c r="B4" s="2">
        <v>39530</v>
      </c>
      <c r="C4" t="s">
        <v>8</v>
      </c>
      <c r="D4" t="s">
        <v>6</v>
      </c>
      <c r="E4" s="3">
        <v>136161</v>
      </c>
      <c r="F4" t="s">
        <v>11</v>
      </c>
      <c r="G4" t="s">
        <v>204</v>
      </c>
      <c r="H4" t="s">
        <v>227</v>
      </c>
      <c r="I4" t="s">
        <v>822</v>
      </c>
      <c r="K4" s="10" t="s">
        <v>929</v>
      </c>
      <c r="L4" t="str">
        <f>_xlfn.XLOOKUP(AccountInfo[[#This Row],[Accountofficer]],ZBEmployess[Fullname],ZBEmployess[Branchname],"Not Found",0)</f>
        <v>Dugbe</v>
      </c>
      <c r="M4" s="10" t="s">
        <v>925</v>
      </c>
      <c r="N4" t="str">
        <f>INDEX('CustomerInfo'!$H$2:$H$247,MATCH(AccountInfo[[#This Row],[AccountName     ]],AccountInfo[[AccountName     ]],0))</f>
        <v>Precious Alayande</v>
      </c>
      <c r="R4">
        <v>122652</v>
      </c>
      <c r="S4" s="2">
        <v>42474</v>
      </c>
      <c r="T4" s="2">
        <v>44572</v>
      </c>
      <c r="U4" t="str">
        <v>Closed</v>
      </c>
      <c r="V4">
        <v>0</v>
      </c>
      <c r="W4" t="str">
        <v>Dosunmu Gbadebo</v>
      </c>
      <c r="X4" t="str">
        <v>Current</v>
      </c>
      <c r="Y4" t="str">
        <v>Kolapo Ademoye</v>
      </c>
      <c r="Z4" t="str">
        <v>Oyo Town</v>
      </c>
      <c r="AB4" s="8" t="s">
        <v>908</v>
      </c>
      <c r="AG4">
        <v>245161</v>
      </c>
      <c r="AH4">
        <v>44081</v>
      </c>
      <c r="AI4" t="str">
        <v>NULL</v>
      </c>
      <c r="AJ4" t="str">
        <v>Open</v>
      </c>
      <c r="AK4">
        <v>6493152</v>
      </c>
      <c r="AL4" t="str">
        <v>Daniel Omotehinse</v>
      </c>
      <c r="AM4" t="str">
        <v>Savings</v>
      </c>
      <c r="AN4" t="str">
        <v>Arinze Paul</v>
      </c>
      <c r="AO4" t="str">
        <v>Ogbomosho</v>
      </c>
      <c r="AQ4">
        <v>129728</v>
      </c>
      <c r="AR4">
        <v>41900</v>
      </c>
      <c r="AS4" t="str">
        <v>NULL</v>
      </c>
      <c r="AT4" t="str">
        <v>Open</v>
      </c>
      <c r="AU4">
        <v>28920029.789999999</v>
      </c>
      <c r="AV4" t="str">
        <v xml:space="preserve">Rods &amp; Strings Ind. </v>
      </c>
      <c r="AW4" t="str">
        <v>Corporate</v>
      </c>
      <c r="AX4" t="str">
        <v>Glory Akinsanya</v>
      </c>
      <c r="AY4" t="str">
        <v>Dugbe</v>
      </c>
    </row>
    <row r="5" spans="1:51" x14ac:dyDescent="0.25">
      <c r="A5">
        <v>100395</v>
      </c>
      <c r="B5" s="2">
        <v>41852</v>
      </c>
      <c r="C5" t="s">
        <v>8</v>
      </c>
      <c r="D5" t="s">
        <v>6</v>
      </c>
      <c r="E5" s="3">
        <v>687295001.08000004</v>
      </c>
      <c r="F5" t="s">
        <v>12</v>
      </c>
      <c r="G5" t="s">
        <v>203</v>
      </c>
      <c r="H5" t="s">
        <v>231</v>
      </c>
      <c r="I5" t="s">
        <v>822</v>
      </c>
      <c r="L5" t="str">
        <f>_xlfn.XLOOKUP(AccountInfo[[#This Row],[Accountofficer]],ZBEmployess[Fullname],ZBEmployess[Branchname],"Not Found",0)</f>
        <v>Dugbe</v>
      </c>
      <c r="M5" s="10" t="s">
        <v>926</v>
      </c>
      <c r="N5" t="str">
        <f>INDEX('CustomerInfo'!$H$2:$H$247,MATCH(AccountInfo[[#This Row],[AccountName     ]],AccountInfo[[AccountName     ]],0))</f>
        <v>Glory Akinsanya</v>
      </c>
      <c r="P5" s="6" t="s">
        <v>819</v>
      </c>
      <c r="R5">
        <v>129489</v>
      </c>
      <c r="S5" s="2">
        <v>41583</v>
      </c>
      <c r="T5" s="2">
        <v>45181</v>
      </c>
      <c r="U5" t="str">
        <v>Closed</v>
      </c>
      <c r="V5">
        <v>0</v>
      </c>
      <c r="W5" t="str">
        <v>Omotayo Edun</v>
      </c>
      <c r="X5" t="str">
        <v>Current</v>
      </c>
      <c r="Y5" t="str">
        <v>Daniel Omotayo</v>
      </c>
      <c r="Z5" t="str">
        <v>Oluyole</v>
      </c>
      <c r="AQ5">
        <v>220684</v>
      </c>
      <c r="AR5">
        <v>41235</v>
      </c>
      <c r="AS5" t="str">
        <v>NULL</v>
      </c>
      <c r="AT5" t="str">
        <v>Open</v>
      </c>
      <c r="AU5">
        <v>749703.03</v>
      </c>
      <c r="AV5" t="str">
        <v>Faith John</v>
      </c>
      <c r="AW5" t="str">
        <v>Savings</v>
      </c>
      <c r="AX5" t="str">
        <v>Glory Akinsanya</v>
      </c>
      <c r="AY5" t="str">
        <v>Dugbe</v>
      </c>
    </row>
    <row r="6" spans="1:51" x14ac:dyDescent="0.25">
      <c r="A6">
        <v>100938</v>
      </c>
      <c r="B6" s="2">
        <v>40934</v>
      </c>
      <c r="C6" t="s">
        <v>8</v>
      </c>
      <c r="D6" t="s">
        <v>6</v>
      </c>
      <c r="E6" s="3">
        <v>311088</v>
      </c>
      <c r="F6" t="s">
        <v>13</v>
      </c>
      <c r="G6" t="s">
        <v>204</v>
      </c>
      <c r="H6" t="s">
        <v>237</v>
      </c>
      <c r="I6" t="s">
        <v>717</v>
      </c>
      <c r="L6" t="str">
        <f>_xlfn.XLOOKUP(AccountInfo[[#This Row],[Accountofficer]],ZBEmployess[Fullname],ZBEmployess[Branchname],"Not Found",0)</f>
        <v>Ogbomosho</v>
      </c>
      <c r="N6" t="str">
        <f>INDEX('CustomerInfo'!$H$2:$H$247,MATCH(AccountInfo[[#This Row],[AccountName     ]],AccountInfo[[AccountName     ]],0))</f>
        <v>Anu Baderin</v>
      </c>
      <c r="R6">
        <v>210818</v>
      </c>
      <c r="S6" s="2">
        <v>38485</v>
      </c>
      <c r="T6" s="2" t="str">
        <v>19/10/2023</v>
      </c>
      <c r="U6" t="str">
        <v>Closed</v>
      </c>
      <c r="V6">
        <v>0</v>
      </c>
      <c r="W6" t="str">
        <v>Adura Fajobi</v>
      </c>
      <c r="X6" t="str">
        <v>Savings</v>
      </c>
      <c r="Y6" t="str">
        <v>Bolu Fatunbi</v>
      </c>
      <c r="Z6" t="str">
        <v>Oyo Town</v>
      </c>
      <c r="AQ6">
        <v>233465</v>
      </c>
      <c r="AR6">
        <v>41319</v>
      </c>
      <c r="AS6" t="str">
        <v>NULL</v>
      </c>
      <c r="AT6" t="str">
        <v>Open</v>
      </c>
      <c r="AU6">
        <v>264958.45</v>
      </c>
      <c r="AV6" t="str">
        <v>Joshua Onyeka</v>
      </c>
      <c r="AW6" t="str">
        <v>Savings</v>
      </c>
      <c r="AX6" t="str">
        <v>Glory Akinsanya</v>
      </c>
      <c r="AY6" t="str">
        <v>Dugbe</v>
      </c>
    </row>
    <row r="7" spans="1:51" x14ac:dyDescent="0.25">
      <c r="A7">
        <v>102808</v>
      </c>
      <c r="B7" s="2">
        <v>37030</v>
      </c>
      <c r="C7" t="s">
        <v>8</v>
      </c>
      <c r="D7" t="s">
        <v>6</v>
      </c>
      <c r="E7" s="3">
        <v>675131</v>
      </c>
      <c r="F7" t="s">
        <v>14</v>
      </c>
      <c r="G7" t="s">
        <v>204</v>
      </c>
      <c r="H7" t="s">
        <v>242</v>
      </c>
      <c r="I7" t="s">
        <v>895</v>
      </c>
      <c r="L7" t="str">
        <f>_xlfn.XLOOKUP(AccountInfo[[#This Row],[Accountofficer]],ZBEmployess[Fullname],ZBEmployess[Branchname],"Not Found",0)</f>
        <v>Bodija</v>
      </c>
      <c r="N7" t="str">
        <f>INDEX('CustomerInfo'!$H$2:$H$247,MATCH(AccountInfo[[#This Row],[AccountName     ]],AccountInfo[[AccountName     ]],0))</f>
        <v>Annie Albert</v>
      </c>
      <c r="R7">
        <v>221390</v>
      </c>
      <c r="S7" s="2">
        <v>44790</v>
      </c>
      <c r="T7" s="2">
        <v>45209</v>
      </c>
      <c r="U7" t="str">
        <v>Closed</v>
      </c>
      <c r="V7">
        <v>0</v>
      </c>
      <c r="W7" t="str">
        <v>Mariam Godwin</v>
      </c>
      <c r="X7" t="str">
        <v>Savings</v>
      </c>
      <c r="Y7" t="str">
        <v>Uche Emeka</v>
      </c>
      <c r="Z7" t="str">
        <v>Iwo road</v>
      </c>
      <c r="AQ7">
        <v>271748</v>
      </c>
      <c r="AR7">
        <v>39410</v>
      </c>
      <c r="AS7" t="str">
        <v>NULL</v>
      </c>
      <c r="AT7" t="str">
        <v>Open</v>
      </c>
      <c r="AU7">
        <v>48600848</v>
      </c>
      <c r="AV7" t="str">
        <v>Fola Aliyu</v>
      </c>
      <c r="AW7" t="str">
        <v>Savings</v>
      </c>
      <c r="AX7" t="str">
        <v>Glory Akinsanya</v>
      </c>
      <c r="AY7" t="str">
        <v>Dugbe</v>
      </c>
    </row>
    <row r="8" spans="1:51" x14ac:dyDescent="0.25">
      <c r="A8">
        <v>102830</v>
      </c>
      <c r="B8" s="2">
        <v>37518</v>
      </c>
      <c r="C8" t="s">
        <v>8</v>
      </c>
      <c r="D8" t="s">
        <v>6</v>
      </c>
      <c r="E8" s="3">
        <v>671701</v>
      </c>
      <c r="F8" t="s">
        <v>15</v>
      </c>
      <c r="G8" t="s">
        <v>204</v>
      </c>
      <c r="H8" t="s">
        <v>247</v>
      </c>
      <c r="I8" t="s">
        <v>822</v>
      </c>
      <c r="L8" t="str">
        <f>_xlfn.XLOOKUP(AccountInfo[[#This Row],[Accountofficer]],ZBEmployess[Fullname],ZBEmployess[Branchname],"Not Found",0)</f>
        <v>Dugbe</v>
      </c>
      <c r="N8" t="str">
        <f>INDEX('CustomerInfo'!$H$2:$H$247,MATCH(AccountInfo[[#This Row],[AccountName     ]],AccountInfo[[AccountName     ]],0))</f>
        <v>Adams Johnson</v>
      </c>
      <c r="P8" s="6" t="s">
        <v>3</v>
      </c>
      <c r="R8">
        <v>238281</v>
      </c>
      <c r="S8" s="2">
        <v>37736</v>
      </c>
      <c r="T8" s="2">
        <v>42746</v>
      </c>
      <c r="U8" t="str">
        <v>Closed</v>
      </c>
      <c r="V8">
        <v>0</v>
      </c>
      <c r="W8" t="str">
        <v>Denola Marcus</v>
      </c>
      <c r="X8" t="str">
        <v>Savings</v>
      </c>
      <c r="Y8" t="str">
        <v>Pascal Ebube</v>
      </c>
      <c r="Z8" t="str">
        <v>Iwo road</v>
      </c>
      <c r="AQ8">
        <v>288513</v>
      </c>
      <c r="AR8">
        <v>40212</v>
      </c>
      <c r="AS8" t="str">
        <v>NULL</v>
      </c>
      <c r="AT8" t="str">
        <v>Open</v>
      </c>
      <c r="AU8">
        <v>53734272</v>
      </c>
      <c r="AV8" t="str">
        <v>Ayeesha Ita</v>
      </c>
      <c r="AW8" t="str">
        <v>Savings</v>
      </c>
      <c r="AX8" t="str">
        <v>Glory Akinsanya</v>
      </c>
      <c r="AY8" t="str">
        <v>Dugbe</v>
      </c>
    </row>
    <row r="9" spans="1:51" x14ac:dyDescent="0.25">
      <c r="A9">
        <v>103229</v>
      </c>
      <c r="B9" s="2">
        <v>42189</v>
      </c>
      <c r="C9" s="2">
        <v>42771</v>
      </c>
      <c r="D9" t="s">
        <v>7</v>
      </c>
      <c r="E9" s="3">
        <v>0</v>
      </c>
      <c r="F9" t="s">
        <v>16</v>
      </c>
      <c r="G9" t="s">
        <v>204</v>
      </c>
      <c r="H9" t="s">
        <v>252</v>
      </c>
      <c r="I9" t="s">
        <v>822</v>
      </c>
      <c r="L9" t="str">
        <f>_xlfn.XLOOKUP(AccountInfo[[#This Row],[Accountofficer]],ZBEmployess[Fullname],ZBEmployess[Branchname],"Not Found",0)</f>
        <v>Dugbe</v>
      </c>
      <c r="N9" t="str">
        <f>INDEX('CustomerInfo'!$H$2:$H$247,MATCH(AccountInfo[[#This Row],[AccountName     ]],AccountInfo[[AccountName     ]],0))</f>
        <v>Tobi Gabriel</v>
      </c>
      <c r="P9" t="s">
        <v>7</v>
      </c>
      <c r="R9">
        <v>247890</v>
      </c>
      <c r="S9" s="2">
        <v>43389</v>
      </c>
      <c r="T9" s="2">
        <v>44937</v>
      </c>
      <c r="U9" t="str">
        <v>Closed</v>
      </c>
      <c r="V9">
        <v>0</v>
      </c>
      <c r="W9" t="str">
        <v>Bonny Igwe</v>
      </c>
      <c r="X9" t="str">
        <v>Savings</v>
      </c>
      <c r="Y9" t="str">
        <v>Adura Akinyemi</v>
      </c>
      <c r="Z9" t="str">
        <v>Oluyole</v>
      </c>
    </row>
    <row r="10" spans="1:51" x14ac:dyDescent="0.25">
      <c r="A10">
        <v>103456</v>
      </c>
      <c r="B10" s="2">
        <v>39076</v>
      </c>
      <c r="C10" t="s">
        <v>8</v>
      </c>
      <c r="D10" t="s">
        <v>6</v>
      </c>
      <c r="E10" s="3">
        <v>1180870099.72</v>
      </c>
      <c r="F10" t="s">
        <v>17</v>
      </c>
      <c r="G10" t="s">
        <v>203</v>
      </c>
      <c r="H10" t="s">
        <v>255</v>
      </c>
      <c r="I10" t="s">
        <v>822</v>
      </c>
      <c r="L10" t="str">
        <f>_xlfn.XLOOKUP(AccountInfo[[#This Row],[Accountofficer]],ZBEmployess[Fullname],ZBEmployess[Branchname],"Not Found",0)</f>
        <v>Dugbe</v>
      </c>
      <c r="N10" t="str">
        <f>INDEX('CustomerInfo'!$H$2:$H$247,MATCH(AccountInfo[[#This Row],[AccountName     ]],AccountInfo[[AccountName     ]],0))</f>
        <v>Faith Lukman</v>
      </c>
      <c r="R10">
        <v>261890</v>
      </c>
      <c r="S10" s="2">
        <v>42893</v>
      </c>
      <c r="T10" s="2" t="str">
        <v>22/12/2020</v>
      </c>
      <c r="U10" t="str">
        <v>Closed</v>
      </c>
      <c r="V10">
        <v>0</v>
      </c>
      <c r="W10" t="str">
        <v>Joy Baderin</v>
      </c>
      <c r="X10" t="str">
        <v>Savings</v>
      </c>
      <c r="Y10" t="str">
        <v>Israel Olatunde</v>
      </c>
      <c r="Z10" t="str">
        <v>Challenge</v>
      </c>
    </row>
    <row r="11" spans="1:51" x14ac:dyDescent="0.25">
      <c r="A11">
        <v>103837</v>
      </c>
      <c r="B11" s="2">
        <v>37721</v>
      </c>
      <c r="C11" t="s">
        <v>8</v>
      </c>
      <c r="D11" t="s">
        <v>6</v>
      </c>
      <c r="E11" s="3">
        <v>53714472.899999999</v>
      </c>
      <c r="F11" t="s">
        <v>18</v>
      </c>
      <c r="G11" t="s">
        <v>204</v>
      </c>
      <c r="H11" t="s">
        <v>260</v>
      </c>
      <c r="I11" t="s">
        <v>885</v>
      </c>
      <c r="L11" t="str">
        <f>_xlfn.XLOOKUP(AccountInfo[[#This Row],[Accountofficer]],ZBEmployess[Fullname],ZBEmployess[Branchname],"Not Found",0)</f>
        <v>Oluyole</v>
      </c>
      <c r="N11" t="str">
        <f>INDEX('CustomerInfo'!$H$2:$H$247,MATCH(AccountInfo[[#This Row],[AccountName     ]],AccountInfo[[AccountName     ]],0))</f>
        <v>Daniel Omotayo</v>
      </c>
      <c r="P11" s="6" t="s">
        <v>197</v>
      </c>
      <c r="R11">
        <v>406021</v>
      </c>
      <c r="S11" s="2">
        <v>44747</v>
      </c>
      <c r="T11" s="2">
        <v>44927</v>
      </c>
      <c r="U11" t="str">
        <v>Closed</v>
      </c>
      <c r="V11">
        <v>0</v>
      </c>
      <c r="W11" t="str">
        <v>Ezekiel Paul</v>
      </c>
      <c r="X11" t="str">
        <v>Savings</v>
      </c>
      <c r="Y11" t="str">
        <v>Peter Ejike</v>
      </c>
      <c r="Z11" t="str">
        <v>Ogbomosho</v>
      </c>
    </row>
    <row r="12" spans="1:51" x14ac:dyDescent="0.25">
      <c r="A12">
        <v>104738</v>
      </c>
      <c r="B12" s="2">
        <v>39462</v>
      </c>
      <c r="C12" t="s">
        <v>198</v>
      </c>
      <c r="D12" t="s">
        <v>7</v>
      </c>
      <c r="E12" s="3">
        <v>0</v>
      </c>
      <c r="F12" t="s">
        <v>19</v>
      </c>
      <c r="G12" t="s">
        <v>204</v>
      </c>
      <c r="H12" t="s">
        <v>242</v>
      </c>
      <c r="I12" t="s">
        <v>895</v>
      </c>
      <c r="L12" t="str">
        <f>_xlfn.XLOOKUP(AccountInfo[[#This Row],[Accountofficer]],ZBEmployess[Fullname],ZBEmployess[Branchname],"Not Found",0)</f>
        <v>Bodija</v>
      </c>
      <c r="N12" t="str">
        <f>INDEX('CustomerInfo'!$H$2:$H$247,MATCH(AccountInfo[[#This Row],[AccountName     ]],AccountInfo[[AccountName     ]],0))</f>
        <v>Annie Albert</v>
      </c>
      <c r="P12" t="s">
        <v>205</v>
      </c>
      <c r="R12">
        <v>446866</v>
      </c>
      <c r="S12" s="2">
        <v>37000</v>
      </c>
      <c r="T12" s="2" t="str">
        <v>29/04/2022</v>
      </c>
      <c r="U12" t="str">
        <v>Closed</v>
      </c>
      <c r="V12">
        <v>0</v>
      </c>
      <c r="W12" t="str">
        <v>Peace John-Faith</v>
      </c>
      <c r="X12" t="str">
        <v>Savings</v>
      </c>
      <c r="Y12" t="str">
        <v>Godwin Omerekpe</v>
      </c>
      <c r="Z12" t="str">
        <v>Dugbe</v>
      </c>
      <c r="AB12" t="s">
        <v>933</v>
      </c>
    </row>
    <row r="13" spans="1:51" x14ac:dyDescent="0.25">
      <c r="A13">
        <v>104906</v>
      </c>
      <c r="B13" s="2">
        <v>40498</v>
      </c>
      <c r="C13" t="s">
        <v>8</v>
      </c>
      <c r="D13" t="s">
        <v>6</v>
      </c>
      <c r="E13" s="3">
        <v>458757</v>
      </c>
      <c r="F13" t="s">
        <v>20</v>
      </c>
      <c r="G13" t="s">
        <v>204</v>
      </c>
      <c r="H13" t="s">
        <v>268</v>
      </c>
      <c r="I13" t="s">
        <v>861</v>
      </c>
      <c r="L13" t="str">
        <f>_xlfn.XLOOKUP(AccountInfo[[#This Row],[Accountofficer]],ZBEmployess[Fullname],ZBEmployess[Branchname],"Not Found",0)</f>
        <v>Iwo road</v>
      </c>
      <c r="N13" t="str">
        <f>INDEX('CustomerInfo'!$H$2:$H$247,MATCH(AccountInfo[[#This Row],[AccountName     ]],AccountInfo[[AccountName     ]],0))</f>
        <v>Yemisi Onigbinde</v>
      </c>
      <c r="R13">
        <v>520684</v>
      </c>
      <c r="S13" s="2">
        <v>45033</v>
      </c>
      <c r="T13" s="2" t="str">
        <v>17/12/2023</v>
      </c>
      <c r="U13" t="str">
        <v>Closed</v>
      </c>
      <c r="V13">
        <v>0</v>
      </c>
      <c r="W13" t="str">
        <v>Faith John</v>
      </c>
      <c r="X13" t="str">
        <v>Savings</v>
      </c>
      <c r="Y13" t="str">
        <v>Glory Akinsanya</v>
      </c>
      <c r="Z13" t="str">
        <v>Dugbe</v>
      </c>
      <c r="AB13" s="12" t="s">
        <v>934</v>
      </c>
    </row>
    <row r="14" spans="1:51" x14ac:dyDescent="0.25">
      <c r="A14">
        <v>110347</v>
      </c>
      <c r="B14" s="2">
        <v>40471</v>
      </c>
      <c r="C14" t="s">
        <v>8</v>
      </c>
      <c r="D14" t="s">
        <v>6</v>
      </c>
      <c r="E14" s="3">
        <v>27892664.210000001</v>
      </c>
      <c r="F14" t="s">
        <v>21</v>
      </c>
      <c r="G14" t="s">
        <v>204</v>
      </c>
      <c r="H14" t="s">
        <v>271</v>
      </c>
      <c r="I14" t="s">
        <v>895</v>
      </c>
      <c r="L14" t="str">
        <f>_xlfn.XLOOKUP(AccountInfo[[#This Row],[Accountofficer]],ZBEmployess[Fullname],ZBEmployess[Branchname],"Not Found",0)</f>
        <v>Bodija</v>
      </c>
      <c r="N14" t="str">
        <f>INDEX('CustomerInfo'!$H$2:$H$247,MATCH(AccountInfo[[#This Row],[AccountName     ]],AccountInfo[[AccountName     ]],0))</f>
        <v>Bukola Oni-Alfred</v>
      </c>
      <c r="P14" s="6" t="s">
        <v>909</v>
      </c>
      <c r="R14">
        <v>538281</v>
      </c>
      <c r="S14" s="2">
        <v>45048</v>
      </c>
      <c r="T14" s="2">
        <v>45272</v>
      </c>
      <c r="U14" t="str">
        <v>Closed</v>
      </c>
      <c r="V14">
        <v>0</v>
      </c>
      <c r="W14" t="str">
        <v>Denola Marcus</v>
      </c>
      <c r="X14" t="str">
        <v>Savings</v>
      </c>
      <c r="Y14" t="str">
        <v>Pascal Ebube</v>
      </c>
      <c r="Z14" t="str">
        <v>Iwo road</v>
      </c>
    </row>
    <row r="15" spans="1:51" x14ac:dyDescent="0.25">
      <c r="A15">
        <v>112938</v>
      </c>
      <c r="B15" s="2">
        <v>41633</v>
      </c>
      <c r="C15" t="s">
        <v>8</v>
      </c>
      <c r="D15" t="s">
        <v>6</v>
      </c>
      <c r="E15" s="3">
        <v>2798742</v>
      </c>
      <c r="F15" t="s">
        <v>22</v>
      </c>
      <c r="G15" t="s">
        <v>204</v>
      </c>
      <c r="H15" t="s">
        <v>275</v>
      </c>
      <c r="I15" t="s">
        <v>822</v>
      </c>
      <c r="L15" t="str">
        <f>_xlfn.XLOOKUP(AccountInfo[[#This Row],[Accountofficer]],ZBEmployess[Fullname],ZBEmployess[Branchname],"Not Found",0)</f>
        <v>Dugbe</v>
      </c>
      <c r="N15" t="str">
        <f>INDEX('CustomerInfo'!$H$2:$H$247,MATCH(AccountInfo[[#This Row],[AccountName     ]],AccountInfo[[AccountName     ]],0))</f>
        <v>Kareem Suleiman</v>
      </c>
      <c r="P15" t="s">
        <v>717</v>
      </c>
    </row>
    <row r="16" spans="1:51" x14ac:dyDescent="0.25">
      <c r="A16">
        <v>120082</v>
      </c>
      <c r="B16" s="2">
        <v>39553</v>
      </c>
      <c r="C16" t="s">
        <v>8</v>
      </c>
      <c r="D16" t="s">
        <v>6</v>
      </c>
      <c r="E16" s="3">
        <v>1323</v>
      </c>
      <c r="F16" t="s">
        <v>23</v>
      </c>
      <c r="G16" t="s">
        <v>204</v>
      </c>
      <c r="H16" t="s">
        <v>279</v>
      </c>
      <c r="I16" t="s">
        <v>844</v>
      </c>
      <c r="L16" t="str">
        <f>_xlfn.XLOOKUP(AccountInfo[[#This Row],[Accountofficer]],ZBEmployess[Fullname],ZBEmployess[Branchname],"Not Found",0)</f>
        <v>Mokola</v>
      </c>
      <c r="N16" t="str">
        <f>INDEX('CustomerInfo'!$H$2:$H$247,MATCH(AccountInfo[[#This Row],[AccountName     ]],AccountInfo[[AccountName     ]],0))</f>
        <v>Aishat Mohammed</v>
      </c>
    </row>
    <row r="17" spans="1:18" x14ac:dyDescent="0.25">
      <c r="A17">
        <v>121096</v>
      </c>
      <c r="B17" s="2">
        <v>44900</v>
      </c>
      <c r="C17" t="s">
        <v>8</v>
      </c>
      <c r="D17" t="s">
        <v>6</v>
      </c>
      <c r="E17" s="3">
        <v>2371048</v>
      </c>
      <c r="F17" t="s">
        <v>24</v>
      </c>
      <c r="G17" t="s">
        <v>204</v>
      </c>
      <c r="H17" t="s">
        <v>283</v>
      </c>
      <c r="I17" t="s">
        <v>844</v>
      </c>
      <c r="L17" t="str">
        <f>_xlfn.XLOOKUP(AccountInfo[[#This Row],[Accountofficer]],ZBEmployess[Fullname],ZBEmployess[Branchname],"Not Found",0)</f>
        <v>Mokola</v>
      </c>
      <c r="N17" t="str">
        <f>INDEX('CustomerInfo'!$H$2:$H$247,MATCH(AccountInfo[[#This Row],[AccountName     ]],AccountInfo[[AccountName     ]],0))</f>
        <v>Yinka Amos</v>
      </c>
      <c r="P17" s="3"/>
    </row>
    <row r="18" spans="1:18" x14ac:dyDescent="0.25">
      <c r="A18">
        <v>121300</v>
      </c>
      <c r="B18" s="2">
        <v>37534</v>
      </c>
      <c r="C18" t="s">
        <v>8</v>
      </c>
      <c r="D18" t="s">
        <v>6</v>
      </c>
      <c r="E18" s="3">
        <v>5141679</v>
      </c>
      <c r="F18" t="s">
        <v>25</v>
      </c>
      <c r="G18" t="s">
        <v>203</v>
      </c>
      <c r="H18" t="s">
        <v>287</v>
      </c>
      <c r="I18" t="s">
        <v>878</v>
      </c>
      <c r="L18" t="str">
        <f>_xlfn.XLOOKUP(AccountInfo[[#This Row],[Accountofficer]],ZBEmployess[Fullname],ZBEmployess[Branchname],"Not Found",0)</f>
        <v>Challenge</v>
      </c>
      <c r="N18" t="str">
        <f>INDEX('CustomerInfo'!$H$2:$H$247,MATCH(AccountInfo[[#This Row],[AccountName     ]],AccountInfo[[AccountName     ]],0))</f>
        <v>Abraham Akinsanya</v>
      </c>
      <c r="R18" s="10" t="s">
        <v>906</v>
      </c>
    </row>
    <row r="19" spans="1:18" x14ac:dyDescent="0.25">
      <c r="A19">
        <v>121724</v>
      </c>
      <c r="B19" s="2">
        <v>43971</v>
      </c>
      <c r="C19" t="s">
        <v>8</v>
      </c>
      <c r="D19" t="s">
        <v>6</v>
      </c>
      <c r="E19" s="3">
        <v>620789500.09000003</v>
      </c>
      <c r="F19" t="s">
        <v>26</v>
      </c>
      <c r="G19" t="s">
        <v>203</v>
      </c>
      <c r="H19" t="s">
        <v>217</v>
      </c>
      <c r="I19" t="s">
        <v>822</v>
      </c>
      <c r="L19" t="str">
        <f>_xlfn.XLOOKUP(AccountInfo[[#This Row],[Accountofficer]],ZBEmployess[Fullname],ZBEmployess[Branchname],"Not Found",0)</f>
        <v>Dugbe</v>
      </c>
      <c r="N19" t="str">
        <f>INDEX('CustomerInfo'!$H$2:$H$247,MATCH(AccountInfo[[#This Row],[AccountName     ]],AccountInfo[[AccountName     ]],0))</f>
        <v>Godwin Omerekpe</v>
      </c>
      <c r="R19">
        <f>COUNTIF(AccountInfo[AccountStatus],P9)</f>
        <v>13</v>
      </c>
    </row>
    <row r="20" spans="1:18" x14ac:dyDescent="0.25">
      <c r="A20">
        <v>121754</v>
      </c>
      <c r="B20" s="2">
        <v>40917</v>
      </c>
      <c r="C20" t="s">
        <v>8</v>
      </c>
      <c r="D20" t="s">
        <v>6</v>
      </c>
      <c r="E20" s="3">
        <v>1128114</v>
      </c>
      <c r="F20" t="s">
        <v>27</v>
      </c>
      <c r="G20" t="s">
        <v>203</v>
      </c>
      <c r="H20" t="s">
        <v>294</v>
      </c>
      <c r="I20" t="s">
        <v>717</v>
      </c>
      <c r="L20" t="str">
        <f>_xlfn.XLOOKUP(AccountInfo[[#This Row],[Accountofficer]],ZBEmployess[Fullname],ZBEmployess[Branchname],"Not Found",0)</f>
        <v>Ogbomosho</v>
      </c>
      <c r="N20" t="str">
        <f>INDEX('CustomerInfo'!$H$2:$H$247,MATCH(AccountInfo[[#This Row],[AccountName     ]],AccountInfo[[AccountName     ]],0))</f>
        <v>Peter Ejike</v>
      </c>
    </row>
    <row r="21" spans="1:18" x14ac:dyDescent="0.25">
      <c r="A21">
        <v>121872</v>
      </c>
      <c r="B21" s="2">
        <v>40760</v>
      </c>
      <c r="C21" t="s">
        <v>8</v>
      </c>
      <c r="D21" t="s">
        <v>6</v>
      </c>
      <c r="E21" s="3">
        <v>68920</v>
      </c>
      <c r="F21" t="s">
        <v>28</v>
      </c>
      <c r="G21" t="s">
        <v>203</v>
      </c>
      <c r="H21" t="s">
        <v>283</v>
      </c>
      <c r="I21" t="s">
        <v>844</v>
      </c>
      <c r="L21" t="str">
        <f>_xlfn.XLOOKUP(AccountInfo[[#This Row],[Accountofficer]],ZBEmployess[Fullname],ZBEmployess[Branchname],"Not Found",0)</f>
        <v>Mokola</v>
      </c>
      <c r="N21" t="str">
        <f>INDEX('CustomerInfo'!$H$2:$H$247,MATCH(AccountInfo[[#This Row],[AccountName     ]],AccountInfo[[AccountName     ]],0))</f>
        <v>Yinka Amos</v>
      </c>
      <c r="Q21" s="10"/>
      <c r="R21" s="10" t="s">
        <v>922</v>
      </c>
    </row>
    <row r="22" spans="1:18" x14ac:dyDescent="0.25">
      <c r="A22">
        <v>121972</v>
      </c>
      <c r="B22" s="2">
        <v>44881</v>
      </c>
      <c r="C22" t="s">
        <v>8</v>
      </c>
      <c r="D22" t="s">
        <v>6</v>
      </c>
      <c r="E22" s="3">
        <v>6776753.1900000004</v>
      </c>
      <c r="F22" t="s">
        <v>29</v>
      </c>
      <c r="G22" t="s">
        <v>203</v>
      </c>
      <c r="H22" t="s">
        <v>301</v>
      </c>
      <c r="I22" t="s">
        <v>885</v>
      </c>
      <c r="L22" t="str">
        <f>_xlfn.XLOOKUP(AccountInfo[[#This Row],[Accountofficer]],ZBEmployess[Fullname],ZBEmployess[Branchname],"Not Found",0)</f>
        <v>Oluyole</v>
      </c>
      <c r="N22" t="str">
        <f>INDEX('CustomerInfo'!$H$2:$H$247,MATCH(AccountInfo[[#This Row],[AccountName     ]],AccountInfo[[AccountName     ]],0))</f>
        <v>Godwin Okonkwo</v>
      </c>
      <c r="R22">
        <f>SUMIF(AccountInfo[Accountofficer],P3,AccountInfo[AccountBalance])</f>
        <v>836683796.62790358</v>
      </c>
    </row>
    <row r="23" spans="1:18" x14ac:dyDescent="0.25">
      <c r="A23">
        <v>122206</v>
      </c>
      <c r="B23" s="2">
        <v>44001</v>
      </c>
      <c r="C23" t="s">
        <v>8</v>
      </c>
      <c r="D23" t="s">
        <v>6</v>
      </c>
      <c r="E23" s="3">
        <v>3842659</v>
      </c>
      <c r="F23" t="s">
        <v>30</v>
      </c>
      <c r="G23" t="s">
        <v>203</v>
      </c>
      <c r="H23" t="s">
        <v>301</v>
      </c>
      <c r="I23" t="s">
        <v>885</v>
      </c>
      <c r="L23" t="str">
        <f>_xlfn.XLOOKUP(AccountInfo[[#This Row],[Accountofficer]],ZBEmployess[Fullname],ZBEmployess[Branchname],"Not Found",0)</f>
        <v>Oluyole</v>
      </c>
      <c r="N23" t="str">
        <f>INDEX('CustomerInfo'!$H$2:$H$247,MATCH(AccountInfo[[#This Row],[AccountName     ]],AccountInfo[[AccountName     ]],0))</f>
        <v>Godwin Okonkwo</v>
      </c>
    </row>
    <row r="24" spans="1:18" x14ac:dyDescent="0.25">
      <c r="A24">
        <v>122291</v>
      </c>
      <c r="B24" s="2">
        <v>38239</v>
      </c>
      <c r="C24" t="s">
        <v>8</v>
      </c>
      <c r="D24" t="s">
        <v>6</v>
      </c>
      <c r="E24" s="3">
        <v>77365</v>
      </c>
      <c r="F24" t="s">
        <v>31</v>
      </c>
      <c r="G24" t="s">
        <v>204</v>
      </c>
      <c r="H24" t="s">
        <v>309</v>
      </c>
      <c r="I24" t="s">
        <v>844</v>
      </c>
      <c r="L24" t="str">
        <f>_xlfn.XLOOKUP(AccountInfo[[#This Row],[Accountofficer]],ZBEmployess[Fullname],ZBEmployess[Branchname],"Not Found",0)</f>
        <v>Mokola</v>
      </c>
      <c r="N24" t="str">
        <f>INDEX('CustomerInfo'!$H$2:$H$247,MATCH(AccountInfo[[#This Row],[AccountName     ]],AccountInfo[[AccountName     ]],0))</f>
        <v>Jumoke Olatunde</v>
      </c>
      <c r="R24" s="10" t="s">
        <v>931</v>
      </c>
    </row>
    <row r="25" spans="1:18" x14ac:dyDescent="0.25">
      <c r="A25">
        <v>122534</v>
      </c>
      <c r="B25" s="2">
        <v>41744</v>
      </c>
      <c r="C25" t="s">
        <v>8</v>
      </c>
      <c r="D25" t="s">
        <v>6</v>
      </c>
      <c r="E25" s="3">
        <v>26</v>
      </c>
      <c r="F25" t="s">
        <v>32</v>
      </c>
      <c r="G25" t="s">
        <v>204</v>
      </c>
      <c r="H25" t="s">
        <v>314</v>
      </c>
      <c r="I25" t="s">
        <v>861</v>
      </c>
      <c r="L25" t="str">
        <f>_xlfn.XLOOKUP(AccountInfo[[#This Row],[Accountofficer]],ZBEmployess[Fullname],ZBEmployess[Branchname],"Not Found",0)</f>
        <v>Iwo road</v>
      </c>
      <c r="N25" t="str">
        <f>INDEX('CustomerInfo'!$H$2:$H$247,MATCH(AccountInfo[[#This Row],[AccountName     ]],AccountInfo[[AccountName     ]],0))</f>
        <v>Uche Emeka</v>
      </c>
      <c r="R25">
        <f>SUMIF(AccountInfo[Branchname],P15,AccountInfo[AccountBalance])</f>
        <v>11625326.539999999</v>
      </c>
    </row>
    <row r="26" spans="1:18" x14ac:dyDescent="0.25">
      <c r="A26">
        <v>122652</v>
      </c>
      <c r="B26" s="2">
        <v>42474</v>
      </c>
      <c r="C26" s="1">
        <v>44572</v>
      </c>
      <c r="D26" t="s">
        <v>7</v>
      </c>
      <c r="E26" s="3">
        <v>0</v>
      </c>
      <c r="F26" t="s">
        <v>33</v>
      </c>
      <c r="G26" t="s">
        <v>204</v>
      </c>
      <c r="H26" t="s">
        <v>318</v>
      </c>
      <c r="I26" t="s">
        <v>890</v>
      </c>
      <c r="L26" t="str">
        <f>_xlfn.XLOOKUP(AccountInfo[[#This Row],[Accountofficer]],ZBEmployess[Fullname],ZBEmployess[Branchname],"Not Found",0)</f>
        <v>Oyo Town</v>
      </c>
      <c r="N26" t="str">
        <f>INDEX('CustomerInfo'!$H$2:$H$247,MATCH(AccountInfo[[#This Row],[AccountName     ]],AccountInfo[[AccountName     ]],0))</f>
        <v>Kolapo Ademoye</v>
      </c>
    </row>
    <row r="27" spans="1:18" x14ac:dyDescent="0.25">
      <c r="A27">
        <v>122670</v>
      </c>
      <c r="B27" s="2">
        <v>36777</v>
      </c>
      <c r="C27" t="s">
        <v>8</v>
      </c>
      <c r="D27" t="s">
        <v>6</v>
      </c>
      <c r="E27" s="3">
        <v>612480.79</v>
      </c>
      <c r="F27" t="s">
        <v>34</v>
      </c>
      <c r="G27" t="s">
        <v>203</v>
      </c>
      <c r="H27" t="s">
        <v>322</v>
      </c>
      <c r="I27" t="s">
        <v>822</v>
      </c>
      <c r="L27" t="str">
        <f>_xlfn.XLOOKUP(AccountInfo[[#This Row],[Accountofficer]],ZBEmployess[Fullname],ZBEmployess[Branchname],"Not Found",0)</f>
        <v>Dugbe</v>
      </c>
      <c r="N27" t="str">
        <f>INDEX('CustomerInfo'!$H$2:$H$247,MATCH(AccountInfo[[#This Row],[AccountName     ]],AccountInfo[[AccountName     ]],0))</f>
        <v>Dimeji Bankole</v>
      </c>
      <c r="R27" s="10" t="s">
        <v>932</v>
      </c>
    </row>
    <row r="28" spans="1:18" x14ac:dyDescent="0.25">
      <c r="A28">
        <v>122867</v>
      </c>
      <c r="B28" s="2">
        <v>42168</v>
      </c>
      <c r="C28" t="s">
        <v>8</v>
      </c>
      <c r="D28" t="s">
        <v>6</v>
      </c>
      <c r="E28" s="3">
        <v>53315</v>
      </c>
      <c r="F28" t="s">
        <v>35</v>
      </c>
      <c r="G28" t="s">
        <v>204</v>
      </c>
      <c r="H28" t="s">
        <v>327</v>
      </c>
      <c r="I28" t="s">
        <v>861</v>
      </c>
      <c r="L28" t="str">
        <f>_xlfn.XLOOKUP(AccountInfo[[#This Row],[Accountofficer]],ZBEmployess[Fullname],ZBEmployess[Branchname],"Not Found",0)</f>
        <v>Iwo road</v>
      </c>
      <c r="N28" t="str">
        <f>INDEX('CustomerInfo'!$H$2:$H$247,MATCH(AccountInfo[[#This Row],[AccountName     ]],AccountInfo[[AccountName     ]],0))</f>
        <v>Alimah Aliko</v>
      </c>
      <c r="R28">
        <f>SUMIFS(AccountInfo[AccountBalance],AccountInfo[Branchname],P15,AccountInfo[AccountType],P12)</f>
        <v>10186458.439999999</v>
      </c>
    </row>
    <row r="29" spans="1:18" x14ac:dyDescent="0.25">
      <c r="A29">
        <v>122919</v>
      </c>
      <c r="B29" s="2">
        <v>37028</v>
      </c>
      <c r="C29" t="s">
        <v>8</v>
      </c>
      <c r="D29" t="s">
        <v>6</v>
      </c>
      <c r="E29" s="3">
        <v>3536300.28</v>
      </c>
      <c r="F29" t="s">
        <v>36</v>
      </c>
      <c r="G29" t="s">
        <v>203</v>
      </c>
      <c r="H29" t="s">
        <v>275</v>
      </c>
      <c r="I29" t="s">
        <v>822</v>
      </c>
      <c r="L29" t="str">
        <f>_xlfn.XLOOKUP(AccountInfo[[#This Row],[Accountofficer]],ZBEmployess[Fullname],ZBEmployess[Branchname],"Not Found",0)</f>
        <v>Dugbe</v>
      </c>
      <c r="N29" t="str">
        <f>INDEX('CustomerInfo'!$H$2:$H$247,MATCH(AccountInfo[[#This Row],[AccountName     ]],AccountInfo[[AccountName     ]],0))</f>
        <v>Kareem Suleiman</v>
      </c>
    </row>
    <row r="30" spans="1:18" x14ac:dyDescent="0.25">
      <c r="A30">
        <v>122999</v>
      </c>
      <c r="B30" s="2">
        <v>39436</v>
      </c>
      <c r="C30" t="s">
        <v>8</v>
      </c>
      <c r="D30" t="s">
        <v>6</v>
      </c>
      <c r="E30" s="3">
        <v>7642</v>
      </c>
      <c r="F30" t="s">
        <v>37</v>
      </c>
      <c r="G30" t="s">
        <v>204</v>
      </c>
      <c r="H30" t="s">
        <v>231</v>
      </c>
      <c r="I30" t="s">
        <v>822</v>
      </c>
      <c r="L30" t="str">
        <f>_xlfn.XLOOKUP(AccountInfo[[#This Row],[Accountofficer]],ZBEmployess[Fullname],ZBEmployess[Branchname],"Not Found",0)</f>
        <v>Dugbe</v>
      </c>
      <c r="N30" t="str">
        <f>INDEX('CustomerInfo'!$H$2:$H$247,MATCH(AccountInfo[[#This Row],[AccountName     ]],AccountInfo[[AccountName     ]],0))</f>
        <v>Glory Akinsanya</v>
      </c>
    </row>
    <row r="31" spans="1:18" x14ac:dyDescent="0.25">
      <c r="A31">
        <v>123312</v>
      </c>
      <c r="B31" s="2">
        <v>43395</v>
      </c>
      <c r="C31" t="s">
        <v>8</v>
      </c>
      <c r="D31" t="s">
        <v>6</v>
      </c>
      <c r="E31" s="3">
        <v>49966</v>
      </c>
      <c r="F31" t="s">
        <v>38</v>
      </c>
      <c r="G31" t="s">
        <v>203</v>
      </c>
      <c r="H31" t="s">
        <v>337</v>
      </c>
      <c r="I31" t="s">
        <v>336</v>
      </c>
      <c r="L31" t="str">
        <f>_xlfn.XLOOKUP(AccountInfo[[#This Row],[Accountofficer]],ZBEmployess[Fullname],ZBEmployess[Branchname],"Not Found",0)</f>
        <v>Saki</v>
      </c>
      <c r="N31" t="str">
        <f>INDEX('CustomerInfo'!$H$2:$H$247,MATCH(AccountInfo[[#This Row],[AccountName     ]],AccountInfo[[AccountName     ]],0))</f>
        <v>Saliu Aderonmu</v>
      </c>
    </row>
    <row r="32" spans="1:18" x14ac:dyDescent="0.25">
      <c r="A32">
        <v>123541</v>
      </c>
      <c r="B32" s="2">
        <v>44574</v>
      </c>
      <c r="C32" t="s">
        <v>8</v>
      </c>
      <c r="D32" t="s">
        <v>6</v>
      </c>
      <c r="E32" s="3">
        <v>45566</v>
      </c>
      <c r="F32" t="s">
        <v>39</v>
      </c>
      <c r="G32" t="s">
        <v>204</v>
      </c>
      <c r="H32" t="s">
        <v>314</v>
      </c>
      <c r="I32" t="s">
        <v>861</v>
      </c>
      <c r="L32" t="str">
        <f>_xlfn.XLOOKUP(AccountInfo[[#This Row],[Accountofficer]],ZBEmployess[Fullname],ZBEmployess[Branchname],"Not Found",0)</f>
        <v>Iwo road</v>
      </c>
      <c r="N32" t="str">
        <f>INDEX('CustomerInfo'!$H$2:$H$247,MATCH(AccountInfo[[#This Row],[AccountName     ]],AccountInfo[[AccountName     ]],0))</f>
        <v>Uche Emeka</v>
      </c>
    </row>
    <row r="33" spans="1:14" x14ac:dyDescent="0.25">
      <c r="A33">
        <v>123753</v>
      </c>
      <c r="B33" s="2">
        <v>37855</v>
      </c>
      <c r="C33" t="s">
        <v>8</v>
      </c>
      <c r="D33" t="s">
        <v>6</v>
      </c>
      <c r="E33" s="3">
        <v>-10.46</v>
      </c>
      <c r="F33" t="s">
        <v>40</v>
      </c>
      <c r="G33" t="s">
        <v>204</v>
      </c>
      <c r="H33" t="s">
        <v>268</v>
      </c>
      <c r="I33" t="s">
        <v>861</v>
      </c>
      <c r="L33" t="str">
        <f>_xlfn.XLOOKUP(AccountInfo[[#This Row],[Accountofficer]],ZBEmployess[Fullname],ZBEmployess[Branchname],"Not Found",0)</f>
        <v>Iwo road</v>
      </c>
      <c r="N33" t="str">
        <f>INDEX('CustomerInfo'!$H$2:$H$247,MATCH(AccountInfo[[#This Row],[AccountName     ]],AccountInfo[[AccountName     ]],0))</f>
        <v>Yemisi Onigbinde</v>
      </c>
    </row>
    <row r="34" spans="1:14" x14ac:dyDescent="0.25">
      <c r="A34">
        <v>124012</v>
      </c>
      <c r="B34" s="2">
        <v>38837</v>
      </c>
      <c r="C34" t="s">
        <v>8</v>
      </c>
      <c r="D34" t="s">
        <v>6</v>
      </c>
      <c r="E34" s="3">
        <v>99800028.290000007</v>
      </c>
      <c r="F34" t="s">
        <v>41</v>
      </c>
      <c r="G34" t="s">
        <v>203</v>
      </c>
      <c r="H34" t="s">
        <v>287</v>
      </c>
      <c r="I34" t="s">
        <v>878</v>
      </c>
      <c r="L34" t="str">
        <f>_xlfn.XLOOKUP(AccountInfo[[#This Row],[Accountofficer]],ZBEmployess[Fullname],ZBEmployess[Branchname],"Not Found",0)</f>
        <v>Challenge</v>
      </c>
      <c r="N34" t="str">
        <f>INDEX('CustomerInfo'!$H$2:$H$247,MATCH(AccountInfo[[#This Row],[AccountName     ]],AccountInfo[[AccountName     ]],0))</f>
        <v>Abraham Akinsanya</v>
      </c>
    </row>
    <row r="35" spans="1:14" x14ac:dyDescent="0.25">
      <c r="A35">
        <v>124111</v>
      </c>
      <c r="B35" s="2">
        <v>42644</v>
      </c>
      <c r="C35" t="s">
        <v>8</v>
      </c>
      <c r="D35" t="s">
        <v>6</v>
      </c>
      <c r="E35" s="3">
        <v>320.45999999999998</v>
      </c>
      <c r="F35" t="s">
        <v>42</v>
      </c>
      <c r="G35" t="s">
        <v>204</v>
      </c>
      <c r="H35" t="s">
        <v>352</v>
      </c>
      <c r="I35" t="s">
        <v>871</v>
      </c>
      <c r="L35" t="str">
        <f>_xlfn.XLOOKUP(AccountInfo[[#This Row],[Accountofficer]],ZBEmployess[Fullname],ZBEmployess[Branchname],"Not Found",0)</f>
        <v>Ojoo</v>
      </c>
      <c r="N35" t="str">
        <f>INDEX('CustomerInfo'!$H$2:$H$247,MATCH(AccountInfo[[#This Row],[AccountName     ]],AccountInfo[[AccountName     ]],0))</f>
        <v>Aminat Yusuf</v>
      </c>
    </row>
    <row r="36" spans="1:14" x14ac:dyDescent="0.25">
      <c r="A36">
        <v>125077</v>
      </c>
      <c r="B36" s="2">
        <v>37240</v>
      </c>
      <c r="C36" t="s">
        <v>8</v>
      </c>
      <c r="D36" t="s">
        <v>6</v>
      </c>
      <c r="E36" s="3">
        <v>17.28</v>
      </c>
      <c r="F36" t="s">
        <v>43</v>
      </c>
      <c r="G36" t="s">
        <v>204</v>
      </c>
      <c r="H36" t="s">
        <v>356</v>
      </c>
      <c r="I36" t="s">
        <v>844</v>
      </c>
      <c r="L36" t="str">
        <f>_xlfn.XLOOKUP(AccountInfo[[#This Row],[Accountofficer]],ZBEmployess[Fullname],ZBEmployess[Branchname],"Not Found",0)</f>
        <v>Mokola</v>
      </c>
      <c r="N36" t="str">
        <f>INDEX('CustomerInfo'!$H$2:$H$247,MATCH(AccountInfo[[#This Row],[AccountName     ]],AccountInfo[[AccountName     ]],0))</f>
        <v>Katherine Ozo</v>
      </c>
    </row>
    <row r="37" spans="1:14" x14ac:dyDescent="0.25">
      <c r="A37">
        <v>125307</v>
      </c>
      <c r="B37" s="2">
        <v>37989</v>
      </c>
      <c r="C37" t="s">
        <v>8</v>
      </c>
      <c r="D37" t="s">
        <v>6</v>
      </c>
      <c r="E37" s="3">
        <v>659226.82064527122</v>
      </c>
      <c r="F37" t="s">
        <v>44</v>
      </c>
      <c r="G37" t="s">
        <v>203</v>
      </c>
      <c r="H37" t="s">
        <v>359</v>
      </c>
      <c r="I37" t="s">
        <v>336</v>
      </c>
      <c r="L37" t="str">
        <f>_xlfn.XLOOKUP(AccountInfo[[#This Row],[Accountofficer]],ZBEmployess[Fullname],ZBEmployess[Branchname],"Not Found",0)</f>
        <v>Saki</v>
      </c>
      <c r="N37" t="str">
        <f>INDEX('CustomerInfo'!$H$2:$H$247,MATCH(AccountInfo[[#This Row],[AccountName     ]],AccountInfo[[AccountName     ]],0))</f>
        <v>Peter Badejo</v>
      </c>
    </row>
    <row r="38" spans="1:14" x14ac:dyDescent="0.25">
      <c r="A38">
        <v>125574</v>
      </c>
      <c r="B38" s="2">
        <v>38477</v>
      </c>
      <c r="C38" t="s">
        <v>8</v>
      </c>
      <c r="D38" t="s">
        <v>6</v>
      </c>
      <c r="E38" s="3">
        <v>625217391.361202</v>
      </c>
      <c r="F38" t="s">
        <v>45</v>
      </c>
      <c r="G38" t="s">
        <v>203</v>
      </c>
      <c r="H38" t="s">
        <v>322</v>
      </c>
      <c r="I38" t="s">
        <v>822</v>
      </c>
      <c r="L38" t="str">
        <f>_xlfn.XLOOKUP(AccountInfo[[#This Row],[Accountofficer]],ZBEmployess[Fullname],ZBEmployess[Branchname],"Not Found",0)</f>
        <v>Dugbe</v>
      </c>
      <c r="N38" t="str">
        <f>INDEX('CustomerInfo'!$H$2:$H$247,MATCH(AccountInfo[[#This Row],[AccountName     ]],AccountInfo[[AccountName     ]],0))</f>
        <v>Dimeji Bankole</v>
      </c>
    </row>
    <row r="39" spans="1:14" x14ac:dyDescent="0.25">
      <c r="A39">
        <v>126454</v>
      </c>
      <c r="B39" s="2">
        <v>39638</v>
      </c>
      <c r="C39" t="s">
        <v>8</v>
      </c>
      <c r="D39" t="s">
        <v>6</v>
      </c>
      <c r="E39" s="3">
        <v>1577406.9742361601</v>
      </c>
      <c r="F39" t="s">
        <v>46</v>
      </c>
      <c r="G39" t="s">
        <v>203</v>
      </c>
      <c r="H39" t="s">
        <v>365</v>
      </c>
      <c r="I39" t="s">
        <v>844</v>
      </c>
      <c r="L39" t="str">
        <f>_xlfn.XLOOKUP(AccountInfo[[#This Row],[Accountofficer]],ZBEmployess[Fullname],ZBEmployess[Branchname],"Not Found",0)</f>
        <v>Mokola</v>
      </c>
      <c r="N39" t="str">
        <f>INDEX('CustomerInfo'!$H$2:$H$247,MATCH(AccountInfo[[#This Row],[AccountName     ]],AccountInfo[[AccountName     ]],0))</f>
        <v>King Umar</v>
      </c>
    </row>
    <row r="40" spans="1:14" x14ac:dyDescent="0.25">
      <c r="A40">
        <v>127172</v>
      </c>
      <c r="B40" s="2">
        <v>40223</v>
      </c>
      <c r="C40" t="s">
        <v>8</v>
      </c>
      <c r="D40" t="s">
        <v>6</v>
      </c>
      <c r="E40" s="3">
        <v>479931798.39541203</v>
      </c>
      <c r="F40" t="s">
        <v>47</v>
      </c>
      <c r="G40" t="s">
        <v>203</v>
      </c>
      <c r="H40" t="s">
        <v>217</v>
      </c>
      <c r="I40" t="s">
        <v>822</v>
      </c>
      <c r="L40" t="str">
        <f>_xlfn.XLOOKUP(AccountInfo[[#This Row],[Accountofficer]],ZBEmployess[Fullname],ZBEmployess[Branchname],"Not Found",0)</f>
        <v>Dugbe</v>
      </c>
      <c r="N40" t="str">
        <f>INDEX('CustomerInfo'!$H$2:$H$247,MATCH(AccountInfo[[#This Row],[AccountName     ]],AccountInfo[[AccountName     ]],0))</f>
        <v>Godwin Omerekpe</v>
      </c>
    </row>
    <row r="41" spans="1:14" x14ac:dyDescent="0.25">
      <c r="A41">
        <v>127316</v>
      </c>
      <c r="B41" s="2">
        <v>44255</v>
      </c>
      <c r="C41" t="s">
        <v>8</v>
      </c>
      <c r="D41" t="s">
        <v>6</v>
      </c>
      <c r="E41" s="3">
        <v>71338.213762200437</v>
      </c>
      <c r="F41" t="s">
        <v>48</v>
      </c>
      <c r="G41" t="s">
        <v>203</v>
      </c>
      <c r="H41" t="s">
        <v>372</v>
      </c>
      <c r="I41" t="s">
        <v>890</v>
      </c>
      <c r="L41" t="str">
        <f>_xlfn.XLOOKUP(AccountInfo[[#This Row],[Accountofficer]],ZBEmployess[Fullname],ZBEmployess[Branchname],"Not Found",0)</f>
        <v>Oyo Town</v>
      </c>
      <c r="N41" t="str">
        <f>INDEX('CustomerInfo'!$H$2:$H$247,MATCH(AccountInfo[[#This Row],[AccountName     ]],AccountInfo[[AccountName     ]],0))</f>
        <v>Esther Emmanuel</v>
      </c>
    </row>
    <row r="42" spans="1:14" x14ac:dyDescent="0.25">
      <c r="A42">
        <v>127340</v>
      </c>
      <c r="B42" s="2">
        <v>36581</v>
      </c>
      <c r="C42" t="s">
        <v>8</v>
      </c>
      <c r="D42" t="s">
        <v>6</v>
      </c>
      <c r="E42" s="3">
        <v>71937460157.057999</v>
      </c>
      <c r="F42" t="s">
        <v>49</v>
      </c>
      <c r="G42" t="s">
        <v>203</v>
      </c>
      <c r="H42" t="s">
        <v>322</v>
      </c>
      <c r="I42" t="s">
        <v>822</v>
      </c>
      <c r="L42" t="str">
        <f>_xlfn.XLOOKUP(AccountInfo[[#This Row],[Accountofficer]],ZBEmployess[Fullname],ZBEmployess[Branchname],"Not Found",0)</f>
        <v>Dugbe</v>
      </c>
      <c r="N42" t="str">
        <f>INDEX('CustomerInfo'!$H$2:$H$247,MATCH(AccountInfo[[#This Row],[AccountName     ]],AccountInfo[[AccountName     ]],0))</f>
        <v>Dimeji Bankole</v>
      </c>
    </row>
    <row r="43" spans="1:14" x14ac:dyDescent="0.25">
      <c r="A43">
        <v>127341</v>
      </c>
      <c r="B43" s="2">
        <v>42228</v>
      </c>
      <c r="C43" t="s">
        <v>8</v>
      </c>
      <c r="D43" t="s">
        <v>6</v>
      </c>
      <c r="E43" s="3">
        <v>328852.81154677866</v>
      </c>
      <c r="F43" t="s">
        <v>50</v>
      </c>
      <c r="G43" t="s">
        <v>204</v>
      </c>
      <c r="H43" t="s">
        <v>322</v>
      </c>
      <c r="I43" t="s">
        <v>822</v>
      </c>
      <c r="L43" t="str">
        <f>_xlfn.XLOOKUP(AccountInfo[[#This Row],[Accountofficer]],ZBEmployess[Fullname],ZBEmployess[Branchname],"Not Found",0)</f>
        <v>Dugbe</v>
      </c>
      <c r="N43" t="str">
        <f>INDEX('CustomerInfo'!$H$2:$H$247,MATCH(AccountInfo[[#This Row],[AccountName     ]],AccountInfo[[AccountName     ]],0))</f>
        <v>Dimeji Bankole</v>
      </c>
    </row>
    <row r="44" spans="1:14" x14ac:dyDescent="0.25">
      <c r="A44">
        <v>128090</v>
      </c>
      <c r="B44" s="2">
        <v>43798</v>
      </c>
      <c r="C44" t="s">
        <v>8</v>
      </c>
      <c r="D44" t="s">
        <v>6</v>
      </c>
      <c r="E44" s="3">
        <v>689.7</v>
      </c>
      <c r="F44" t="s">
        <v>51</v>
      </c>
      <c r="G44" t="s">
        <v>204</v>
      </c>
      <c r="H44" t="s">
        <v>217</v>
      </c>
      <c r="I44" t="s">
        <v>822</v>
      </c>
      <c r="L44" t="str">
        <f>_xlfn.XLOOKUP(AccountInfo[[#This Row],[Accountofficer]],ZBEmployess[Fullname],ZBEmployess[Branchname],"Not Found",0)</f>
        <v>Dugbe</v>
      </c>
      <c r="N44" t="str">
        <f>INDEX('CustomerInfo'!$H$2:$H$247,MATCH(AccountInfo[[#This Row],[AccountName     ]],AccountInfo[[AccountName     ]],0))</f>
        <v>Godwin Omerekpe</v>
      </c>
    </row>
    <row r="45" spans="1:14" x14ac:dyDescent="0.25">
      <c r="A45">
        <v>128216</v>
      </c>
      <c r="B45" s="2">
        <v>36674</v>
      </c>
      <c r="C45" t="s">
        <v>8</v>
      </c>
      <c r="D45" t="s">
        <v>6</v>
      </c>
      <c r="E45" s="3">
        <v>-333.9</v>
      </c>
      <c r="F45" t="s">
        <v>52</v>
      </c>
      <c r="G45" t="s">
        <v>204</v>
      </c>
      <c r="H45" t="s">
        <v>294</v>
      </c>
      <c r="I45" t="s">
        <v>717</v>
      </c>
      <c r="L45" t="str">
        <f>_xlfn.XLOOKUP(AccountInfo[[#This Row],[Accountofficer]],ZBEmployess[Fullname],ZBEmployess[Branchname],"Not Found",0)</f>
        <v>Ogbomosho</v>
      </c>
      <c r="N45" t="str">
        <f>INDEX('CustomerInfo'!$H$2:$H$247,MATCH(AccountInfo[[#This Row],[AccountName     ]],AccountInfo[[AccountName     ]],0))</f>
        <v>Peter Ejike</v>
      </c>
    </row>
    <row r="46" spans="1:14" x14ac:dyDescent="0.25">
      <c r="A46">
        <v>128255</v>
      </c>
      <c r="B46" s="2">
        <v>38857</v>
      </c>
      <c r="C46" t="s">
        <v>8</v>
      </c>
      <c r="D46" t="s">
        <v>6</v>
      </c>
      <c r="E46" s="3">
        <v>611040.87074219028</v>
      </c>
      <c r="F46" t="s">
        <v>53</v>
      </c>
      <c r="G46" t="s">
        <v>204</v>
      </c>
      <c r="H46" t="s">
        <v>386</v>
      </c>
      <c r="I46" t="s">
        <v>890</v>
      </c>
      <c r="L46" t="str">
        <f>_xlfn.XLOOKUP(AccountInfo[[#This Row],[Accountofficer]],ZBEmployess[Fullname],ZBEmployess[Branchname],"Not Found",0)</f>
        <v>Oyo Town</v>
      </c>
      <c r="N46" t="str">
        <f>INDEX('CustomerInfo'!$H$2:$H$247,MATCH(AccountInfo[[#This Row],[AccountName     ]],AccountInfo[[AccountName     ]],0))</f>
        <v>Israel Igboekwe</v>
      </c>
    </row>
    <row r="47" spans="1:14" x14ac:dyDescent="0.25">
      <c r="A47">
        <v>128497</v>
      </c>
      <c r="B47" s="2">
        <v>42207</v>
      </c>
      <c r="C47" t="s">
        <v>8</v>
      </c>
      <c r="D47" t="s">
        <v>6</v>
      </c>
      <c r="E47" s="3">
        <v>690.96</v>
      </c>
      <c r="F47" t="s">
        <v>54</v>
      </c>
      <c r="G47" t="s">
        <v>204</v>
      </c>
      <c r="H47" t="s">
        <v>279</v>
      </c>
      <c r="I47" t="s">
        <v>844</v>
      </c>
      <c r="L47" t="str">
        <f>_xlfn.XLOOKUP(AccountInfo[[#This Row],[Accountofficer]],ZBEmployess[Fullname],ZBEmployess[Branchname],"Not Found",0)</f>
        <v>Mokola</v>
      </c>
      <c r="N47" t="str">
        <f>INDEX('CustomerInfo'!$H$2:$H$247,MATCH(AccountInfo[[#This Row],[AccountName     ]],AccountInfo[[AccountName     ]],0))</f>
        <v>Aishat Mohammed</v>
      </c>
    </row>
    <row r="48" spans="1:14" x14ac:dyDescent="0.25">
      <c r="A48">
        <v>128650</v>
      </c>
      <c r="B48" s="2">
        <v>45044</v>
      </c>
      <c r="C48" t="s">
        <v>8</v>
      </c>
      <c r="D48" t="s">
        <v>6</v>
      </c>
      <c r="E48" s="3">
        <v>74938.433442554669</v>
      </c>
      <c r="F48" t="s">
        <v>55</v>
      </c>
      <c r="G48" t="s">
        <v>203</v>
      </c>
      <c r="H48" t="s">
        <v>394</v>
      </c>
      <c r="I48" t="s">
        <v>885</v>
      </c>
      <c r="L48" t="str">
        <f>_xlfn.XLOOKUP(AccountInfo[[#This Row],[Accountofficer]],ZBEmployess[Fullname],ZBEmployess[Branchname],"Not Found",0)</f>
        <v>Oluyole</v>
      </c>
      <c r="N48" t="str">
        <f>INDEX('CustomerInfo'!$H$2:$H$247,MATCH(AccountInfo[[#This Row],[AccountName     ]],AccountInfo[[AccountName     ]],0))</f>
        <v>Adura Akinyemi</v>
      </c>
    </row>
    <row r="49" spans="1:14" x14ac:dyDescent="0.25">
      <c r="A49">
        <v>128979</v>
      </c>
      <c r="B49" s="2">
        <v>42976</v>
      </c>
      <c r="C49" t="s">
        <v>8</v>
      </c>
      <c r="D49" t="s">
        <v>6</v>
      </c>
      <c r="E49" s="3">
        <v>3628275.9292719802</v>
      </c>
      <c r="F49" t="s">
        <v>56</v>
      </c>
      <c r="G49" t="s">
        <v>203</v>
      </c>
      <c r="H49" t="s">
        <v>372</v>
      </c>
      <c r="I49" t="s">
        <v>890</v>
      </c>
      <c r="L49" t="str">
        <f>_xlfn.XLOOKUP(AccountInfo[[#This Row],[Accountofficer]],ZBEmployess[Fullname],ZBEmployess[Branchname],"Not Found",0)</f>
        <v>Oyo Town</v>
      </c>
      <c r="N49" t="str">
        <f>INDEX('CustomerInfo'!$H$2:$H$247,MATCH(AccountInfo[[#This Row],[AccountName     ]],AccountInfo[[AccountName     ]],0))</f>
        <v>Esther Emmanuel</v>
      </c>
    </row>
    <row r="50" spans="1:14" x14ac:dyDescent="0.25">
      <c r="A50">
        <v>129048</v>
      </c>
      <c r="B50" s="2">
        <v>38739</v>
      </c>
      <c r="C50" t="s">
        <v>8</v>
      </c>
      <c r="D50" t="s">
        <v>6</v>
      </c>
      <c r="E50" s="3">
        <v>342715.04429342499</v>
      </c>
      <c r="F50" t="s">
        <v>57</v>
      </c>
      <c r="G50" t="s">
        <v>203</v>
      </c>
      <c r="H50" t="s">
        <v>217</v>
      </c>
      <c r="I50" t="s">
        <v>822</v>
      </c>
      <c r="L50" t="str">
        <f>_xlfn.XLOOKUP(AccountInfo[[#This Row],[Accountofficer]],ZBEmployess[Fullname],ZBEmployess[Branchname],"Not Found",0)</f>
        <v>Dugbe</v>
      </c>
      <c r="N50" t="str">
        <f>INDEX('CustomerInfo'!$H$2:$H$247,MATCH(AccountInfo[[#This Row],[AccountName     ]],AccountInfo[[AccountName     ]],0))</f>
        <v>Godwin Omerekpe</v>
      </c>
    </row>
    <row r="51" spans="1:14" x14ac:dyDescent="0.25">
      <c r="A51">
        <v>129323</v>
      </c>
      <c r="B51" s="2">
        <v>39608</v>
      </c>
      <c r="C51" t="s">
        <v>8</v>
      </c>
      <c r="D51" t="s">
        <v>6</v>
      </c>
      <c r="E51" s="3">
        <v>530197.80584477726</v>
      </c>
      <c r="F51" t="s">
        <v>58</v>
      </c>
      <c r="G51" t="s">
        <v>204</v>
      </c>
      <c r="H51" t="s">
        <v>352</v>
      </c>
      <c r="I51" t="s">
        <v>871</v>
      </c>
      <c r="L51" t="str">
        <f>_xlfn.XLOOKUP(AccountInfo[[#This Row],[Accountofficer]],ZBEmployess[Fullname],ZBEmployess[Branchname],"Not Found",0)</f>
        <v>Ojoo</v>
      </c>
      <c r="N51" t="str">
        <f>INDEX('CustomerInfo'!$H$2:$H$247,MATCH(AccountInfo[[#This Row],[AccountName     ]],AccountInfo[[AccountName     ]],0))</f>
        <v>Aminat Yusuf</v>
      </c>
    </row>
    <row r="52" spans="1:14" x14ac:dyDescent="0.25">
      <c r="A52">
        <v>129389</v>
      </c>
      <c r="B52" s="2">
        <v>43153</v>
      </c>
      <c r="C52" t="s">
        <v>8</v>
      </c>
      <c r="D52" t="s">
        <v>6</v>
      </c>
      <c r="E52" s="3">
        <v>17019353.437903501</v>
      </c>
      <c r="F52" t="s">
        <v>59</v>
      </c>
      <c r="G52" t="s">
        <v>204</v>
      </c>
      <c r="H52" t="s">
        <v>231</v>
      </c>
      <c r="I52" t="s">
        <v>822</v>
      </c>
      <c r="L52" t="str">
        <f>_xlfn.XLOOKUP(AccountInfo[[#This Row],[Accountofficer]],ZBEmployess[Fullname],ZBEmployess[Branchname],"Not Found",0)</f>
        <v>Dugbe</v>
      </c>
      <c r="N52" t="str">
        <f>INDEX('CustomerInfo'!$H$2:$H$247,MATCH(AccountInfo[[#This Row],[AccountName     ]],AccountInfo[[AccountName     ]],0))</f>
        <v>Glory Akinsanya</v>
      </c>
    </row>
    <row r="53" spans="1:14" x14ac:dyDescent="0.25">
      <c r="A53">
        <v>129489</v>
      </c>
      <c r="B53" s="2">
        <v>41583</v>
      </c>
      <c r="C53" s="1">
        <v>45181</v>
      </c>
      <c r="D53" t="s">
        <v>7</v>
      </c>
      <c r="E53" s="3">
        <v>0</v>
      </c>
      <c r="F53" t="s">
        <v>60</v>
      </c>
      <c r="G53" t="s">
        <v>204</v>
      </c>
      <c r="H53" t="s">
        <v>260</v>
      </c>
      <c r="I53" t="s">
        <v>885</v>
      </c>
      <c r="L53" t="str">
        <f>_xlfn.XLOOKUP(AccountInfo[[#This Row],[Accountofficer]],ZBEmployess[Fullname],ZBEmployess[Branchname],"Not Found",0)</f>
        <v>Oluyole</v>
      </c>
      <c r="N53" t="str">
        <f>INDEX('CustomerInfo'!$H$2:$H$247,MATCH(AccountInfo[[#This Row],[AccountName     ]],AccountInfo[[AccountName     ]],0))</f>
        <v>Daniel Omotayo</v>
      </c>
    </row>
    <row r="54" spans="1:14" x14ac:dyDescent="0.25">
      <c r="A54">
        <v>129542</v>
      </c>
      <c r="B54" s="2">
        <v>40782</v>
      </c>
      <c r="C54" t="s">
        <v>8</v>
      </c>
      <c r="D54" t="s">
        <v>6</v>
      </c>
      <c r="E54" s="3">
        <v>223745.40300458937</v>
      </c>
      <c r="F54" t="s">
        <v>61</v>
      </c>
      <c r="G54" t="s">
        <v>203</v>
      </c>
      <c r="H54" t="s">
        <v>337</v>
      </c>
      <c r="I54" t="s">
        <v>336</v>
      </c>
      <c r="L54" t="str">
        <f>_xlfn.XLOOKUP(AccountInfo[[#This Row],[Accountofficer]],ZBEmployess[Fullname],ZBEmployess[Branchname],"Not Found",0)</f>
        <v>Saki</v>
      </c>
      <c r="N54" t="str">
        <f>INDEX('CustomerInfo'!$H$2:$H$247,MATCH(AccountInfo[[#This Row],[AccountName     ]],AccountInfo[[AccountName     ]],0))</f>
        <v>Saliu Aderonmu</v>
      </c>
    </row>
    <row r="55" spans="1:14" x14ac:dyDescent="0.25">
      <c r="A55">
        <v>129584</v>
      </c>
      <c r="B55" s="2">
        <v>44667</v>
      </c>
      <c r="C55" t="s">
        <v>8</v>
      </c>
      <c r="D55" t="s">
        <v>6</v>
      </c>
      <c r="E55" s="3">
        <v>175213.56315706216</v>
      </c>
      <c r="F55" t="s">
        <v>62</v>
      </c>
      <c r="G55" t="s">
        <v>203</v>
      </c>
      <c r="H55" t="s">
        <v>314</v>
      </c>
      <c r="I55" t="s">
        <v>861</v>
      </c>
      <c r="L55" t="str">
        <f>_xlfn.XLOOKUP(AccountInfo[[#This Row],[Accountofficer]],ZBEmployess[Fullname],ZBEmployess[Branchname],"Not Found",0)</f>
        <v>Iwo road</v>
      </c>
      <c r="N55" t="str">
        <f>INDEX('CustomerInfo'!$H$2:$H$247,MATCH(AccountInfo[[#This Row],[AccountName     ]],AccountInfo[[AccountName     ]],0))</f>
        <v>Uche Emeka</v>
      </c>
    </row>
    <row r="56" spans="1:14" x14ac:dyDescent="0.25">
      <c r="A56">
        <v>129708</v>
      </c>
      <c r="B56" s="2">
        <v>40561</v>
      </c>
      <c r="C56" t="s">
        <v>8</v>
      </c>
      <c r="D56" t="s">
        <v>6</v>
      </c>
      <c r="E56" s="3">
        <v>591539.97615297965</v>
      </c>
      <c r="F56" t="s">
        <v>63</v>
      </c>
      <c r="G56" t="s">
        <v>203</v>
      </c>
      <c r="H56" t="s">
        <v>217</v>
      </c>
      <c r="I56" t="s">
        <v>822</v>
      </c>
      <c r="L56" t="str">
        <f>_xlfn.XLOOKUP(AccountInfo[[#This Row],[Accountofficer]],ZBEmployess[Fullname],ZBEmployess[Branchname],"Not Found",0)</f>
        <v>Dugbe</v>
      </c>
      <c r="N56" t="str">
        <f>INDEX('CustomerInfo'!$H$2:$H$247,MATCH(AccountInfo[[#This Row],[AccountName     ]],AccountInfo[[AccountName     ]],0))</f>
        <v>Godwin Omerekpe</v>
      </c>
    </row>
    <row r="57" spans="1:14" x14ac:dyDescent="0.25">
      <c r="A57">
        <v>129728</v>
      </c>
      <c r="B57" s="2">
        <v>41900</v>
      </c>
      <c r="C57" t="s">
        <v>8</v>
      </c>
      <c r="D57" t="s">
        <v>6</v>
      </c>
      <c r="E57" s="3">
        <v>28920029.789999999</v>
      </c>
      <c r="F57" t="s">
        <v>64</v>
      </c>
      <c r="G57" t="s">
        <v>203</v>
      </c>
      <c r="H57" t="s">
        <v>231</v>
      </c>
      <c r="I57" t="s">
        <v>822</v>
      </c>
      <c r="L57" t="str">
        <f>_xlfn.XLOOKUP(AccountInfo[[#This Row],[Accountofficer]],ZBEmployess[Fullname],ZBEmployess[Branchname],"Not Found",0)</f>
        <v>Dugbe</v>
      </c>
      <c r="N57" t="str">
        <f>INDEX('CustomerInfo'!$H$2:$H$247,MATCH(AccountInfo[[#This Row],[AccountName     ]],AccountInfo[[AccountName     ]],0))</f>
        <v>Glory Akinsanya</v>
      </c>
    </row>
    <row r="58" spans="1:14" x14ac:dyDescent="0.25">
      <c r="A58">
        <v>192012</v>
      </c>
      <c r="B58" s="2">
        <v>36853</v>
      </c>
      <c r="C58" t="s">
        <v>8</v>
      </c>
      <c r="D58" t="s">
        <v>6</v>
      </c>
      <c r="E58" s="3">
        <v>1029930.12</v>
      </c>
      <c r="F58" t="s">
        <v>65</v>
      </c>
      <c r="G58" t="s">
        <v>204</v>
      </c>
      <c r="H58" t="s">
        <v>271</v>
      </c>
      <c r="I58" t="s">
        <v>895</v>
      </c>
      <c r="L58" t="str">
        <f>_xlfn.XLOOKUP(AccountInfo[[#This Row],[Accountofficer]],ZBEmployess[Fullname],ZBEmployess[Branchname],"Not Found",0)</f>
        <v>Bodija</v>
      </c>
      <c r="N58" t="str">
        <f>INDEX('CustomerInfo'!$H$2:$H$247,MATCH(AccountInfo[[#This Row],[AccountName     ]],AccountInfo[[AccountName     ]],0))</f>
        <v>Bukola Oni-Alfred</v>
      </c>
    </row>
    <row r="59" spans="1:14" x14ac:dyDescent="0.25">
      <c r="A59">
        <v>194757</v>
      </c>
      <c r="B59" s="2">
        <v>43821</v>
      </c>
      <c r="C59" t="s">
        <v>8</v>
      </c>
      <c r="D59" t="s">
        <v>6</v>
      </c>
      <c r="E59" s="3">
        <v>89002290.090000004</v>
      </c>
      <c r="F59" t="s">
        <v>66</v>
      </c>
      <c r="G59" t="s">
        <v>204</v>
      </c>
      <c r="H59" t="s">
        <v>425</v>
      </c>
      <c r="I59" t="s">
        <v>895</v>
      </c>
      <c r="L59" t="str">
        <f>_xlfn.XLOOKUP(AccountInfo[[#This Row],[Accountofficer]],ZBEmployess[Fullname],ZBEmployess[Branchname],"Not Found",0)</f>
        <v>Not Found</v>
      </c>
      <c r="N59" t="str">
        <f>INDEX('CustomerInfo'!$H$2:$H$247,MATCH(AccountInfo[[#This Row],[AccountName     ]],AccountInfo[[AccountName     ]],0))</f>
        <v>Fathia Aliyu</v>
      </c>
    </row>
    <row r="60" spans="1:14" x14ac:dyDescent="0.25">
      <c r="A60">
        <v>202010</v>
      </c>
      <c r="B60" s="2">
        <v>43582</v>
      </c>
      <c r="C60" t="s">
        <v>8</v>
      </c>
      <c r="D60" t="s">
        <v>6</v>
      </c>
      <c r="E60" s="3">
        <v>1316.4666323906399</v>
      </c>
      <c r="F60" t="s">
        <v>67</v>
      </c>
      <c r="G60" t="s">
        <v>205</v>
      </c>
      <c r="H60" t="s">
        <v>429</v>
      </c>
      <c r="I60" t="s">
        <v>861</v>
      </c>
      <c r="L60" t="str">
        <f>_xlfn.XLOOKUP(AccountInfo[[#This Row],[Accountofficer]],ZBEmployess[Fullname],ZBEmployess[Branchname],"Not Found",0)</f>
        <v>Iwo road</v>
      </c>
      <c r="N60" t="str">
        <f>INDEX('CustomerInfo'!$H$2:$H$247,MATCH(AccountInfo[[#This Row],[AccountName     ]],AccountInfo[[AccountName     ]],0))</f>
        <v>Chinwe Chukwudi</v>
      </c>
    </row>
    <row r="61" spans="1:14" x14ac:dyDescent="0.25">
      <c r="A61">
        <v>202018</v>
      </c>
      <c r="B61" s="2">
        <v>40518</v>
      </c>
      <c r="C61" t="s">
        <v>8</v>
      </c>
      <c r="D61" t="s">
        <v>6</v>
      </c>
      <c r="E61" s="3">
        <v>24176.873293218399</v>
      </c>
      <c r="F61" t="s">
        <v>68</v>
      </c>
      <c r="G61" t="s">
        <v>205</v>
      </c>
      <c r="H61" t="s">
        <v>433</v>
      </c>
      <c r="I61" t="s">
        <v>822</v>
      </c>
      <c r="L61" t="str">
        <f>_xlfn.XLOOKUP(AccountInfo[[#This Row],[Accountofficer]],ZBEmployess[Fullname],ZBEmployess[Branchname],"Not Found",0)</f>
        <v>Not Found</v>
      </c>
      <c r="N61" t="str">
        <f>INDEX('CustomerInfo'!$H$2:$H$247,MATCH(AccountInfo[[#This Row],[AccountName     ]],AccountInfo[[AccountName     ]],0))</f>
        <v>Adams Johnson</v>
      </c>
    </row>
    <row r="62" spans="1:14" x14ac:dyDescent="0.25">
      <c r="A62">
        <v>202800</v>
      </c>
      <c r="B62" s="2">
        <v>44164</v>
      </c>
      <c r="C62" t="s">
        <v>8</v>
      </c>
      <c r="D62" t="s">
        <v>6</v>
      </c>
      <c r="E62" s="3">
        <v>2269.8419402769077</v>
      </c>
      <c r="F62" t="s">
        <v>69</v>
      </c>
      <c r="G62" t="s">
        <v>205</v>
      </c>
      <c r="H62" t="s">
        <v>437</v>
      </c>
      <c r="I62" t="s">
        <v>822</v>
      </c>
      <c r="L62" t="str">
        <f>_xlfn.XLOOKUP(AccountInfo[[#This Row],[Accountofficer]],ZBEmployess[Fullname],ZBEmployess[Branchname],"Not Found",0)</f>
        <v>Not Found</v>
      </c>
      <c r="N62" t="str">
        <f>INDEX('CustomerInfo'!$H$2:$H$247,MATCH(AccountInfo[[#This Row],[AccountName     ]],AccountInfo[[AccountName     ]],0))</f>
        <v>Fehintola Adisa</v>
      </c>
    </row>
    <row r="63" spans="1:14" x14ac:dyDescent="0.25">
      <c r="A63">
        <v>203021</v>
      </c>
      <c r="B63" s="2">
        <v>42284</v>
      </c>
      <c r="C63" t="s">
        <v>8</v>
      </c>
      <c r="D63" t="s">
        <v>6</v>
      </c>
      <c r="E63" s="3">
        <v>708.23</v>
      </c>
      <c r="F63" t="s">
        <v>70</v>
      </c>
      <c r="G63" t="s">
        <v>205</v>
      </c>
      <c r="H63" t="s">
        <v>352</v>
      </c>
      <c r="I63" t="s">
        <v>871</v>
      </c>
      <c r="L63" t="str">
        <f>_xlfn.XLOOKUP(AccountInfo[[#This Row],[Accountofficer]],ZBEmployess[Fullname],ZBEmployess[Branchname],"Not Found",0)</f>
        <v>Ojoo</v>
      </c>
      <c r="N63" t="str">
        <f>INDEX('CustomerInfo'!$H$2:$H$247,MATCH(AccountInfo[[#This Row],[AccountName     ]],AccountInfo[[AccountName     ]],0))</f>
        <v>Aminat Yusuf</v>
      </c>
    </row>
    <row r="64" spans="1:14" x14ac:dyDescent="0.25">
      <c r="A64">
        <v>203124</v>
      </c>
      <c r="B64" s="2">
        <v>44024</v>
      </c>
      <c r="C64" t="s">
        <v>8</v>
      </c>
      <c r="D64" t="s">
        <v>6</v>
      </c>
      <c r="E64" s="3">
        <v>2073.5500000000002</v>
      </c>
      <c r="F64" t="s">
        <v>71</v>
      </c>
      <c r="G64" t="s">
        <v>205</v>
      </c>
      <c r="H64" t="s">
        <v>112</v>
      </c>
      <c r="I64" t="s">
        <v>861</v>
      </c>
      <c r="L64" t="str">
        <f>_xlfn.XLOOKUP(AccountInfo[[#This Row],[Accountofficer]],ZBEmployess[Fullname],ZBEmployess[Branchname],"Not Found",0)</f>
        <v>Iwo road</v>
      </c>
      <c r="N64" t="str">
        <f>INDEX('CustomerInfo'!$H$2:$H$247,MATCH(AccountInfo[[#This Row],[AccountName     ]],AccountInfo[[AccountName     ]],0))</f>
        <v>Opeyemi Solanke</v>
      </c>
    </row>
    <row r="65" spans="1:14" x14ac:dyDescent="0.25">
      <c r="A65">
        <v>203656</v>
      </c>
      <c r="B65" s="2">
        <v>37865</v>
      </c>
      <c r="C65" t="s">
        <v>8</v>
      </c>
      <c r="D65" t="s">
        <v>6</v>
      </c>
      <c r="E65" s="3">
        <v>1989.22</v>
      </c>
      <c r="F65" t="s">
        <v>72</v>
      </c>
      <c r="G65" t="s">
        <v>205</v>
      </c>
      <c r="H65" t="s">
        <v>449</v>
      </c>
      <c r="I65" t="s">
        <v>895</v>
      </c>
      <c r="L65" t="str">
        <f>_xlfn.XLOOKUP(AccountInfo[[#This Row],[Accountofficer]],ZBEmployess[Fullname],ZBEmployess[Branchname],"Not Found",0)</f>
        <v>Bodija</v>
      </c>
      <c r="N65" t="str">
        <f>INDEX('CustomerInfo'!$H$2:$H$247,MATCH(AccountInfo[[#This Row],[AccountName     ]],AccountInfo[[AccountName     ]],0))</f>
        <v>Bukola Davies</v>
      </c>
    </row>
    <row r="66" spans="1:14" x14ac:dyDescent="0.25">
      <c r="A66">
        <v>203892</v>
      </c>
      <c r="B66" s="2">
        <v>38481</v>
      </c>
      <c r="C66" t="s">
        <v>8</v>
      </c>
      <c r="D66" t="s">
        <v>6</v>
      </c>
      <c r="E66" s="3">
        <v>6198.05</v>
      </c>
      <c r="F66" t="s">
        <v>73</v>
      </c>
      <c r="G66" t="s">
        <v>205</v>
      </c>
      <c r="H66" t="s">
        <v>283</v>
      </c>
      <c r="I66" t="s">
        <v>844</v>
      </c>
      <c r="L66" t="str">
        <f>_xlfn.XLOOKUP(AccountInfo[[#This Row],[Accountofficer]],ZBEmployess[Fullname],ZBEmployess[Branchname],"Not Found",0)</f>
        <v>Mokola</v>
      </c>
      <c r="N66" t="str">
        <f>INDEX('CustomerInfo'!$H$2:$H$247,MATCH(AccountInfo[[#This Row],[AccountName     ]],AccountInfo[[AccountName     ]],0))</f>
        <v>Yinka Amos</v>
      </c>
    </row>
    <row r="67" spans="1:14" x14ac:dyDescent="0.25">
      <c r="A67">
        <v>204018</v>
      </c>
      <c r="B67" s="2">
        <v>41815</v>
      </c>
      <c r="C67" t="s">
        <v>8</v>
      </c>
      <c r="D67" t="s">
        <v>6</v>
      </c>
      <c r="E67" s="3">
        <v>63.97</v>
      </c>
      <c r="F67" t="s">
        <v>74</v>
      </c>
      <c r="G67" t="s">
        <v>205</v>
      </c>
      <c r="H67" t="s">
        <v>455</v>
      </c>
      <c r="I67" t="s">
        <v>895</v>
      </c>
      <c r="L67" t="str">
        <f>_xlfn.XLOOKUP(AccountInfo[[#This Row],[Accountofficer]],ZBEmployess[Fullname],ZBEmployess[Branchname],"Not Found",0)</f>
        <v>Not Found</v>
      </c>
      <c r="N67" t="str">
        <f>INDEX('CustomerInfo'!$H$2:$H$247,MATCH(AccountInfo[[#This Row],[AccountName     ]],AccountInfo[[AccountName     ]],0))</f>
        <v>Rosemary Elvis</v>
      </c>
    </row>
    <row r="68" spans="1:14" x14ac:dyDescent="0.25">
      <c r="A68">
        <v>204029</v>
      </c>
      <c r="B68" s="2">
        <v>39169</v>
      </c>
      <c r="C68" t="s">
        <v>8</v>
      </c>
      <c r="D68" t="s">
        <v>6</v>
      </c>
      <c r="E68" s="3">
        <v>7.75</v>
      </c>
      <c r="F68" t="s">
        <v>75</v>
      </c>
      <c r="G68" t="s">
        <v>205</v>
      </c>
      <c r="H68" t="s">
        <v>459</v>
      </c>
      <c r="I68" t="s">
        <v>822</v>
      </c>
      <c r="L68" t="str">
        <f>_xlfn.XLOOKUP(AccountInfo[[#This Row],[Accountofficer]],ZBEmployess[Fullname],ZBEmployess[Branchname],"Not Found",0)</f>
        <v>Not Found</v>
      </c>
      <c r="N68" t="str">
        <f>INDEX('CustomerInfo'!$H$2:$H$247,MATCH(AccountInfo[[#This Row],[AccountName     ]],AccountInfo[[AccountName     ]],0))</f>
        <v>Precious Alayande</v>
      </c>
    </row>
    <row r="69" spans="1:14" x14ac:dyDescent="0.25">
      <c r="A69">
        <v>204271</v>
      </c>
      <c r="B69" s="2">
        <v>38990</v>
      </c>
      <c r="C69" t="s">
        <v>8</v>
      </c>
      <c r="D69" t="s">
        <v>6</v>
      </c>
      <c r="E69" s="3">
        <v>3785.83</v>
      </c>
      <c r="F69" t="s">
        <v>76</v>
      </c>
      <c r="G69" t="s">
        <v>205</v>
      </c>
      <c r="H69" t="s">
        <v>314</v>
      </c>
      <c r="I69" t="s">
        <v>861</v>
      </c>
      <c r="L69" t="str">
        <f>_xlfn.XLOOKUP(AccountInfo[[#This Row],[Accountofficer]],ZBEmployess[Fullname],ZBEmployess[Branchname],"Not Found",0)</f>
        <v>Iwo road</v>
      </c>
      <c r="N69" t="str">
        <f>INDEX('CustomerInfo'!$H$2:$H$247,MATCH(AccountInfo[[#This Row],[AccountName     ]],AccountInfo[[AccountName     ]],0))</f>
        <v>Uche Emeka</v>
      </c>
    </row>
    <row r="70" spans="1:14" x14ac:dyDescent="0.25">
      <c r="A70">
        <v>205379</v>
      </c>
      <c r="B70" s="2">
        <v>37182</v>
      </c>
      <c r="C70" t="s">
        <v>8</v>
      </c>
      <c r="D70" t="s">
        <v>6</v>
      </c>
      <c r="E70" s="3">
        <v>657037.23</v>
      </c>
      <c r="F70" t="s">
        <v>77</v>
      </c>
      <c r="G70" t="s">
        <v>205</v>
      </c>
      <c r="H70" t="s">
        <v>352</v>
      </c>
      <c r="I70" t="s">
        <v>871</v>
      </c>
      <c r="L70" t="str">
        <f>_xlfn.XLOOKUP(AccountInfo[[#This Row],[Accountofficer]],ZBEmployess[Fullname],ZBEmployess[Branchname],"Not Found",0)</f>
        <v>Ojoo</v>
      </c>
      <c r="N70" t="str">
        <f>INDEX('CustomerInfo'!$H$2:$H$247,MATCH(AccountInfo[[#This Row],[AccountName     ]],AccountInfo[[AccountName     ]],0))</f>
        <v>Aminat Yusuf</v>
      </c>
    </row>
    <row r="71" spans="1:14" x14ac:dyDescent="0.25">
      <c r="A71">
        <v>210294</v>
      </c>
      <c r="B71" s="2">
        <v>38623</v>
      </c>
      <c r="C71" t="s">
        <v>8</v>
      </c>
      <c r="D71" t="s">
        <v>6</v>
      </c>
      <c r="E71" s="3">
        <v>2182041</v>
      </c>
      <c r="F71" t="s">
        <v>78</v>
      </c>
      <c r="G71" t="s">
        <v>205</v>
      </c>
      <c r="H71" t="s">
        <v>470</v>
      </c>
      <c r="I71" t="s">
        <v>885</v>
      </c>
      <c r="L71" t="str">
        <f>_xlfn.XLOOKUP(AccountInfo[[#This Row],[Accountofficer]],ZBEmployess[Fullname],ZBEmployess[Branchname],"Not Found",0)</f>
        <v>Oluyole</v>
      </c>
      <c r="N71" t="str">
        <f>INDEX('CustomerInfo'!$H$2:$H$247,MATCH(AccountInfo[[#This Row],[AccountName     ]],AccountInfo[[AccountName     ]],0))</f>
        <v>Fatimah Dauda</v>
      </c>
    </row>
    <row r="72" spans="1:14" x14ac:dyDescent="0.25">
      <c r="A72">
        <v>210422</v>
      </c>
      <c r="B72" s="2">
        <v>42576</v>
      </c>
      <c r="C72" t="s">
        <v>8</v>
      </c>
      <c r="D72" t="s">
        <v>6</v>
      </c>
      <c r="E72" s="3">
        <v>1572197.18</v>
      </c>
      <c r="F72" t="s">
        <v>79</v>
      </c>
      <c r="G72" t="s">
        <v>205</v>
      </c>
      <c r="H72" t="s">
        <v>359</v>
      </c>
      <c r="I72" t="s">
        <v>336</v>
      </c>
      <c r="L72" t="str">
        <f>_xlfn.XLOOKUP(AccountInfo[[#This Row],[Accountofficer]],ZBEmployess[Fullname],ZBEmployess[Branchname],"Not Found",0)</f>
        <v>Saki</v>
      </c>
      <c r="N72" t="str">
        <f>INDEX('CustomerInfo'!$H$2:$H$247,MATCH(AccountInfo[[#This Row],[AccountName     ]],AccountInfo[[AccountName     ]],0))</f>
        <v>Peter Badejo</v>
      </c>
    </row>
    <row r="73" spans="1:14" x14ac:dyDescent="0.25">
      <c r="A73">
        <v>210757</v>
      </c>
      <c r="B73" s="2">
        <v>40187</v>
      </c>
      <c r="C73" t="s">
        <v>8</v>
      </c>
      <c r="D73" t="s">
        <v>6</v>
      </c>
      <c r="E73" s="3">
        <v>1550669.47</v>
      </c>
      <c r="F73" t="s">
        <v>80</v>
      </c>
      <c r="G73" t="s">
        <v>205</v>
      </c>
      <c r="H73" t="s">
        <v>386</v>
      </c>
      <c r="I73" t="s">
        <v>890</v>
      </c>
      <c r="L73" t="str">
        <f>_xlfn.XLOOKUP(AccountInfo[[#This Row],[Accountofficer]],ZBEmployess[Fullname],ZBEmployess[Branchname],"Not Found",0)</f>
        <v>Oyo Town</v>
      </c>
      <c r="N73" t="str">
        <f>INDEX('CustomerInfo'!$H$2:$H$247,MATCH(AccountInfo[[#This Row],[AccountName     ]],AccountInfo[[AccountName     ]],0))</f>
        <v>Israel Igboekwe</v>
      </c>
    </row>
    <row r="74" spans="1:14" x14ac:dyDescent="0.25">
      <c r="A74">
        <v>210805</v>
      </c>
      <c r="B74" s="2">
        <v>38379</v>
      </c>
      <c r="C74" t="s">
        <v>8</v>
      </c>
      <c r="D74" t="s">
        <v>6</v>
      </c>
      <c r="E74" s="3">
        <v>2052513.1</v>
      </c>
      <c r="F74" t="s">
        <v>81</v>
      </c>
      <c r="G74" t="s">
        <v>205</v>
      </c>
      <c r="H74" t="s">
        <v>479</v>
      </c>
      <c r="I74" t="s">
        <v>336</v>
      </c>
      <c r="L74" t="str">
        <f>_xlfn.XLOOKUP(AccountInfo[[#This Row],[Accountofficer]],ZBEmployess[Fullname],ZBEmployess[Branchname],"Not Found",0)</f>
        <v>Saki</v>
      </c>
      <c r="N74" t="str">
        <f>INDEX('CustomerInfo'!$H$2:$H$247,MATCH(AccountInfo[[#This Row],[AccountName     ]],AccountInfo[[AccountName     ]],0))</f>
        <v>Fatimah Mohammed</v>
      </c>
    </row>
    <row r="75" spans="1:14" x14ac:dyDescent="0.25">
      <c r="A75">
        <v>210818</v>
      </c>
      <c r="B75" s="2">
        <v>38485</v>
      </c>
      <c r="C75" t="s">
        <v>199</v>
      </c>
      <c r="D75" t="s">
        <v>7</v>
      </c>
      <c r="E75" s="3">
        <v>0</v>
      </c>
      <c r="F75" t="s">
        <v>82</v>
      </c>
      <c r="G75" t="s">
        <v>205</v>
      </c>
      <c r="H75" t="s">
        <v>484</v>
      </c>
      <c r="I75" t="s">
        <v>890</v>
      </c>
      <c r="L75" t="str">
        <f>_xlfn.XLOOKUP(AccountInfo[[#This Row],[Accountofficer]],ZBEmployess[Fullname],ZBEmployess[Branchname],"Not Found",0)</f>
        <v>Oyo Town</v>
      </c>
      <c r="N75" t="str">
        <f>INDEX('CustomerInfo'!$H$2:$H$247,MATCH(AccountInfo[[#This Row],[AccountName     ]],AccountInfo[[AccountName     ]],0))</f>
        <v>Bolu Fatunbi</v>
      </c>
    </row>
    <row r="76" spans="1:14" x14ac:dyDescent="0.25">
      <c r="A76">
        <v>210854</v>
      </c>
      <c r="B76" s="2">
        <v>39002</v>
      </c>
      <c r="C76" t="s">
        <v>8</v>
      </c>
      <c r="D76" t="s">
        <v>6</v>
      </c>
      <c r="E76" s="3">
        <v>1573.24</v>
      </c>
      <c r="F76" t="s">
        <v>83</v>
      </c>
      <c r="G76" t="s">
        <v>205</v>
      </c>
      <c r="H76" t="s">
        <v>939</v>
      </c>
      <c r="I76" t="s">
        <v>930</v>
      </c>
      <c r="L76" t="str">
        <f>_xlfn.XLOOKUP(AccountInfo[[#This Row],[Accountofficer]],ZBEmployess[Fullname],ZBEmployess[Branchname],"Not Found",0)</f>
        <v>Not Found</v>
      </c>
      <c r="N76" t="str">
        <f>INDEX('CustomerInfo'!$H$2:$H$247,MATCH(AccountInfo[[#This Row],[AccountName     ]],AccountInfo[[AccountName     ]],0))</f>
        <v>Jemimah Alagbe</v>
      </c>
    </row>
    <row r="77" spans="1:14" x14ac:dyDescent="0.25">
      <c r="A77">
        <v>211110</v>
      </c>
      <c r="B77" s="2">
        <v>40518</v>
      </c>
      <c r="C77" t="s">
        <v>8</v>
      </c>
      <c r="D77" t="s">
        <v>6</v>
      </c>
      <c r="E77" s="3">
        <v>1955432</v>
      </c>
      <c r="F77" t="s">
        <v>84</v>
      </c>
      <c r="G77" t="s">
        <v>205</v>
      </c>
      <c r="H77" t="s">
        <v>337</v>
      </c>
      <c r="I77" t="s">
        <v>336</v>
      </c>
      <c r="L77" t="str">
        <f>_xlfn.XLOOKUP(AccountInfo[[#This Row],[Accountofficer]],ZBEmployess[Fullname],ZBEmployess[Branchname],"Not Found",0)</f>
        <v>Saki</v>
      </c>
      <c r="N77" t="str">
        <f>INDEX('CustomerInfo'!$H$2:$H$247,MATCH(AccountInfo[[#This Row],[AccountName     ]],AccountInfo[[AccountName     ]],0))</f>
        <v>Saliu Aderonmu</v>
      </c>
    </row>
    <row r="78" spans="1:14" x14ac:dyDescent="0.25">
      <c r="A78">
        <v>211600</v>
      </c>
      <c r="B78" s="2">
        <v>44732</v>
      </c>
      <c r="C78" t="s">
        <v>8</v>
      </c>
      <c r="D78" t="s">
        <v>6</v>
      </c>
      <c r="E78" s="3">
        <v>1655943.19</v>
      </c>
      <c r="F78" t="s">
        <v>85</v>
      </c>
      <c r="G78" t="s">
        <v>205</v>
      </c>
      <c r="H78" t="s">
        <v>494</v>
      </c>
      <c r="I78" t="s">
        <v>930</v>
      </c>
      <c r="L78" t="str">
        <f>_xlfn.XLOOKUP(AccountInfo[[#This Row],[Accountofficer]],ZBEmployess[Fullname],ZBEmployess[Branchname],"Not Found",0)</f>
        <v>Not Found</v>
      </c>
      <c r="N78" t="str">
        <f>INDEX('CustomerInfo'!$H$2:$H$247,MATCH(AccountInfo[[#This Row],[AccountName     ]],AccountInfo[[AccountName     ]],0))</f>
        <v>Azeez Adeniran</v>
      </c>
    </row>
    <row r="79" spans="1:14" x14ac:dyDescent="0.25">
      <c r="A79">
        <v>211920</v>
      </c>
      <c r="B79" s="2">
        <v>37740</v>
      </c>
      <c r="C79" t="s">
        <v>8</v>
      </c>
      <c r="D79" t="s">
        <v>6</v>
      </c>
      <c r="E79" s="3">
        <v>1.26</v>
      </c>
      <c r="F79" t="s">
        <v>86</v>
      </c>
      <c r="G79" t="s">
        <v>205</v>
      </c>
      <c r="H79" t="s">
        <v>283</v>
      </c>
      <c r="I79" t="s">
        <v>844</v>
      </c>
      <c r="L79" t="str">
        <f>_xlfn.XLOOKUP(AccountInfo[[#This Row],[Accountofficer]],ZBEmployess[Fullname],ZBEmployess[Branchname],"Not Found",0)</f>
        <v>Mokola</v>
      </c>
      <c r="N79" t="str">
        <f>INDEX('CustomerInfo'!$H$2:$H$247,MATCH(AccountInfo[[#This Row],[AccountName     ]],AccountInfo[[AccountName     ]],0))</f>
        <v>Yinka Amos</v>
      </c>
    </row>
    <row r="80" spans="1:14" x14ac:dyDescent="0.25">
      <c r="A80">
        <v>212083</v>
      </c>
      <c r="B80" s="2">
        <v>44435</v>
      </c>
      <c r="C80" t="s">
        <v>8</v>
      </c>
      <c r="D80" t="s">
        <v>6</v>
      </c>
      <c r="E80" s="3">
        <v>36.6</v>
      </c>
      <c r="F80" t="s">
        <v>87</v>
      </c>
      <c r="G80" t="s">
        <v>205</v>
      </c>
      <c r="H80" t="s">
        <v>221</v>
      </c>
      <c r="I80" t="s">
        <v>895</v>
      </c>
      <c r="L80" t="str">
        <f>_xlfn.XLOOKUP(AccountInfo[[#This Row],[Accountofficer]],ZBEmployess[Fullname],ZBEmployess[Branchname],"Not Found",0)</f>
        <v>Bodija</v>
      </c>
      <c r="N80" t="str">
        <f>INDEX('CustomerInfo'!$H$2:$H$247,MATCH(AccountInfo[[#This Row],[AccountName     ]],AccountInfo[[AccountName     ]],0))</f>
        <v>Matthew Durojaye</v>
      </c>
    </row>
    <row r="81" spans="1:14" x14ac:dyDescent="0.25">
      <c r="A81">
        <v>212677</v>
      </c>
      <c r="B81" s="2">
        <v>38915</v>
      </c>
      <c r="C81" t="s">
        <v>8</v>
      </c>
      <c r="D81" t="s">
        <v>6</v>
      </c>
      <c r="E81" s="3">
        <v>5929.19</v>
      </c>
      <c r="F81" t="s">
        <v>88</v>
      </c>
      <c r="G81" t="s">
        <v>205</v>
      </c>
      <c r="H81" t="s">
        <v>247</v>
      </c>
      <c r="I81" t="s">
        <v>822</v>
      </c>
      <c r="L81" t="str">
        <f>_xlfn.XLOOKUP(AccountInfo[[#This Row],[Accountofficer]],ZBEmployess[Fullname],ZBEmployess[Branchname],"Not Found",0)</f>
        <v>Dugbe</v>
      </c>
      <c r="N81" t="str">
        <f>INDEX('CustomerInfo'!$H$2:$H$247,MATCH(AccountInfo[[#This Row],[AccountName     ]],AccountInfo[[AccountName     ]],0))</f>
        <v>Adams Johnson</v>
      </c>
    </row>
    <row r="82" spans="1:14" x14ac:dyDescent="0.25">
      <c r="A82">
        <v>212938</v>
      </c>
      <c r="B82" s="2">
        <v>39075</v>
      </c>
      <c r="C82" t="s">
        <v>8</v>
      </c>
      <c r="D82" t="s">
        <v>6</v>
      </c>
      <c r="E82" s="3">
        <v>-635.57000000000005</v>
      </c>
      <c r="F82" t="s">
        <v>89</v>
      </c>
      <c r="G82" t="s">
        <v>205</v>
      </c>
      <c r="H82" t="s">
        <v>509</v>
      </c>
      <c r="I82" t="s">
        <v>895</v>
      </c>
      <c r="L82" t="str">
        <f>_xlfn.XLOOKUP(AccountInfo[[#This Row],[Accountofficer]],ZBEmployess[Fullname],ZBEmployess[Branchname],"Not Found",0)</f>
        <v>Bodija</v>
      </c>
      <c r="N82" t="str">
        <f>INDEX('CustomerInfo'!$H$2:$H$247,MATCH(AccountInfo[[#This Row],[AccountName     ]],AccountInfo[[AccountName     ]],0))</f>
        <v>Fathia Aliyu</v>
      </c>
    </row>
    <row r="83" spans="1:14" x14ac:dyDescent="0.25">
      <c r="A83">
        <v>215761</v>
      </c>
      <c r="B83" s="2">
        <v>42653</v>
      </c>
      <c r="C83" t="s">
        <v>8</v>
      </c>
      <c r="D83" t="s">
        <v>6</v>
      </c>
      <c r="E83" s="3">
        <v>75</v>
      </c>
      <c r="F83" t="s">
        <v>90</v>
      </c>
      <c r="G83" t="s">
        <v>205</v>
      </c>
      <c r="H83" t="s">
        <v>337</v>
      </c>
      <c r="I83" t="s">
        <v>336</v>
      </c>
      <c r="L83" t="str">
        <f>_xlfn.XLOOKUP(AccountInfo[[#This Row],[Accountofficer]],ZBEmployess[Fullname],ZBEmployess[Branchname],"Not Found",0)</f>
        <v>Saki</v>
      </c>
      <c r="N83" t="str">
        <f>INDEX('CustomerInfo'!$H$2:$H$247,MATCH(AccountInfo[[#This Row],[AccountName     ]],AccountInfo[[AccountName     ]],0))</f>
        <v>Saliu Aderonmu</v>
      </c>
    </row>
    <row r="84" spans="1:14" x14ac:dyDescent="0.25">
      <c r="A84">
        <v>215875</v>
      </c>
      <c r="B84" s="2">
        <v>43244</v>
      </c>
      <c r="C84" t="s">
        <v>8</v>
      </c>
      <c r="D84" t="s">
        <v>6</v>
      </c>
      <c r="E84" s="3">
        <v>388.29</v>
      </c>
      <c r="F84" t="s">
        <v>91</v>
      </c>
      <c r="G84" t="s">
        <v>205</v>
      </c>
      <c r="H84" t="s">
        <v>268</v>
      </c>
      <c r="I84" t="s">
        <v>861</v>
      </c>
      <c r="L84" t="str">
        <f>_xlfn.XLOOKUP(AccountInfo[[#This Row],[Accountofficer]],ZBEmployess[Fullname],ZBEmployess[Branchname],"Not Found",0)</f>
        <v>Iwo road</v>
      </c>
      <c r="N84" t="str">
        <f>INDEX('CustomerInfo'!$H$2:$H$247,MATCH(AccountInfo[[#This Row],[AccountName     ]],AccountInfo[[AccountName     ]],0))</f>
        <v>Yemisi Onigbinde</v>
      </c>
    </row>
    <row r="85" spans="1:14" x14ac:dyDescent="0.25">
      <c r="A85">
        <v>217339</v>
      </c>
      <c r="B85" s="2">
        <v>43505</v>
      </c>
      <c r="C85" t="s">
        <v>8</v>
      </c>
      <c r="D85" t="s">
        <v>6</v>
      </c>
      <c r="E85" s="3">
        <v>23.87</v>
      </c>
      <c r="F85" t="s">
        <v>92</v>
      </c>
      <c r="G85" t="s">
        <v>205</v>
      </c>
      <c r="H85" t="s">
        <v>484</v>
      </c>
      <c r="I85" t="s">
        <v>890</v>
      </c>
      <c r="L85" t="str">
        <f>_xlfn.XLOOKUP(AccountInfo[[#This Row],[Accountofficer]],ZBEmployess[Fullname],ZBEmployess[Branchname],"Not Found",0)</f>
        <v>Oyo Town</v>
      </c>
      <c r="N85" t="str">
        <f>INDEX('CustomerInfo'!$H$2:$H$247,MATCH(AccountInfo[[#This Row],[AccountName     ]],AccountInfo[[AccountName     ]],0))</f>
        <v>Bolu Fatunbi</v>
      </c>
    </row>
    <row r="86" spans="1:14" x14ac:dyDescent="0.25">
      <c r="A86">
        <v>217714</v>
      </c>
      <c r="B86" s="2">
        <v>39303</v>
      </c>
      <c r="C86" t="s">
        <v>8</v>
      </c>
      <c r="D86" t="s">
        <v>6</v>
      </c>
      <c r="E86" s="3">
        <v>37901.18</v>
      </c>
      <c r="F86" t="s">
        <v>93</v>
      </c>
      <c r="G86" t="s">
        <v>205</v>
      </c>
      <c r="H86" t="s">
        <v>479</v>
      </c>
      <c r="I86" t="s">
        <v>336</v>
      </c>
      <c r="L86" t="str">
        <f>_xlfn.XLOOKUP(AccountInfo[[#This Row],[Accountofficer]],ZBEmployess[Fullname],ZBEmployess[Branchname],"Not Found",0)</f>
        <v>Saki</v>
      </c>
      <c r="N86" t="str">
        <f>INDEX('CustomerInfo'!$H$2:$H$247,MATCH(AccountInfo[[#This Row],[AccountName     ]],AccountInfo[[AccountName     ]],0))</f>
        <v>Fatimah Mohammed</v>
      </c>
    </row>
    <row r="87" spans="1:14" x14ac:dyDescent="0.25">
      <c r="A87">
        <v>217876</v>
      </c>
      <c r="B87" s="2">
        <v>41201</v>
      </c>
      <c r="C87" t="s">
        <v>8</v>
      </c>
      <c r="D87" t="s">
        <v>6</v>
      </c>
      <c r="E87" s="3">
        <v>298295</v>
      </c>
      <c r="F87" t="s">
        <v>94</v>
      </c>
      <c r="G87" t="s">
        <v>205</v>
      </c>
      <c r="H87" t="s">
        <v>484</v>
      </c>
      <c r="I87" t="s">
        <v>890</v>
      </c>
      <c r="L87" t="str">
        <f>_xlfn.XLOOKUP(AccountInfo[[#This Row],[Accountofficer]],ZBEmployess[Fullname],ZBEmployess[Branchname],"Not Found",0)</f>
        <v>Oyo Town</v>
      </c>
      <c r="N87" t="str">
        <f>INDEX('CustomerInfo'!$H$2:$H$247,MATCH(AccountInfo[[#This Row],[AccountName     ]],AccountInfo[[AccountName     ]],0))</f>
        <v>Bolu Fatunbi</v>
      </c>
    </row>
    <row r="88" spans="1:14" x14ac:dyDescent="0.25">
      <c r="A88">
        <v>219375</v>
      </c>
      <c r="B88" s="2">
        <v>43223</v>
      </c>
      <c r="C88" t="s">
        <v>8</v>
      </c>
      <c r="D88" t="s">
        <v>6</v>
      </c>
      <c r="E88" s="3">
        <v>150957.20000000001</v>
      </c>
      <c r="F88" t="s">
        <v>95</v>
      </c>
      <c r="G88" t="s">
        <v>205</v>
      </c>
      <c r="H88" t="s">
        <v>528</v>
      </c>
      <c r="I88" t="s">
        <v>878</v>
      </c>
      <c r="L88" t="str">
        <f>_xlfn.XLOOKUP(AccountInfo[[#This Row],[Accountofficer]],ZBEmployess[Fullname],ZBEmployess[Branchname],"Not Found",0)</f>
        <v>Challenge</v>
      </c>
      <c r="N88" t="str">
        <f>INDEX('CustomerInfo'!$H$2:$H$247,MATCH(AccountInfo[[#This Row],[AccountName     ]],AccountInfo[[AccountName     ]],0))</f>
        <v>Israel Olatunde</v>
      </c>
    </row>
    <row r="89" spans="1:14" x14ac:dyDescent="0.25">
      <c r="A89">
        <v>219446</v>
      </c>
      <c r="B89" s="2">
        <v>38235</v>
      </c>
      <c r="C89" t="s">
        <v>8</v>
      </c>
      <c r="D89" t="s">
        <v>6</v>
      </c>
      <c r="E89" s="3">
        <v>4275381.29</v>
      </c>
      <c r="F89" t="s">
        <v>96</v>
      </c>
      <c r="G89" t="s">
        <v>205</v>
      </c>
      <c r="H89" t="s">
        <v>386</v>
      </c>
      <c r="I89" t="s">
        <v>890</v>
      </c>
      <c r="L89" t="str">
        <f>_xlfn.XLOOKUP(AccountInfo[[#This Row],[Accountofficer]],ZBEmployess[Fullname],ZBEmployess[Branchname],"Not Found",0)</f>
        <v>Oyo Town</v>
      </c>
      <c r="N89" t="str">
        <f>INDEX('CustomerInfo'!$H$2:$H$247,MATCH(AccountInfo[[#This Row],[AccountName     ]],AccountInfo[[AccountName     ]],0))</f>
        <v>Israel Igboekwe</v>
      </c>
    </row>
    <row r="90" spans="1:14" x14ac:dyDescent="0.25">
      <c r="A90">
        <v>220399</v>
      </c>
      <c r="B90" s="2">
        <v>36711</v>
      </c>
      <c r="C90" t="s">
        <v>8</v>
      </c>
      <c r="D90" t="s">
        <v>6</v>
      </c>
      <c r="E90" s="3">
        <v>334313</v>
      </c>
      <c r="F90" t="s">
        <v>97</v>
      </c>
      <c r="G90" t="s">
        <v>205</v>
      </c>
      <c r="H90" t="s">
        <v>275</v>
      </c>
      <c r="I90" t="s">
        <v>822</v>
      </c>
      <c r="L90" t="str">
        <f>_xlfn.XLOOKUP(AccountInfo[[#This Row],[Accountofficer]],ZBEmployess[Fullname],ZBEmployess[Branchname],"Not Found",0)</f>
        <v>Dugbe</v>
      </c>
      <c r="N90" t="str">
        <f>INDEX('CustomerInfo'!$H$2:$H$247,MATCH(AccountInfo[[#This Row],[AccountName     ]],AccountInfo[[AccountName     ]],0))</f>
        <v>Kareem Suleiman</v>
      </c>
    </row>
    <row r="91" spans="1:14" x14ac:dyDescent="0.25">
      <c r="A91">
        <v>220684</v>
      </c>
      <c r="B91" s="2">
        <v>41235</v>
      </c>
      <c r="C91" t="s">
        <v>8</v>
      </c>
      <c r="D91" t="s">
        <v>6</v>
      </c>
      <c r="E91" s="3">
        <v>749703.03</v>
      </c>
      <c r="F91" t="s">
        <v>98</v>
      </c>
      <c r="G91" t="s">
        <v>205</v>
      </c>
      <c r="H91" t="s">
        <v>231</v>
      </c>
      <c r="I91" t="s">
        <v>822</v>
      </c>
      <c r="L91" t="str">
        <f>_xlfn.XLOOKUP(AccountInfo[[#This Row],[Accountofficer]],ZBEmployess[Fullname],ZBEmployess[Branchname],"Not Found",0)</f>
        <v>Dugbe</v>
      </c>
      <c r="N91" t="str">
        <f>INDEX('CustomerInfo'!$H$2:$H$247,MATCH(AccountInfo[[#This Row],[AccountName     ]],AccountInfo[[AccountName     ]],0))</f>
        <v>Glory Akinsanya</v>
      </c>
    </row>
    <row r="92" spans="1:14" x14ac:dyDescent="0.25">
      <c r="A92">
        <v>221390</v>
      </c>
      <c r="B92" s="2">
        <v>44790</v>
      </c>
      <c r="C92" s="1">
        <v>45209</v>
      </c>
      <c r="D92" t="s">
        <v>7</v>
      </c>
      <c r="E92" s="3">
        <v>0</v>
      </c>
      <c r="F92" t="s">
        <v>99</v>
      </c>
      <c r="G92" t="s">
        <v>205</v>
      </c>
      <c r="H92" t="s">
        <v>314</v>
      </c>
      <c r="I92" t="s">
        <v>861</v>
      </c>
      <c r="L92" t="str">
        <f>_xlfn.XLOOKUP(AccountInfo[[#This Row],[Accountofficer]],ZBEmployess[Fullname],ZBEmployess[Branchname],"Not Found",0)</f>
        <v>Iwo road</v>
      </c>
      <c r="N92" t="str">
        <f>INDEX('CustomerInfo'!$H$2:$H$247,MATCH(AccountInfo[[#This Row],[AccountName     ]],AccountInfo[[AccountName     ]],0))</f>
        <v>Uche Emeka</v>
      </c>
    </row>
    <row r="93" spans="1:14" x14ac:dyDescent="0.25">
      <c r="A93">
        <v>222049</v>
      </c>
      <c r="B93" s="2">
        <v>38594</v>
      </c>
      <c r="C93" t="s">
        <v>8</v>
      </c>
      <c r="D93" t="s">
        <v>6</v>
      </c>
      <c r="E93" s="3">
        <v>78647.460000000006</v>
      </c>
      <c r="F93" t="s">
        <v>100</v>
      </c>
      <c r="G93" t="s">
        <v>205</v>
      </c>
      <c r="H93" t="s">
        <v>287</v>
      </c>
      <c r="I93" t="s">
        <v>878</v>
      </c>
      <c r="L93" t="str">
        <f>_xlfn.XLOOKUP(AccountInfo[[#This Row],[Accountofficer]],ZBEmployess[Fullname],ZBEmployess[Branchname],"Not Found",0)</f>
        <v>Challenge</v>
      </c>
      <c r="N93" t="str">
        <f>INDEX('CustomerInfo'!$H$2:$H$247,MATCH(AccountInfo[[#This Row],[AccountName     ]],AccountInfo[[AccountName     ]],0))</f>
        <v>Abraham Akinsanya</v>
      </c>
    </row>
    <row r="94" spans="1:14" x14ac:dyDescent="0.25">
      <c r="A94">
        <v>222939</v>
      </c>
      <c r="B94" s="2">
        <v>40670</v>
      </c>
      <c r="C94" t="s">
        <v>8</v>
      </c>
      <c r="D94" t="s">
        <v>6</v>
      </c>
      <c r="E94" s="3">
        <v>622195.18999999994</v>
      </c>
      <c r="F94" t="s">
        <v>101</v>
      </c>
      <c r="G94" t="s">
        <v>205</v>
      </c>
      <c r="H94" t="s">
        <v>543</v>
      </c>
      <c r="I94" t="s">
        <v>895</v>
      </c>
      <c r="L94" t="str">
        <f>_xlfn.XLOOKUP(AccountInfo[[#This Row],[Accountofficer]],ZBEmployess[Fullname],ZBEmployess[Branchname],"Not Found",0)</f>
        <v>Bodija</v>
      </c>
      <c r="N94" t="str">
        <f>INDEX('CustomerInfo'!$H$2:$H$247,MATCH(AccountInfo[[#This Row],[AccountName     ]],AccountInfo[[AccountName     ]],0))</f>
        <v>Rosemary Elvis</v>
      </c>
    </row>
    <row r="95" spans="1:14" x14ac:dyDescent="0.25">
      <c r="A95">
        <v>223902</v>
      </c>
      <c r="B95" s="2">
        <v>39244</v>
      </c>
      <c r="C95" t="s">
        <v>8</v>
      </c>
      <c r="D95" t="s">
        <v>6</v>
      </c>
      <c r="E95" s="3">
        <v>517734</v>
      </c>
      <c r="F95" t="s">
        <v>102</v>
      </c>
      <c r="G95" t="s">
        <v>205</v>
      </c>
      <c r="H95" t="s">
        <v>547</v>
      </c>
      <c r="I95" t="s">
        <v>822</v>
      </c>
      <c r="L95" t="str">
        <f>_xlfn.XLOOKUP(AccountInfo[[#This Row],[Accountofficer]],ZBEmployess[Fullname],ZBEmployess[Branchname],"Not Found",0)</f>
        <v>Dugbe</v>
      </c>
      <c r="N95" t="str">
        <f>INDEX('CustomerInfo'!$H$2:$H$247,MATCH(AccountInfo[[#This Row],[AccountName     ]],AccountInfo[[AccountName     ]],0))</f>
        <v>Fehintola Adisa</v>
      </c>
    </row>
    <row r="96" spans="1:14" x14ac:dyDescent="0.25">
      <c r="A96">
        <v>225513</v>
      </c>
      <c r="B96" s="2">
        <v>41555</v>
      </c>
      <c r="C96" t="s">
        <v>8</v>
      </c>
      <c r="D96" t="s">
        <v>6</v>
      </c>
      <c r="E96" s="3">
        <v>293355</v>
      </c>
      <c r="F96" t="s">
        <v>103</v>
      </c>
      <c r="G96" t="s">
        <v>205</v>
      </c>
      <c r="H96" t="s">
        <v>268</v>
      </c>
      <c r="I96" t="s">
        <v>861</v>
      </c>
      <c r="L96" t="str">
        <f>_xlfn.XLOOKUP(AccountInfo[[#This Row],[Accountofficer]],ZBEmployess[Fullname],ZBEmployess[Branchname],"Not Found",0)</f>
        <v>Iwo road</v>
      </c>
      <c r="N96" t="str">
        <f>INDEX('CustomerInfo'!$H$2:$H$247,MATCH(AccountInfo[[#This Row],[AccountName     ]],AccountInfo[[AccountName     ]],0))</f>
        <v>Yemisi Onigbinde</v>
      </c>
    </row>
    <row r="97" spans="1:14" x14ac:dyDescent="0.25">
      <c r="A97">
        <v>225955</v>
      </c>
      <c r="B97" s="2">
        <v>40853</v>
      </c>
      <c r="C97" t="s">
        <v>8</v>
      </c>
      <c r="D97" t="s">
        <v>6</v>
      </c>
      <c r="E97" s="3">
        <v>63636766.640000001</v>
      </c>
      <c r="F97" t="s">
        <v>104</v>
      </c>
      <c r="G97" t="s">
        <v>205</v>
      </c>
      <c r="H97" t="s">
        <v>322</v>
      </c>
      <c r="I97" t="s">
        <v>822</v>
      </c>
      <c r="L97" t="str">
        <f>_xlfn.XLOOKUP(AccountInfo[[#This Row],[Accountofficer]],ZBEmployess[Fullname],ZBEmployess[Branchname],"Not Found",0)</f>
        <v>Dugbe</v>
      </c>
      <c r="N97" t="str">
        <f>INDEX('CustomerInfo'!$H$2:$H$247,MATCH(AccountInfo[[#This Row],[AccountName     ]],AccountInfo[[AccountName     ]],0))</f>
        <v>Dimeji Bankole</v>
      </c>
    </row>
    <row r="98" spans="1:14" x14ac:dyDescent="0.25">
      <c r="A98">
        <v>226384</v>
      </c>
      <c r="B98" s="2">
        <v>38782</v>
      </c>
      <c r="C98" t="s">
        <v>8</v>
      </c>
      <c r="D98" t="s">
        <v>6</v>
      </c>
      <c r="E98" s="3">
        <v>537836.48</v>
      </c>
      <c r="F98" t="s">
        <v>105</v>
      </c>
      <c r="G98" t="s">
        <v>205</v>
      </c>
      <c r="H98" t="s">
        <v>556</v>
      </c>
      <c r="I98" t="s">
        <v>861</v>
      </c>
      <c r="L98" t="str">
        <f>_xlfn.XLOOKUP(AccountInfo[[#This Row],[Accountofficer]],ZBEmployess[Fullname],ZBEmployess[Branchname],"Not Found",0)</f>
        <v>Iwo road</v>
      </c>
      <c r="N98" t="str">
        <f>INDEX('CustomerInfo'!$H$2:$H$247,MATCH(AccountInfo[[#This Row],[AccountName     ]],AccountInfo[[AccountName     ]],0))</f>
        <v>Pascal Ebube</v>
      </c>
    </row>
    <row r="99" spans="1:14" x14ac:dyDescent="0.25">
      <c r="A99">
        <v>227550</v>
      </c>
      <c r="B99" s="2">
        <v>37885</v>
      </c>
      <c r="C99" t="s">
        <v>8</v>
      </c>
      <c r="D99" t="s">
        <v>6</v>
      </c>
      <c r="E99" s="3">
        <v>2190835.2999999998</v>
      </c>
      <c r="F99" t="s">
        <v>106</v>
      </c>
      <c r="G99" t="s">
        <v>205</v>
      </c>
      <c r="H99" t="s">
        <v>322</v>
      </c>
      <c r="I99" t="s">
        <v>822</v>
      </c>
      <c r="L99" t="str">
        <f>_xlfn.XLOOKUP(AccountInfo[[#This Row],[Accountofficer]],ZBEmployess[Fullname],ZBEmployess[Branchname],"Not Found",0)</f>
        <v>Dugbe</v>
      </c>
      <c r="N99" t="str">
        <f>INDEX('CustomerInfo'!$H$2:$H$247,MATCH(AccountInfo[[#This Row],[AccountName     ]],AccountInfo[[AccountName     ]],0))</f>
        <v>Dimeji Bankole</v>
      </c>
    </row>
    <row r="100" spans="1:14" x14ac:dyDescent="0.25">
      <c r="A100">
        <v>229283</v>
      </c>
      <c r="B100" s="2">
        <v>40994</v>
      </c>
      <c r="C100" t="s">
        <v>8</v>
      </c>
      <c r="D100" t="s">
        <v>6</v>
      </c>
      <c r="E100" s="3">
        <v>33329.35</v>
      </c>
      <c r="F100" t="s">
        <v>107</v>
      </c>
      <c r="G100" t="s">
        <v>205</v>
      </c>
      <c r="H100" t="s">
        <v>271</v>
      </c>
      <c r="I100" t="s">
        <v>895</v>
      </c>
      <c r="L100" t="str">
        <f>_xlfn.XLOOKUP(AccountInfo[[#This Row],[Accountofficer]],ZBEmployess[Fullname],ZBEmployess[Branchname],"Not Found",0)</f>
        <v>Bodija</v>
      </c>
      <c r="N100" t="str">
        <f>INDEX('CustomerInfo'!$H$2:$H$247,MATCH(AccountInfo[[#This Row],[AccountName     ]],AccountInfo[[AccountName     ]],0))</f>
        <v>Bukola Oni-Alfred</v>
      </c>
    </row>
    <row r="101" spans="1:14" x14ac:dyDescent="0.25">
      <c r="A101">
        <v>229890</v>
      </c>
      <c r="B101" s="2">
        <v>37937</v>
      </c>
      <c r="C101" t="s">
        <v>8</v>
      </c>
      <c r="D101" t="s">
        <v>6</v>
      </c>
      <c r="E101" s="3">
        <v>332929658.36000001</v>
      </c>
      <c r="F101" t="s">
        <v>108</v>
      </c>
      <c r="G101" t="s">
        <v>205</v>
      </c>
      <c r="H101" t="s">
        <v>287</v>
      </c>
      <c r="I101" t="s">
        <v>878</v>
      </c>
      <c r="L101" t="str">
        <f>_xlfn.XLOOKUP(AccountInfo[[#This Row],[Accountofficer]],ZBEmployess[Fullname],ZBEmployess[Branchname],"Not Found",0)</f>
        <v>Challenge</v>
      </c>
      <c r="N101" t="str">
        <f>INDEX('CustomerInfo'!$H$2:$H$247,MATCH(AccountInfo[[#This Row],[AccountName     ]],AccountInfo[[AccountName     ]],0))</f>
        <v>Abraham Akinsanya</v>
      </c>
    </row>
    <row r="102" spans="1:14" x14ac:dyDescent="0.25">
      <c r="A102">
        <v>231859</v>
      </c>
      <c r="B102" s="2">
        <v>37183</v>
      </c>
      <c r="C102" t="s">
        <v>8</v>
      </c>
      <c r="D102" t="s">
        <v>6</v>
      </c>
      <c r="E102" s="3">
        <v>6877.68</v>
      </c>
      <c r="F102" t="s">
        <v>109</v>
      </c>
      <c r="G102" t="s">
        <v>205</v>
      </c>
      <c r="H102" t="s">
        <v>287</v>
      </c>
      <c r="I102" t="s">
        <v>878</v>
      </c>
      <c r="L102" t="str">
        <f>_xlfn.XLOOKUP(AccountInfo[[#This Row],[Accountofficer]],ZBEmployess[Fullname],ZBEmployess[Branchname],"Not Found",0)</f>
        <v>Challenge</v>
      </c>
      <c r="N102" t="str">
        <f>INDEX('CustomerInfo'!$H$2:$H$247,MATCH(AccountInfo[[#This Row],[AccountName     ]],AccountInfo[[AccountName     ]],0))</f>
        <v>Abraham Akinsanya</v>
      </c>
    </row>
    <row r="103" spans="1:14" x14ac:dyDescent="0.25">
      <c r="A103">
        <v>233465</v>
      </c>
      <c r="B103" s="2">
        <v>41319</v>
      </c>
      <c r="C103" t="s">
        <v>8</v>
      </c>
      <c r="D103" t="s">
        <v>6</v>
      </c>
      <c r="E103" s="3">
        <v>264958.45</v>
      </c>
      <c r="F103" t="s">
        <v>110</v>
      </c>
      <c r="G103" t="s">
        <v>205</v>
      </c>
      <c r="H103" t="s">
        <v>231</v>
      </c>
      <c r="I103" t="s">
        <v>822</v>
      </c>
      <c r="L103" t="str">
        <f>_xlfn.XLOOKUP(AccountInfo[[#This Row],[Accountofficer]],ZBEmployess[Fullname],ZBEmployess[Branchname],"Not Found",0)</f>
        <v>Dugbe</v>
      </c>
      <c r="N103" t="str">
        <f>INDEX('CustomerInfo'!$H$2:$H$247,MATCH(AccountInfo[[#This Row],[AccountName     ]],AccountInfo[[AccountName     ]],0))</f>
        <v>Glory Akinsanya</v>
      </c>
    </row>
    <row r="104" spans="1:14" x14ac:dyDescent="0.25">
      <c r="A104">
        <v>234561</v>
      </c>
      <c r="B104" s="2">
        <v>43615</v>
      </c>
      <c r="C104" t="s">
        <v>8</v>
      </c>
      <c r="D104" t="s">
        <v>6</v>
      </c>
      <c r="E104" s="3">
        <v>65175.81</v>
      </c>
      <c r="F104" t="s">
        <v>111</v>
      </c>
      <c r="G104" t="s">
        <v>205</v>
      </c>
      <c r="H104" t="s">
        <v>252</v>
      </c>
      <c r="I104" t="s">
        <v>822</v>
      </c>
      <c r="L104" t="str">
        <f>_xlfn.XLOOKUP(AccountInfo[[#This Row],[Accountofficer]],ZBEmployess[Fullname],ZBEmployess[Branchname],"Not Found",0)</f>
        <v>Dugbe</v>
      </c>
      <c r="N104" t="str">
        <f>INDEX('CustomerInfo'!$H$2:$H$247,MATCH(AccountInfo[[#This Row],[AccountName     ]],AccountInfo[[AccountName     ]],0))</f>
        <v>Tobi Gabriel</v>
      </c>
    </row>
    <row r="105" spans="1:14" x14ac:dyDescent="0.25">
      <c r="A105">
        <v>235212</v>
      </c>
      <c r="B105" s="2">
        <v>40134</v>
      </c>
      <c r="C105" t="s">
        <v>8</v>
      </c>
      <c r="D105" t="s">
        <v>6</v>
      </c>
      <c r="E105" s="3">
        <v>559736.30000000005</v>
      </c>
      <c r="F105" t="s">
        <v>112</v>
      </c>
      <c r="G105" t="s">
        <v>205</v>
      </c>
      <c r="H105" t="s">
        <v>556</v>
      </c>
      <c r="I105" t="s">
        <v>861</v>
      </c>
      <c r="L105" t="str">
        <f>_xlfn.XLOOKUP(AccountInfo[[#This Row],[Accountofficer]],ZBEmployess[Fullname],ZBEmployess[Branchname],"Not Found",0)</f>
        <v>Iwo road</v>
      </c>
      <c r="N105" t="str">
        <f>INDEX('CustomerInfo'!$H$2:$H$247,MATCH(AccountInfo[[#This Row],[AccountName     ]],AccountInfo[[AccountName     ]],0))</f>
        <v>Pascal Ebube</v>
      </c>
    </row>
    <row r="106" spans="1:14" x14ac:dyDescent="0.25">
      <c r="A106">
        <v>236348</v>
      </c>
      <c r="B106" s="2">
        <v>44505</v>
      </c>
      <c r="C106" t="s">
        <v>8</v>
      </c>
      <c r="D106" t="s">
        <v>6</v>
      </c>
      <c r="E106" s="3">
        <v>43859534</v>
      </c>
      <c r="F106" t="s">
        <v>113</v>
      </c>
      <c r="G106" t="s">
        <v>205</v>
      </c>
      <c r="H106" t="s">
        <v>252</v>
      </c>
      <c r="I106" t="s">
        <v>822</v>
      </c>
      <c r="L106" t="str">
        <f>_xlfn.XLOOKUP(AccountInfo[[#This Row],[Accountofficer]],ZBEmployess[Fullname],ZBEmployess[Branchname],"Not Found",0)</f>
        <v>Dugbe</v>
      </c>
      <c r="N106" t="str">
        <f>INDEX('CustomerInfo'!$H$2:$H$247,MATCH(AccountInfo[[#This Row],[AccountName     ]],AccountInfo[[AccountName     ]],0))</f>
        <v>Tobi Gabriel</v>
      </c>
    </row>
    <row r="107" spans="1:14" x14ac:dyDescent="0.25">
      <c r="A107">
        <v>238281</v>
      </c>
      <c r="B107" s="2">
        <v>37736</v>
      </c>
      <c r="C107" s="1">
        <v>42746</v>
      </c>
      <c r="D107" t="s">
        <v>7</v>
      </c>
      <c r="E107" s="3">
        <v>0</v>
      </c>
      <c r="F107" t="s">
        <v>114</v>
      </c>
      <c r="G107" t="s">
        <v>205</v>
      </c>
      <c r="H107" t="s">
        <v>556</v>
      </c>
      <c r="I107" t="s">
        <v>861</v>
      </c>
      <c r="L107" t="str">
        <f>_xlfn.XLOOKUP(AccountInfo[[#This Row],[Accountofficer]],ZBEmployess[Fullname],ZBEmployess[Branchname],"Not Found",0)</f>
        <v>Iwo road</v>
      </c>
      <c r="N107" t="str">
        <f>INDEX('CustomerInfo'!$H$2:$H$247,MATCH(AccountInfo[[#This Row],[AccountName     ]],AccountInfo[[AccountName     ]],0))</f>
        <v>Pascal Ebube</v>
      </c>
    </row>
    <row r="108" spans="1:14" x14ac:dyDescent="0.25">
      <c r="A108">
        <v>240551</v>
      </c>
      <c r="B108" s="2">
        <v>43505</v>
      </c>
      <c r="C108" t="s">
        <v>8</v>
      </c>
      <c r="D108" t="s">
        <v>6</v>
      </c>
      <c r="E108" s="3">
        <v>6648869</v>
      </c>
      <c r="F108" t="s">
        <v>115</v>
      </c>
      <c r="G108" t="s">
        <v>205</v>
      </c>
      <c r="H108" t="s">
        <v>356</v>
      </c>
      <c r="I108" t="s">
        <v>844</v>
      </c>
      <c r="L108" t="str">
        <f>_xlfn.XLOOKUP(AccountInfo[[#This Row],[Accountofficer]],ZBEmployess[Fullname],ZBEmployess[Branchname],"Not Found",0)</f>
        <v>Mokola</v>
      </c>
      <c r="N108" t="str">
        <f>INDEX('CustomerInfo'!$H$2:$H$247,MATCH(AccountInfo[[#This Row],[AccountName     ]],AccountInfo[[AccountName     ]],0))</f>
        <v>Katherine Ozo</v>
      </c>
    </row>
    <row r="109" spans="1:14" x14ac:dyDescent="0.25">
      <c r="A109">
        <v>242272</v>
      </c>
      <c r="B109" s="2">
        <v>43240</v>
      </c>
      <c r="C109" t="s">
        <v>8</v>
      </c>
      <c r="D109" t="s">
        <v>6</v>
      </c>
      <c r="E109" s="3">
        <v>3384883</v>
      </c>
      <c r="F109" t="s">
        <v>116</v>
      </c>
      <c r="G109" t="s">
        <v>205</v>
      </c>
      <c r="H109" t="s">
        <v>528</v>
      </c>
      <c r="I109" t="s">
        <v>878</v>
      </c>
      <c r="L109" t="str">
        <f>_xlfn.XLOOKUP(AccountInfo[[#This Row],[Accountofficer]],ZBEmployess[Fullname],ZBEmployess[Branchname],"Not Found",0)</f>
        <v>Challenge</v>
      </c>
      <c r="N109" t="str">
        <f>INDEX('CustomerInfo'!$H$2:$H$247,MATCH(AccountInfo[[#This Row],[AccountName     ]],AccountInfo[[AccountName     ]],0))</f>
        <v>Israel Olatunde</v>
      </c>
    </row>
    <row r="110" spans="1:14" x14ac:dyDescent="0.25">
      <c r="A110">
        <v>242908</v>
      </c>
      <c r="B110" s="2">
        <v>41774</v>
      </c>
      <c r="C110" t="s">
        <v>8</v>
      </c>
      <c r="D110" t="s">
        <v>6</v>
      </c>
      <c r="E110" s="3">
        <v>6755196</v>
      </c>
      <c r="F110" t="s">
        <v>117</v>
      </c>
      <c r="G110" t="s">
        <v>205</v>
      </c>
      <c r="H110" t="s">
        <v>271</v>
      </c>
      <c r="I110" t="s">
        <v>895</v>
      </c>
      <c r="L110" t="str">
        <f>_xlfn.XLOOKUP(AccountInfo[[#This Row],[Accountofficer]],ZBEmployess[Fullname],ZBEmployess[Branchname],"Not Found",0)</f>
        <v>Bodija</v>
      </c>
      <c r="N110" t="str">
        <f>INDEX('CustomerInfo'!$H$2:$H$247,MATCH(AccountInfo[[#This Row],[AccountName     ]],AccountInfo[[AccountName     ]],0))</f>
        <v>Bukola Oni-Alfred</v>
      </c>
    </row>
    <row r="111" spans="1:14" x14ac:dyDescent="0.25">
      <c r="A111">
        <v>245161</v>
      </c>
      <c r="B111" s="2">
        <v>44081</v>
      </c>
      <c r="C111" t="s">
        <v>8</v>
      </c>
      <c r="D111" t="s">
        <v>6</v>
      </c>
      <c r="E111" s="3">
        <v>6493152</v>
      </c>
      <c r="F111" t="s">
        <v>118</v>
      </c>
      <c r="G111" t="s">
        <v>205</v>
      </c>
      <c r="H111" t="s">
        <v>592</v>
      </c>
      <c r="I111" t="s">
        <v>717</v>
      </c>
      <c r="L111" t="str">
        <f>_xlfn.XLOOKUP(AccountInfo[[#This Row],[Accountofficer]],ZBEmployess[Fullname],ZBEmployess[Branchname],"Not Found",0)</f>
        <v>Ogbomosho</v>
      </c>
      <c r="N111" t="str">
        <f>INDEX('CustomerInfo'!$H$2:$H$247,MATCH(AccountInfo[[#This Row],[AccountName     ]],AccountInfo[[AccountName     ]],0))</f>
        <v>Arinze Paul</v>
      </c>
    </row>
    <row r="112" spans="1:14" x14ac:dyDescent="0.25">
      <c r="A112">
        <v>246182</v>
      </c>
      <c r="B112" s="2">
        <v>39046</v>
      </c>
      <c r="C112" t="s">
        <v>8</v>
      </c>
      <c r="D112" t="s">
        <v>6</v>
      </c>
      <c r="E112" s="3">
        <v>73320</v>
      </c>
      <c r="F112" t="s">
        <v>119</v>
      </c>
      <c r="G112" t="s">
        <v>205</v>
      </c>
      <c r="H112" t="s">
        <v>449</v>
      </c>
      <c r="I112" t="s">
        <v>895</v>
      </c>
      <c r="L112" t="str">
        <f>_xlfn.XLOOKUP(AccountInfo[[#This Row],[Accountofficer]],ZBEmployess[Fullname],ZBEmployess[Branchname],"Not Found",0)</f>
        <v>Bodija</v>
      </c>
      <c r="N112" t="str">
        <f>INDEX('CustomerInfo'!$H$2:$H$247,MATCH(AccountInfo[[#This Row],[AccountName     ]],AccountInfo[[AccountName     ]],0))</f>
        <v>Bukola Davies</v>
      </c>
    </row>
    <row r="113" spans="1:14" x14ac:dyDescent="0.25">
      <c r="A113">
        <v>246991</v>
      </c>
      <c r="B113" s="2">
        <v>36996</v>
      </c>
      <c r="C113" t="s">
        <v>8</v>
      </c>
      <c r="D113" t="s">
        <v>6</v>
      </c>
      <c r="E113" s="3">
        <v>50598</v>
      </c>
      <c r="F113" t="s">
        <v>120</v>
      </c>
      <c r="G113" t="s">
        <v>205</v>
      </c>
      <c r="H113" t="s">
        <v>365</v>
      </c>
      <c r="I113" t="s">
        <v>844</v>
      </c>
      <c r="L113" t="str">
        <f>_xlfn.XLOOKUP(AccountInfo[[#This Row],[Accountofficer]],ZBEmployess[Fullname],ZBEmployess[Branchname],"Not Found",0)</f>
        <v>Mokola</v>
      </c>
      <c r="N113" t="str">
        <f>INDEX('CustomerInfo'!$H$2:$H$247,MATCH(AccountInfo[[#This Row],[AccountName     ]],AccountInfo[[AccountName     ]],0))</f>
        <v>King Umar</v>
      </c>
    </row>
    <row r="114" spans="1:14" x14ac:dyDescent="0.25">
      <c r="A114">
        <v>247890</v>
      </c>
      <c r="B114" s="2">
        <v>43389</v>
      </c>
      <c r="C114" s="1">
        <v>44937</v>
      </c>
      <c r="D114" t="s">
        <v>7</v>
      </c>
      <c r="E114" s="3">
        <v>0</v>
      </c>
      <c r="F114" t="s">
        <v>121</v>
      </c>
      <c r="G114" t="s">
        <v>205</v>
      </c>
      <c r="H114" t="s">
        <v>394</v>
      </c>
      <c r="I114" t="s">
        <v>885</v>
      </c>
      <c r="L114" t="str">
        <f>_xlfn.XLOOKUP(AccountInfo[[#This Row],[Accountofficer]],ZBEmployess[Fullname],ZBEmployess[Branchname],"Not Found",0)</f>
        <v>Oluyole</v>
      </c>
      <c r="N114" t="str">
        <f>INDEX('CustomerInfo'!$H$2:$H$247,MATCH(AccountInfo[[#This Row],[AccountName     ]],AccountInfo[[AccountName     ]],0))</f>
        <v>Adura Akinyemi</v>
      </c>
    </row>
    <row r="115" spans="1:14" x14ac:dyDescent="0.25">
      <c r="A115">
        <v>256214</v>
      </c>
      <c r="B115" s="2">
        <v>41713</v>
      </c>
      <c r="C115" t="s">
        <v>8</v>
      </c>
      <c r="D115" t="s">
        <v>6</v>
      </c>
      <c r="E115" s="3">
        <v>60043</v>
      </c>
      <c r="F115" t="s">
        <v>122</v>
      </c>
      <c r="G115" t="s">
        <v>205</v>
      </c>
      <c r="H115" t="s">
        <v>322</v>
      </c>
      <c r="I115" t="s">
        <v>822</v>
      </c>
      <c r="L115" t="str">
        <f>_xlfn.XLOOKUP(AccountInfo[[#This Row],[Accountofficer]],ZBEmployess[Fullname],ZBEmployess[Branchname],"Not Found",0)</f>
        <v>Dugbe</v>
      </c>
      <c r="N115" t="str">
        <f>INDEX('CustomerInfo'!$H$2:$H$247,MATCH(AccountInfo[[#This Row],[AccountName     ]],AccountInfo[[AccountName     ]],0))</f>
        <v>Dimeji Bankole</v>
      </c>
    </row>
    <row r="116" spans="1:14" x14ac:dyDescent="0.25">
      <c r="A116">
        <v>257562</v>
      </c>
      <c r="B116" s="2">
        <v>39549</v>
      </c>
      <c r="C116" t="s">
        <v>8</v>
      </c>
      <c r="D116" t="s">
        <v>6</v>
      </c>
      <c r="E116" s="3">
        <v>72280</v>
      </c>
      <c r="F116" t="s">
        <v>123</v>
      </c>
      <c r="G116" t="s">
        <v>205</v>
      </c>
      <c r="H116" t="s">
        <v>604</v>
      </c>
      <c r="I116" t="s">
        <v>861</v>
      </c>
      <c r="L116" t="str">
        <f>_xlfn.XLOOKUP(AccountInfo[[#This Row],[Accountofficer]],ZBEmployess[Fullname],ZBEmployess[Branchname],"Not Found",0)</f>
        <v>Iwo road</v>
      </c>
      <c r="N116" t="str">
        <f>INDEX('CustomerInfo'!$H$2:$H$247,MATCH(AccountInfo[[#This Row],[AccountName     ]],AccountInfo[[AccountName     ]],0))</f>
        <v>Temitope Adewale</v>
      </c>
    </row>
    <row r="117" spans="1:14" x14ac:dyDescent="0.25">
      <c r="A117">
        <v>258295</v>
      </c>
      <c r="B117" s="2">
        <v>44729</v>
      </c>
      <c r="C117" t="s">
        <v>8</v>
      </c>
      <c r="D117" t="s">
        <v>6</v>
      </c>
      <c r="E117" s="3">
        <v>64939</v>
      </c>
      <c r="F117" t="s">
        <v>124</v>
      </c>
      <c r="G117" t="s">
        <v>205</v>
      </c>
      <c r="H117" t="s">
        <v>607</v>
      </c>
      <c r="I117" t="s">
        <v>871</v>
      </c>
      <c r="L117" t="str">
        <f>_xlfn.XLOOKUP(AccountInfo[[#This Row],[Accountofficer]],ZBEmployess[Fullname],ZBEmployess[Branchname],"Not Found",0)</f>
        <v>Ojoo</v>
      </c>
      <c r="N117" t="str">
        <f>INDEX('CustomerInfo'!$H$2:$H$247,MATCH(AccountInfo[[#This Row],[AccountName     ]],AccountInfo[[AccountName     ]],0))</f>
        <v>Ada Kayode</v>
      </c>
    </row>
    <row r="118" spans="1:14" x14ac:dyDescent="0.25">
      <c r="A118">
        <v>259441</v>
      </c>
      <c r="B118" s="2">
        <v>40345</v>
      </c>
      <c r="C118" t="s">
        <v>8</v>
      </c>
      <c r="D118" t="s">
        <v>6</v>
      </c>
      <c r="E118" s="3">
        <v>56209</v>
      </c>
      <c r="F118" t="s">
        <v>125</v>
      </c>
      <c r="G118" t="s">
        <v>205</v>
      </c>
      <c r="H118" t="s">
        <v>327</v>
      </c>
      <c r="I118" t="s">
        <v>861</v>
      </c>
      <c r="L118" t="str">
        <f>_xlfn.XLOOKUP(AccountInfo[[#This Row],[Accountofficer]],ZBEmployess[Fullname],ZBEmployess[Branchname],"Not Found",0)</f>
        <v>Iwo road</v>
      </c>
      <c r="N118" t="str">
        <f>INDEX('CustomerInfo'!$H$2:$H$247,MATCH(AccountInfo[[#This Row],[AccountName     ]],AccountInfo[[AccountName     ]],0))</f>
        <v>Alimah Aliko</v>
      </c>
    </row>
    <row r="119" spans="1:14" x14ac:dyDescent="0.25">
      <c r="A119">
        <v>260690</v>
      </c>
      <c r="B119" s="2">
        <v>38006</v>
      </c>
      <c r="C119" t="s">
        <v>8</v>
      </c>
      <c r="D119" t="s">
        <v>6</v>
      </c>
      <c r="E119" s="3">
        <v>546300228.37</v>
      </c>
      <c r="F119" t="s">
        <v>126</v>
      </c>
      <c r="G119" t="s">
        <v>205</v>
      </c>
      <c r="H119" t="s">
        <v>255</v>
      </c>
      <c r="I119" t="s">
        <v>822</v>
      </c>
      <c r="L119" t="str">
        <f>_xlfn.XLOOKUP(AccountInfo[[#This Row],[Accountofficer]],ZBEmployess[Fullname],ZBEmployess[Branchname],"Not Found",0)</f>
        <v>Dugbe</v>
      </c>
      <c r="N119" t="str">
        <f>INDEX('CustomerInfo'!$H$2:$H$247,MATCH(AccountInfo[[#This Row],[AccountName     ]],AccountInfo[[AccountName     ]],0))</f>
        <v>Faith Lukman</v>
      </c>
    </row>
    <row r="120" spans="1:14" x14ac:dyDescent="0.25">
      <c r="A120">
        <v>261890</v>
      </c>
      <c r="B120" s="2">
        <v>42893</v>
      </c>
      <c r="C120" t="s">
        <v>202</v>
      </c>
      <c r="D120" t="s">
        <v>7</v>
      </c>
      <c r="E120" s="3">
        <v>0</v>
      </c>
      <c r="F120" t="s">
        <v>127</v>
      </c>
      <c r="G120" t="s">
        <v>205</v>
      </c>
      <c r="H120" t="s">
        <v>528</v>
      </c>
      <c r="I120" t="s">
        <v>878</v>
      </c>
      <c r="L120" t="str">
        <f>_xlfn.XLOOKUP(AccountInfo[[#This Row],[Accountofficer]],ZBEmployess[Fullname],ZBEmployess[Branchname],"Not Found",0)</f>
        <v>Challenge</v>
      </c>
      <c r="N120" t="str">
        <f>INDEX('CustomerInfo'!$H$2:$H$247,MATCH(AccountInfo[[#This Row],[AccountName     ]],AccountInfo[[AccountName     ]],0))</f>
        <v>Israel Olatunde</v>
      </c>
    </row>
    <row r="121" spans="1:14" x14ac:dyDescent="0.25">
      <c r="A121">
        <v>262059</v>
      </c>
      <c r="B121" s="2">
        <v>44322</v>
      </c>
      <c r="C121" t="s">
        <v>8</v>
      </c>
      <c r="D121" t="s">
        <v>6</v>
      </c>
      <c r="E121" s="3">
        <v>56925</v>
      </c>
      <c r="F121" t="s">
        <v>128</v>
      </c>
      <c r="G121" t="s">
        <v>205</v>
      </c>
      <c r="H121" t="s">
        <v>287</v>
      </c>
      <c r="I121" t="s">
        <v>878</v>
      </c>
      <c r="L121" t="str">
        <f>_xlfn.XLOOKUP(AccountInfo[[#This Row],[Accountofficer]],ZBEmployess[Fullname],ZBEmployess[Branchname],"Not Found",0)</f>
        <v>Challenge</v>
      </c>
      <c r="N121" t="str">
        <f>INDEX('CustomerInfo'!$H$2:$H$247,MATCH(AccountInfo[[#This Row],[AccountName     ]],AccountInfo[[AccountName     ]],0))</f>
        <v>Abraham Akinsanya</v>
      </c>
    </row>
    <row r="122" spans="1:14" x14ac:dyDescent="0.25">
      <c r="A122">
        <v>262312</v>
      </c>
      <c r="B122" s="2">
        <v>42736</v>
      </c>
      <c r="C122" t="s">
        <v>8</v>
      </c>
      <c r="D122" t="s">
        <v>6</v>
      </c>
      <c r="E122" s="3">
        <v>7090803.0700000003</v>
      </c>
      <c r="F122" t="s">
        <v>129</v>
      </c>
      <c r="G122" t="s">
        <v>205</v>
      </c>
      <c r="H122" t="s">
        <v>283</v>
      </c>
      <c r="I122" t="s">
        <v>844</v>
      </c>
      <c r="L122" t="str">
        <f>_xlfn.XLOOKUP(AccountInfo[[#This Row],[Accountofficer]],ZBEmployess[Fullname],ZBEmployess[Branchname],"Not Found",0)</f>
        <v>Mokola</v>
      </c>
      <c r="N122" t="str">
        <f>INDEX('CustomerInfo'!$H$2:$H$247,MATCH(AccountInfo[[#This Row],[AccountName     ]],AccountInfo[[AccountName     ]],0))</f>
        <v>Yinka Amos</v>
      </c>
    </row>
    <row r="123" spans="1:14" x14ac:dyDescent="0.25">
      <c r="A123">
        <v>262374</v>
      </c>
      <c r="B123" s="2">
        <v>43871</v>
      </c>
      <c r="C123" t="s">
        <v>8</v>
      </c>
      <c r="D123" t="s">
        <v>6</v>
      </c>
      <c r="E123" s="3">
        <v>3203961.4</v>
      </c>
      <c r="F123" t="s">
        <v>130</v>
      </c>
      <c r="G123" t="s">
        <v>205</v>
      </c>
      <c r="H123" t="s">
        <v>279</v>
      </c>
      <c r="I123" t="s">
        <v>844</v>
      </c>
      <c r="L123" t="str">
        <f>_xlfn.XLOOKUP(AccountInfo[[#This Row],[Accountofficer]],ZBEmployess[Fullname],ZBEmployess[Branchname],"Not Found",0)</f>
        <v>Mokola</v>
      </c>
      <c r="N123" t="str">
        <f>INDEX('CustomerInfo'!$H$2:$H$247,MATCH(AccountInfo[[#This Row],[AccountName     ]],AccountInfo[[AccountName     ]],0))</f>
        <v>Aishat Mohammed</v>
      </c>
    </row>
    <row r="124" spans="1:14" x14ac:dyDescent="0.25">
      <c r="A124">
        <v>262731</v>
      </c>
      <c r="B124" s="2">
        <v>40379</v>
      </c>
      <c r="C124" t="s">
        <v>8</v>
      </c>
      <c r="D124" t="s">
        <v>6</v>
      </c>
      <c r="E124" s="3">
        <v>34056911</v>
      </c>
      <c r="F124" t="s">
        <v>77</v>
      </c>
      <c r="G124" t="s">
        <v>205</v>
      </c>
      <c r="H124" t="s">
        <v>352</v>
      </c>
      <c r="I124" t="s">
        <v>871</v>
      </c>
      <c r="L124" t="str">
        <f>_xlfn.XLOOKUP(AccountInfo[[#This Row],[Accountofficer]],ZBEmployess[Fullname],ZBEmployess[Branchname],"Not Found",0)</f>
        <v>Ojoo</v>
      </c>
      <c r="N124" t="str">
        <f>INDEX('CustomerInfo'!$H$2:$H$247,MATCH(AccountInfo[[#This Row],[AccountName     ]],AccountInfo[[AccountName     ]],0))</f>
        <v>Aminat Yusuf</v>
      </c>
    </row>
    <row r="125" spans="1:14" x14ac:dyDescent="0.25">
      <c r="A125">
        <v>263817</v>
      </c>
      <c r="B125" s="2">
        <v>40273</v>
      </c>
      <c r="C125" t="s">
        <v>8</v>
      </c>
      <c r="D125" t="s">
        <v>6</v>
      </c>
      <c r="E125" s="3">
        <v>2137737</v>
      </c>
      <c r="F125" t="s">
        <v>131</v>
      </c>
      <c r="G125" t="s">
        <v>205</v>
      </c>
      <c r="H125" t="s">
        <v>309</v>
      </c>
      <c r="I125" t="s">
        <v>844</v>
      </c>
      <c r="L125" t="str">
        <f>_xlfn.XLOOKUP(AccountInfo[[#This Row],[Accountofficer]],ZBEmployess[Fullname],ZBEmployess[Branchname],"Not Found",0)</f>
        <v>Mokola</v>
      </c>
      <c r="N125" t="str">
        <f>INDEX('CustomerInfo'!$H$2:$H$247,MATCH(AccountInfo[[#This Row],[AccountName     ]],AccountInfo[[AccountName     ]],0))</f>
        <v>Jumoke Olatunde</v>
      </c>
    </row>
    <row r="126" spans="1:14" x14ac:dyDescent="0.25">
      <c r="A126">
        <v>264139</v>
      </c>
      <c r="B126" s="2">
        <v>43277</v>
      </c>
      <c r="C126" t="s">
        <v>8</v>
      </c>
      <c r="D126" t="s">
        <v>6</v>
      </c>
      <c r="E126" s="3">
        <v>39663922</v>
      </c>
      <c r="F126" t="s">
        <v>132</v>
      </c>
      <c r="G126" t="s">
        <v>205</v>
      </c>
      <c r="H126" t="s">
        <v>556</v>
      </c>
      <c r="I126" t="s">
        <v>861</v>
      </c>
      <c r="L126" t="str">
        <f>_xlfn.XLOOKUP(AccountInfo[[#This Row],[Accountofficer]],ZBEmployess[Fullname],ZBEmployess[Branchname],"Not Found",0)</f>
        <v>Iwo road</v>
      </c>
      <c r="N126" t="str">
        <f>INDEX('CustomerInfo'!$H$2:$H$247,MATCH(AccountInfo[[#This Row],[AccountName     ]],AccountInfo[[AccountName     ]],0))</f>
        <v>Pascal Ebube</v>
      </c>
    </row>
    <row r="127" spans="1:14" x14ac:dyDescent="0.25">
      <c r="A127">
        <v>265663</v>
      </c>
      <c r="B127" s="2">
        <v>39596</v>
      </c>
      <c r="C127" t="s">
        <v>8</v>
      </c>
      <c r="D127" t="s">
        <v>6</v>
      </c>
      <c r="E127" s="3">
        <v>63224801</v>
      </c>
      <c r="F127" t="s">
        <v>133</v>
      </c>
      <c r="G127" t="s">
        <v>205</v>
      </c>
      <c r="H127" t="s">
        <v>309</v>
      </c>
      <c r="I127" t="s">
        <v>844</v>
      </c>
      <c r="L127" t="str">
        <f>_xlfn.XLOOKUP(AccountInfo[[#This Row],[Accountofficer]],ZBEmployess[Fullname],ZBEmployess[Branchname],"Not Found",0)</f>
        <v>Mokola</v>
      </c>
      <c r="N127" t="str">
        <f>INDEX('CustomerInfo'!$H$2:$H$247,MATCH(AccountInfo[[#This Row],[AccountName     ]],AccountInfo[[AccountName     ]],0))</f>
        <v>Jumoke Olatunde</v>
      </c>
    </row>
    <row r="128" spans="1:14" x14ac:dyDescent="0.25">
      <c r="A128">
        <v>266819</v>
      </c>
      <c r="B128" s="2">
        <v>40411</v>
      </c>
      <c r="C128" t="s">
        <v>8</v>
      </c>
      <c r="D128" t="s">
        <v>6</v>
      </c>
      <c r="E128" s="3">
        <v>8780398</v>
      </c>
      <c r="F128" t="s">
        <v>134</v>
      </c>
      <c r="G128" t="s">
        <v>205</v>
      </c>
      <c r="H128" t="s">
        <v>372</v>
      </c>
      <c r="I128" t="s">
        <v>890</v>
      </c>
      <c r="L128" t="str">
        <f>_xlfn.XLOOKUP(AccountInfo[[#This Row],[Accountofficer]],ZBEmployess[Fullname],ZBEmployess[Branchname],"Not Found",0)</f>
        <v>Oyo Town</v>
      </c>
      <c r="N128" t="str">
        <f>INDEX('CustomerInfo'!$H$2:$H$247,MATCH(AccountInfo[[#This Row],[AccountName     ]],AccountInfo[[AccountName     ]],0))</f>
        <v>Esther Emmanuel</v>
      </c>
    </row>
    <row r="129" spans="1:14" x14ac:dyDescent="0.25">
      <c r="A129">
        <v>267336</v>
      </c>
      <c r="B129" s="2">
        <v>43050</v>
      </c>
      <c r="C129" t="s">
        <v>8</v>
      </c>
      <c r="D129" t="s">
        <v>6</v>
      </c>
      <c r="E129" s="3">
        <v>10585188</v>
      </c>
      <c r="F129" t="s">
        <v>135</v>
      </c>
      <c r="G129" t="s">
        <v>205</v>
      </c>
      <c r="H129" t="s">
        <v>217</v>
      </c>
      <c r="I129" t="s">
        <v>822</v>
      </c>
      <c r="L129" t="str">
        <f>_xlfn.XLOOKUP(AccountInfo[[#This Row],[Accountofficer]],ZBEmployess[Fullname],ZBEmployess[Branchname],"Not Found",0)</f>
        <v>Dugbe</v>
      </c>
      <c r="N129" t="str">
        <f>INDEX('CustomerInfo'!$H$2:$H$247,MATCH(AccountInfo[[#This Row],[AccountName     ]],AccountInfo[[AccountName     ]],0))</f>
        <v>Godwin Omerekpe</v>
      </c>
    </row>
    <row r="130" spans="1:14" x14ac:dyDescent="0.25">
      <c r="A130">
        <v>270251</v>
      </c>
      <c r="B130" s="2">
        <v>41147</v>
      </c>
      <c r="C130" t="s">
        <v>8</v>
      </c>
      <c r="D130" t="s">
        <v>6</v>
      </c>
      <c r="E130" s="3">
        <v>5573061</v>
      </c>
      <c r="F130" t="s">
        <v>136</v>
      </c>
      <c r="G130" t="s">
        <v>205</v>
      </c>
      <c r="H130" t="s">
        <v>279</v>
      </c>
      <c r="I130" t="s">
        <v>844</v>
      </c>
      <c r="L130" t="str">
        <f>_xlfn.XLOOKUP(AccountInfo[[#This Row],[Accountofficer]],ZBEmployess[Fullname],ZBEmployess[Branchname],"Not Found",0)</f>
        <v>Mokola</v>
      </c>
      <c r="N130" t="str">
        <f>INDEX('CustomerInfo'!$H$2:$H$247,MATCH(AccountInfo[[#This Row],[AccountName     ]],AccountInfo[[AccountName     ]],0))</f>
        <v>Aishat Mohammed</v>
      </c>
    </row>
    <row r="131" spans="1:14" x14ac:dyDescent="0.25">
      <c r="A131">
        <v>271748</v>
      </c>
      <c r="B131" s="2">
        <v>39410</v>
      </c>
      <c r="C131" t="s">
        <v>8</v>
      </c>
      <c r="D131" t="s">
        <v>6</v>
      </c>
      <c r="E131" s="3">
        <v>48600848</v>
      </c>
      <c r="F131" t="s">
        <v>137</v>
      </c>
      <c r="G131" t="s">
        <v>205</v>
      </c>
      <c r="H131" t="s">
        <v>231</v>
      </c>
      <c r="I131" t="s">
        <v>822</v>
      </c>
      <c r="L131" t="str">
        <f>_xlfn.XLOOKUP(AccountInfo[[#This Row],[Accountofficer]],ZBEmployess[Fullname],ZBEmployess[Branchname],"Not Found",0)</f>
        <v>Dugbe</v>
      </c>
      <c r="N131" t="str">
        <f>INDEX('CustomerInfo'!$H$2:$H$247,MATCH(AccountInfo[[#This Row],[AccountName     ]],AccountInfo[[AccountName     ]],0))</f>
        <v>Glory Akinsanya</v>
      </c>
    </row>
    <row r="132" spans="1:14" x14ac:dyDescent="0.25">
      <c r="A132">
        <v>271828</v>
      </c>
      <c r="B132" s="2">
        <v>41971</v>
      </c>
      <c r="C132" t="s">
        <v>8</v>
      </c>
      <c r="D132" t="s">
        <v>6</v>
      </c>
      <c r="E132" s="3">
        <v>421601.88</v>
      </c>
      <c r="F132" t="s">
        <v>138</v>
      </c>
      <c r="G132" t="s">
        <v>205</v>
      </c>
      <c r="H132" t="s">
        <v>255</v>
      </c>
      <c r="I132" t="s">
        <v>822</v>
      </c>
      <c r="L132" t="str">
        <f>_xlfn.XLOOKUP(AccountInfo[[#This Row],[Accountofficer]],ZBEmployess[Fullname],ZBEmployess[Branchname],"Not Found",0)</f>
        <v>Dugbe</v>
      </c>
      <c r="N132" t="str">
        <f>INDEX('CustomerInfo'!$H$2:$H$247,MATCH(AccountInfo[[#This Row],[AccountName     ]],AccountInfo[[AccountName     ]],0))</f>
        <v>Faith Lukman</v>
      </c>
    </row>
    <row r="133" spans="1:14" x14ac:dyDescent="0.25">
      <c r="A133">
        <v>273828</v>
      </c>
      <c r="B133" s="2">
        <v>40535</v>
      </c>
      <c r="C133" t="s">
        <v>8</v>
      </c>
      <c r="D133" t="s">
        <v>6</v>
      </c>
      <c r="E133" s="3">
        <v>3978283.38</v>
      </c>
      <c r="F133" t="s">
        <v>139</v>
      </c>
      <c r="G133" t="s">
        <v>205</v>
      </c>
      <c r="H133" t="s">
        <v>221</v>
      </c>
      <c r="I133" t="s">
        <v>895</v>
      </c>
      <c r="L133" t="str">
        <f>_xlfn.XLOOKUP(AccountInfo[[#This Row],[Accountofficer]],ZBEmployess[Fullname],ZBEmployess[Branchname],"Not Found",0)</f>
        <v>Bodija</v>
      </c>
      <c r="N133" t="str">
        <f>INDEX('CustomerInfo'!$H$2:$H$247,MATCH(AccountInfo[[#This Row],[AccountName     ]],AccountInfo[[AccountName     ]],0))</f>
        <v>Matthew Durojaye</v>
      </c>
    </row>
    <row r="134" spans="1:14" x14ac:dyDescent="0.25">
      <c r="A134">
        <v>276615</v>
      </c>
      <c r="B134" s="2">
        <v>42710</v>
      </c>
      <c r="C134" t="s">
        <v>8</v>
      </c>
      <c r="D134" t="s">
        <v>6</v>
      </c>
      <c r="E134" s="3">
        <v>37370682.210000001</v>
      </c>
      <c r="F134" t="s">
        <v>140</v>
      </c>
      <c r="G134" t="s">
        <v>205</v>
      </c>
      <c r="H134" t="s">
        <v>659</v>
      </c>
      <c r="I134" t="s">
        <v>930</v>
      </c>
      <c r="L134" t="str">
        <f>_xlfn.XLOOKUP(AccountInfo[[#This Row],[Accountofficer]],ZBEmployess[Fullname],ZBEmployess[Branchname],"Not Found",0)</f>
        <v>Not Found</v>
      </c>
      <c r="N134" t="str">
        <f>INDEX('CustomerInfo'!$H$2:$H$247,MATCH(AccountInfo[[#This Row],[AccountName     ]],AccountInfo[[AccountName     ]],0))</f>
        <v>Felicia Nwogwu</v>
      </c>
    </row>
    <row r="135" spans="1:14" x14ac:dyDescent="0.25">
      <c r="A135">
        <v>279080</v>
      </c>
      <c r="B135" s="2">
        <v>37181</v>
      </c>
      <c r="C135" t="s">
        <v>8</v>
      </c>
      <c r="D135" t="s">
        <v>6</v>
      </c>
      <c r="E135" s="3">
        <v>21516471</v>
      </c>
      <c r="F135" t="s">
        <v>141</v>
      </c>
      <c r="G135" t="s">
        <v>205</v>
      </c>
      <c r="H135" t="s">
        <v>255</v>
      </c>
      <c r="I135" t="s">
        <v>822</v>
      </c>
      <c r="L135" t="str">
        <f>_xlfn.XLOOKUP(AccountInfo[[#This Row],[Accountofficer]],ZBEmployess[Fullname],ZBEmployess[Branchname],"Not Found",0)</f>
        <v>Dugbe</v>
      </c>
      <c r="N135" t="str">
        <f>INDEX('CustomerInfo'!$H$2:$H$247,MATCH(AccountInfo[[#This Row],[AccountName     ]],AccountInfo[[AccountName     ]],0))</f>
        <v>Faith Lukman</v>
      </c>
    </row>
    <row r="136" spans="1:14" x14ac:dyDescent="0.25">
      <c r="A136">
        <v>279483</v>
      </c>
      <c r="B136" s="2">
        <v>42197</v>
      </c>
      <c r="C136" t="s">
        <v>8</v>
      </c>
      <c r="D136" t="s">
        <v>6</v>
      </c>
      <c r="E136" s="3">
        <v>410195.3</v>
      </c>
      <c r="F136" t="s">
        <v>142</v>
      </c>
      <c r="G136" t="s">
        <v>205</v>
      </c>
      <c r="H136" t="s">
        <v>356</v>
      </c>
      <c r="I136" t="s">
        <v>844</v>
      </c>
      <c r="L136" t="str">
        <f>_xlfn.XLOOKUP(AccountInfo[[#This Row],[Accountofficer]],ZBEmployess[Fullname],ZBEmployess[Branchname],"Not Found",0)</f>
        <v>Mokola</v>
      </c>
      <c r="N136" t="str">
        <f>INDEX('CustomerInfo'!$H$2:$H$247,MATCH(AccountInfo[[#This Row],[AccountName     ]],AccountInfo[[AccountName     ]],0))</f>
        <v>Katherine Ozo</v>
      </c>
    </row>
    <row r="137" spans="1:14" x14ac:dyDescent="0.25">
      <c r="A137">
        <v>283728</v>
      </c>
      <c r="B137" s="2">
        <v>42683</v>
      </c>
      <c r="C137" t="s">
        <v>8</v>
      </c>
      <c r="D137" t="s">
        <v>6</v>
      </c>
      <c r="E137" s="3">
        <v>522663.4</v>
      </c>
      <c r="F137" t="s">
        <v>143</v>
      </c>
      <c r="G137" t="s">
        <v>205</v>
      </c>
      <c r="H137" t="s">
        <v>669</v>
      </c>
      <c r="I137" t="s">
        <v>878</v>
      </c>
      <c r="L137" t="str">
        <f>_xlfn.XLOOKUP(AccountInfo[[#This Row],[Accountofficer]],ZBEmployess[Fullname],ZBEmployess[Branchname],"Not Found",0)</f>
        <v>Challenge</v>
      </c>
      <c r="N137" t="str">
        <f>INDEX('CustomerInfo'!$H$2:$H$247,MATCH(AccountInfo[[#This Row],[AccountName     ]],AccountInfo[[AccountName     ]],0))</f>
        <v>Chiomah Benson</v>
      </c>
    </row>
    <row r="138" spans="1:14" x14ac:dyDescent="0.25">
      <c r="A138">
        <v>284906</v>
      </c>
      <c r="B138" s="2">
        <v>43541</v>
      </c>
      <c r="C138" t="s">
        <v>8</v>
      </c>
      <c r="D138" t="s">
        <v>6</v>
      </c>
      <c r="E138" s="3">
        <v>90926100.819999993</v>
      </c>
      <c r="F138" t="s">
        <v>20</v>
      </c>
      <c r="G138" t="s">
        <v>205</v>
      </c>
      <c r="H138" t="s">
        <v>268</v>
      </c>
      <c r="I138" t="s">
        <v>861</v>
      </c>
      <c r="L138" t="str">
        <f>_xlfn.XLOOKUP(AccountInfo[[#This Row],[Accountofficer]],ZBEmployess[Fullname],ZBEmployess[Branchname],"Not Found",0)</f>
        <v>Iwo road</v>
      </c>
      <c r="N138" t="str">
        <f>INDEX('CustomerInfo'!$H$2:$H$247,MATCH(AccountInfo[[#This Row],[AccountName     ]],AccountInfo[[AccountName     ]],0))</f>
        <v>Yemisi Onigbinde</v>
      </c>
    </row>
    <row r="139" spans="1:14" x14ac:dyDescent="0.25">
      <c r="A139">
        <v>285857</v>
      </c>
      <c r="B139" s="2">
        <v>37472</v>
      </c>
      <c r="C139" t="s">
        <v>8</v>
      </c>
      <c r="D139" t="s">
        <v>6</v>
      </c>
      <c r="E139" s="3">
        <v>60055031.920000002</v>
      </c>
      <c r="F139" t="s">
        <v>144</v>
      </c>
      <c r="G139" t="s">
        <v>205</v>
      </c>
      <c r="H139" t="s">
        <v>671</v>
      </c>
      <c r="I139" t="s">
        <v>844</v>
      </c>
      <c r="L139" t="str">
        <f>_xlfn.XLOOKUP(AccountInfo[[#This Row],[Accountofficer]],ZBEmployess[Fullname],ZBEmployess[Branchname],"Not Found",0)</f>
        <v>Mokola</v>
      </c>
      <c r="N139" t="str">
        <f>INDEX('CustomerInfo'!$H$2:$H$247,MATCH(AccountInfo[[#This Row],[AccountName     ]],AccountInfo[[AccountName     ]],0))</f>
        <v>Saheed Adigun</v>
      </c>
    </row>
    <row r="140" spans="1:14" x14ac:dyDescent="0.25">
      <c r="A140">
        <v>288513</v>
      </c>
      <c r="B140" s="2">
        <v>40212</v>
      </c>
      <c r="C140" t="s">
        <v>8</v>
      </c>
      <c r="D140" t="s">
        <v>6</v>
      </c>
      <c r="E140" s="3">
        <v>53734272</v>
      </c>
      <c r="F140" t="s">
        <v>145</v>
      </c>
      <c r="G140" t="s">
        <v>205</v>
      </c>
      <c r="H140" t="s">
        <v>231</v>
      </c>
      <c r="I140" t="s">
        <v>822</v>
      </c>
      <c r="L140" t="str">
        <f>_xlfn.XLOOKUP(AccountInfo[[#This Row],[Accountofficer]],ZBEmployess[Fullname],ZBEmployess[Branchname],"Not Found",0)</f>
        <v>Dugbe</v>
      </c>
      <c r="N140" t="str">
        <f>INDEX('CustomerInfo'!$H$2:$H$247,MATCH(AccountInfo[[#This Row],[AccountName     ]],AccountInfo[[AccountName     ]],0))</f>
        <v>Glory Akinsanya</v>
      </c>
    </row>
    <row r="141" spans="1:14" x14ac:dyDescent="0.25">
      <c r="A141">
        <v>289842</v>
      </c>
      <c r="B141" s="2">
        <v>42055</v>
      </c>
      <c r="C141" t="s">
        <v>8</v>
      </c>
      <c r="D141" t="s">
        <v>6</v>
      </c>
      <c r="E141" s="3">
        <v>104888295.5</v>
      </c>
      <c r="F141" t="s">
        <v>146</v>
      </c>
      <c r="G141" t="s">
        <v>205</v>
      </c>
      <c r="H141" t="s">
        <v>449</v>
      </c>
      <c r="I141" t="s">
        <v>895</v>
      </c>
      <c r="L141" t="str">
        <f>_xlfn.XLOOKUP(AccountInfo[[#This Row],[Accountofficer]],ZBEmployess[Fullname],ZBEmployess[Branchname],"Not Found",0)</f>
        <v>Bodija</v>
      </c>
      <c r="N141" t="str">
        <f>INDEX('CustomerInfo'!$H$2:$H$247,MATCH(AccountInfo[[#This Row],[AccountName     ]],AccountInfo[[AccountName     ]],0))</f>
        <v>Bukola Davies</v>
      </c>
    </row>
    <row r="142" spans="1:14" x14ac:dyDescent="0.25">
      <c r="A142">
        <v>291010</v>
      </c>
      <c r="B142" s="2">
        <v>42866</v>
      </c>
      <c r="C142" t="s">
        <v>8</v>
      </c>
      <c r="D142" t="s">
        <v>6</v>
      </c>
      <c r="E142" s="3">
        <v>33356429</v>
      </c>
      <c r="F142" t="s">
        <v>147</v>
      </c>
      <c r="G142" t="s">
        <v>205</v>
      </c>
      <c r="H142" t="s">
        <v>509</v>
      </c>
      <c r="I142" t="s">
        <v>895</v>
      </c>
      <c r="L142" t="str">
        <f>_xlfn.XLOOKUP(AccountInfo[[#This Row],[Accountofficer]],ZBEmployess[Fullname],ZBEmployess[Branchname],"Not Found",0)</f>
        <v>Bodija</v>
      </c>
      <c r="N142" t="str">
        <f>INDEX('CustomerInfo'!$H$2:$H$247,MATCH(AccountInfo[[#This Row],[AccountName     ]],AccountInfo[[AccountName     ]],0))</f>
        <v>Fathia Aliyu</v>
      </c>
    </row>
    <row r="143" spans="1:14" x14ac:dyDescent="0.25">
      <c r="A143">
        <v>291847</v>
      </c>
      <c r="B143" s="2">
        <v>37605</v>
      </c>
      <c r="C143" t="s">
        <v>8</v>
      </c>
      <c r="D143" t="s">
        <v>6</v>
      </c>
      <c r="E143" s="3">
        <v>4782352.5999999996</v>
      </c>
      <c r="F143" t="s">
        <v>148</v>
      </c>
      <c r="G143" t="s">
        <v>205</v>
      </c>
      <c r="H143" t="s">
        <v>681</v>
      </c>
      <c r="I143" t="s">
        <v>930</v>
      </c>
      <c r="L143" t="str">
        <f>_xlfn.XLOOKUP(AccountInfo[[#This Row],[Accountofficer]],ZBEmployess[Fullname],ZBEmployess[Branchname],"Not Found",0)</f>
        <v>Not Found</v>
      </c>
      <c r="N143" t="str">
        <f>INDEX('CustomerInfo'!$H$2:$H$247,MATCH(AccountInfo[[#This Row],[AccountName     ]],AccountInfo[[AccountName     ]],0))</f>
        <v>Fadeke Akinsanya</v>
      </c>
    </row>
    <row r="144" spans="1:14" x14ac:dyDescent="0.25">
      <c r="A144">
        <v>291919</v>
      </c>
      <c r="B144" s="2">
        <v>43022</v>
      </c>
      <c r="C144" t="s">
        <v>8</v>
      </c>
      <c r="D144" t="s">
        <v>6</v>
      </c>
      <c r="E144" s="3">
        <v>50813486.280000001</v>
      </c>
      <c r="F144" t="s">
        <v>149</v>
      </c>
      <c r="G144" t="s">
        <v>205</v>
      </c>
      <c r="H144" t="s">
        <v>255</v>
      </c>
      <c r="I144" t="s">
        <v>822</v>
      </c>
      <c r="L144" t="str">
        <f>_xlfn.XLOOKUP(AccountInfo[[#This Row],[Accountofficer]],ZBEmployess[Fullname],ZBEmployess[Branchname],"Not Found",0)</f>
        <v>Dugbe</v>
      </c>
      <c r="N144" t="str">
        <f>INDEX('CustomerInfo'!$H$2:$H$247,MATCH(AccountInfo[[#This Row],[AccountName     ]],AccountInfo[[AccountName     ]],0))</f>
        <v>Faith Lukman</v>
      </c>
    </row>
    <row r="145" spans="1:14" x14ac:dyDescent="0.25">
      <c r="A145">
        <v>292201</v>
      </c>
      <c r="B145" s="2">
        <v>37542</v>
      </c>
      <c r="C145" t="s">
        <v>8</v>
      </c>
      <c r="D145" t="s">
        <v>6</v>
      </c>
      <c r="E145" s="3">
        <v>2223791.7000000002</v>
      </c>
      <c r="F145" t="s">
        <v>150</v>
      </c>
      <c r="G145" t="s">
        <v>205</v>
      </c>
      <c r="H145" t="s">
        <v>607</v>
      </c>
      <c r="I145" t="s">
        <v>871</v>
      </c>
      <c r="L145" t="str">
        <f>_xlfn.XLOOKUP(AccountInfo[[#This Row],[Accountofficer]],ZBEmployess[Fullname],ZBEmployess[Branchname],"Not Found",0)</f>
        <v>Ojoo</v>
      </c>
      <c r="N145" t="str">
        <f>INDEX('CustomerInfo'!$H$2:$H$247,MATCH(AccountInfo[[#This Row],[AccountName     ]],AccountInfo[[AccountName     ]],0))</f>
        <v>Ada Kayode</v>
      </c>
    </row>
    <row r="146" spans="1:14" x14ac:dyDescent="0.25">
      <c r="A146">
        <v>293818</v>
      </c>
      <c r="B146" s="2">
        <v>44552</v>
      </c>
      <c r="C146" t="s">
        <v>8</v>
      </c>
      <c r="D146" t="s">
        <v>6</v>
      </c>
      <c r="E146" s="3">
        <v>9912231</v>
      </c>
      <c r="F146" t="s">
        <v>151</v>
      </c>
      <c r="G146" t="s">
        <v>205</v>
      </c>
      <c r="H146" t="s">
        <v>449</v>
      </c>
      <c r="I146" t="s">
        <v>895</v>
      </c>
      <c r="L146" t="str">
        <f>_xlfn.XLOOKUP(AccountInfo[[#This Row],[Accountofficer]],ZBEmployess[Fullname],ZBEmployess[Branchname],"Not Found",0)</f>
        <v>Bodija</v>
      </c>
      <c r="N146" t="str">
        <f>INDEX('CustomerInfo'!$H$2:$H$247,MATCH(AccountInfo[[#This Row],[AccountName     ]],AccountInfo[[AccountName     ]],0))</f>
        <v>Bukola Davies</v>
      </c>
    </row>
    <row r="147" spans="1:14" x14ac:dyDescent="0.25">
      <c r="A147">
        <v>293855</v>
      </c>
      <c r="B147" s="2">
        <v>43436</v>
      </c>
      <c r="C147" t="s">
        <v>8</v>
      </c>
      <c r="D147" t="s">
        <v>6</v>
      </c>
      <c r="E147" s="3">
        <v>7186369.5999999996</v>
      </c>
      <c r="F147" t="s">
        <v>152</v>
      </c>
      <c r="G147" t="s">
        <v>205</v>
      </c>
      <c r="H147" t="s">
        <v>279</v>
      </c>
      <c r="I147" t="s">
        <v>844</v>
      </c>
      <c r="L147" t="str">
        <f>_xlfn.XLOOKUP(AccountInfo[[#This Row],[Accountofficer]],ZBEmployess[Fullname],ZBEmployess[Branchname],"Not Found",0)</f>
        <v>Mokola</v>
      </c>
      <c r="N147" t="str">
        <f>INDEX('CustomerInfo'!$H$2:$H$247,MATCH(AccountInfo[[#This Row],[AccountName     ]],AccountInfo[[AccountName     ]],0))</f>
        <v>Aishat Mohammed</v>
      </c>
    </row>
    <row r="148" spans="1:14" x14ac:dyDescent="0.25">
      <c r="A148">
        <v>400281</v>
      </c>
      <c r="B148" s="2">
        <v>38527</v>
      </c>
      <c r="C148" t="s">
        <v>8</v>
      </c>
      <c r="D148" t="s">
        <v>6</v>
      </c>
      <c r="E148" s="3">
        <v>696258.3</v>
      </c>
      <c r="F148" t="s">
        <v>153</v>
      </c>
      <c r="G148" t="s">
        <v>205</v>
      </c>
      <c r="H148" t="s">
        <v>242</v>
      </c>
      <c r="I148" t="s">
        <v>895</v>
      </c>
      <c r="L148" t="str">
        <f>_xlfn.XLOOKUP(AccountInfo[[#This Row],[Accountofficer]],ZBEmployess[Fullname],ZBEmployess[Branchname],"Not Found",0)</f>
        <v>Bodija</v>
      </c>
      <c r="N148" t="str">
        <f>INDEX('CustomerInfo'!$H$2:$H$247,MATCH(AccountInfo[[#This Row],[AccountName     ]],AccountInfo[[AccountName     ]],0))</f>
        <v>Annie Albert</v>
      </c>
    </row>
    <row r="149" spans="1:14" x14ac:dyDescent="0.25">
      <c r="A149">
        <v>400284</v>
      </c>
      <c r="B149" s="2">
        <v>43176</v>
      </c>
      <c r="C149" t="s">
        <v>8</v>
      </c>
      <c r="D149" t="s">
        <v>6</v>
      </c>
      <c r="E149" s="3">
        <v>76934440.469999999</v>
      </c>
      <c r="F149" t="s">
        <v>154</v>
      </c>
      <c r="G149" t="s">
        <v>205</v>
      </c>
      <c r="H149" t="s">
        <v>695</v>
      </c>
      <c r="I149" t="s">
        <v>895</v>
      </c>
      <c r="L149" t="str">
        <f>_xlfn.XLOOKUP(AccountInfo[[#This Row],[Accountofficer]],ZBEmployess[Fullname],ZBEmployess[Branchname],"Not Found",0)</f>
        <v>Bodija</v>
      </c>
      <c r="N149" t="str">
        <f>INDEX('CustomerInfo'!$H$2:$H$247,MATCH(AccountInfo[[#This Row],[AccountName     ]],AccountInfo[[AccountName     ]],0))</f>
        <v>Jemimah Alagbe</v>
      </c>
    </row>
    <row r="150" spans="1:14" x14ac:dyDescent="0.25">
      <c r="A150">
        <v>400456</v>
      </c>
      <c r="B150" s="2">
        <v>39227</v>
      </c>
      <c r="C150" t="s">
        <v>8</v>
      </c>
      <c r="D150" t="s">
        <v>6</v>
      </c>
      <c r="E150" s="3">
        <v>10340606</v>
      </c>
      <c r="F150" t="s">
        <v>155</v>
      </c>
      <c r="G150" t="s">
        <v>205</v>
      </c>
      <c r="H150" t="s">
        <v>698</v>
      </c>
      <c r="I150" t="s">
        <v>878</v>
      </c>
      <c r="L150" t="str">
        <f>_xlfn.XLOOKUP(AccountInfo[[#This Row],[Accountofficer]],ZBEmployess[Fullname],ZBEmployess[Branchname],"Not Found",0)</f>
        <v>Challenge</v>
      </c>
      <c r="N150" t="str">
        <f>INDEX('CustomerInfo'!$H$2:$H$247,MATCH(AccountInfo[[#This Row],[AccountName     ]],AccountInfo[[AccountName     ]],0))</f>
        <v>Fadeke Akinsanya</v>
      </c>
    </row>
    <row r="151" spans="1:14" x14ac:dyDescent="0.25">
      <c r="A151">
        <v>401930</v>
      </c>
      <c r="B151" s="2">
        <v>41031</v>
      </c>
      <c r="C151" t="s">
        <v>8</v>
      </c>
      <c r="D151" t="s">
        <v>6</v>
      </c>
      <c r="E151" s="3">
        <v>35819429</v>
      </c>
      <c r="F151" t="s">
        <v>156</v>
      </c>
      <c r="G151" t="s">
        <v>205</v>
      </c>
      <c r="H151" t="s">
        <v>484</v>
      </c>
      <c r="I151" t="s">
        <v>890</v>
      </c>
      <c r="L151" t="str">
        <f>_xlfn.XLOOKUP(AccountInfo[[#This Row],[Accountofficer]],ZBEmployess[Fullname],ZBEmployess[Branchname],"Not Found",0)</f>
        <v>Oyo Town</v>
      </c>
      <c r="N151" t="str">
        <f>INDEX('CustomerInfo'!$H$2:$H$247,MATCH(AccountInfo[[#This Row],[AccountName     ]],AccountInfo[[AccountName     ]],0))</f>
        <v>Bolu Fatunbi</v>
      </c>
    </row>
    <row r="152" spans="1:14" x14ac:dyDescent="0.25">
      <c r="A152">
        <v>402846</v>
      </c>
      <c r="B152" s="2">
        <v>37917</v>
      </c>
      <c r="C152" t="s">
        <v>8</v>
      </c>
      <c r="D152" t="s">
        <v>6</v>
      </c>
      <c r="E152" s="3">
        <v>3329.5176999999999</v>
      </c>
      <c r="F152" t="s">
        <v>157</v>
      </c>
      <c r="G152" t="s">
        <v>205</v>
      </c>
      <c r="H152" t="s">
        <v>543</v>
      </c>
      <c r="I152" t="s">
        <v>895</v>
      </c>
      <c r="L152" t="str">
        <f>_xlfn.XLOOKUP(AccountInfo[[#This Row],[Accountofficer]],ZBEmployess[Fullname],ZBEmployess[Branchname],"Not Found",0)</f>
        <v>Bodija</v>
      </c>
      <c r="N152" t="str">
        <f>INDEX('CustomerInfo'!$H$2:$H$247,MATCH(AccountInfo[[#This Row],[AccountName     ]],AccountInfo[[AccountName     ]],0))</f>
        <v>Rosemary Elvis</v>
      </c>
    </row>
    <row r="153" spans="1:14" x14ac:dyDescent="0.25">
      <c r="A153">
        <v>402982</v>
      </c>
      <c r="B153" s="2">
        <v>38502</v>
      </c>
      <c r="C153" t="s">
        <v>8</v>
      </c>
      <c r="D153" t="s">
        <v>6</v>
      </c>
      <c r="E153" s="3">
        <v>6305814.7400000002</v>
      </c>
      <c r="F153" t="s">
        <v>158</v>
      </c>
      <c r="G153" t="s">
        <v>205</v>
      </c>
      <c r="H153" t="s">
        <v>318</v>
      </c>
      <c r="I153" t="s">
        <v>890</v>
      </c>
      <c r="L153" t="str">
        <f>_xlfn.XLOOKUP(AccountInfo[[#This Row],[Accountofficer]],ZBEmployess[Fullname],ZBEmployess[Branchname],"Not Found",0)</f>
        <v>Oyo Town</v>
      </c>
      <c r="N153" t="str">
        <f>INDEX('CustomerInfo'!$H$2:$H$247,MATCH(AccountInfo[[#This Row],[AccountName     ]],AccountInfo[[AccountName     ]],0))</f>
        <v>Kolapo Ademoye</v>
      </c>
    </row>
    <row r="154" spans="1:14" x14ac:dyDescent="0.25">
      <c r="A154">
        <v>405998</v>
      </c>
      <c r="B154" s="2">
        <v>38226</v>
      </c>
      <c r="C154" t="s">
        <v>8</v>
      </c>
      <c r="D154" t="s">
        <v>6</v>
      </c>
      <c r="E154" s="3">
        <v>44523212.469999999</v>
      </c>
      <c r="F154" t="s">
        <v>159</v>
      </c>
      <c r="G154" t="s">
        <v>205</v>
      </c>
      <c r="H154" t="s">
        <v>322</v>
      </c>
      <c r="I154" t="s">
        <v>822</v>
      </c>
      <c r="L154" t="str">
        <f>_xlfn.XLOOKUP(AccountInfo[[#This Row],[Accountofficer]],ZBEmployess[Fullname],ZBEmployess[Branchname],"Not Found",0)</f>
        <v>Dugbe</v>
      </c>
      <c r="N154" t="str">
        <f>INDEX('CustomerInfo'!$H$2:$H$247,MATCH(AccountInfo[[#This Row],[AccountName     ]],AccountInfo[[AccountName     ]],0))</f>
        <v>Dimeji Bankole</v>
      </c>
    </row>
    <row r="155" spans="1:14" x14ac:dyDescent="0.25">
      <c r="A155">
        <v>406021</v>
      </c>
      <c r="B155" s="2">
        <v>44747</v>
      </c>
      <c r="C155" s="1">
        <v>44927</v>
      </c>
      <c r="D155" t="s">
        <v>7</v>
      </c>
      <c r="E155" s="3">
        <v>0</v>
      </c>
      <c r="F155" t="s">
        <v>160</v>
      </c>
      <c r="G155" t="s">
        <v>205</v>
      </c>
      <c r="H155" t="s">
        <v>294</v>
      </c>
      <c r="I155" t="s">
        <v>717</v>
      </c>
      <c r="L155" t="str">
        <f>_xlfn.XLOOKUP(AccountInfo[[#This Row],[Accountofficer]],ZBEmployess[Fullname],ZBEmployess[Branchname],"Not Found",0)</f>
        <v>Ogbomosho</v>
      </c>
      <c r="N155" t="str">
        <f>INDEX('CustomerInfo'!$H$2:$H$247,MATCH(AccountInfo[[#This Row],[AccountName     ]],AccountInfo[[AccountName     ]],0))</f>
        <v>Peter Ejike</v>
      </c>
    </row>
    <row r="156" spans="1:14" x14ac:dyDescent="0.25">
      <c r="A156">
        <v>406110</v>
      </c>
      <c r="B156" s="2">
        <v>43927</v>
      </c>
      <c r="C156" t="s">
        <v>8</v>
      </c>
      <c r="D156" t="s">
        <v>6</v>
      </c>
      <c r="E156" s="3">
        <v>14944878.279999999</v>
      </c>
      <c r="F156" t="s">
        <v>161</v>
      </c>
      <c r="G156" t="s">
        <v>205</v>
      </c>
      <c r="H156" t="s">
        <v>327</v>
      </c>
      <c r="I156" t="s">
        <v>861</v>
      </c>
      <c r="L156" t="str">
        <f>_xlfn.XLOOKUP(AccountInfo[[#This Row],[Accountofficer]],ZBEmployess[Fullname],ZBEmployess[Branchname],"Not Found",0)</f>
        <v>Iwo road</v>
      </c>
      <c r="N156" t="str">
        <f>INDEX('CustomerInfo'!$H$2:$H$247,MATCH(AccountInfo[[#This Row],[AccountName     ]],AccountInfo[[AccountName     ]],0))</f>
        <v>Alimah Aliko</v>
      </c>
    </row>
    <row r="157" spans="1:14" x14ac:dyDescent="0.25">
      <c r="A157">
        <v>406117</v>
      </c>
      <c r="B157" s="2">
        <v>38640</v>
      </c>
      <c r="C157" t="s">
        <v>8</v>
      </c>
      <c r="D157" t="s">
        <v>6</v>
      </c>
      <c r="E157" s="3">
        <v>3692648.4</v>
      </c>
      <c r="F157" t="s">
        <v>162</v>
      </c>
      <c r="G157" t="s">
        <v>205</v>
      </c>
      <c r="H157" t="s">
        <v>237</v>
      </c>
      <c r="I157" t="s">
        <v>717</v>
      </c>
      <c r="L157" t="str">
        <f>_xlfn.XLOOKUP(AccountInfo[[#This Row],[Accountofficer]],ZBEmployess[Fullname],ZBEmployess[Branchname],"Not Found",0)</f>
        <v>Ogbomosho</v>
      </c>
      <c r="N157" t="str">
        <f>INDEX('CustomerInfo'!$H$2:$H$247,MATCH(AccountInfo[[#This Row],[AccountName     ]],AccountInfo[[AccountName     ]],0))</f>
        <v>Anu Baderin</v>
      </c>
    </row>
    <row r="158" spans="1:14" x14ac:dyDescent="0.25">
      <c r="A158">
        <v>406164</v>
      </c>
      <c r="B158" s="2">
        <v>38223</v>
      </c>
      <c r="C158" t="s">
        <v>8</v>
      </c>
      <c r="D158" t="s">
        <v>6</v>
      </c>
      <c r="E158" s="3">
        <v>5696.4403000000002</v>
      </c>
      <c r="F158" t="s">
        <v>163</v>
      </c>
      <c r="G158" t="s">
        <v>205</v>
      </c>
      <c r="H158" t="s">
        <v>556</v>
      </c>
      <c r="I158" t="s">
        <v>861</v>
      </c>
      <c r="L158" t="str">
        <f>_xlfn.XLOOKUP(AccountInfo[[#This Row],[Accountofficer]],ZBEmployess[Fullname],ZBEmployess[Branchname],"Not Found",0)</f>
        <v>Iwo road</v>
      </c>
      <c r="N158" t="str">
        <f>INDEX('CustomerInfo'!$H$2:$H$247,MATCH(AccountInfo[[#This Row],[AccountName     ]],AccountInfo[[AccountName     ]],0))</f>
        <v>Pascal Ebube</v>
      </c>
    </row>
    <row r="159" spans="1:14" x14ac:dyDescent="0.25">
      <c r="A159">
        <v>406287</v>
      </c>
      <c r="B159" s="2">
        <v>38009</v>
      </c>
      <c r="C159" t="s">
        <v>8</v>
      </c>
      <c r="D159" t="s">
        <v>6</v>
      </c>
      <c r="E159" s="3">
        <v>87980.69</v>
      </c>
      <c r="F159" t="s">
        <v>164</v>
      </c>
      <c r="G159" t="s">
        <v>205</v>
      </c>
      <c r="H159" t="s">
        <v>429</v>
      </c>
      <c r="I159" t="s">
        <v>861</v>
      </c>
      <c r="L159" t="str">
        <f>_xlfn.XLOOKUP(AccountInfo[[#This Row],[Accountofficer]],ZBEmployess[Fullname],ZBEmployess[Branchname],"Not Found",0)</f>
        <v>Iwo road</v>
      </c>
      <c r="N159" t="str">
        <f>INDEX('CustomerInfo'!$H$2:$H$247,MATCH(AccountInfo[[#This Row],[AccountName     ]],AccountInfo[[AccountName     ]],0))</f>
        <v>Chinwe Chukwudi</v>
      </c>
    </row>
    <row r="160" spans="1:14" x14ac:dyDescent="0.25">
      <c r="A160">
        <v>406328</v>
      </c>
      <c r="B160" s="2">
        <v>37568</v>
      </c>
      <c r="C160" t="s">
        <v>8</v>
      </c>
      <c r="D160" t="s">
        <v>6</v>
      </c>
      <c r="E160" s="3">
        <v>208146.2</v>
      </c>
      <c r="F160" t="s">
        <v>165</v>
      </c>
      <c r="G160" t="s">
        <v>205</v>
      </c>
      <c r="H160" t="s">
        <v>268</v>
      </c>
      <c r="I160" t="s">
        <v>861</v>
      </c>
      <c r="L160" t="str">
        <f>_xlfn.XLOOKUP(AccountInfo[[#This Row],[Accountofficer]],ZBEmployess[Fullname],ZBEmployess[Branchname],"Not Found",0)</f>
        <v>Iwo road</v>
      </c>
      <c r="N160" t="str">
        <f>INDEX('CustomerInfo'!$H$2:$H$247,MATCH(AccountInfo[[#This Row],[AccountName     ]],AccountInfo[[AccountName     ]],0))</f>
        <v>Yemisi Onigbinde</v>
      </c>
    </row>
    <row r="161" spans="1:14" x14ac:dyDescent="0.25">
      <c r="A161">
        <v>406388</v>
      </c>
      <c r="B161" s="2">
        <v>40516</v>
      </c>
      <c r="C161" t="s">
        <v>8</v>
      </c>
      <c r="D161" t="s">
        <v>6</v>
      </c>
      <c r="E161" s="3">
        <v>13050991</v>
      </c>
      <c r="F161" t="s">
        <v>166</v>
      </c>
      <c r="G161" t="s">
        <v>205</v>
      </c>
      <c r="H161" t="s">
        <v>227</v>
      </c>
      <c r="I161" t="s">
        <v>822</v>
      </c>
      <c r="L161" t="str">
        <f>_xlfn.XLOOKUP(AccountInfo[[#This Row],[Accountofficer]],ZBEmployess[Fullname],ZBEmployess[Branchname],"Not Found",0)</f>
        <v>Dugbe</v>
      </c>
      <c r="N161" t="str">
        <f>INDEX('CustomerInfo'!$H$2:$H$247,MATCH(AccountInfo[[#This Row],[AccountName     ]],AccountInfo[[AccountName     ]],0))</f>
        <v>Precious Alayande</v>
      </c>
    </row>
    <row r="162" spans="1:14" x14ac:dyDescent="0.25">
      <c r="A162">
        <v>406451</v>
      </c>
      <c r="B162" s="2">
        <v>41946</v>
      </c>
      <c r="C162" t="s">
        <v>8</v>
      </c>
      <c r="D162" t="s">
        <v>6</v>
      </c>
      <c r="E162" s="3">
        <v>614840.23</v>
      </c>
      <c r="F162" t="s">
        <v>167</v>
      </c>
      <c r="G162" t="s">
        <v>205</v>
      </c>
      <c r="H162" t="s">
        <v>733</v>
      </c>
      <c r="I162" t="s">
        <v>871</v>
      </c>
      <c r="L162" t="str">
        <f>_xlfn.XLOOKUP(AccountInfo[[#This Row],[Accountofficer]],ZBEmployess[Fullname],ZBEmployess[Branchname],"Not Found",0)</f>
        <v>Ojoo</v>
      </c>
      <c r="N162" t="str">
        <f>INDEX('CustomerInfo'!$H$2:$H$247,MATCH(AccountInfo[[#This Row],[AccountName     ]],AccountInfo[[AccountName     ]],0))</f>
        <v>Felicia Nwogwu</v>
      </c>
    </row>
    <row r="163" spans="1:14" x14ac:dyDescent="0.25">
      <c r="A163">
        <v>406543</v>
      </c>
      <c r="B163" s="2">
        <v>43798</v>
      </c>
      <c r="C163" t="s">
        <v>8</v>
      </c>
      <c r="D163" t="s">
        <v>6</v>
      </c>
      <c r="E163" s="3">
        <v>54708367</v>
      </c>
      <c r="F163" t="s">
        <v>168</v>
      </c>
      <c r="G163" t="s">
        <v>205</v>
      </c>
      <c r="H163" t="s">
        <v>255</v>
      </c>
      <c r="I163" t="s">
        <v>822</v>
      </c>
      <c r="L163" t="str">
        <f>_xlfn.XLOOKUP(AccountInfo[[#This Row],[Accountofficer]],ZBEmployess[Fullname],ZBEmployess[Branchname],"Not Found",0)</f>
        <v>Dugbe</v>
      </c>
      <c r="N163" t="str">
        <f>INDEX('CustomerInfo'!$H$2:$H$247,MATCH(AccountInfo[[#This Row],[AccountName     ]],AccountInfo[[AccountName     ]],0))</f>
        <v>Faith Lukman</v>
      </c>
    </row>
    <row r="164" spans="1:14" x14ac:dyDescent="0.25">
      <c r="A164">
        <v>406544</v>
      </c>
      <c r="B164" s="2">
        <v>39522</v>
      </c>
      <c r="C164" t="s">
        <v>8</v>
      </c>
      <c r="D164" t="s">
        <v>6</v>
      </c>
      <c r="E164" s="3">
        <v>46343743</v>
      </c>
      <c r="F164" t="s">
        <v>115</v>
      </c>
      <c r="G164" t="s">
        <v>205</v>
      </c>
      <c r="H164" t="s">
        <v>356</v>
      </c>
      <c r="I164" t="s">
        <v>844</v>
      </c>
      <c r="L164" t="str">
        <f>_xlfn.XLOOKUP(AccountInfo[[#This Row],[Accountofficer]],ZBEmployess[Fullname],ZBEmployess[Branchname],"Not Found",0)</f>
        <v>Mokola</v>
      </c>
      <c r="N164" t="str">
        <f>INDEX('CustomerInfo'!$H$2:$H$247,MATCH(AccountInfo[[#This Row],[AccountName     ]],AccountInfo[[AccountName     ]],0))</f>
        <v>Katherine Ozo</v>
      </c>
    </row>
    <row r="165" spans="1:14" x14ac:dyDescent="0.25">
      <c r="A165">
        <v>406662</v>
      </c>
      <c r="B165" s="2">
        <v>39930</v>
      </c>
      <c r="C165" t="s">
        <v>8</v>
      </c>
      <c r="D165" t="s">
        <v>6</v>
      </c>
      <c r="E165" s="3">
        <v>4882540</v>
      </c>
      <c r="F165" t="s">
        <v>169</v>
      </c>
      <c r="G165" t="s">
        <v>205</v>
      </c>
      <c r="H165" t="s">
        <v>322</v>
      </c>
      <c r="I165" t="s">
        <v>822</v>
      </c>
      <c r="L165" t="str">
        <f>_xlfn.XLOOKUP(AccountInfo[[#This Row],[Accountofficer]],ZBEmployess[Fullname],ZBEmployess[Branchname],"Not Found",0)</f>
        <v>Dugbe</v>
      </c>
      <c r="N165" t="str">
        <f>INDEX('CustomerInfo'!$H$2:$H$247,MATCH(AccountInfo[[#This Row],[AccountName     ]],AccountInfo[[AccountName     ]],0))</f>
        <v>Dimeji Bankole</v>
      </c>
    </row>
    <row r="166" spans="1:14" x14ac:dyDescent="0.25">
      <c r="A166">
        <v>406723</v>
      </c>
      <c r="B166" s="2">
        <v>38005</v>
      </c>
      <c r="C166" t="s">
        <v>8</v>
      </c>
      <c r="D166" t="s">
        <v>6</v>
      </c>
      <c r="E166" s="3">
        <v>74935.728000000003</v>
      </c>
      <c r="F166" t="s">
        <v>170</v>
      </c>
      <c r="G166" t="s">
        <v>205</v>
      </c>
      <c r="H166" t="s">
        <v>365</v>
      </c>
      <c r="I166" t="s">
        <v>844</v>
      </c>
      <c r="L166" t="str">
        <f>_xlfn.XLOOKUP(AccountInfo[[#This Row],[Accountofficer]],ZBEmployess[Fullname],ZBEmployess[Branchname],"Not Found",0)</f>
        <v>Mokola</v>
      </c>
      <c r="N166" t="str">
        <f>INDEX('CustomerInfo'!$H$2:$H$247,MATCH(AccountInfo[[#This Row],[AccountName     ]],AccountInfo[[AccountName     ]],0))</f>
        <v>King Umar</v>
      </c>
    </row>
    <row r="167" spans="1:14" x14ac:dyDescent="0.25">
      <c r="A167">
        <v>406744</v>
      </c>
      <c r="B167" s="2">
        <v>37278</v>
      </c>
      <c r="C167" t="s">
        <v>8</v>
      </c>
      <c r="D167" t="s">
        <v>6</v>
      </c>
      <c r="E167" s="3">
        <v>535428.19999999995</v>
      </c>
      <c r="F167" t="s">
        <v>171</v>
      </c>
      <c r="G167" t="s">
        <v>205</v>
      </c>
      <c r="H167" t="s">
        <v>279</v>
      </c>
      <c r="I167" t="s">
        <v>844</v>
      </c>
      <c r="L167" t="str">
        <f>_xlfn.XLOOKUP(AccountInfo[[#This Row],[Accountofficer]],ZBEmployess[Fullname],ZBEmployess[Branchname],"Not Found",0)</f>
        <v>Mokola</v>
      </c>
      <c r="N167" t="str">
        <f>INDEX('CustomerInfo'!$H$2:$H$247,MATCH(AccountInfo[[#This Row],[AccountName     ]],AccountInfo[[AccountName     ]],0))</f>
        <v>Aishat Mohammed</v>
      </c>
    </row>
    <row r="168" spans="1:14" x14ac:dyDescent="0.25">
      <c r="A168">
        <v>406797</v>
      </c>
      <c r="B168" s="2">
        <v>41698</v>
      </c>
      <c r="C168" t="s">
        <v>8</v>
      </c>
      <c r="D168" t="s">
        <v>6</v>
      </c>
      <c r="E168" s="3">
        <v>1612406</v>
      </c>
      <c r="F168" t="s">
        <v>172</v>
      </c>
      <c r="G168" t="s">
        <v>205</v>
      </c>
      <c r="H168" t="s">
        <v>748</v>
      </c>
      <c r="I168" t="s">
        <v>930</v>
      </c>
      <c r="L168" t="str">
        <f>_xlfn.XLOOKUP(AccountInfo[[#This Row],[Accountofficer]],ZBEmployess[Fullname],ZBEmployess[Branchname],"Not Found",0)</f>
        <v>Not Found</v>
      </c>
      <c r="N168" t="str">
        <f>INDEX('CustomerInfo'!$H$2:$H$247,MATCH(AccountInfo[[#This Row],[AccountName     ]],AccountInfo[[AccountName     ]],0))</f>
        <v>Chinwe Chukwudi</v>
      </c>
    </row>
    <row r="169" spans="1:14" x14ac:dyDescent="0.25">
      <c r="A169">
        <v>406808</v>
      </c>
      <c r="B169" s="2">
        <v>42673</v>
      </c>
      <c r="C169" t="s">
        <v>8</v>
      </c>
      <c r="D169" t="s">
        <v>6</v>
      </c>
      <c r="E169" s="3">
        <v>364535570.33999997</v>
      </c>
      <c r="F169" t="s">
        <v>173</v>
      </c>
      <c r="G169" t="s">
        <v>205</v>
      </c>
      <c r="H169" t="s">
        <v>751</v>
      </c>
      <c r="I169" t="s">
        <v>930</v>
      </c>
      <c r="L169" t="str">
        <f>_xlfn.XLOOKUP(AccountInfo[[#This Row],[Accountofficer]],ZBEmployess[Fullname],ZBEmployess[Branchname],"Not Found",0)</f>
        <v>Not Found</v>
      </c>
      <c r="N169" t="str">
        <f>INDEX('CustomerInfo'!$H$2:$H$247,MATCH(AccountInfo[[#This Row],[AccountName     ]],AccountInfo[[AccountName     ]],0))</f>
        <v>Dimeji Bankole</v>
      </c>
    </row>
    <row r="170" spans="1:14" x14ac:dyDescent="0.25">
      <c r="A170">
        <v>406971</v>
      </c>
      <c r="B170" s="2">
        <v>44151</v>
      </c>
      <c r="C170" t="s">
        <v>8</v>
      </c>
      <c r="D170" t="s">
        <v>6</v>
      </c>
      <c r="E170" s="3">
        <v>34253.040999999997</v>
      </c>
      <c r="F170" t="s">
        <v>174</v>
      </c>
      <c r="G170" t="s">
        <v>205</v>
      </c>
      <c r="H170" t="s">
        <v>268</v>
      </c>
      <c r="I170" t="s">
        <v>861</v>
      </c>
      <c r="L170" t="str">
        <f>_xlfn.XLOOKUP(AccountInfo[[#This Row],[Accountofficer]],ZBEmployess[Fullname],ZBEmployess[Branchname],"Not Found",0)</f>
        <v>Iwo road</v>
      </c>
      <c r="N170" t="str">
        <f>INDEX('CustomerInfo'!$H$2:$H$247,MATCH(AccountInfo[[#This Row],[AccountName     ]],AccountInfo[[AccountName     ]],0))</f>
        <v>Yemisi Onigbinde</v>
      </c>
    </row>
    <row r="171" spans="1:14" x14ac:dyDescent="0.25">
      <c r="A171">
        <v>430229</v>
      </c>
      <c r="B171" s="2">
        <v>43027</v>
      </c>
      <c r="C171" t="s">
        <v>8</v>
      </c>
      <c r="D171" t="s">
        <v>6</v>
      </c>
      <c r="E171" s="3">
        <v>34063929.799999997</v>
      </c>
      <c r="F171" t="s">
        <v>175</v>
      </c>
      <c r="G171" t="s">
        <v>205</v>
      </c>
      <c r="H171" t="s">
        <v>322</v>
      </c>
      <c r="I171" t="s">
        <v>822</v>
      </c>
      <c r="L171" t="str">
        <f>_xlfn.XLOOKUP(AccountInfo[[#This Row],[Accountofficer]],ZBEmployess[Fullname],ZBEmployess[Branchname],"Not Found",0)</f>
        <v>Dugbe</v>
      </c>
      <c r="N171" t="str">
        <f>INDEX('CustomerInfo'!$H$2:$H$247,MATCH(AccountInfo[[#This Row],[AccountName     ]],AccountInfo[[AccountName     ]],0))</f>
        <v>Dimeji Bankole</v>
      </c>
    </row>
    <row r="172" spans="1:14" x14ac:dyDescent="0.25">
      <c r="A172">
        <v>439047</v>
      </c>
      <c r="B172" s="2">
        <v>44537</v>
      </c>
      <c r="C172" t="s">
        <v>8</v>
      </c>
      <c r="D172" t="s">
        <v>6</v>
      </c>
      <c r="E172" s="3">
        <v>2869889</v>
      </c>
      <c r="F172" t="s">
        <v>176</v>
      </c>
      <c r="G172" t="s">
        <v>205</v>
      </c>
      <c r="H172" t="s">
        <v>759</v>
      </c>
      <c r="I172" t="s">
        <v>878</v>
      </c>
      <c r="L172" t="str">
        <f>_xlfn.XLOOKUP(AccountInfo[[#This Row],[Accountofficer]],ZBEmployess[Fullname],ZBEmployess[Branchname],"Not Found",0)</f>
        <v>Challenge</v>
      </c>
      <c r="N172" t="str">
        <f>INDEX('CustomerInfo'!$H$2:$H$247,MATCH(AccountInfo[[#This Row],[AccountName     ]],AccountInfo[[AccountName     ]],0))</f>
        <v>Alimat Danjuma</v>
      </c>
    </row>
    <row r="173" spans="1:14" x14ac:dyDescent="0.25">
      <c r="A173">
        <v>439298</v>
      </c>
      <c r="B173" s="2">
        <v>39568</v>
      </c>
      <c r="C173" t="s">
        <v>8</v>
      </c>
      <c r="D173" t="s">
        <v>6</v>
      </c>
      <c r="E173" s="3">
        <v>6508057</v>
      </c>
      <c r="F173" t="s">
        <v>177</v>
      </c>
      <c r="G173" t="s">
        <v>205</v>
      </c>
      <c r="H173" t="s">
        <v>314</v>
      </c>
      <c r="I173" t="s">
        <v>861</v>
      </c>
      <c r="L173" t="str">
        <f>_xlfn.XLOOKUP(AccountInfo[[#This Row],[Accountofficer]],ZBEmployess[Fullname],ZBEmployess[Branchname],"Not Found",0)</f>
        <v>Iwo road</v>
      </c>
      <c r="N173" t="str">
        <f>INDEX('CustomerInfo'!$H$2:$H$247,MATCH(AccountInfo[[#This Row],[AccountName     ]],AccountInfo[[AccountName     ]],0))</f>
        <v>Uche Emeka</v>
      </c>
    </row>
    <row r="174" spans="1:14" x14ac:dyDescent="0.25">
      <c r="A174">
        <v>440273</v>
      </c>
      <c r="B174" s="2">
        <v>38984</v>
      </c>
      <c r="C174" t="s">
        <v>8</v>
      </c>
      <c r="D174" t="s">
        <v>6</v>
      </c>
      <c r="E174" s="3">
        <v>6818435</v>
      </c>
      <c r="F174" t="s">
        <v>178</v>
      </c>
      <c r="G174" t="s">
        <v>205</v>
      </c>
      <c r="H174" t="s">
        <v>669</v>
      </c>
      <c r="I174" t="s">
        <v>878</v>
      </c>
      <c r="L174" t="str">
        <f>_xlfn.XLOOKUP(AccountInfo[[#This Row],[Accountofficer]],ZBEmployess[Fullname],ZBEmployess[Branchname],"Not Found",0)</f>
        <v>Challenge</v>
      </c>
      <c r="N174" t="str">
        <f>INDEX('CustomerInfo'!$H$2:$H$247,MATCH(AccountInfo[[#This Row],[AccountName     ]],AccountInfo[[AccountName     ]],0))</f>
        <v>Chiomah Benson</v>
      </c>
    </row>
    <row r="175" spans="1:14" x14ac:dyDescent="0.25">
      <c r="A175">
        <v>442891</v>
      </c>
      <c r="B175" s="2">
        <v>37895</v>
      </c>
      <c r="C175" t="s">
        <v>8</v>
      </c>
      <c r="D175" t="s">
        <v>6</v>
      </c>
      <c r="E175" s="3">
        <v>794158</v>
      </c>
      <c r="F175" t="s">
        <v>179</v>
      </c>
      <c r="G175" t="s">
        <v>205</v>
      </c>
      <c r="H175" t="s">
        <v>242</v>
      </c>
      <c r="I175" t="s">
        <v>895</v>
      </c>
      <c r="L175" t="str">
        <f>_xlfn.XLOOKUP(AccountInfo[[#This Row],[Accountofficer]],ZBEmployess[Fullname],ZBEmployess[Branchname],"Not Found",0)</f>
        <v>Bodija</v>
      </c>
      <c r="N175" t="str">
        <f>INDEX('CustomerInfo'!$H$2:$H$247,MATCH(AccountInfo[[#This Row],[AccountName     ]],AccountInfo[[AccountName     ]],0))</f>
        <v>Annie Albert</v>
      </c>
    </row>
    <row r="176" spans="1:14" x14ac:dyDescent="0.25">
      <c r="A176">
        <v>446866</v>
      </c>
      <c r="B176" s="2">
        <v>37000</v>
      </c>
      <c r="C176" t="s">
        <v>200</v>
      </c>
      <c r="D176" t="s">
        <v>7</v>
      </c>
      <c r="E176" s="3">
        <v>0</v>
      </c>
      <c r="F176" t="s">
        <v>180</v>
      </c>
      <c r="G176" t="s">
        <v>205</v>
      </c>
      <c r="H176" t="s">
        <v>217</v>
      </c>
      <c r="I176" t="s">
        <v>822</v>
      </c>
      <c r="L176" t="str">
        <f>_xlfn.XLOOKUP(AccountInfo[[#This Row],[Accountofficer]],ZBEmployess[Fullname],ZBEmployess[Branchname],"Not Found",0)</f>
        <v>Dugbe</v>
      </c>
      <c r="N176" t="str">
        <f>INDEX('CustomerInfo'!$H$2:$H$247,MATCH(AccountInfo[[#This Row],[AccountName     ]],AccountInfo[[AccountName     ]],0))</f>
        <v>Godwin Omerekpe</v>
      </c>
    </row>
    <row r="177" spans="1:14" x14ac:dyDescent="0.25">
      <c r="A177">
        <v>447254</v>
      </c>
      <c r="B177" s="2">
        <v>41823</v>
      </c>
      <c r="C177" t="s">
        <v>8</v>
      </c>
      <c r="D177" t="s">
        <v>6</v>
      </c>
      <c r="E177" s="3">
        <v>23455.08</v>
      </c>
      <c r="F177" t="s">
        <v>181</v>
      </c>
      <c r="G177" t="s">
        <v>205</v>
      </c>
      <c r="H177" t="s">
        <v>484</v>
      </c>
      <c r="I177" t="s">
        <v>890</v>
      </c>
      <c r="L177" t="str">
        <f>_xlfn.XLOOKUP(AccountInfo[[#This Row],[Accountofficer]],ZBEmployess[Fullname],ZBEmployess[Branchname],"Not Found",0)</f>
        <v>Oyo Town</v>
      </c>
      <c r="N177" t="str">
        <f>INDEX('CustomerInfo'!$H$2:$H$247,MATCH(AccountInfo[[#This Row],[AccountName     ]],AccountInfo[[AccountName     ]],0))</f>
        <v>Bolu Fatunbi</v>
      </c>
    </row>
    <row r="178" spans="1:14" x14ac:dyDescent="0.25">
      <c r="A178">
        <v>448124</v>
      </c>
      <c r="B178" s="2">
        <v>41894</v>
      </c>
      <c r="C178" t="s">
        <v>8</v>
      </c>
      <c r="D178" t="s">
        <v>6</v>
      </c>
      <c r="E178" s="3">
        <v>246985.3</v>
      </c>
      <c r="F178" t="s">
        <v>182</v>
      </c>
      <c r="G178" t="s">
        <v>205</v>
      </c>
      <c r="H178" t="s">
        <v>776</v>
      </c>
      <c r="I178" t="s">
        <v>878</v>
      </c>
      <c r="L178" t="str">
        <f>_xlfn.XLOOKUP(AccountInfo[[#This Row],[Accountofficer]],ZBEmployess[Fullname],ZBEmployess[Branchname],"Not Found",0)</f>
        <v>Challenge</v>
      </c>
      <c r="N178" t="str">
        <f>INDEX('CustomerInfo'!$H$2:$H$247,MATCH(AccountInfo[[#This Row],[AccountName     ]],AccountInfo[[AccountName     ]],0))</f>
        <v>Felicia Baron</v>
      </c>
    </row>
    <row r="179" spans="1:14" x14ac:dyDescent="0.25">
      <c r="A179">
        <v>448814</v>
      </c>
      <c r="B179" s="2">
        <v>36920</v>
      </c>
      <c r="C179" t="s">
        <v>8</v>
      </c>
      <c r="D179" t="s">
        <v>6</v>
      </c>
      <c r="E179" s="3">
        <v>145133</v>
      </c>
      <c r="F179" t="s">
        <v>171</v>
      </c>
      <c r="G179" t="s">
        <v>205</v>
      </c>
      <c r="H179" t="s">
        <v>279</v>
      </c>
      <c r="I179" t="s">
        <v>844</v>
      </c>
      <c r="L179" t="str">
        <f>_xlfn.XLOOKUP(AccountInfo[[#This Row],[Accountofficer]],ZBEmployess[Fullname],ZBEmployess[Branchname],"Not Found",0)</f>
        <v>Mokola</v>
      </c>
      <c r="N179" t="str">
        <f>INDEX('CustomerInfo'!$H$2:$H$247,MATCH(AccountInfo[[#This Row],[AccountName     ]],AccountInfo[[AccountName     ]],0))</f>
        <v>Aishat Mohammed</v>
      </c>
    </row>
    <row r="180" spans="1:14" x14ac:dyDescent="0.25">
      <c r="A180">
        <v>448906</v>
      </c>
      <c r="B180" s="2">
        <v>38165</v>
      </c>
      <c r="C180" t="s">
        <v>8</v>
      </c>
      <c r="D180" t="s">
        <v>6</v>
      </c>
      <c r="E180" s="3">
        <v>289702</v>
      </c>
      <c r="F180" t="s">
        <v>183</v>
      </c>
      <c r="G180" t="s">
        <v>205</v>
      </c>
      <c r="H180" t="s">
        <v>556</v>
      </c>
      <c r="I180" t="s">
        <v>861</v>
      </c>
      <c r="L180" t="str">
        <f>_xlfn.XLOOKUP(AccountInfo[[#This Row],[Accountofficer]],ZBEmployess[Fullname],ZBEmployess[Branchname],"Not Found",0)</f>
        <v>Iwo road</v>
      </c>
      <c r="N180" t="str">
        <f>INDEX('CustomerInfo'!$H$2:$H$247,MATCH(AccountInfo[[#This Row],[AccountName     ]],AccountInfo[[AccountName     ]],0))</f>
        <v>Pascal Ebube</v>
      </c>
    </row>
    <row r="181" spans="1:14" x14ac:dyDescent="0.25">
      <c r="A181">
        <v>449699</v>
      </c>
      <c r="B181" s="2">
        <v>37603</v>
      </c>
      <c r="C181" t="s">
        <v>8</v>
      </c>
      <c r="D181" t="s">
        <v>6</v>
      </c>
      <c r="E181" s="3">
        <v>5845308</v>
      </c>
      <c r="F181" t="s">
        <v>184</v>
      </c>
      <c r="G181" t="s">
        <v>205</v>
      </c>
      <c r="H181" t="s">
        <v>484</v>
      </c>
      <c r="I181" t="s">
        <v>890</v>
      </c>
      <c r="L181" t="str">
        <f>_xlfn.XLOOKUP(AccountInfo[[#This Row],[Accountofficer]],ZBEmployess[Fullname],ZBEmployess[Branchname],"Not Found",0)</f>
        <v>Oyo Town</v>
      </c>
      <c r="N181" t="str">
        <f>INDEX('CustomerInfo'!$H$2:$H$247,MATCH(AccountInfo[[#This Row],[AccountName     ]],AccountInfo[[AccountName     ]],0))</f>
        <v>Bolu Fatunbi</v>
      </c>
    </row>
    <row r="182" spans="1:14" x14ac:dyDescent="0.25">
      <c r="A182">
        <v>450315</v>
      </c>
      <c r="B182" s="2">
        <v>39605</v>
      </c>
      <c r="C182" t="s">
        <v>8</v>
      </c>
      <c r="D182" t="s">
        <v>6</v>
      </c>
      <c r="E182" s="3">
        <v>146783</v>
      </c>
      <c r="F182" t="s">
        <v>185</v>
      </c>
      <c r="G182" t="s">
        <v>205</v>
      </c>
      <c r="H182" t="s">
        <v>356</v>
      </c>
      <c r="I182" t="s">
        <v>844</v>
      </c>
      <c r="L182" t="str">
        <f>_xlfn.XLOOKUP(AccountInfo[[#This Row],[Accountofficer]],ZBEmployess[Fullname],ZBEmployess[Branchname],"Not Found",0)</f>
        <v>Mokola</v>
      </c>
      <c r="N182" t="str">
        <f>INDEX('CustomerInfo'!$H$2:$H$247,MATCH(AccountInfo[[#This Row],[AccountName     ]],AccountInfo[[AccountName     ]],0))</f>
        <v>Katherine Ozo</v>
      </c>
    </row>
    <row r="183" spans="1:14" x14ac:dyDescent="0.25">
      <c r="A183">
        <v>452627</v>
      </c>
      <c r="B183" s="2">
        <v>39175</v>
      </c>
      <c r="C183" t="s">
        <v>8</v>
      </c>
      <c r="D183" t="s">
        <v>6</v>
      </c>
      <c r="E183" s="3">
        <v>17082</v>
      </c>
      <c r="F183" t="s">
        <v>186</v>
      </c>
      <c r="G183" t="s">
        <v>205</v>
      </c>
      <c r="H183" t="s">
        <v>112</v>
      </c>
      <c r="I183" t="s">
        <v>861</v>
      </c>
      <c r="L183" t="str">
        <f>_xlfn.XLOOKUP(AccountInfo[[#This Row],[Accountofficer]],ZBEmployess[Fullname],ZBEmployess[Branchname],"Not Found",0)</f>
        <v>Iwo road</v>
      </c>
      <c r="N183" t="str">
        <f>INDEX('CustomerInfo'!$H$2:$H$247,MATCH(AccountInfo[[#This Row],[AccountName     ]],AccountInfo[[AccountName     ]],0))</f>
        <v>Opeyemi Solanke</v>
      </c>
    </row>
    <row r="184" spans="1:14" x14ac:dyDescent="0.25">
      <c r="A184">
        <v>453095</v>
      </c>
      <c r="B184" s="2">
        <v>39762</v>
      </c>
      <c r="C184" t="s">
        <v>8</v>
      </c>
      <c r="D184" t="s">
        <v>6</v>
      </c>
      <c r="E184" s="3">
        <v>198379</v>
      </c>
      <c r="F184" t="s">
        <v>181</v>
      </c>
      <c r="G184" t="s">
        <v>205</v>
      </c>
      <c r="H184" t="s">
        <v>484</v>
      </c>
      <c r="I184" t="s">
        <v>890</v>
      </c>
      <c r="L184" t="str">
        <f>_xlfn.XLOOKUP(AccountInfo[[#This Row],[Accountofficer]],ZBEmployess[Fullname],ZBEmployess[Branchname],"Not Found",0)</f>
        <v>Oyo Town</v>
      </c>
      <c r="N184" t="str">
        <f>INDEX('CustomerInfo'!$H$2:$H$247,MATCH(AccountInfo[[#This Row],[AccountName     ]],AccountInfo[[AccountName     ]],0))</f>
        <v>Bolu Fatunbi</v>
      </c>
    </row>
    <row r="185" spans="1:14" x14ac:dyDescent="0.25">
      <c r="A185">
        <v>453106</v>
      </c>
      <c r="B185" s="2">
        <v>36972</v>
      </c>
      <c r="C185" t="s">
        <v>8</v>
      </c>
      <c r="D185" t="s">
        <v>6</v>
      </c>
      <c r="E185" s="3">
        <v>39816</v>
      </c>
      <c r="F185" t="s">
        <v>187</v>
      </c>
      <c r="G185" t="s">
        <v>205</v>
      </c>
      <c r="H185" t="s">
        <v>279</v>
      </c>
      <c r="I185" t="s">
        <v>844</v>
      </c>
      <c r="L185" t="str">
        <f>_xlfn.XLOOKUP(AccountInfo[[#This Row],[Accountofficer]],ZBEmployess[Fullname],ZBEmployess[Branchname],"Not Found",0)</f>
        <v>Mokola</v>
      </c>
      <c r="N185" t="str">
        <f>INDEX('CustomerInfo'!$H$2:$H$247,MATCH(AccountInfo[[#This Row],[AccountName     ]],AccountInfo[[AccountName     ]],0))</f>
        <v>Aishat Mohammed</v>
      </c>
    </row>
    <row r="186" spans="1:14" x14ac:dyDescent="0.25">
      <c r="A186">
        <v>453405</v>
      </c>
      <c r="B186" s="2">
        <v>39796</v>
      </c>
      <c r="C186" t="s">
        <v>8</v>
      </c>
      <c r="D186" t="s">
        <v>6</v>
      </c>
      <c r="E186" s="3">
        <v>263135</v>
      </c>
      <c r="F186" t="s">
        <v>188</v>
      </c>
      <c r="G186" t="s">
        <v>205</v>
      </c>
      <c r="H186" t="s">
        <v>217</v>
      </c>
      <c r="I186" t="s">
        <v>822</v>
      </c>
      <c r="L186" t="str">
        <f>_xlfn.XLOOKUP(AccountInfo[[#This Row],[Accountofficer]],ZBEmployess[Fullname],ZBEmployess[Branchname],"Not Found",0)</f>
        <v>Dugbe</v>
      </c>
      <c r="N186" t="str">
        <f>INDEX('CustomerInfo'!$H$2:$H$247,MATCH(AccountInfo[[#This Row],[AccountName     ]],AccountInfo[[AccountName     ]],0))</f>
        <v>Godwin Omerekpe</v>
      </c>
    </row>
    <row r="187" spans="1:14" x14ac:dyDescent="0.25">
      <c r="A187">
        <v>453545</v>
      </c>
      <c r="B187" s="2">
        <v>38739</v>
      </c>
      <c r="C187" t="s">
        <v>8</v>
      </c>
      <c r="D187" t="s">
        <v>6</v>
      </c>
      <c r="E187" s="3">
        <v>145861</v>
      </c>
      <c r="F187" t="s">
        <v>189</v>
      </c>
      <c r="G187" t="s">
        <v>205</v>
      </c>
      <c r="H187" t="s">
        <v>322</v>
      </c>
      <c r="I187" t="s">
        <v>822</v>
      </c>
      <c r="L187" t="str">
        <f>_xlfn.XLOOKUP(AccountInfo[[#This Row],[Accountofficer]],ZBEmployess[Fullname],ZBEmployess[Branchname],"Not Found",0)</f>
        <v>Dugbe</v>
      </c>
      <c r="N187" t="str">
        <f>INDEX('CustomerInfo'!$H$2:$H$247,MATCH(AccountInfo[[#This Row],[AccountName     ]],AccountInfo[[AccountName     ]],0))</f>
        <v>Dimeji Bankole</v>
      </c>
    </row>
    <row r="188" spans="1:14" x14ac:dyDescent="0.25">
      <c r="A188">
        <v>454473</v>
      </c>
      <c r="B188" s="2">
        <v>38780</v>
      </c>
      <c r="C188" t="s">
        <v>8</v>
      </c>
      <c r="D188" t="s">
        <v>6</v>
      </c>
      <c r="E188" s="3">
        <v>209247</v>
      </c>
      <c r="F188" t="s">
        <v>190</v>
      </c>
      <c r="G188" t="s">
        <v>205</v>
      </c>
      <c r="H188" t="s">
        <v>217</v>
      </c>
      <c r="I188" t="s">
        <v>822</v>
      </c>
      <c r="L188" t="str">
        <f>_xlfn.XLOOKUP(AccountInfo[[#This Row],[Accountofficer]],ZBEmployess[Fullname],ZBEmployess[Branchname],"Not Found",0)</f>
        <v>Dugbe</v>
      </c>
      <c r="N188" t="str">
        <f>INDEX('CustomerInfo'!$H$2:$H$247,MATCH(AccountInfo[[#This Row],[AccountName     ]],AccountInfo[[AccountName     ]],0))</f>
        <v>Godwin Omerekpe</v>
      </c>
    </row>
    <row r="189" spans="1:14" x14ac:dyDescent="0.25">
      <c r="A189">
        <v>455012</v>
      </c>
      <c r="B189" s="2">
        <v>44280</v>
      </c>
      <c r="C189" t="s">
        <v>8</v>
      </c>
      <c r="D189" t="s">
        <v>6</v>
      </c>
      <c r="E189" s="3">
        <v>100369</v>
      </c>
      <c r="F189" t="s">
        <v>191</v>
      </c>
      <c r="G189" t="s">
        <v>205</v>
      </c>
      <c r="H189" t="s">
        <v>287</v>
      </c>
      <c r="I189" t="s">
        <v>878</v>
      </c>
      <c r="L189" t="str">
        <f>_xlfn.XLOOKUP(AccountInfo[[#This Row],[Accountofficer]],ZBEmployess[Fullname],ZBEmployess[Branchname],"Not Found",0)</f>
        <v>Challenge</v>
      </c>
      <c r="N189" t="str">
        <f>INDEX('CustomerInfo'!$H$2:$H$247,MATCH(AccountInfo[[#This Row],[AccountName     ]],AccountInfo[[AccountName     ]],0))</f>
        <v>Abraham Akinsanya</v>
      </c>
    </row>
    <row r="190" spans="1:14" x14ac:dyDescent="0.25">
      <c r="A190">
        <v>455020</v>
      </c>
      <c r="B190" s="2">
        <v>37728</v>
      </c>
      <c r="C190" t="s">
        <v>8</v>
      </c>
      <c r="D190" t="s">
        <v>6</v>
      </c>
      <c r="E190" s="3">
        <v>47022</v>
      </c>
      <c r="F190" t="s">
        <v>192</v>
      </c>
      <c r="G190" t="s">
        <v>205</v>
      </c>
      <c r="H190" t="s">
        <v>322</v>
      </c>
      <c r="I190" t="s">
        <v>822</v>
      </c>
      <c r="L190" t="str">
        <f>_xlfn.XLOOKUP(AccountInfo[[#This Row],[Accountofficer]],ZBEmployess[Fullname],ZBEmployess[Branchname],"Not Found",0)</f>
        <v>Dugbe</v>
      </c>
      <c r="N190" t="str">
        <f>INDEX('CustomerInfo'!$H$2:$H$247,MATCH(AccountInfo[[#This Row],[AccountName     ]],AccountInfo[[AccountName     ]],0))</f>
        <v>Dimeji Bankole</v>
      </c>
    </row>
    <row r="191" spans="1:14" x14ac:dyDescent="0.25">
      <c r="A191">
        <v>500283</v>
      </c>
      <c r="B191" s="2">
        <v>39920</v>
      </c>
      <c r="C191" t="s">
        <v>8</v>
      </c>
      <c r="D191" t="s">
        <v>6</v>
      </c>
      <c r="E191" s="3">
        <v>209263.44</v>
      </c>
      <c r="F191" t="s">
        <v>10</v>
      </c>
      <c r="G191" t="s">
        <v>205</v>
      </c>
      <c r="H191" t="s">
        <v>221</v>
      </c>
      <c r="I191" t="s">
        <v>895</v>
      </c>
      <c r="L191" t="str">
        <f>_xlfn.XLOOKUP(AccountInfo[[#This Row],[Accountofficer]],ZBEmployess[Fullname],ZBEmployess[Branchname],"Not Found",0)</f>
        <v>Bodija</v>
      </c>
      <c r="N191" t="str">
        <f>INDEX('CustomerInfo'!$H$2:$H$247,MATCH(AccountInfo[[#This Row],[AccountName     ]],AccountInfo[[AccountName     ]],0))</f>
        <v>Matthew Durojaye</v>
      </c>
    </row>
    <row r="192" spans="1:14" x14ac:dyDescent="0.25">
      <c r="A192">
        <v>500300</v>
      </c>
      <c r="B192" s="2">
        <v>39298</v>
      </c>
      <c r="C192" t="s">
        <v>8</v>
      </c>
      <c r="D192" t="s">
        <v>6</v>
      </c>
      <c r="E192" s="3">
        <v>3131.42</v>
      </c>
      <c r="F192" t="s">
        <v>25</v>
      </c>
      <c r="G192" t="s">
        <v>205</v>
      </c>
      <c r="H192" t="s">
        <v>287</v>
      </c>
      <c r="I192" t="s">
        <v>878</v>
      </c>
      <c r="L192" t="str">
        <f>_xlfn.XLOOKUP(AccountInfo[[#This Row],[Accountofficer]],ZBEmployess[Fullname],ZBEmployess[Branchname],"Not Found",0)</f>
        <v>Challenge</v>
      </c>
      <c r="N192" t="str">
        <f>INDEX('CustomerInfo'!$H$2:$H$247,MATCH(AccountInfo[[#This Row],[AccountName     ]],AccountInfo[[AccountName     ]],0))</f>
        <v>Abraham Akinsanya</v>
      </c>
    </row>
    <row r="193" spans="1:14" x14ac:dyDescent="0.25">
      <c r="A193">
        <v>500375</v>
      </c>
      <c r="B193" s="2">
        <v>37500</v>
      </c>
      <c r="C193" t="s">
        <v>8</v>
      </c>
      <c r="D193" t="s">
        <v>6</v>
      </c>
      <c r="E193" s="3">
        <v>46095.54</v>
      </c>
      <c r="F193" t="s">
        <v>95</v>
      </c>
      <c r="G193" t="s">
        <v>205</v>
      </c>
      <c r="H193" t="s">
        <v>528</v>
      </c>
      <c r="I193" t="s">
        <v>878</v>
      </c>
      <c r="L193" t="str">
        <f>_xlfn.XLOOKUP(AccountInfo[[#This Row],[Accountofficer]],ZBEmployess[Fullname],ZBEmployess[Branchname],"Not Found",0)</f>
        <v>Challenge</v>
      </c>
      <c r="N193" t="str">
        <f>INDEX('CustomerInfo'!$H$2:$H$247,MATCH(AccountInfo[[#This Row],[AccountName     ]],AccountInfo[[AccountName     ]],0))</f>
        <v>Israel Olatunde</v>
      </c>
    </row>
    <row r="194" spans="1:14" x14ac:dyDescent="0.25">
      <c r="A194">
        <v>500395</v>
      </c>
      <c r="B194" s="2">
        <v>40650</v>
      </c>
      <c r="C194" t="s">
        <v>8</v>
      </c>
      <c r="D194" t="s">
        <v>6</v>
      </c>
      <c r="E194" s="3">
        <v>2375.1</v>
      </c>
      <c r="F194" t="s">
        <v>12</v>
      </c>
      <c r="G194" t="s">
        <v>205</v>
      </c>
      <c r="H194" t="s">
        <v>231</v>
      </c>
      <c r="I194" t="s">
        <v>822</v>
      </c>
      <c r="L194" t="str">
        <f>_xlfn.XLOOKUP(AccountInfo[[#This Row],[Accountofficer]],ZBEmployess[Fullname],ZBEmployess[Branchname],"Not Found",0)</f>
        <v>Dugbe</v>
      </c>
      <c r="N194" t="str">
        <f>INDEX('CustomerInfo'!$H$2:$H$247,MATCH(AccountInfo[[#This Row],[AccountName     ]],AccountInfo[[AccountName     ]],0))</f>
        <v>Glory Akinsanya</v>
      </c>
    </row>
    <row r="195" spans="1:14" x14ac:dyDescent="0.25">
      <c r="A195">
        <v>501724</v>
      </c>
      <c r="B195" s="2">
        <v>37313</v>
      </c>
      <c r="C195" t="s">
        <v>8</v>
      </c>
      <c r="D195" t="s">
        <v>6</v>
      </c>
      <c r="E195" s="3">
        <v>31486.79</v>
      </c>
      <c r="F195" t="s">
        <v>26</v>
      </c>
      <c r="G195" t="s">
        <v>205</v>
      </c>
      <c r="H195" t="s">
        <v>217</v>
      </c>
      <c r="I195" t="s">
        <v>822</v>
      </c>
      <c r="L195" t="str">
        <f>_xlfn.XLOOKUP(AccountInfo[[#This Row],[Accountofficer]],ZBEmployess[Fullname],ZBEmployess[Branchname],"Not Found",0)</f>
        <v>Dugbe</v>
      </c>
      <c r="N195" t="str">
        <f>INDEX('CustomerInfo'!$H$2:$H$247,MATCH(AccountInfo[[#This Row],[AccountName     ]],AccountInfo[[AccountName     ]],0))</f>
        <v>Godwin Omerekpe</v>
      </c>
    </row>
    <row r="196" spans="1:14" x14ac:dyDescent="0.25">
      <c r="A196">
        <v>502670</v>
      </c>
      <c r="B196" s="2">
        <v>40514</v>
      </c>
      <c r="C196" t="s">
        <v>8</v>
      </c>
      <c r="D196" t="s">
        <v>6</v>
      </c>
      <c r="E196" s="3">
        <v>1208.2</v>
      </c>
      <c r="F196" t="s">
        <v>34</v>
      </c>
      <c r="G196" t="s">
        <v>205</v>
      </c>
      <c r="H196" t="s">
        <v>322</v>
      </c>
      <c r="I196" t="s">
        <v>822</v>
      </c>
      <c r="L196" t="str">
        <f>_xlfn.XLOOKUP(AccountInfo[[#This Row],[Accountofficer]],ZBEmployess[Fullname],ZBEmployess[Branchname],"Not Found",0)</f>
        <v>Dugbe</v>
      </c>
      <c r="N196" t="str">
        <f>INDEX('CustomerInfo'!$H$2:$H$247,MATCH(AccountInfo[[#This Row],[AccountName     ]],AccountInfo[[AccountName     ]],0))</f>
        <v>Dimeji Bankole</v>
      </c>
    </row>
    <row r="197" spans="1:14" x14ac:dyDescent="0.25">
      <c r="A197">
        <v>502840</v>
      </c>
      <c r="B197" s="2">
        <v>43718</v>
      </c>
      <c r="C197" t="s">
        <v>8</v>
      </c>
      <c r="D197" t="s">
        <v>6</v>
      </c>
      <c r="E197" s="3">
        <v>38758</v>
      </c>
      <c r="F197" t="s">
        <v>193</v>
      </c>
      <c r="G197" t="s">
        <v>205</v>
      </c>
      <c r="H197" t="s">
        <v>217</v>
      </c>
      <c r="I197" t="s">
        <v>822</v>
      </c>
      <c r="L197" t="str">
        <f>_xlfn.XLOOKUP(AccountInfo[[#This Row],[Accountofficer]],ZBEmployess[Fullname],ZBEmployess[Branchname],"Not Found",0)</f>
        <v>Dugbe</v>
      </c>
      <c r="N197" t="str">
        <f>INDEX('CustomerInfo'!$H$2:$H$247,MATCH(AccountInfo[[#This Row],[AccountName     ]],AccountInfo[[AccountName     ]],0))</f>
        <v>Godwin Omerekpe</v>
      </c>
    </row>
    <row r="198" spans="1:14" x14ac:dyDescent="0.25">
      <c r="A198">
        <v>503021</v>
      </c>
      <c r="B198" s="2">
        <v>38716</v>
      </c>
      <c r="C198" t="s">
        <v>8</v>
      </c>
      <c r="D198" t="s">
        <v>6</v>
      </c>
      <c r="E198" s="3">
        <v>739.04</v>
      </c>
      <c r="F198" t="s">
        <v>70</v>
      </c>
      <c r="G198" t="s">
        <v>205</v>
      </c>
      <c r="H198" t="s">
        <v>352</v>
      </c>
      <c r="I198" t="s">
        <v>871</v>
      </c>
      <c r="L198" t="str">
        <f>_xlfn.XLOOKUP(AccountInfo[[#This Row],[Accountofficer]],ZBEmployess[Fullname],ZBEmployess[Branchname],"Not Found",0)</f>
        <v>Ojoo</v>
      </c>
      <c r="N198" t="str">
        <f>INDEX('CustomerInfo'!$H$2:$H$247,MATCH(AccountInfo[[#This Row],[AccountName     ]],AccountInfo[[AccountName     ]],0))</f>
        <v>Aminat Yusuf</v>
      </c>
    </row>
    <row r="199" spans="1:14" x14ac:dyDescent="0.25">
      <c r="A199">
        <v>503229</v>
      </c>
      <c r="B199" s="2">
        <v>39446</v>
      </c>
      <c r="C199" t="s">
        <v>8</v>
      </c>
      <c r="D199" t="s">
        <v>6</v>
      </c>
      <c r="E199" s="3">
        <v>59264</v>
      </c>
      <c r="F199" t="s">
        <v>16</v>
      </c>
      <c r="G199" t="s">
        <v>205</v>
      </c>
      <c r="H199" t="s">
        <v>252</v>
      </c>
      <c r="I199" t="s">
        <v>822</v>
      </c>
      <c r="L199" t="str">
        <f>_xlfn.XLOOKUP(AccountInfo[[#This Row],[Accountofficer]],ZBEmployess[Fullname],ZBEmployess[Branchname],"Not Found",0)</f>
        <v>Dugbe</v>
      </c>
      <c r="N199" t="str">
        <f>INDEX('CustomerInfo'!$H$2:$H$247,MATCH(AccountInfo[[#This Row],[AccountName     ]],AccountInfo[[AccountName     ]],0))</f>
        <v>Tobi Gabriel</v>
      </c>
    </row>
    <row r="200" spans="1:14" x14ac:dyDescent="0.25">
      <c r="A200">
        <v>503456</v>
      </c>
      <c r="B200" s="2">
        <v>37210</v>
      </c>
      <c r="C200" t="s">
        <v>8</v>
      </c>
      <c r="D200" t="s">
        <v>6</v>
      </c>
      <c r="E200" s="3">
        <v>84277.79</v>
      </c>
      <c r="F200" t="s">
        <v>17</v>
      </c>
      <c r="G200" t="s">
        <v>205</v>
      </c>
      <c r="H200" t="s">
        <v>255</v>
      </c>
      <c r="I200" t="s">
        <v>822</v>
      </c>
      <c r="L200" t="str">
        <f>_xlfn.XLOOKUP(AccountInfo[[#This Row],[Accountofficer]],ZBEmployess[Fullname],ZBEmployess[Branchname],"Not Found",0)</f>
        <v>Dugbe</v>
      </c>
      <c r="N200" t="str">
        <f>INDEX('CustomerInfo'!$H$2:$H$247,MATCH(AccountInfo[[#This Row],[AccountName     ]],AccountInfo[[AccountName     ]],0))</f>
        <v>Faith Lukman</v>
      </c>
    </row>
    <row r="201" spans="1:14" x14ac:dyDescent="0.25">
      <c r="A201">
        <v>503656</v>
      </c>
      <c r="B201" s="2">
        <v>39920</v>
      </c>
      <c r="C201" t="s">
        <v>8</v>
      </c>
      <c r="D201" t="s">
        <v>6</v>
      </c>
      <c r="E201" s="3">
        <v>8.7914999999999992</v>
      </c>
      <c r="F201" t="s">
        <v>72</v>
      </c>
      <c r="G201" t="s">
        <v>205</v>
      </c>
      <c r="H201" t="s">
        <v>449</v>
      </c>
      <c r="I201" t="s">
        <v>895</v>
      </c>
      <c r="L201" t="str">
        <f>_xlfn.XLOOKUP(AccountInfo[[#This Row],[Accountofficer]],ZBEmployess[Fullname],ZBEmployess[Branchname],"Not Found",0)</f>
        <v>Bodija</v>
      </c>
      <c r="N201" t="str">
        <f>INDEX('CustomerInfo'!$H$2:$H$247,MATCH(AccountInfo[[#This Row],[AccountName     ]],AccountInfo[[AccountName     ]],0))</f>
        <v>Bukola Davies</v>
      </c>
    </row>
    <row r="202" spans="1:14" x14ac:dyDescent="0.25">
      <c r="A202">
        <v>504906</v>
      </c>
      <c r="B202" s="2">
        <v>36682</v>
      </c>
      <c r="C202" t="s">
        <v>8</v>
      </c>
      <c r="D202" t="s">
        <v>6</v>
      </c>
      <c r="E202" s="3">
        <v>197.98</v>
      </c>
      <c r="F202" t="s">
        <v>20</v>
      </c>
      <c r="G202" t="s">
        <v>205</v>
      </c>
      <c r="H202" t="s">
        <v>268</v>
      </c>
      <c r="I202" t="s">
        <v>861</v>
      </c>
      <c r="L202" t="str">
        <f>_xlfn.XLOOKUP(AccountInfo[[#This Row],[Accountofficer]],ZBEmployess[Fullname],ZBEmployess[Branchname],"Not Found",0)</f>
        <v>Iwo road</v>
      </c>
      <c r="N202" t="str">
        <f>INDEX('CustomerInfo'!$H$2:$H$247,MATCH(AccountInfo[[#This Row],[AccountName     ]],AccountInfo[[AccountName     ]],0))</f>
        <v>Yemisi Onigbinde</v>
      </c>
    </row>
    <row r="203" spans="1:14" x14ac:dyDescent="0.25">
      <c r="A203">
        <v>505574</v>
      </c>
      <c r="B203" s="2">
        <v>37594</v>
      </c>
      <c r="C203" t="s">
        <v>8</v>
      </c>
      <c r="D203" t="s">
        <v>6</v>
      </c>
      <c r="E203" s="3">
        <v>18009.650000000001</v>
      </c>
      <c r="F203" t="s">
        <v>45</v>
      </c>
      <c r="G203" t="s">
        <v>205</v>
      </c>
      <c r="H203" t="s">
        <v>322</v>
      </c>
      <c r="I203" t="s">
        <v>822</v>
      </c>
      <c r="L203" t="str">
        <f>_xlfn.XLOOKUP(AccountInfo[[#This Row],[Accountofficer]],ZBEmployess[Fullname],ZBEmployess[Branchname],"Not Found",0)</f>
        <v>Dugbe</v>
      </c>
      <c r="N203" t="str">
        <f>INDEX('CustomerInfo'!$H$2:$H$247,MATCH(AccountInfo[[#This Row],[AccountName     ]],AccountInfo[[AccountName     ]],0))</f>
        <v>Dimeji Bankole</v>
      </c>
    </row>
    <row r="204" spans="1:14" x14ac:dyDescent="0.25">
      <c r="A204">
        <v>506723</v>
      </c>
      <c r="B204" s="2">
        <v>44417</v>
      </c>
      <c r="C204" t="s">
        <v>8</v>
      </c>
      <c r="D204" t="s">
        <v>6</v>
      </c>
      <c r="E204" s="3">
        <v>0.86799999999999999</v>
      </c>
      <c r="F204" t="s">
        <v>170</v>
      </c>
      <c r="G204" t="s">
        <v>205</v>
      </c>
      <c r="H204" t="s">
        <v>365</v>
      </c>
      <c r="I204" t="s">
        <v>844</v>
      </c>
      <c r="L204" t="str">
        <f>_xlfn.XLOOKUP(AccountInfo[[#This Row],[Accountofficer]],ZBEmployess[Fullname],ZBEmployess[Branchname],"Not Found",0)</f>
        <v>Mokola</v>
      </c>
      <c r="N204" t="str">
        <f>INDEX('CustomerInfo'!$H$2:$H$247,MATCH(AccountInfo[[#This Row],[AccountName     ]],AccountInfo[[AccountName     ]],0))</f>
        <v>King Umar</v>
      </c>
    </row>
    <row r="205" spans="1:14" x14ac:dyDescent="0.25">
      <c r="A205">
        <v>507049</v>
      </c>
      <c r="B205" s="2">
        <v>40071</v>
      </c>
      <c r="C205" t="s">
        <v>8</v>
      </c>
      <c r="D205" t="s">
        <v>6</v>
      </c>
      <c r="E205" s="3">
        <v>1218</v>
      </c>
      <c r="F205" t="s">
        <v>29</v>
      </c>
      <c r="G205" t="s">
        <v>205</v>
      </c>
      <c r="H205" t="s">
        <v>301</v>
      </c>
      <c r="I205" t="s">
        <v>885</v>
      </c>
      <c r="L205" t="str">
        <f>_xlfn.XLOOKUP(AccountInfo[[#This Row],[Accountofficer]],ZBEmployess[Fullname],ZBEmployess[Branchname],"Not Found",0)</f>
        <v>Oluyole</v>
      </c>
      <c r="N205" t="str">
        <f>INDEX('CustomerInfo'!$H$2:$H$247,MATCH(AccountInfo[[#This Row],[AccountName     ]],AccountInfo[[AccountName     ]],0))</f>
        <v>Godwin Okonkwo</v>
      </c>
    </row>
    <row r="206" spans="1:14" x14ac:dyDescent="0.25">
      <c r="A206">
        <v>507172</v>
      </c>
      <c r="B206" s="2">
        <v>43330</v>
      </c>
      <c r="C206" t="s">
        <v>8</v>
      </c>
      <c r="D206" t="s">
        <v>6</v>
      </c>
      <c r="E206" s="3">
        <v>46398.78</v>
      </c>
      <c r="F206" t="s">
        <v>47</v>
      </c>
      <c r="G206" t="s">
        <v>205</v>
      </c>
      <c r="H206" t="s">
        <v>217</v>
      </c>
      <c r="I206" t="s">
        <v>822</v>
      </c>
      <c r="L206" t="str">
        <f>_xlfn.XLOOKUP(AccountInfo[[#This Row],[Accountofficer]],ZBEmployess[Fullname],ZBEmployess[Branchname],"Not Found",0)</f>
        <v>Dugbe</v>
      </c>
      <c r="N206" t="str">
        <f>INDEX('CustomerInfo'!$H$2:$H$247,MATCH(AccountInfo[[#This Row],[AccountName     ]],AccountInfo[[AccountName     ]],0))</f>
        <v>Godwin Omerekpe</v>
      </c>
    </row>
    <row r="207" spans="1:14" x14ac:dyDescent="0.25">
      <c r="A207">
        <v>507340</v>
      </c>
      <c r="B207" s="2">
        <v>44578</v>
      </c>
      <c r="C207" t="s">
        <v>8</v>
      </c>
      <c r="D207" t="s">
        <v>6</v>
      </c>
      <c r="E207" s="3">
        <v>1726</v>
      </c>
      <c r="F207" t="s">
        <v>49</v>
      </c>
      <c r="G207" t="s">
        <v>205</v>
      </c>
      <c r="H207" t="s">
        <v>322</v>
      </c>
      <c r="I207" t="s">
        <v>822</v>
      </c>
      <c r="L207" t="str">
        <f>_xlfn.XLOOKUP(AccountInfo[[#This Row],[Accountofficer]],ZBEmployess[Fullname],ZBEmployess[Branchname],"Not Found",0)</f>
        <v>Dugbe</v>
      </c>
      <c r="N207" t="str">
        <f>INDEX('CustomerInfo'!$H$2:$H$247,MATCH(AccountInfo[[#This Row],[AccountName     ]],AccountInfo[[AccountName     ]],0))</f>
        <v>Dimeji Bankole</v>
      </c>
    </row>
    <row r="208" spans="1:14" x14ac:dyDescent="0.25">
      <c r="A208">
        <v>508652</v>
      </c>
      <c r="B208" s="2">
        <v>40226</v>
      </c>
      <c r="C208" t="s">
        <v>8</v>
      </c>
      <c r="D208" t="s">
        <v>6</v>
      </c>
      <c r="E208" s="3">
        <v>1277</v>
      </c>
      <c r="F208" t="s">
        <v>194</v>
      </c>
      <c r="G208" t="s">
        <v>205</v>
      </c>
      <c r="H208" t="s">
        <v>322</v>
      </c>
      <c r="I208" t="s">
        <v>822</v>
      </c>
      <c r="L208" t="str">
        <f>_xlfn.XLOOKUP(AccountInfo[[#This Row],[Accountofficer]],ZBEmployess[Fullname],ZBEmployess[Branchname],"Not Found",0)</f>
        <v>Dugbe</v>
      </c>
      <c r="N208" t="str">
        <f>INDEX('CustomerInfo'!$H$2:$H$247,MATCH(AccountInfo[[#This Row],[AccountName     ]],AccountInfo[[AccountName     ]],0))</f>
        <v>Dimeji Bankole</v>
      </c>
    </row>
    <row r="209" spans="1:14" x14ac:dyDescent="0.25">
      <c r="A209">
        <v>509375</v>
      </c>
      <c r="B209" s="2">
        <v>37362</v>
      </c>
      <c r="C209" t="s">
        <v>8</v>
      </c>
      <c r="D209" t="s">
        <v>6</v>
      </c>
      <c r="E209" s="3">
        <v>828</v>
      </c>
      <c r="F209" t="s">
        <v>95</v>
      </c>
      <c r="G209" t="s">
        <v>205</v>
      </c>
      <c r="H209" t="s">
        <v>528</v>
      </c>
      <c r="I209" t="s">
        <v>878</v>
      </c>
      <c r="L209" t="str">
        <f>_xlfn.XLOOKUP(AccountInfo[[#This Row],[Accountofficer]],ZBEmployess[Fullname],ZBEmployess[Branchname],"Not Found",0)</f>
        <v>Challenge</v>
      </c>
      <c r="N209" t="str">
        <f>INDEX('CustomerInfo'!$H$2:$H$247,MATCH(AccountInfo[[#This Row],[AccountName     ]],AccountInfo[[AccountName     ]],0))</f>
        <v>Israel Olatunde</v>
      </c>
    </row>
    <row r="210" spans="1:14" x14ac:dyDescent="0.25">
      <c r="A210">
        <v>510283</v>
      </c>
      <c r="B210" s="2">
        <v>43899</v>
      </c>
      <c r="C210" t="s">
        <v>8</v>
      </c>
      <c r="D210" t="s">
        <v>6</v>
      </c>
      <c r="E210" s="3">
        <v>1474</v>
      </c>
      <c r="F210" t="s">
        <v>10</v>
      </c>
      <c r="G210" t="s">
        <v>205</v>
      </c>
      <c r="H210" t="s">
        <v>221</v>
      </c>
      <c r="I210" t="s">
        <v>895</v>
      </c>
      <c r="L210" t="str">
        <f>_xlfn.XLOOKUP(AccountInfo[[#This Row],[Accountofficer]],ZBEmployess[Fullname],ZBEmployess[Branchname],"Not Found",0)</f>
        <v>Bodija</v>
      </c>
      <c r="N210" t="str">
        <f>INDEX('CustomerInfo'!$H$2:$H$247,MATCH(AccountInfo[[#This Row],[AccountName     ]],AccountInfo[[AccountName     ]],0))</f>
        <v>Matthew Durojaye</v>
      </c>
    </row>
    <row r="211" spans="1:14" x14ac:dyDescent="0.25">
      <c r="A211">
        <v>510294</v>
      </c>
      <c r="B211" s="2">
        <v>43956</v>
      </c>
      <c r="C211" t="s">
        <v>8</v>
      </c>
      <c r="D211" t="s">
        <v>6</v>
      </c>
      <c r="E211" s="3">
        <v>1.9259999999999999</v>
      </c>
      <c r="F211" t="s">
        <v>78</v>
      </c>
      <c r="G211" t="s">
        <v>205</v>
      </c>
      <c r="H211" t="s">
        <v>470</v>
      </c>
      <c r="I211" t="s">
        <v>885</v>
      </c>
      <c r="L211" t="str">
        <f>_xlfn.XLOOKUP(AccountInfo[[#This Row],[Accountofficer]],ZBEmployess[Fullname],ZBEmployess[Branchname],"Not Found",0)</f>
        <v>Oluyole</v>
      </c>
      <c r="N211" t="str">
        <f>INDEX('CustomerInfo'!$H$2:$H$247,MATCH(AccountInfo[[#This Row],[AccountName     ]],AccountInfo[[AccountName     ]],0))</f>
        <v>Fatimah Dauda</v>
      </c>
    </row>
    <row r="212" spans="1:14" x14ac:dyDescent="0.25">
      <c r="A212">
        <v>510395</v>
      </c>
      <c r="B212" s="2">
        <v>41770</v>
      </c>
      <c r="C212" t="s">
        <v>8</v>
      </c>
      <c r="D212" t="s">
        <v>6</v>
      </c>
      <c r="E212" s="3">
        <v>40535.769999999997</v>
      </c>
      <c r="F212" t="s">
        <v>12</v>
      </c>
      <c r="G212" t="s">
        <v>205</v>
      </c>
      <c r="H212" t="s">
        <v>231</v>
      </c>
      <c r="I212" t="s">
        <v>822</v>
      </c>
      <c r="L212" t="str">
        <f>_xlfn.XLOOKUP(AccountInfo[[#This Row],[Accountofficer]],ZBEmployess[Fullname],ZBEmployess[Branchname],"Not Found",0)</f>
        <v>Dugbe</v>
      </c>
      <c r="N212" t="str">
        <f>INDEX('CustomerInfo'!$H$2:$H$247,MATCH(AccountInfo[[#This Row],[AccountName     ]],AccountInfo[[AccountName     ]],0))</f>
        <v>Glory Akinsanya</v>
      </c>
    </row>
    <row r="213" spans="1:14" x14ac:dyDescent="0.25">
      <c r="A213">
        <v>510854</v>
      </c>
      <c r="B213" s="2">
        <v>41509</v>
      </c>
      <c r="C213" t="s">
        <v>8</v>
      </c>
      <c r="D213" t="s">
        <v>6</v>
      </c>
      <c r="E213" s="3">
        <v>0.73075999999999997</v>
      </c>
      <c r="F213" t="s">
        <v>83</v>
      </c>
      <c r="G213" t="s">
        <v>205</v>
      </c>
      <c r="H213" t="s">
        <v>487</v>
      </c>
      <c r="I213" t="s">
        <v>930</v>
      </c>
      <c r="L213" t="str">
        <f>_xlfn.XLOOKUP(AccountInfo[[#This Row],[Accountofficer]],ZBEmployess[Fullname],ZBEmployess[Branchname],"Not Found",0)</f>
        <v>Not Found</v>
      </c>
      <c r="N213" t="str">
        <f>INDEX('CustomerInfo'!$H$2:$H$247,MATCH(AccountInfo[[#This Row],[AccountName     ]],AccountInfo[[AccountName     ]],0))</f>
        <v>Jemimah Alagbe</v>
      </c>
    </row>
    <row r="214" spans="1:14" x14ac:dyDescent="0.25">
      <c r="A214">
        <v>518652</v>
      </c>
      <c r="B214" s="2">
        <v>39356</v>
      </c>
      <c r="C214" t="s">
        <v>8</v>
      </c>
      <c r="D214" t="s">
        <v>6</v>
      </c>
      <c r="E214" s="3">
        <v>3110.5</v>
      </c>
      <c r="F214" t="s">
        <v>195</v>
      </c>
      <c r="G214" t="s">
        <v>205</v>
      </c>
      <c r="H214" t="s">
        <v>322</v>
      </c>
      <c r="I214" t="s">
        <v>822</v>
      </c>
      <c r="L214" t="str">
        <f>_xlfn.XLOOKUP(AccountInfo[[#This Row],[Accountofficer]],ZBEmployess[Fullname],ZBEmployess[Branchname],"Not Found",0)</f>
        <v>Dugbe</v>
      </c>
      <c r="N214" t="str">
        <f>INDEX('CustomerInfo'!$H$2:$H$247,MATCH(AccountInfo[[#This Row],[AccountName     ]],AccountInfo[[AccountName     ]],0))</f>
        <v>Dimeji Bankole</v>
      </c>
    </row>
    <row r="215" spans="1:14" x14ac:dyDescent="0.25">
      <c r="A215">
        <v>519375</v>
      </c>
      <c r="B215" s="2">
        <v>39082</v>
      </c>
      <c r="C215" t="s">
        <v>8</v>
      </c>
      <c r="D215" t="s">
        <v>6</v>
      </c>
      <c r="E215" s="3">
        <v>1.5798000000000001</v>
      </c>
      <c r="F215" t="s">
        <v>95</v>
      </c>
      <c r="G215" t="s">
        <v>205</v>
      </c>
      <c r="H215" t="s">
        <v>528</v>
      </c>
      <c r="I215" t="s">
        <v>878</v>
      </c>
      <c r="L215" t="str">
        <f>_xlfn.XLOOKUP(AccountInfo[[#This Row],[Accountofficer]],ZBEmployess[Fullname],ZBEmployess[Branchname],"Not Found",0)</f>
        <v>Challenge</v>
      </c>
      <c r="N215" t="str">
        <f>INDEX('CustomerInfo'!$H$2:$H$247,MATCH(AccountInfo[[#This Row],[AccountName     ]],AccountInfo[[AccountName     ]],0))</f>
        <v>Israel Olatunde</v>
      </c>
    </row>
    <row r="216" spans="1:14" x14ac:dyDescent="0.25">
      <c r="A216">
        <v>520684</v>
      </c>
      <c r="B216" s="2">
        <v>45033</v>
      </c>
      <c r="C216" t="s">
        <v>201</v>
      </c>
      <c r="D216" t="s">
        <v>7</v>
      </c>
      <c r="E216" s="3">
        <v>0</v>
      </c>
      <c r="F216" t="s">
        <v>98</v>
      </c>
      <c r="G216" t="s">
        <v>205</v>
      </c>
      <c r="H216" t="s">
        <v>231</v>
      </c>
      <c r="I216" t="s">
        <v>822</v>
      </c>
      <c r="L216" t="str">
        <f>_xlfn.XLOOKUP(AccountInfo[[#This Row],[Accountofficer]],ZBEmployess[Fullname],ZBEmployess[Branchname],"Not Found",0)</f>
        <v>Dugbe</v>
      </c>
      <c r="N216" t="str">
        <f>INDEX('CustomerInfo'!$H$2:$H$247,MATCH(AccountInfo[[#This Row],[AccountName     ]],AccountInfo[[AccountName     ]],0))</f>
        <v>Glory Akinsanya</v>
      </c>
    </row>
    <row r="217" spans="1:14" x14ac:dyDescent="0.25">
      <c r="A217">
        <v>521724</v>
      </c>
      <c r="B217" s="2">
        <v>39147</v>
      </c>
      <c r="C217" t="s">
        <v>8</v>
      </c>
      <c r="D217" t="s">
        <v>6</v>
      </c>
      <c r="E217" s="3">
        <v>55907.9</v>
      </c>
      <c r="F217" t="s">
        <v>26</v>
      </c>
      <c r="G217" t="s">
        <v>205</v>
      </c>
      <c r="H217" t="s">
        <v>217</v>
      </c>
      <c r="I217" t="s">
        <v>822</v>
      </c>
      <c r="L217" t="str">
        <f>_xlfn.XLOOKUP(AccountInfo[[#This Row],[Accountofficer]],ZBEmployess[Fullname],ZBEmployess[Branchname],"Not Found",0)</f>
        <v>Dugbe</v>
      </c>
      <c r="N217" t="str">
        <f>INDEX('CustomerInfo'!$H$2:$H$247,MATCH(AccountInfo[[#This Row],[AccountName     ]],AccountInfo[[AccountName     ]],0))</f>
        <v>Godwin Omerekpe</v>
      </c>
    </row>
    <row r="218" spans="1:14" x14ac:dyDescent="0.25">
      <c r="A218">
        <v>521754</v>
      </c>
      <c r="B218" s="2">
        <v>40003</v>
      </c>
      <c r="C218" t="s">
        <v>8</v>
      </c>
      <c r="D218" t="s">
        <v>6</v>
      </c>
      <c r="E218" s="3">
        <v>658.04</v>
      </c>
      <c r="F218" t="s">
        <v>27</v>
      </c>
      <c r="G218" t="s">
        <v>205</v>
      </c>
      <c r="H218" t="s">
        <v>294</v>
      </c>
      <c r="I218" t="s">
        <v>717</v>
      </c>
      <c r="L218" t="str">
        <f>_xlfn.XLOOKUP(AccountInfo[[#This Row],[Accountofficer]],ZBEmployess[Fullname],ZBEmployess[Branchname],"Not Found",0)</f>
        <v>Ogbomosho</v>
      </c>
      <c r="N218" t="str">
        <f>INDEX('CustomerInfo'!$H$2:$H$247,MATCH(AccountInfo[[#This Row],[AccountName     ]],AccountInfo[[AccountName     ]],0))</f>
        <v>Peter Ejike</v>
      </c>
    </row>
    <row r="219" spans="1:14" x14ac:dyDescent="0.25">
      <c r="A219">
        <v>522340</v>
      </c>
      <c r="B219" s="2">
        <v>38005</v>
      </c>
      <c r="C219" t="s">
        <v>8</v>
      </c>
      <c r="D219" t="s">
        <v>6</v>
      </c>
      <c r="E219" s="3">
        <v>589979.6</v>
      </c>
      <c r="F219" t="s">
        <v>49</v>
      </c>
      <c r="G219" t="s">
        <v>205</v>
      </c>
      <c r="H219" t="s">
        <v>322</v>
      </c>
      <c r="I219" t="s">
        <v>822</v>
      </c>
      <c r="L219" t="str">
        <f>_xlfn.XLOOKUP(AccountInfo[[#This Row],[Accountofficer]],ZBEmployess[Fullname],ZBEmployess[Branchname],"Not Found",0)</f>
        <v>Dugbe</v>
      </c>
      <c r="N219" t="str">
        <f>INDEX('CustomerInfo'!$H$2:$H$247,MATCH(AccountInfo[[#This Row],[AccountName     ]],AccountInfo[[AccountName     ]],0))</f>
        <v>Dimeji Bankole</v>
      </c>
    </row>
    <row r="220" spans="1:14" x14ac:dyDescent="0.25">
      <c r="A220">
        <v>522670</v>
      </c>
      <c r="B220" s="2">
        <v>40384</v>
      </c>
      <c r="C220" t="s">
        <v>8</v>
      </c>
      <c r="D220" t="s">
        <v>6</v>
      </c>
      <c r="E220" s="3">
        <v>281.89</v>
      </c>
      <c r="F220" t="s">
        <v>34</v>
      </c>
      <c r="G220" t="s">
        <v>205</v>
      </c>
      <c r="H220" t="s">
        <v>322</v>
      </c>
      <c r="I220" t="s">
        <v>822</v>
      </c>
      <c r="L220" t="str">
        <f>_xlfn.XLOOKUP(AccountInfo[[#This Row],[Accountofficer]],ZBEmployess[Fullname],ZBEmployess[Branchname],"Not Found",0)</f>
        <v>Dugbe</v>
      </c>
      <c r="N220" t="str">
        <f>INDEX('CustomerInfo'!$H$2:$H$247,MATCH(AccountInfo[[#This Row],[AccountName     ]],AccountInfo[[AccountName     ]],0))</f>
        <v>Dimeji Bankole</v>
      </c>
    </row>
    <row r="221" spans="1:14" x14ac:dyDescent="0.25">
      <c r="A221">
        <v>522724</v>
      </c>
      <c r="B221" s="2">
        <v>43804</v>
      </c>
      <c r="C221" t="s">
        <v>8</v>
      </c>
      <c r="D221" t="s">
        <v>6</v>
      </c>
      <c r="E221" s="3">
        <v>27781.3</v>
      </c>
      <c r="F221" t="s">
        <v>26</v>
      </c>
      <c r="G221" t="s">
        <v>205</v>
      </c>
      <c r="H221" t="s">
        <v>217</v>
      </c>
      <c r="I221" t="s">
        <v>822</v>
      </c>
      <c r="L221" t="str">
        <f>_xlfn.XLOOKUP(AccountInfo[[#This Row],[Accountofficer]],ZBEmployess[Fullname],ZBEmployess[Branchname],"Not Found",0)</f>
        <v>Dugbe</v>
      </c>
      <c r="N221" t="str">
        <f>INDEX('CustomerInfo'!$H$2:$H$247,MATCH(AccountInfo[[#This Row],[AccountName     ]],AccountInfo[[AccountName     ]],0))</f>
        <v>Godwin Omerekpe</v>
      </c>
    </row>
    <row r="222" spans="1:14" x14ac:dyDescent="0.25">
      <c r="A222">
        <v>522919</v>
      </c>
      <c r="B222" s="2">
        <v>37115</v>
      </c>
      <c r="C222" t="s">
        <v>8</v>
      </c>
      <c r="D222" t="s">
        <v>6</v>
      </c>
      <c r="E222" s="3">
        <v>7253.8</v>
      </c>
      <c r="F222" t="s">
        <v>36</v>
      </c>
      <c r="G222" t="s">
        <v>205</v>
      </c>
      <c r="H222" t="s">
        <v>275</v>
      </c>
      <c r="I222" t="s">
        <v>822</v>
      </c>
      <c r="L222" t="str">
        <f>_xlfn.XLOOKUP(AccountInfo[[#This Row],[Accountofficer]],ZBEmployess[Fullname],ZBEmployess[Branchname],"Not Found",0)</f>
        <v>Dugbe</v>
      </c>
      <c r="N222" t="str">
        <f>INDEX('CustomerInfo'!$H$2:$H$247,MATCH(AccountInfo[[#This Row],[AccountName     ]],AccountInfo[[AccountName     ]],0))</f>
        <v>Kareem Suleiman</v>
      </c>
    </row>
    <row r="223" spans="1:14" x14ac:dyDescent="0.25">
      <c r="A223">
        <v>524012</v>
      </c>
      <c r="B223" s="2">
        <v>44259</v>
      </c>
      <c r="C223" t="s">
        <v>8</v>
      </c>
      <c r="D223" t="s">
        <v>6</v>
      </c>
      <c r="E223" s="3">
        <v>79429.14</v>
      </c>
      <c r="F223" t="s">
        <v>41</v>
      </c>
      <c r="G223" t="s">
        <v>205</v>
      </c>
      <c r="H223" t="s">
        <v>287</v>
      </c>
      <c r="I223" t="s">
        <v>878</v>
      </c>
      <c r="L223" t="str">
        <f>_xlfn.XLOOKUP(AccountInfo[[#This Row],[Accountofficer]],ZBEmployess[Fullname],ZBEmployess[Branchname],"Not Found",0)</f>
        <v>Challenge</v>
      </c>
      <c r="N223" t="str">
        <f>INDEX('CustomerInfo'!$H$2:$H$247,MATCH(AccountInfo[[#This Row],[AccountName     ]],AccountInfo[[AccountName     ]],0))</f>
        <v>Abraham Akinsanya</v>
      </c>
    </row>
    <row r="224" spans="1:14" x14ac:dyDescent="0.25">
      <c r="A224">
        <v>525574</v>
      </c>
      <c r="B224" s="2">
        <v>38760</v>
      </c>
      <c r="C224" t="s">
        <v>8</v>
      </c>
      <c r="D224" t="s">
        <v>6</v>
      </c>
      <c r="E224" s="3">
        <v>54579</v>
      </c>
      <c r="F224" t="s">
        <v>45</v>
      </c>
      <c r="G224" t="s">
        <v>205</v>
      </c>
      <c r="H224" t="s">
        <v>322</v>
      </c>
      <c r="I224" t="s">
        <v>822</v>
      </c>
      <c r="L224" t="str">
        <f>_xlfn.XLOOKUP(AccountInfo[[#This Row],[Accountofficer]],ZBEmployess[Fullname],ZBEmployess[Branchname],"Not Found",0)</f>
        <v>Dugbe</v>
      </c>
      <c r="N224" t="str">
        <f>INDEX('CustomerInfo'!$H$2:$H$247,MATCH(AccountInfo[[#This Row],[AccountName     ]],AccountInfo[[AccountName     ]],0))</f>
        <v>Dimeji Bankole</v>
      </c>
    </row>
    <row r="225" spans="1:14" x14ac:dyDescent="0.25">
      <c r="A225">
        <v>526181</v>
      </c>
      <c r="B225" s="2">
        <v>36580</v>
      </c>
      <c r="C225" t="s">
        <v>8</v>
      </c>
      <c r="D225" t="s">
        <v>6</v>
      </c>
      <c r="E225" s="3">
        <v>0.78</v>
      </c>
      <c r="F225" t="s">
        <v>172</v>
      </c>
      <c r="G225" t="s">
        <v>205</v>
      </c>
      <c r="H225" t="s">
        <v>429</v>
      </c>
      <c r="I225" t="s">
        <v>930</v>
      </c>
      <c r="L225" t="str">
        <f>_xlfn.XLOOKUP(AccountInfo[[#This Row],[Accountofficer]],ZBEmployess[Fullname],ZBEmployess[Branchname],"Not Found",0)</f>
        <v>Iwo road</v>
      </c>
      <c r="N225" t="str">
        <f>INDEX('CustomerInfo'!$H$2:$H$247,MATCH(AccountInfo[[#This Row],[AccountName     ]],AccountInfo[[AccountName     ]],0))</f>
        <v>Chinwe Chukwudi</v>
      </c>
    </row>
    <row r="226" spans="1:14" x14ac:dyDescent="0.25">
      <c r="A226">
        <v>526454</v>
      </c>
      <c r="B226" s="2">
        <v>42824</v>
      </c>
      <c r="C226" t="s">
        <v>8</v>
      </c>
      <c r="D226" t="s">
        <v>6</v>
      </c>
      <c r="E226" s="3">
        <v>8767</v>
      </c>
      <c r="F226" t="s">
        <v>46</v>
      </c>
      <c r="G226" t="s">
        <v>205</v>
      </c>
      <c r="H226" t="s">
        <v>365</v>
      </c>
      <c r="I226" t="s">
        <v>844</v>
      </c>
      <c r="L226" t="str">
        <f>_xlfn.XLOOKUP(AccountInfo[[#This Row],[Accountofficer]],ZBEmployess[Fullname],ZBEmployess[Branchname],"Not Found",0)</f>
        <v>Mokola</v>
      </c>
      <c r="N226" t="str">
        <f>INDEX('CustomerInfo'!$H$2:$H$247,MATCH(AccountInfo[[#This Row],[AccountName     ]],AccountInfo[[AccountName     ]],0))</f>
        <v>King Umar</v>
      </c>
    </row>
    <row r="227" spans="1:14" x14ac:dyDescent="0.25">
      <c r="A227">
        <v>527172</v>
      </c>
      <c r="B227" s="2">
        <v>42546</v>
      </c>
      <c r="C227" t="s">
        <v>8</v>
      </c>
      <c r="D227" t="s">
        <v>6</v>
      </c>
      <c r="E227" s="3">
        <v>59361</v>
      </c>
      <c r="F227" t="s">
        <v>47</v>
      </c>
      <c r="G227" t="s">
        <v>205</v>
      </c>
      <c r="H227" t="s">
        <v>217</v>
      </c>
      <c r="I227" t="s">
        <v>822</v>
      </c>
      <c r="L227" t="str">
        <f>_xlfn.XLOOKUP(AccountInfo[[#This Row],[Accountofficer]],ZBEmployess[Fullname],ZBEmployess[Branchname],"Not Found",0)</f>
        <v>Dugbe</v>
      </c>
      <c r="N227" t="str">
        <f>INDEX('CustomerInfo'!$H$2:$H$247,MATCH(AccountInfo[[#This Row],[AccountName     ]],AccountInfo[[AccountName     ]],0))</f>
        <v>Godwin Omerekpe</v>
      </c>
    </row>
    <row r="228" spans="1:14" x14ac:dyDescent="0.25">
      <c r="A228">
        <v>527340</v>
      </c>
      <c r="B228" s="2">
        <v>37583</v>
      </c>
      <c r="C228" t="s">
        <v>8</v>
      </c>
      <c r="D228" t="s">
        <v>6</v>
      </c>
      <c r="E228" s="3">
        <v>134110.79999999999</v>
      </c>
      <c r="F228" t="s">
        <v>49</v>
      </c>
      <c r="G228" t="s">
        <v>205</v>
      </c>
      <c r="H228" t="s">
        <v>322</v>
      </c>
      <c r="I228" t="s">
        <v>822</v>
      </c>
      <c r="L228" t="str">
        <f>_xlfn.XLOOKUP(AccountInfo[[#This Row],[Accountofficer]],ZBEmployess[Fullname],ZBEmployess[Branchname],"Not Found",0)</f>
        <v>Dugbe</v>
      </c>
      <c r="N228" t="str">
        <f>INDEX('CustomerInfo'!$H$2:$H$247,MATCH(AccountInfo[[#This Row],[AccountName     ]],AccountInfo[[AccountName     ]],0))</f>
        <v>Dimeji Bankole</v>
      </c>
    </row>
    <row r="229" spans="1:14" x14ac:dyDescent="0.25">
      <c r="A229">
        <v>527550</v>
      </c>
      <c r="B229" s="2">
        <v>40701</v>
      </c>
      <c r="C229" t="s">
        <v>8</v>
      </c>
      <c r="D229" t="s">
        <v>6</v>
      </c>
      <c r="E229" s="3">
        <v>4.0199999999999996</v>
      </c>
      <c r="F229" t="s">
        <v>106</v>
      </c>
      <c r="G229" t="s">
        <v>205</v>
      </c>
      <c r="H229" t="s">
        <v>322</v>
      </c>
      <c r="I229" t="s">
        <v>822</v>
      </c>
      <c r="L229" t="str">
        <f>_xlfn.XLOOKUP(AccountInfo[[#This Row],[Accountofficer]],ZBEmployess[Fullname],ZBEmployess[Branchname],"Not Found",0)</f>
        <v>Dugbe</v>
      </c>
      <c r="N229" t="str">
        <f>INDEX('CustomerInfo'!$H$2:$H$247,MATCH(AccountInfo[[#This Row],[AccountName     ]],AccountInfo[[AccountName     ]],0))</f>
        <v>Dimeji Bankole</v>
      </c>
    </row>
    <row r="230" spans="1:14" x14ac:dyDescent="0.25">
      <c r="A230">
        <v>528090</v>
      </c>
      <c r="B230" s="2">
        <v>42803</v>
      </c>
      <c r="C230" t="s">
        <v>8</v>
      </c>
      <c r="D230" t="s">
        <v>6</v>
      </c>
      <c r="E230" s="3">
        <v>32962.050000000003</v>
      </c>
      <c r="F230" t="s">
        <v>51</v>
      </c>
      <c r="G230" t="s">
        <v>205</v>
      </c>
      <c r="H230" t="s">
        <v>217</v>
      </c>
      <c r="I230" t="s">
        <v>822</v>
      </c>
      <c r="L230" t="str">
        <f>_xlfn.XLOOKUP(AccountInfo[[#This Row],[Accountofficer]],ZBEmployess[Fullname],ZBEmployess[Branchname],"Not Found",0)</f>
        <v>Dugbe</v>
      </c>
      <c r="N230" t="str">
        <f>INDEX('CustomerInfo'!$H$2:$H$247,MATCH(AccountInfo[[#This Row],[AccountName     ]],AccountInfo[[AccountName     ]],0))</f>
        <v>Godwin Omerekpe</v>
      </c>
    </row>
    <row r="231" spans="1:14" x14ac:dyDescent="0.25">
      <c r="A231">
        <v>529048</v>
      </c>
      <c r="B231" s="2">
        <v>38194</v>
      </c>
      <c r="C231" t="s">
        <v>8</v>
      </c>
      <c r="D231" t="s">
        <v>6</v>
      </c>
      <c r="E231" s="3">
        <v>152608.56</v>
      </c>
      <c r="F231" t="s">
        <v>57</v>
      </c>
      <c r="G231" t="s">
        <v>205</v>
      </c>
      <c r="H231" t="s">
        <v>217</v>
      </c>
      <c r="I231" t="s">
        <v>822</v>
      </c>
      <c r="L231" t="str">
        <f>_xlfn.XLOOKUP(AccountInfo[[#This Row],[Accountofficer]],ZBEmployess[Fullname],ZBEmployess[Branchname],"Not Found",0)</f>
        <v>Dugbe</v>
      </c>
      <c r="N231" t="str">
        <f>INDEX('CustomerInfo'!$H$2:$H$247,MATCH(AccountInfo[[#This Row],[AccountName     ]],AccountInfo[[AccountName     ]],0))</f>
        <v>Godwin Omerekpe</v>
      </c>
    </row>
    <row r="232" spans="1:14" x14ac:dyDescent="0.25">
      <c r="A232">
        <v>529584</v>
      </c>
      <c r="B232" s="2">
        <v>37196</v>
      </c>
      <c r="C232" t="s">
        <v>8</v>
      </c>
      <c r="D232" t="s">
        <v>6</v>
      </c>
      <c r="E232" s="3">
        <v>4232.8999999999996</v>
      </c>
      <c r="F232" t="s">
        <v>62</v>
      </c>
      <c r="G232" t="s">
        <v>205</v>
      </c>
      <c r="H232" t="s">
        <v>314</v>
      </c>
      <c r="I232" t="s">
        <v>861</v>
      </c>
      <c r="L232" t="str">
        <f>_xlfn.XLOOKUP(AccountInfo[[#This Row],[Accountofficer]],ZBEmployess[Fullname],ZBEmployess[Branchname],"Not Found",0)</f>
        <v>Iwo road</v>
      </c>
      <c r="N232" t="str">
        <f>INDEX('CustomerInfo'!$H$2:$H$247,MATCH(AccountInfo[[#This Row],[AccountName     ]],AccountInfo[[AccountName     ]],0))</f>
        <v>Uche Emeka</v>
      </c>
    </row>
    <row r="233" spans="1:14" x14ac:dyDescent="0.25">
      <c r="A233">
        <v>529728</v>
      </c>
      <c r="B233" s="2">
        <v>38015</v>
      </c>
      <c r="C233" t="s">
        <v>8</v>
      </c>
      <c r="D233" t="s">
        <v>6</v>
      </c>
      <c r="E233" s="3">
        <v>49077.97</v>
      </c>
      <c r="F233" t="s">
        <v>64</v>
      </c>
      <c r="G233" t="s">
        <v>205</v>
      </c>
      <c r="H233" t="s">
        <v>231</v>
      </c>
      <c r="I233" t="s">
        <v>822</v>
      </c>
      <c r="L233" t="str">
        <f>_xlfn.XLOOKUP(AccountInfo[[#This Row],[Accountofficer]],ZBEmployess[Fullname],ZBEmployess[Branchname],"Not Found",0)</f>
        <v>Dugbe</v>
      </c>
      <c r="N233" t="str">
        <f>INDEX('CustomerInfo'!$H$2:$H$247,MATCH(AccountInfo[[#This Row],[AccountName     ]],AccountInfo[[AccountName     ]],0))</f>
        <v>Glory Akinsanya</v>
      </c>
    </row>
    <row r="234" spans="1:14" x14ac:dyDescent="0.25">
      <c r="A234">
        <v>530229</v>
      </c>
      <c r="B234" s="2">
        <v>42976</v>
      </c>
      <c r="C234" t="s">
        <v>8</v>
      </c>
      <c r="D234" t="s">
        <v>6</v>
      </c>
      <c r="E234" s="3">
        <v>40.735999999999997</v>
      </c>
      <c r="F234" t="s">
        <v>175</v>
      </c>
      <c r="G234" t="s">
        <v>205</v>
      </c>
      <c r="H234" t="s">
        <v>322</v>
      </c>
      <c r="I234" t="s">
        <v>822</v>
      </c>
      <c r="L234" t="str">
        <f>_xlfn.XLOOKUP(AccountInfo[[#This Row],[Accountofficer]],ZBEmployess[Fullname],ZBEmployess[Branchname],"Not Found",0)</f>
        <v>Dugbe</v>
      </c>
      <c r="N234" t="str">
        <f>INDEX('CustomerInfo'!$H$2:$H$247,MATCH(AccountInfo[[#This Row],[AccountName     ]],AccountInfo[[AccountName     ]],0))</f>
        <v>Dimeji Bankole</v>
      </c>
    </row>
    <row r="235" spans="1:14" x14ac:dyDescent="0.25">
      <c r="A235">
        <v>534561</v>
      </c>
      <c r="B235" s="2">
        <v>39031</v>
      </c>
      <c r="C235" t="s">
        <v>8</v>
      </c>
      <c r="D235" t="s">
        <v>6</v>
      </c>
      <c r="E235" s="3">
        <v>128.32</v>
      </c>
      <c r="F235" t="s">
        <v>111</v>
      </c>
      <c r="G235" t="s">
        <v>205</v>
      </c>
      <c r="H235" t="s">
        <v>252</v>
      </c>
      <c r="I235" t="s">
        <v>822</v>
      </c>
      <c r="L235" t="str">
        <f>_xlfn.XLOOKUP(AccountInfo[[#This Row],[Accountofficer]],ZBEmployess[Fullname],ZBEmployess[Branchname],"Not Found",0)</f>
        <v>Dugbe</v>
      </c>
      <c r="N235" t="str">
        <f>INDEX('CustomerInfo'!$H$2:$H$247,MATCH(AccountInfo[[#This Row],[AccountName     ]],AccountInfo[[AccountName     ]],0))</f>
        <v>Tobi Gabriel</v>
      </c>
    </row>
    <row r="236" spans="1:14" x14ac:dyDescent="0.25">
      <c r="A236">
        <v>536348</v>
      </c>
      <c r="B236" s="2">
        <v>40852</v>
      </c>
      <c r="C236" t="s">
        <v>8</v>
      </c>
      <c r="D236" t="s">
        <v>6</v>
      </c>
      <c r="E236" s="3">
        <v>61052.09</v>
      </c>
      <c r="F236" t="s">
        <v>113</v>
      </c>
      <c r="G236" t="s">
        <v>205</v>
      </c>
      <c r="H236" t="s">
        <v>252</v>
      </c>
      <c r="I236" t="s">
        <v>822</v>
      </c>
      <c r="L236" t="str">
        <f>_xlfn.XLOOKUP(AccountInfo[[#This Row],[Accountofficer]],ZBEmployess[Fullname],ZBEmployess[Branchname],"Not Found",0)</f>
        <v>Dugbe</v>
      </c>
      <c r="N236" t="str">
        <f>INDEX('CustomerInfo'!$H$2:$H$247,MATCH(AccountInfo[[#This Row],[AccountName     ]],AccountInfo[[AccountName     ]],0))</f>
        <v>Tobi Gabriel</v>
      </c>
    </row>
    <row r="237" spans="1:14" x14ac:dyDescent="0.25">
      <c r="A237">
        <v>538281</v>
      </c>
      <c r="B237" s="2">
        <v>45048</v>
      </c>
      <c r="C237" s="1">
        <v>45272</v>
      </c>
      <c r="D237" t="s">
        <v>7</v>
      </c>
      <c r="E237" s="3">
        <v>0</v>
      </c>
      <c r="F237" t="s">
        <v>114</v>
      </c>
      <c r="G237" t="s">
        <v>205</v>
      </c>
      <c r="H237" t="s">
        <v>556</v>
      </c>
      <c r="I237" t="s">
        <v>861</v>
      </c>
      <c r="L237" t="str">
        <f>_xlfn.XLOOKUP(AccountInfo[[#This Row],[Accountofficer]],ZBEmployess[Fullname],ZBEmployess[Branchname],"Not Found",0)</f>
        <v>Iwo road</v>
      </c>
      <c r="N237" t="str">
        <f>INDEX('CustomerInfo'!$H$2:$H$247,MATCH(AccountInfo[[#This Row],[AccountName     ]],AccountInfo[[AccountName     ]],0))</f>
        <v>Pascal Ebube</v>
      </c>
    </row>
    <row r="238" spans="1:14" x14ac:dyDescent="0.25">
      <c r="A238">
        <v>539047</v>
      </c>
      <c r="B238" s="2">
        <v>41609</v>
      </c>
      <c r="C238" t="s">
        <v>8</v>
      </c>
      <c r="D238" t="s">
        <v>6</v>
      </c>
      <c r="E238" s="3">
        <v>342.8</v>
      </c>
      <c r="F238" t="s">
        <v>176</v>
      </c>
      <c r="G238" t="s">
        <v>205</v>
      </c>
      <c r="H238" t="s">
        <v>759</v>
      </c>
      <c r="I238" t="s">
        <v>878</v>
      </c>
      <c r="L238" t="str">
        <f>_xlfn.XLOOKUP(AccountInfo[[#This Row],[Accountofficer]],ZBEmployess[Fullname],ZBEmployess[Branchname],"Not Found",0)</f>
        <v>Challenge</v>
      </c>
      <c r="N238" t="str">
        <f>INDEX('CustomerInfo'!$H$2:$H$247,MATCH(AccountInfo[[#This Row],[AccountName     ]],AccountInfo[[AccountName     ]],0))</f>
        <v>Alimat Danjuma</v>
      </c>
    </row>
    <row r="239" spans="1:14" x14ac:dyDescent="0.25">
      <c r="A239">
        <v>539298</v>
      </c>
      <c r="B239" s="2">
        <v>37077</v>
      </c>
      <c r="C239" t="s">
        <v>8</v>
      </c>
      <c r="D239" t="s">
        <v>6</v>
      </c>
      <c r="E239" s="3">
        <v>22.754000000000001</v>
      </c>
      <c r="F239" t="s">
        <v>177</v>
      </c>
      <c r="G239" t="s">
        <v>205</v>
      </c>
      <c r="H239" t="s">
        <v>314</v>
      </c>
      <c r="I239" t="s">
        <v>861</v>
      </c>
      <c r="L239" t="str">
        <f>_xlfn.XLOOKUP(AccountInfo[[#This Row],[Accountofficer]],ZBEmployess[Fullname],ZBEmployess[Branchname],"Not Found",0)</f>
        <v>Iwo road</v>
      </c>
      <c r="N239" t="str">
        <f>INDEX('CustomerInfo'!$H$2:$H$247,MATCH(AccountInfo[[#This Row],[AccountName     ]],AccountInfo[[AccountName     ]],0))</f>
        <v>Uche Emeka</v>
      </c>
    </row>
    <row r="240" spans="1:14" x14ac:dyDescent="0.25">
      <c r="A240">
        <v>547890</v>
      </c>
      <c r="B240" s="2">
        <v>40169</v>
      </c>
      <c r="C240" t="s">
        <v>8</v>
      </c>
      <c r="D240" t="s">
        <v>6</v>
      </c>
      <c r="E240" s="3">
        <v>5.45</v>
      </c>
      <c r="F240" t="s">
        <v>121</v>
      </c>
      <c r="G240" t="s">
        <v>205</v>
      </c>
      <c r="H240" t="s">
        <v>394</v>
      </c>
      <c r="I240" t="s">
        <v>885</v>
      </c>
      <c r="L240" t="str">
        <f>_xlfn.XLOOKUP(AccountInfo[[#This Row],[Accountofficer]],ZBEmployess[Fullname],ZBEmployess[Branchname],"Not Found",0)</f>
        <v>Oluyole</v>
      </c>
      <c r="N240" t="str">
        <f>INDEX('CustomerInfo'!$H$2:$H$247,MATCH(AccountInfo[[#This Row],[AccountName     ]],AccountInfo[[AccountName     ]],0))</f>
        <v>Adura Akinyemi</v>
      </c>
    </row>
    <row r="241" spans="1:14" x14ac:dyDescent="0.25">
      <c r="A241">
        <v>550315</v>
      </c>
      <c r="B241" s="2">
        <v>42861</v>
      </c>
      <c r="C241" t="s">
        <v>8</v>
      </c>
      <c r="D241" t="s">
        <v>6</v>
      </c>
      <c r="E241" s="3">
        <v>7877.8</v>
      </c>
      <c r="F241" t="s">
        <v>196</v>
      </c>
      <c r="G241" t="s">
        <v>205</v>
      </c>
      <c r="H241" t="s">
        <v>356</v>
      </c>
      <c r="I241" t="s">
        <v>844</v>
      </c>
      <c r="L241" t="str">
        <f>_xlfn.XLOOKUP(AccountInfo[[#This Row],[Accountofficer]],ZBEmployess[Fullname],ZBEmployess[Branchname],"Not Found",0)</f>
        <v>Mokola</v>
      </c>
      <c r="N241" t="str">
        <f>INDEX('CustomerInfo'!$H$2:$H$247,MATCH(AccountInfo[[#This Row],[AccountName     ]],AccountInfo[[AccountName     ]],0))</f>
        <v>Katherine Ozo</v>
      </c>
    </row>
    <row r="242" spans="1:14" x14ac:dyDescent="0.25">
      <c r="A242">
        <v>557562</v>
      </c>
      <c r="B242" s="2">
        <v>45064</v>
      </c>
      <c r="C242" t="s">
        <v>8</v>
      </c>
      <c r="D242" t="s">
        <v>6</v>
      </c>
      <c r="E242" s="3">
        <v>74.11</v>
      </c>
      <c r="F242" t="s">
        <v>123</v>
      </c>
      <c r="G242" t="s">
        <v>205</v>
      </c>
      <c r="H242" t="s">
        <v>604</v>
      </c>
      <c r="I242" t="s">
        <v>861</v>
      </c>
      <c r="L242" t="str">
        <f>_xlfn.XLOOKUP(AccountInfo[[#This Row],[Accountofficer]],ZBEmployess[Fullname],ZBEmployess[Branchname],"Not Found",0)</f>
        <v>Iwo road</v>
      </c>
      <c r="N242" t="str">
        <f>INDEX('CustomerInfo'!$H$2:$H$247,MATCH(AccountInfo[[#This Row],[AccountName     ]],AccountInfo[[AccountName     ]],0))</f>
        <v>Temitope Adewale</v>
      </c>
    </row>
    <row r="243" spans="1:14" x14ac:dyDescent="0.25">
      <c r="A243">
        <v>558295</v>
      </c>
      <c r="B243" s="2">
        <v>43548</v>
      </c>
      <c r="C243" t="s">
        <v>8</v>
      </c>
      <c r="D243" t="s">
        <v>6</v>
      </c>
      <c r="E243" s="3">
        <v>6052.38</v>
      </c>
      <c r="F243" t="s">
        <v>124</v>
      </c>
      <c r="G243" t="s">
        <v>205</v>
      </c>
      <c r="H243" t="s">
        <v>607</v>
      </c>
      <c r="I243" t="s">
        <v>871</v>
      </c>
      <c r="L243" t="str">
        <f>_xlfn.XLOOKUP(AccountInfo[[#This Row],[Accountofficer]],ZBEmployess[Fullname],ZBEmployess[Branchname],"Not Found",0)</f>
        <v>Ojoo</v>
      </c>
      <c r="N243" t="str">
        <f>INDEX('CustomerInfo'!$H$2:$H$247,MATCH(AccountInfo[[#This Row],[AccountName     ]],AccountInfo[[AccountName     ]],0))</f>
        <v>Ada Kayode</v>
      </c>
    </row>
    <row r="244" spans="1:14" x14ac:dyDescent="0.25">
      <c r="A244">
        <v>570300</v>
      </c>
      <c r="B244" s="2">
        <v>44746</v>
      </c>
      <c r="C244" t="s">
        <v>8</v>
      </c>
      <c r="D244" t="s">
        <v>6</v>
      </c>
      <c r="E244" s="3">
        <v>4725.41</v>
      </c>
      <c r="F244" t="s">
        <v>25</v>
      </c>
      <c r="G244" t="s">
        <v>205</v>
      </c>
      <c r="H244" t="s">
        <v>287</v>
      </c>
      <c r="I244" t="s">
        <v>878</v>
      </c>
      <c r="L244" t="str">
        <f>_xlfn.XLOOKUP(AccountInfo[[#This Row],[Accountofficer]],ZBEmployess[Fullname],ZBEmployess[Branchname],"Not Found",0)</f>
        <v>Challenge</v>
      </c>
      <c r="N244" t="str">
        <f>INDEX('CustomerInfo'!$H$2:$H$247,MATCH(AccountInfo[[#This Row],[AccountName     ]],AccountInfo[[AccountName     ]],0))</f>
        <v>Abraham Akinsanya</v>
      </c>
    </row>
    <row r="245" spans="1:14" x14ac:dyDescent="0.25">
      <c r="A245">
        <v>571300</v>
      </c>
      <c r="B245" s="2">
        <v>39277</v>
      </c>
      <c r="C245" t="s">
        <v>8</v>
      </c>
      <c r="D245" t="s">
        <v>6</v>
      </c>
      <c r="E245" s="3">
        <v>25827.7</v>
      </c>
      <c r="F245" t="s">
        <v>25</v>
      </c>
      <c r="G245" t="s">
        <v>205</v>
      </c>
      <c r="H245" t="s">
        <v>287</v>
      </c>
      <c r="I245" t="s">
        <v>878</v>
      </c>
      <c r="L245" t="str">
        <f>_xlfn.XLOOKUP(AccountInfo[[#This Row],[Accountofficer]],ZBEmployess[Fullname],ZBEmployess[Branchname],"Not Found",0)</f>
        <v>Challenge</v>
      </c>
      <c r="N245" t="str">
        <f>INDEX('CustomerInfo'!$H$2:$H$247,MATCH(AccountInfo[[#This Row],[AccountName     ]],AccountInfo[[AccountName     ]],0))</f>
        <v>Abraham Akinsanya</v>
      </c>
    </row>
    <row r="246" spans="1:14" x14ac:dyDescent="0.25">
      <c r="A246">
        <v>575574</v>
      </c>
      <c r="B246" s="2">
        <v>41857</v>
      </c>
      <c r="C246" t="s">
        <v>8</v>
      </c>
      <c r="D246" t="s">
        <v>6</v>
      </c>
      <c r="E246" s="3">
        <v>4872.95</v>
      </c>
      <c r="F246" t="s">
        <v>45</v>
      </c>
      <c r="G246" t="s">
        <v>205</v>
      </c>
      <c r="H246" t="s">
        <v>322</v>
      </c>
      <c r="I246" t="s">
        <v>822</v>
      </c>
      <c r="L246" t="str">
        <f>_xlfn.XLOOKUP(AccountInfo[[#This Row],[Accountofficer]],ZBEmployess[Fullname],ZBEmployess[Branchname],"Not Found",0)</f>
        <v>Dugbe</v>
      </c>
      <c r="N246" t="str">
        <f>INDEX('CustomerInfo'!$H$2:$H$247,MATCH(AccountInfo[[#This Row],[AccountName     ]],AccountInfo[[AccountName     ]],0))</f>
        <v>Dimeji Bankole</v>
      </c>
    </row>
    <row r="247" spans="1:14" x14ac:dyDescent="0.25">
      <c r="A247">
        <v>591847</v>
      </c>
      <c r="B247" s="2">
        <v>40138</v>
      </c>
      <c r="C247" t="s">
        <v>8</v>
      </c>
      <c r="D247" t="s">
        <v>6</v>
      </c>
      <c r="E247" s="3">
        <v>20.28</v>
      </c>
      <c r="F247" t="s">
        <v>148</v>
      </c>
      <c r="G247" t="s">
        <v>205</v>
      </c>
      <c r="H247" t="s">
        <v>681</v>
      </c>
      <c r="I247" t="s">
        <v>930</v>
      </c>
      <c r="L247" t="str">
        <f>_xlfn.XLOOKUP(AccountInfo[[#This Row],[Accountofficer]],ZBEmployess[Fullname],ZBEmployess[Branchname],"Not Found",0)</f>
        <v>Not Found</v>
      </c>
      <c r="N247" t="str">
        <f>INDEX('CustomerInfo'!$H$2:$H$247,MATCH(AccountInfo[[#This Row],[AccountName     ]],AccountInfo[[AccountName     ]],0))</f>
        <v>Fadeke Akinsanya</v>
      </c>
    </row>
  </sheetData>
  <dataValidations count="3">
    <dataValidation type="list" allowBlank="1" showInputMessage="1" showErrorMessage="1" sqref="P9" xr:uid="{B5C4199C-B7EF-48FB-903B-8DFE112A4D2A}">
      <formula1>$D$2:$D$247</formula1>
    </dataValidation>
    <dataValidation type="list" allowBlank="1" showInputMessage="1" showErrorMessage="1" sqref="P12" xr:uid="{5FBF7334-56DB-468B-9A8D-F4EEC0F4EC55}">
      <formula1>$G$2:$G$247</formula1>
    </dataValidation>
    <dataValidation type="list" allowBlank="1" showInputMessage="1" showErrorMessage="1" sqref="P3" xr:uid="{0E8ABEE5-4B22-415D-A822-3FD3E990D36D}">
      <formula1>$H$2:$H$247</formula1>
    </dataValidation>
  </dataValidations>
  <hyperlinks>
    <hyperlink ref="AB4" location="ZenithBankEmployees!A1" display="Click to view Zenith bank Employees worksheet" xr:uid="{110CDB8F-914E-40CB-BD4F-C3484DD4A706}"/>
    <hyperlink ref="AB13" location="'CustomerInfo'!A1" display="Click to view Customer Information worksheet" xr:uid="{FD99CF9E-C1B1-4F10-9328-015F6E7BACD5}"/>
  </hyperlink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BB3AD26-1024-409B-8FA2-F42202D5C8E6}">
          <x14:formula1>
            <xm:f>'Zega Bank Employees'!$K$2:$K$59</xm:f>
          </x14:formula1>
          <xm:sqref>P6</xm:sqref>
        </x14:dataValidation>
        <x14:dataValidation type="list" allowBlank="1" showInputMessage="1" showErrorMessage="1" xr:uid="{D28797E5-4019-4189-BF09-20EE23BF779F}">
          <x14:formula1>
            <xm:f>'Zega Bank Employees'!$E$2:$E$59</xm:f>
          </x14:formula1>
          <xm:sqref>P15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7CF8-33CC-4DFD-9387-F40E7921C884}">
  <dimension ref="A1:K248"/>
  <sheetViews>
    <sheetView topLeftCell="A205" zoomScale="72" zoomScaleNormal="72" workbookViewId="0">
      <selection activeCell="H178" sqref="H178"/>
    </sheetView>
  </sheetViews>
  <sheetFormatPr defaultRowHeight="15" x14ac:dyDescent="0.25"/>
  <cols>
    <col min="1" max="1" width="16.7109375" customWidth="1"/>
    <col min="2" max="2" width="27.85546875" bestFit="1" customWidth="1"/>
    <col min="3" max="3" width="11.85546875" bestFit="1" customWidth="1"/>
    <col min="4" max="4" width="9" customWidth="1"/>
    <col min="5" max="5" width="40" bestFit="1" customWidth="1"/>
    <col min="6" max="6" width="23.28515625" bestFit="1" customWidth="1"/>
    <col min="7" max="7" width="15" customWidth="1"/>
    <col min="8" max="8" width="17.7109375" bestFit="1" customWidth="1"/>
    <col min="10" max="11" width="28.7109375" bestFit="1" customWidth="1"/>
  </cols>
  <sheetData>
    <row r="1" spans="1:11" x14ac:dyDescent="0.25">
      <c r="A1" t="s">
        <v>0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905</v>
      </c>
      <c r="K1" s="7" t="s">
        <v>920</v>
      </c>
    </row>
    <row r="2" spans="1:11" x14ac:dyDescent="0.25">
      <c r="A2">
        <v>100087</v>
      </c>
      <c r="B2" t="s">
        <v>214</v>
      </c>
      <c r="D2" t="s">
        <v>8</v>
      </c>
      <c r="E2" t="s">
        <v>215</v>
      </c>
      <c r="F2" t="s">
        <v>216</v>
      </c>
      <c r="G2" s="9">
        <v>912929</v>
      </c>
      <c r="H2" t="s">
        <v>217</v>
      </c>
      <c r="I2" t="s">
        <v>8</v>
      </c>
      <c r="J2" t="s">
        <v>9</v>
      </c>
      <c r="K2" s="4" t="str">
        <f>CONCATENATE(CustomerInfo[[#This Row],[FirstName]]," ",CustomerInfo[[#This Row],[LastName]])</f>
        <v xml:space="preserve">Wiane Industries </v>
      </c>
    </row>
    <row r="3" spans="1:11" x14ac:dyDescent="0.25">
      <c r="A3">
        <v>100283</v>
      </c>
      <c r="B3" t="s">
        <v>218</v>
      </c>
      <c r="D3" t="s">
        <v>8</v>
      </c>
      <c r="E3" t="s">
        <v>219</v>
      </c>
      <c r="F3" t="s">
        <v>220</v>
      </c>
      <c r="G3" s="9" t="s">
        <v>8</v>
      </c>
      <c r="H3" t="s">
        <v>221</v>
      </c>
      <c r="I3" t="s">
        <v>8</v>
      </c>
      <c r="J3" t="s">
        <v>10</v>
      </c>
      <c r="K3" s="4" t="str">
        <f>CONCATENATE(CustomerInfo[[#This Row],[FirstName]]," ",CustomerInfo[[#This Row],[LastName]])</f>
        <v xml:space="preserve">Nigerite Industrial Ltd </v>
      </c>
    </row>
    <row r="4" spans="1:11" x14ac:dyDescent="0.25">
      <c r="A4">
        <v>100293</v>
      </c>
      <c r="B4" t="s">
        <v>222</v>
      </c>
      <c r="C4" t="s">
        <v>223</v>
      </c>
      <c r="D4" t="s">
        <v>224</v>
      </c>
      <c r="E4" t="s">
        <v>225</v>
      </c>
      <c r="F4" t="s">
        <v>226</v>
      </c>
      <c r="G4" s="9">
        <v>70644</v>
      </c>
      <c r="H4" t="s">
        <v>227</v>
      </c>
      <c r="I4">
        <v>73</v>
      </c>
      <c r="J4" t="s">
        <v>11</v>
      </c>
      <c r="K4" s="4" t="str">
        <f>CONCATENATE(CustomerInfo[[#This Row],[FirstName]]," ",CustomerInfo[[#This Row],[LastName]])</f>
        <v>Chukwudi Martins</v>
      </c>
    </row>
    <row r="5" spans="1:11" x14ac:dyDescent="0.25">
      <c r="A5">
        <v>100395</v>
      </c>
      <c r="B5" t="s">
        <v>228</v>
      </c>
      <c r="D5" t="s">
        <v>8</v>
      </c>
      <c r="E5" t="s">
        <v>229</v>
      </c>
      <c r="F5" t="s">
        <v>230</v>
      </c>
      <c r="G5" s="9">
        <v>906081</v>
      </c>
      <c r="H5" t="s">
        <v>231</v>
      </c>
      <c r="I5" t="s">
        <v>8</v>
      </c>
      <c r="J5" t="s">
        <v>12</v>
      </c>
      <c r="K5" s="4" t="str">
        <f>CONCATENATE(CustomerInfo[[#This Row],[FirstName]]," ",CustomerInfo[[#This Row],[LastName]])</f>
        <v xml:space="preserve">Adefarm Nig. Ltd. </v>
      </c>
    </row>
    <row r="6" spans="1:11" x14ac:dyDescent="0.25">
      <c r="A6">
        <v>100938</v>
      </c>
      <c r="B6" t="s">
        <v>232</v>
      </c>
      <c r="C6" t="s">
        <v>233</v>
      </c>
      <c r="D6" t="s">
        <v>234</v>
      </c>
      <c r="E6" t="s">
        <v>235</v>
      </c>
      <c r="F6" t="s">
        <v>236</v>
      </c>
      <c r="G6" s="9">
        <v>80263</v>
      </c>
      <c r="H6" t="s">
        <v>237</v>
      </c>
      <c r="I6">
        <v>30</v>
      </c>
      <c r="J6" t="s">
        <v>13</v>
      </c>
      <c r="K6" s="4" t="str">
        <f>CONCATENATE(CustomerInfo[[#This Row],[FirstName]]," ",CustomerInfo[[#This Row],[LastName]])</f>
        <v>Olayemi Obaniwa</v>
      </c>
    </row>
    <row r="7" spans="1:11" x14ac:dyDescent="0.25">
      <c r="A7">
        <v>102808</v>
      </c>
      <c r="B7" t="s">
        <v>238</v>
      </c>
      <c r="C7" t="s">
        <v>239</v>
      </c>
      <c r="D7" t="s">
        <v>224</v>
      </c>
      <c r="E7" t="s">
        <v>240</v>
      </c>
      <c r="F7" t="s">
        <v>241</v>
      </c>
      <c r="G7" s="9">
        <v>90307</v>
      </c>
      <c r="H7" t="s">
        <v>242</v>
      </c>
      <c r="I7">
        <v>38</v>
      </c>
      <c r="J7" t="s">
        <v>14</v>
      </c>
      <c r="K7" s="4" t="str">
        <f>CONCATENATE(CustomerInfo[[#This Row],[FirstName]]," ",CustomerInfo[[#This Row],[LastName]])</f>
        <v>Wasiu Ayinde</v>
      </c>
    </row>
    <row r="8" spans="1:11" x14ac:dyDescent="0.25">
      <c r="A8">
        <v>102830</v>
      </c>
      <c r="B8" t="s">
        <v>243</v>
      </c>
      <c r="C8" t="s">
        <v>244</v>
      </c>
      <c r="D8" t="s">
        <v>234</v>
      </c>
      <c r="E8" t="s">
        <v>245</v>
      </c>
      <c r="F8" t="s">
        <v>246</v>
      </c>
      <c r="G8" s="9">
        <v>90078</v>
      </c>
      <c r="H8" t="s">
        <v>247</v>
      </c>
      <c r="I8">
        <v>37</v>
      </c>
      <c r="J8" t="s">
        <v>15</v>
      </c>
      <c r="K8" s="4" t="str">
        <f>CONCATENATE(CustomerInfo[[#This Row],[FirstName]]," ",CustomerInfo[[#This Row],[LastName]])</f>
        <v>Feyisayo Alagbe</v>
      </c>
    </row>
    <row r="9" spans="1:11" x14ac:dyDescent="0.25">
      <c r="A9">
        <v>103229</v>
      </c>
      <c r="B9" t="s">
        <v>248</v>
      </c>
      <c r="C9" t="s">
        <v>249</v>
      </c>
      <c r="D9" t="s">
        <v>234</v>
      </c>
      <c r="E9" t="s">
        <v>250</v>
      </c>
      <c r="F9" t="s">
        <v>251</v>
      </c>
      <c r="G9" s="9">
        <v>80183</v>
      </c>
      <c r="H9" t="s">
        <v>252</v>
      </c>
      <c r="I9">
        <v>45</v>
      </c>
      <c r="J9" t="s">
        <v>16</v>
      </c>
      <c r="K9" s="4" t="str">
        <f>CONCATENATE(CustomerInfo[[#This Row],[FirstName]]," ",CustomerInfo[[#This Row],[LastName]])</f>
        <v>Kafayat Sanyaolu</v>
      </c>
    </row>
    <row r="10" spans="1:11" x14ac:dyDescent="0.25">
      <c r="A10">
        <v>103456</v>
      </c>
      <c r="B10" t="s">
        <v>253</v>
      </c>
      <c r="D10" t="s">
        <v>8</v>
      </c>
      <c r="E10" t="s">
        <v>229</v>
      </c>
      <c r="F10" t="s">
        <v>254</v>
      </c>
      <c r="G10" s="9">
        <v>906753</v>
      </c>
      <c r="H10" t="s">
        <v>255</v>
      </c>
      <c r="I10" t="s">
        <v>8</v>
      </c>
      <c r="J10" t="s">
        <v>17</v>
      </c>
      <c r="K10" s="4" t="str">
        <f>CONCATENATE(CustomerInfo[[#This Row],[FirstName]]," ",CustomerInfo[[#This Row],[LastName]])</f>
        <v xml:space="preserve">Globerterm Industries </v>
      </c>
    </row>
    <row r="11" spans="1:11" x14ac:dyDescent="0.25">
      <c r="A11">
        <v>103837</v>
      </c>
      <c r="B11" t="s">
        <v>256</v>
      </c>
      <c r="C11" t="s">
        <v>257</v>
      </c>
      <c r="D11" t="s">
        <v>224</v>
      </c>
      <c r="E11" t="s">
        <v>258</v>
      </c>
      <c r="F11" t="s">
        <v>259</v>
      </c>
      <c r="G11" s="9">
        <v>705254</v>
      </c>
      <c r="H11" t="s">
        <v>260</v>
      </c>
      <c r="I11">
        <v>56</v>
      </c>
      <c r="J11" t="s">
        <v>18</v>
      </c>
      <c r="K11" s="4" t="str">
        <f>CONCATENATE(CustomerInfo[[#This Row],[FirstName]]," ",CustomerInfo[[#This Row],[LastName]])</f>
        <v>Adeola Adeolu</v>
      </c>
    </row>
    <row r="12" spans="1:11" x14ac:dyDescent="0.25">
      <c r="A12">
        <v>104738</v>
      </c>
      <c r="B12" t="s">
        <v>261</v>
      </c>
      <c r="C12" t="s">
        <v>262</v>
      </c>
      <c r="D12" t="s">
        <v>234</v>
      </c>
      <c r="E12" t="s">
        <v>263</v>
      </c>
      <c r="F12" t="s">
        <v>264</v>
      </c>
      <c r="G12" s="9">
        <v>80283</v>
      </c>
      <c r="H12" t="s">
        <v>242</v>
      </c>
      <c r="I12">
        <v>23</v>
      </c>
      <c r="J12" t="s">
        <v>19</v>
      </c>
      <c r="K12" s="4" t="str">
        <f>CONCATENATE(CustomerInfo[[#This Row],[FirstName]]," ",CustomerInfo[[#This Row],[LastName]])</f>
        <v>Fola Olorode</v>
      </c>
    </row>
    <row r="13" spans="1:11" x14ac:dyDescent="0.25">
      <c r="A13">
        <v>104906</v>
      </c>
      <c r="B13" t="s">
        <v>265</v>
      </c>
      <c r="C13" t="s">
        <v>266</v>
      </c>
      <c r="D13" t="s">
        <v>224</v>
      </c>
      <c r="E13" t="s">
        <v>267</v>
      </c>
      <c r="F13" t="s">
        <v>264</v>
      </c>
      <c r="G13" s="9">
        <v>806259</v>
      </c>
      <c r="H13" t="s">
        <v>268</v>
      </c>
      <c r="I13">
        <v>25</v>
      </c>
      <c r="J13" t="s">
        <v>20</v>
      </c>
      <c r="K13" s="4" t="str">
        <f>CONCATENATE(CustomerInfo[[#This Row],[FirstName]]," ",CustomerInfo[[#This Row],[LastName]])</f>
        <v>Musa Jinwa</v>
      </c>
    </row>
    <row r="14" spans="1:11" x14ac:dyDescent="0.25">
      <c r="A14">
        <v>110347</v>
      </c>
      <c r="B14" t="s">
        <v>265</v>
      </c>
      <c r="C14" t="s">
        <v>269</v>
      </c>
      <c r="D14" t="s">
        <v>224</v>
      </c>
      <c r="E14" t="s">
        <v>270</v>
      </c>
      <c r="F14" t="s">
        <v>259</v>
      </c>
      <c r="G14" s="9">
        <v>80083</v>
      </c>
      <c r="H14" t="s">
        <v>271</v>
      </c>
      <c r="I14">
        <v>52</v>
      </c>
      <c r="J14" t="s">
        <v>21</v>
      </c>
      <c r="K14" s="4" t="str">
        <f>CONCATENATE(CustomerInfo[[#This Row],[FirstName]]," ",CustomerInfo[[#This Row],[LastName]])</f>
        <v>Musa Amir</v>
      </c>
    </row>
    <row r="15" spans="1:11" x14ac:dyDescent="0.25">
      <c r="A15">
        <v>112938</v>
      </c>
      <c r="B15" t="s">
        <v>272</v>
      </c>
      <c r="C15" t="s">
        <v>273</v>
      </c>
      <c r="D15" t="s">
        <v>224</v>
      </c>
      <c r="E15" t="s">
        <v>274</v>
      </c>
      <c r="F15" t="s">
        <v>251</v>
      </c>
      <c r="G15" s="9">
        <v>90378</v>
      </c>
      <c r="H15" t="s">
        <v>275</v>
      </c>
      <c r="I15">
        <v>52</v>
      </c>
      <c r="J15" t="s">
        <v>22</v>
      </c>
      <c r="K15" s="4" t="str">
        <f>CONCATENATE(CustomerInfo[[#This Row],[FirstName]]," ",CustomerInfo[[#This Row],[LastName]])</f>
        <v>John Patrick</v>
      </c>
    </row>
    <row r="16" spans="1:11" x14ac:dyDescent="0.25">
      <c r="A16">
        <v>120082</v>
      </c>
      <c r="B16" t="s">
        <v>276</v>
      </c>
      <c r="C16" t="s">
        <v>277</v>
      </c>
      <c r="D16" t="s">
        <v>234</v>
      </c>
      <c r="E16" t="s">
        <v>270</v>
      </c>
      <c r="F16" t="s">
        <v>278</v>
      </c>
      <c r="G16" s="9">
        <v>700509</v>
      </c>
      <c r="H16" t="s">
        <v>279</v>
      </c>
      <c r="I16">
        <v>69</v>
      </c>
      <c r="J16" t="s">
        <v>23</v>
      </c>
      <c r="K16" s="4" t="str">
        <f>CONCATENATE(CustomerInfo[[#This Row],[FirstName]]," ",CustomerInfo[[#This Row],[LastName]])</f>
        <v>Oluwaseun Israel</v>
      </c>
    </row>
    <row r="17" spans="1:11" x14ac:dyDescent="0.25">
      <c r="A17">
        <v>121096</v>
      </c>
      <c r="B17" t="s">
        <v>280</v>
      </c>
      <c r="C17" t="s">
        <v>281</v>
      </c>
      <c r="D17" t="s">
        <v>234</v>
      </c>
      <c r="E17" t="s">
        <v>8</v>
      </c>
      <c r="F17" t="s">
        <v>282</v>
      </c>
      <c r="G17" s="9">
        <v>702720</v>
      </c>
      <c r="H17" t="s">
        <v>283</v>
      </c>
      <c r="I17">
        <v>26</v>
      </c>
      <c r="J17" t="s">
        <v>24</v>
      </c>
      <c r="K17" s="4" t="str">
        <f>CONCATENATE(CustomerInfo[[#This Row],[FirstName]]," ",CustomerInfo[[#This Row],[LastName]])</f>
        <v>Precious Solanke</v>
      </c>
    </row>
    <row r="18" spans="1:11" x14ac:dyDescent="0.25">
      <c r="A18">
        <v>121300</v>
      </c>
      <c r="B18" t="s">
        <v>284</v>
      </c>
      <c r="D18" t="s">
        <v>8</v>
      </c>
      <c r="E18" t="s">
        <v>285</v>
      </c>
      <c r="F18" t="s">
        <v>286</v>
      </c>
      <c r="G18" s="9">
        <v>707248</v>
      </c>
      <c r="H18" t="s">
        <v>287</v>
      </c>
      <c r="I18" t="s">
        <v>8</v>
      </c>
      <c r="J18" t="s">
        <v>25</v>
      </c>
      <c r="K18" s="4" t="str">
        <f>CONCATENATE(CustomerInfo[[#This Row],[FirstName]]," ",CustomerInfo[[#This Row],[LastName]])</f>
        <v xml:space="preserve">Funks &amp; Sons Company </v>
      </c>
    </row>
    <row r="19" spans="1:11" x14ac:dyDescent="0.25">
      <c r="A19">
        <v>121724</v>
      </c>
      <c r="B19" t="s">
        <v>288</v>
      </c>
      <c r="D19" t="s">
        <v>8</v>
      </c>
      <c r="E19" t="s">
        <v>289</v>
      </c>
      <c r="F19" t="s">
        <v>290</v>
      </c>
      <c r="G19" s="9">
        <v>700505</v>
      </c>
      <c r="H19" t="s">
        <v>217</v>
      </c>
      <c r="I19" t="s">
        <v>8</v>
      </c>
      <c r="J19" t="s">
        <v>26</v>
      </c>
      <c r="K19" s="4" t="str">
        <f>CONCATENATE(CustomerInfo[[#This Row],[FirstName]]," ",CustomerInfo[[#This Row],[LastName]])</f>
        <v xml:space="preserve">FreshFlour Nig. Ltd </v>
      </c>
    </row>
    <row r="20" spans="1:11" x14ac:dyDescent="0.25">
      <c r="A20">
        <v>121754</v>
      </c>
      <c r="B20" t="s">
        <v>291</v>
      </c>
      <c r="D20" t="s">
        <v>8</v>
      </c>
      <c r="E20" t="s">
        <v>292</v>
      </c>
      <c r="F20" t="s">
        <v>293</v>
      </c>
      <c r="G20" s="9">
        <v>700701</v>
      </c>
      <c r="H20" t="s">
        <v>294</v>
      </c>
      <c r="I20" t="s">
        <v>8</v>
      </c>
      <c r="J20" t="s">
        <v>27</v>
      </c>
      <c r="K20" s="4" t="str">
        <f>CONCATENATE(CustomerInfo[[#This Row],[FirstName]]," ",CustomerInfo[[#This Row],[LastName]])</f>
        <v xml:space="preserve">Garrison Hotels </v>
      </c>
    </row>
    <row r="21" spans="1:11" x14ac:dyDescent="0.25">
      <c r="A21">
        <v>121872</v>
      </c>
      <c r="B21" t="s">
        <v>295</v>
      </c>
      <c r="D21" t="s">
        <v>8</v>
      </c>
      <c r="E21" t="s">
        <v>296</v>
      </c>
      <c r="F21" t="s">
        <v>297</v>
      </c>
      <c r="G21" s="9" t="s">
        <v>8</v>
      </c>
      <c r="H21" t="s">
        <v>283</v>
      </c>
      <c r="I21" t="s">
        <v>8</v>
      </c>
      <c r="J21" t="s">
        <v>28</v>
      </c>
      <c r="K21" s="4" t="str">
        <f>CONCATENATE(CustomerInfo[[#This Row],[FirstName]]," ",CustomerInfo[[#This Row],[LastName]])</f>
        <v xml:space="preserve">RCCG Righteous Parish </v>
      </c>
    </row>
    <row r="22" spans="1:11" x14ac:dyDescent="0.25">
      <c r="A22">
        <v>121972</v>
      </c>
      <c r="B22" t="s">
        <v>298</v>
      </c>
      <c r="D22" t="s">
        <v>8</v>
      </c>
      <c r="E22" t="s">
        <v>299</v>
      </c>
      <c r="F22" t="s">
        <v>300</v>
      </c>
      <c r="G22" s="9">
        <v>705730</v>
      </c>
      <c r="H22" t="s">
        <v>301</v>
      </c>
      <c r="I22" t="s">
        <v>8</v>
      </c>
      <c r="J22" t="s">
        <v>29</v>
      </c>
      <c r="K22" s="4" t="str">
        <f>CONCATENATE(CustomerInfo[[#This Row],[FirstName]]," ",CustomerInfo[[#This Row],[LastName]])</f>
        <v xml:space="preserve">Frontend Nur. &amp; Pri. school </v>
      </c>
    </row>
    <row r="23" spans="1:11" x14ac:dyDescent="0.25">
      <c r="A23">
        <v>122206</v>
      </c>
      <c r="B23" t="s">
        <v>302</v>
      </c>
      <c r="D23" t="s">
        <v>8</v>
      </c>
      <c r="E23" t="s">
        <v>303</v>
      </c>
      <c r="F23" t="s">
        <v>304</v>
      </c>
      <c r="G23" s="9">
        <v>900093</v>
      </c>
      <c r="H23" t="s">
        <v>301</v>
      </c>
      <c r="I23" t="s">
        <v>8</v>
      </c>
      <c r="J23" t="s">
        <v>30</v>
      </c>
      <c r="K23" s="4" t="str">
        <f>CONCATENATE(CustomerInfo[[#This Row],[FirstName]]," ",CustomerInfo[[#This Row],[LastName]])</f>
        <v xml:space="preserve">Ayomide Bakeries </v>
      </c>
    </row>
    <row r="24" spans="1:11" x14ac:dyDescent="0.25">
      <c r="A24">
        <v>122291</v>
      </c>
      <c r="B24" t="s">
        <v>305</v>
      </c>
      <c r="C24" t="s">
        <v>306</v>
      </c>
      <c r="D24" t="s">
        <v>224</v>
      </c>
      <c r="E24" t="s">
        <v>307</v>
      </c>
      <c r="F24" t="s">
        <v>308</v>
      </c>
      <c r="G24" s="9">
        <v>702994</v>
      </c>
      <c r="H24" t="s">
        <v>309</v>
      </c>
      <c r="I24">
        <v>61</v>
      </c>
      <c r="J24" t="s">
        <v>31</v>
      </c>
      <c r="K24" s="4" t="str">
        <f>CONCATENATE(CustomerInfo[[#This Row],[FirstName]]," ",CustomerInfo[[#This Row],[LastName]])</f>
        <v>Abraham Fesosaye</v>
      </c>
    </row>
    <row r="25" spans="1:11" x14ac:dyDescent="0.25">
      <c r="A25">
        <v>122534</v>
      </c>
      <c r="B25" t="s">
        <v>310</v>
      </c>
      <c r="C25" t="s">
        <v>311</v>
      </c>
      <c r="D25" t="s">
        <v>224</v>
      </c>
      <c r="E25" t="s">
        <v>312</v>
      </c>
      <c r="F25" t="s">
        <v>313</v>
      </c>
      <c r="G25" s="9">
        <v>802839</v>
      </c>
      <c r="H25" t="s">
        <v>314</v>
      </c>
      <c r="I25">
        <v>28</v>
      </c>
      <c r="J25" t="s">
        <v>32</v>
      </c>
      <c r="K25" s="4" t="str">
        <f>CONCATENATE(CustomerInfo[[#This Row],[FirstName]]," ",CustomerInfo[[#This Row],[LastName]])</f>
        <v>Ahmed Fagbola</v>
      </c>
    </row>
    <row r="26" spans="1:11" x14ac:dyDescent="0.25">
      <c r="A26">
        <v>122652</v>
      </c>
      <c r="B26" t="s">
        <v>315</v>
      </c>
      <c r="C26" t="s">
        <v>316</v>
      </c>
      <c r="D26" t="s">
        <v>224</v>
      </c>
      <c r="E26" t="s">
        <v>317</v>
      </c>
      <c r="F26" t="s">
        <v>278</v>
      </c>
      <c r="G26" s="9">
        <v>900057</v>
      </c>
      <c r="H26" t="s">
        <v>318</v>
      </c>
      <c r="I26">
        <v>37</v>
      </c>
      <c r="J26" t="s">
        <v>33</v>
      </c>
      <c r="K26" s="4" t="str">
        <f>CONCATENATE(CustomerInfo[[#This Row],[FirstName]]," ",CustomerInfo[[#This Row],[LastName]])</f>
        <v>Dosunmu Gbadebo</v>
      </c>
    </row>
    <row r="27" spans="1:11" x14ac:dyDescent="0.25">
      <c r="A27">
        <v>122670</v>
      </c>
      <c r="B27" t="s">
        <v>319</v>
      </c>
      <c r="D27" t="s">
        <v>8</v>
      </c>
      <c r="E27" t="s">
        <v>320</v>
      </c>
      <c r="F27" t="s">
        <v>321</v>
      </c>
      <c r="G27" s="9">
        <v>810912</v>
      </c>
      <c r="H27" t="s">
        <v>322</v>
      </c>
      <c r="I27" t="s">
        <v>8</v>
      </c>
      <c r="J27" t="s">
        <v>34</v>
      </c>
      <c r="K27" s="4" t="str">
        <f>CONCATENATE(CustomerInfo[[#This Row],[FirstName]]," ",CustomerInfo[[#This Row],[LastName]])</f>
        <v xml:space="preserve">Dbont Lounge &amp; Hotel </v>
      </c>
    </row>
    <row r="28" spans="1:11" x14ac:dyDescent="0.25">
      <c r="A28">
        <v>122867</v>
      </c>
      <c r="B28" t="s">
        <v>323</v>
      </c>
      <c r="C28" t="s">
        <v>324</v>
      </c>
      <c r="D28" t="s">
        <v>224</v>
      </c>
      <c r="E28" t="s">
        <v>325</v>
      </c>
      <c r="F28" t="s">
        <v>326</v>
      </c>
      <c r="G28" s="9">
        <v>700911</v>
      </c>
      <c r="H28" t="s">
        <v>327</v>
      </c>
      <c r="I28">
        <v>76</v>
      </c>
      <c r="J28" t="s">
        <v>35</v>
      </c>
      <c r="K28" s="4" t="str">
        <f>CONCATENATE(CustomerInfo[[#This Row],[FirstName]]," ",CustomerInfo[[#This Row],[LastName]])</f>
        <v>Bolarin Omojola</v>
      </c>
    </row>
    <row r="29" spans="1:11" x14ac:dyDescent="0.25">
      <c r="A29">
        <v>122919</v>
      </c>
      <c r="B29" t="s">
        <v>328</v>
      </c>
      <c r="D29" t="s">
        <v>8</v>
      </c>
      <c r="E29" t="s">
        <v>329</v>
      </c>
      <c r="F29" t="s">
        <v>330</v>
      </c>
      <c r="G29" s="9">
        <v>709577</v>
      </c>
      <c r="H29" t="s">
        <v>275</v>
      </c>
      <c r="I29" t="s">
        <v>8</v>
      </c>
      <c r="J29" t="s">
        <v>36</v>
      </c>
      <c r="K29" s="4" t="str">
        <f>CONCATENATE(CustomerInfo[[#This Row],[FirstName]]," ",CustomerInfo[[#This Row],[LastName]])</f>
        <v xml:space="preserve">Chukwube &amp; Sons Furnitures </v>
      </c>
    </row>
    <row r="30" spans="1:11" x14ac:dyDescent="0.25">
      <c r="A30">
        <v>122999</v>
      </c>
      <c r="B30" t="s">
        <v>331</v>
      </c>
      <c r="C30" t="s">
        <v>332</v>
      </c>
      <c r="D30" t="s">
        <v>224</v>
      </c>
      <c r="E30" t="s">
        <v>333</v>
      </c>
      <c r="F30" t="s">
        <v>334</v>
      </c>
      <c r="G30" s="9">
        <v>708410</v>
      </c>
      <c r="H30" t="s">
        <v>231</v>
      </c>
      <c r="I30">
        <v>35</v>
      </c>
      <c r="J30" t="s">
        <v>37</v>
      </c>
      <c r="K30" s="4" t="str">
        <f>CONCATENATE(CustomerInfo[[#This Row],[FirstName]]," ",CustomerInfo[[#This Row],[LastName]])</f>
        <v>Quadri Aliyu</v>
      </c>
    </row>
    <row r="31" spans="1:11" x14ac:dyDescent="0.25">
      <c r="A31">
        <v>123312</v>
      </c>
      <c r="B31" t="s">
        <v>335</v>
      </c>
      <c r="D31" t="s">
        <v>8</v>
      </c>
      <c r="E31" t="s">
        <v>336</v>
      </c>
      <c r="F31" t="s">
        <v>300</v>
      </c>
      <c r="G31" s="9">
        <v>910715</v>
      </c>
      <c r="H31" t="s">
        <v>337</v>
      </c>
      <c r="I31" t="s">
        <v>8</v>
      </c>
      <c r="J31" t="s">
        <v>38</v>
      </c>
      <c r="K31" s="4" t="str">
        <f>CONCATENATE(CustomerInfo[[#This Row],[FirstName]]," ",CustomerInfo[[#This Row],[LastName]])</f>
        <v xml:space="preserve">Command Day School </v>
      </c>
    </row>
    <row r="32" spans="1:11" x14ac:dyDescent="0.25">
      <c r="A32">
        <v>123541</v>
      </c>
      <c r="B32" t="s">
        <v>338</v>
      </c>
      <c r="C32" t="s">
        <v>339</v>
      </c>
      <c r="D32" t="s">
        <v>224</v>
      </c>
      <c r="E32" t="s">
        <v>340</v>
      </c>
      <c r="F32" t="s">
        <v>341</v>
      </c>
      <c r="G32" s="9">
        <v>702104</v>
      </c>
      <c r="H32" t="s">
        <v>314</v>
      </c>
      <c r="I32">
        <v>55</v>
      </c>
      <c r="J32" t="s">
        <v>39</v>
      </c>
      <c r="K32" s="4" t="str">
        <f>CONCATENATE(CustomerInfo[[#This Row],[FirstName]]," ",CustomerInfo[[#This Row],[LastName]])</f>
        <v>Adebowale Godwin</v>
      </c>
    </row>
    <row r="33" spans="1:11" x14ac:dyDescent="0.25">
      <c r="A33">
        <v>123753</v>
      </c>
      <c r="B33" t="s">
        <v>342</v>
      </c>
      <c r="C33" t="s">
        <v>343</v>
      </c>
      <c r="D33" t="s">
        <v>234</v>
      </c>
      <c r="E33" t="s">
        <v>344</v>
      </c>
      <c r="F33" t="s">
        <v>264</v>
      </c>
      <c r="G33" s="9">
        <v>806259</v>
      </c>
      <c r="H33" t="s">
        <v>268</v>
      </c>
      <c r="I33">
        <v>20</v>
      </c>
      <c r="J33" t="s">
        <v>40</v>
      </c>
      <c r="K33" s="4" t="str">
        <f>CONCATENATE(CustomerInfo[[#This Row],[FirstName]]," ",CustomerInfo[[#This Row],[LastName]])</f>
        <v>Susan Chidi</v>
      </c>
    </row>
    <row r="34" spans="1:11" x14ac:dyDescent="0.25">
      <c r="A34">
        <v>124012</v>
      </c>
      <c r="B34" t="s">
        <v>345</v>
      </c>
      <c r="D34" t="s">
        <v>8</v>
      </c>
      <c r="E34" t="s">
        <v>346</v>
      </c>
      <c r="F34" t="s">
        <v>347</v>
      </c>
      <c r="G34" s="9">
        <v>819522</v>
      </c>
      <c r="H34" t="s">
        <v>287</v>
      </c>
      <c r="I34" t="s">
        <v>8</v>
      </c>
      <c r="J34" t="s">
        <v>41</v>
      </c>
      <c r="K34" s="4" t="str">
        <f>CONCATENATE(CustomerInfo[[#This Row],[FirstName]]," ",CustomerInfo[[#This Row],[LastName]])</f>
        <v xml:space="preserve">Chuklarh Nig Ltd </v>
      </c>
    </row>
    <row r="35" spans="1:11" x14ac:dyDescent="0.25">
      <c r="A35">
        <v>124111</v>
      </c>
      <c r="B35" t="s">
        <v>348</v>
      </c>
      <c r="C35" t="s">
        <v>349</v>
      </c>
      <c r="D35" t="s">
        <v>234</v>
      </c>
      <c r="E35" t="s">
        <v>350</v>
      </c>
      <c r="F35" t="s">
        <v>351</v>
      </c>
      <c r="G35" s="9">
        <v>702668</v>
      </c>
      <c r="H35" t="s">
        <v>352</v>
      </c>
      <c r="I35">
        <v>57</v>
      </c>
      <c r="J35" t="s">
        <v>42</v>
      </c>
      <c r="K35" s="4" t="str">
        <f>CONCATENATE(CustomerInfo[[#This Row],[FirstName]]," ",CustomerInfo[[#This Row],[LastName]])</f>
        <v>Maybelline Joseph</v>
      </c>
    </row>
    <row r="36" spans="1:11" x14ac:dyDescent="0.25">
      <c r="A36">
        <v>125077</v>
      </c>
      <c r="B36" t="s">
        <v>353</v>
      </c>
      <c r="C36" t="s">
        <v>244</v>
      </c>
      <c r="D36" t="s">
        <v>224</v>
      </c>
      <c r="E36" t="s">
        <v>354</v>
      </c>
      <c r="F36" t="s">
        <v>355</v>
      </c>
      <c r="G36" s="9">
        <v>813004</v>
      </c>
      <c r="H36" t="s">
        <v>356</v>
      </c>
      <c r="I36">
        <v>27</v>
      </c>
      <c r="J36" t="s">
        <v>43</v>
      </c>
      <c r="K36" s="4" t="str">
        <f>CONCATENATE(CustomerInfo[[#This Row],[FirstName]]," ",CustomerInfo[[#This Row],[LastName]])</f>
        <v>Olalekan Alagbe</v>
      </c>
    </row>
    <row r="37" spans="1:11" x14ac:dyDescent="0.25">
      <c r="A37">
        <v>125307</v>
      </c>
      <c r="B37" t="s">
        <v>357</v>
      </c>
      <c r="D37" t="s">
        <v>8</v>
      </c>
      <c r="E37" t="s">
        <v>336</v>
      </c>
      <c r="F37" t="s">
        <v>358</v>
      </c>
      <c r="G37" s="9">
        <v>900122</v>
      </c>
      <c r="H37" t="s">
        <v>359</v>
      </c>
      <c r="I37" t="s">
        <v>8</v>
      </c>
      <c r="J37" t="s">
        <v>44</v>
      </c>
      <c r="K37" s="4" t="str">
        <f>CONCATENATE(CustomerInfo[[#This Row],[FirstName]]," ",CustomerInfo[[#This Row],[LastName]])</f>
        <v xml:space="preserve">Goodness &amp; Mercy Pry School </v>
      </c>
    </row>
    <row r="38" spans="1:11" x14ac:dyDescent="0.25">
      <c r="A38">
        <v>125574</v>
      </c>
      <c r="B38" t="s">
        <v>360</v>
      </c>
      <c r="D38" t="s">
        <v>8</v>
      </c>
      <c r="E38" t="s">
        <v>299</v>
      </c>
      <c r="F38" t="s">
        <v>361</v>
      </c>
      <c r="G38" s="9">
        <v>802336</v>
      </c>
      <c r="H38" t="s">
        <v>322</v>
      </c>
      <c r="I38" t="s">
        <v>8</v>
      </c>
      <c r="J38" t="s">
        <v>45</v>
      </c>
      <c r="K38" s="4" t="str">
        <f>CONCATENATE(CustomerInfo[[#This Row],[FirstName]]," ",CustomerInfo[[#This Row],[LastName]])</f>
        <v xml:space="preserve">Alt Pots n Pan Nig.Ltd </v>
      </c>
    </row>
    <row r="39" spans="1:11" x14ac:dyDescent="0.25">
      <c r="A39">
        <v>126454</v>
      </c>
      <c r="B39" t="s">
        <v>362</v>
      </c>
      <c r="D39" t="s">
        <v>8</v>
      </c>
      <c r="E39" t="s">
        <v>363</v>
      </c>
      <c r="F39" t="s">
        <v>364</v>
      </c>
      <c r="G39" s="9">
        <v>702720</v>
      </c>
      <c r="H39" t="s">
        <v>365</v>
      </c>
      <c r="I39" t="s">
        <v>8</v>
      </c>
      <c r="J39" t="s">
        <v>46</v>
      </c>
      <c r="K39" s="4" t="str">
        <f>CONCATENATE(CustomerInfo[[#This Row],[FirstName]]," ",CustomerInfo[[#This Row],[LastName]])</f>
        <v xml:space="preserve">Keystone Lounge n Bar </v>
      </c>
    </row>
    <row r="40" spans="1:11" x14ac:dyDescent="0.25">
      <c r="A40">
        <v>127172</v>
      </c>
      <c r="B40" t="s">
        <v>366</v>
      </c>
      <c r="D40" t="s">
        <v>8</v>
      </c>
      <c r="E40" t="s">
        <v>367</v>
      </c>
      <c r="F40" t="s">
        <v>368</v>
      </c>
      <c r="G40" s="9">
        <v>805857</v>
      </c>
      <c r="H40" t="s">
        <v>217</v>
      </c>
      <c r="I40" t="s">
        <v>8</v>
      </c>
      <c r="J40" t="s">
        <v>47</v>
      </c>
      <c r="K40" s="4" t="str">
        <f>CONCATENATE(CustomerInfo[[#This Row],[FirstName]]," ",CustomerInfo[[#This Row],[LastName]])</f>
        <v xml:space="preserve">Complan Industries </v>
      </c>
    </row>
    <row r="41" spans="1:11" x14ac:dyDescent="0.25">
      <c r="A41">
        <v>127316</v>
      </c>
      <c r="B41" t="s">
        <v>369</v>
      </c>
      <c r="D41" t="s">
        <v>8</v>
      </c>
      <c r="E41" t="s">
        <v>370</v>
      </c>
      <c r="F41" t="s">
        <v>371</v>
      </c>
      <c r="G41" s="9">
        <v>702820</v>
      </c>
      <c r="H41" t="s">
        <v>372</v>
      </c>
      <c r="I41" t="s">
        <v>8</v>
      </c>
      <c r="J41" t="s">
        <v>48</v>
      </c>
      <c r="K41" s="4" t="str">
        <f>CONCATENATE(CustomerInfo[[#This Row],[FirstName]]," ",CustomerInfo[[#This Row],[LastName]])</f>
        <v xml:space="preserve">Alase Trading Store </v>
      </c>
    </row>
    <row r="42" spans="1:11" x14ac:dyDescent="0.25">
      <c r="A42">
        <v>127340</v>
      </c>
      <c r="B42" t="s">
        <v>373</v>
      </c>
      <c r="D42" t="s">
        <v>8</v>
      </c>
      <c r="E42" t="s">
        <v>367</v>
      </c>
      <c r="F42" t="s">
        <v>374</v>
      </c>
      <c r="G42" s="9">
        <v>800786</v>
      </c>
      <c r="H42" t="s">
        <v>322</v>
      </c>
      <c r="I42" t="s">
        <v>8</v>
      </c>
      <c r="J42" t="s">
        <v>49</v>
      </c>
      <c r="K42" s="4" t="str">
        <f>CONCATENATE(CustomerInfo[[#This Row],[FirstName]]," ",CustomerInfo[[#This Row],[LastName]])</f>
        <v xml:space="preserve">SweetToooth Industries </v>
      </c>
    </row>
    <row r="43" spans="1:11" x14ac:dyDescent="0.25">
      <c r="A43">
        <v>127341</v>
      </c>
      <c r="B43" t="s">
        <v>375</v>
      </c>
      <c r="C43" t="s">
        <v>376</v>
      </c>
      <c r="D43" t="s">
        <v>224</v>
      </c>
      <c r="E43" t="s">
        <v>333</v>
      </c>
      <c r="F43" t="s">
        <v>377</v>
      </c>
      <c r="G43" s="9">
        <v>816858</v>
      </c>
      <c r="H43" t="s">
        <v>322</v>
      </c>
      <c r="I43">
        <v>38</v>
      </c>
      <c r="J43" t="s">
        <v>50</v>
      </c>
      <c r="K43" s="4" t="str">
        <f>CONCATENATE(CustomerInfo[[#This Row],[FirstName]]," ",CustomerInfo[[#This Row],[LastName]])</f>
        <v>Felix Nzokwo</v>
      </c>
    </row>
    <row r="44" spans="1:11" x14ac:dyDescent="0.25">
      <c r="A44">
        <v>128090</v>
      </c>
      <c r="B44" t="s">
        <v>378</v>
      </c>
      <c r="C44" t="s">
        <v>379</v>
      </c>
      <c r="D44" t="s">
        <v>224</v>
      </c>
      <c r="E44" t="s">
        <v>380</v>
      </c>
      <c r="F44" t="s">
        <v>8</v>
      </c>
      <c r="G44" s="9">
        <v>705465</v>
      </c>
      <c r="H44" t="s">
        <v>217</v>
      </c>
      <c r="I44">
        <v>33</v>
      </c>
      <c r="J44" t="s">
        <v>51</v>
      </c>
      <c r="K44" s="4" t="str">
        <f>CONCATENATE(CustomerInfo[[#This Row],[FirstName]]," ",CustomerInfo[[#This Row],[LastName]])</f>
        <v>Chuks Chiwell</v>
      </c>
    </row>
    <row r="45" spans="1:11" x14ac:dyDescent="0.25">
      <c r="A45">
        <v>128216</v>
      </c>
      <c r="B45" t="s">
        <v>381</v>
      </c>
      <c r="C45" t="s">
        <v>382</v>
      </c>
      <c r="D45" t="s">
        <v>234</v>
      </c>
      <c r="E45" t="s">
        <v>383</v>
      </c>
      <c r="F45" t="s">
        <v>264</v>
      </c>
      <c r="G45" s="9">
        <v>702675</v>
      </c>
      <c r="H45" t="s">
        <v>294</v>
      </c>
      <c r="I45">
        <v>26</v>
      </c>
      <c r="J45" t="s">
        <v>52</v>
      </c>
      <c r="K45" s="4" t="str">
        <f>CONCATENATE(CustomerInfo[[#This Row],[FirstName]]," ",CustomerInfo[[#This Row],[LastName]])</f>
        <v>Rachael Opeyemi</v>
      </c>
    </row>
    <row r="46" spans="1:11" x14ac:dyDescent="0.25">
      <c r="A46">
        <v>128255</v>
      </c>
      <c r="B46" t="s">
        <v>384</v>
      </c>
      <c r="D46" t="s">
        <v>8</v>
      </c>
      <c r="E46" t="s">
        <v>385</v>
      </c>
      <c r="F46" t="s">
        <v>304</v>
      </c>
      <c r="G46" s="9">
        <v>700203</v>
      </c>
      <c r="H46" t="s">
        <v>386</v>
      </c>
      <c r="I46" t="s">
        <v>8</v>
      </c>
      <c r="J46" t="s">
        <v>53</v>
      </c>
      <c r="K46" s="4" t="str">
        <f>CONCATENATE(CustomerInfo[[#This Row],[FirstName]]," ",CustomerInfo[[#This Row],[LastName]])</f>
        <v xml:space="preserve">Moore Bakeries </v>
      </c>
    </row>
    <row r="47" spans="1:11" x14ac:dyDescent="0.25">
      <c r="A47">
        <v>128497</v>
      </c>
      <c r="B47" t="s">
        <v>387</v>
      </c>
      <c r="C47" t="s">
        <v>388</v>
      </c>
      <c r="D47" t="s">
        <v>234</v>
      </c>
      <c r="E47" t="s">
        <v>389</v>
      </c>
      <c r="F47" t="s">
        <v>390</v>
      </c>
      <c r="G47" s="9">
        <v>900491</v>
      </c>
      <c r="H47" t="s">
        <v>279</v>
      </c>
      <c r="I47">
        <v>53</v>
      </c>
      <c r="J47" t="s">
        <v>54</v>
      </c>
      <c r="K47" s="4" t="str">
        <f>CONCATENATE(CustomerInfo[[#This Row],[FirstName]]," ",CustomerInfo[[#This Row],[LastName]])</f>
        <v>Aishat Momodu</v>
      </c>
    </row>
    <row r="48" spans="1:11" x14ac:dyDescent="0.25">
      <c r="A48">
        <v>128650</v>
      </c>
      <c r="B48" t="s">
        <v>391</v>
      </c>
      <c r="D48" t="s">
        <v>8</v>
      </c>
      <c r="E48" t="s">
        <v>392</v>
      </c>
      <c r="F48" t="s">
        <v>393</v>
      </c>
      <c r="G48" s="9">
        <v>702898</v>
      </c>
      <c r="H48" t="s">
        <v>394</v>
      </c>
      <c r="I48" t="s">
        <v>8</v>
      </c>
      <c r="J48" t="s">
        <v>55</v>
      </c>
      <c r="K48" s="4" t="str">
        <f>CONCATENATE(CustomerInfo[[#This Row],[FirstName]]," ",CustomerInfo[[#This Row],[LastName]])</f>
        <v xml:space="preserve">Compass Group of Schools </v>
      </c>
    </row>
    <row r="49" spans="1:11" x14ac:dyDescent="0.25">
      <c r="A49">
        <v>128979</v>
      </c>
      <c r="B49" t="s">
        <v>395</v>
      </c>
      <c r="D49" t="s">
        <v>8</v>
      </c>
      <c r="E49" t="s">
        <v>396</v>
      </c>
      <c r="F49" t="s">
        <v>397</v>
      </c>
      <c r="G49" s="9">
        <v>700628</v>
      </c>
      <c r="H49" t="s">
        <v>372</v>
      </c>
      <c r="I49" t="s">
        <v>8</v>
      </c>
      <c r="J49" t="s">
        <v>56</v>
      </c>
      <c r="K49" s="4" t="str">
        <f>CONCATENATE(CustomerInfo[[#This Row],[FirstName]]," ",CustomerInfo[[#This Row],[LastName]])</f>
        <v xml:space="preserve">Nifez Stores </v>
      </c>
    </row>
    <row r="50" spans="1:11" x14ac:dyDescent="0.25">
      <c r="A50">
        <v>129048</v>
      </c>
      <c r="B50" t="s">
        <v>398</v>
      </c>
      <c r="D50" t="s">
        <v>8</v>
      </c>
      <c r="E50" t="s">
        <v>299</v>
      </c>
      <c r="F50" t="s">
        <v>399</v>
      </c>
      <c r="G50" s="9">
        <v>708893</v>
      </c>
      <c r="H50" t="s">
        <v>217</v>
      </c>
      <c r="I50">
        <v>43</v>
      </c>
      <c r="J50" t="s">
        <v>57</v>
      </c>
      <c r="K50" s="4" t="str">
        <f>CONCATENATE(CustomerInfo[[#This Row],[FirstName]]," ",CustomerInfo[[#This Row],[LastName]])</f>
        <v xml:space="preserve">Winterfed Companies </v>
      </c>
    </row>
    <row r="51" spans="1:11" x14ac:dyDescent="0.25">
      <c r="A51">
        <v>129323</v>
      </c>
      <c r="B51" t="s">
        <v>400</v>
      </c>
      <c r="C51" t="s">
        <v>401</v>
      </c>
      <c r="D51" t="s">
        <v>234</v>
      </c>
      <c r="E51" t="s">
        <v>402</v>
      </c>
      <c r="F51" t="s">
        <v>403</v>
      </c>
      <c r="G51" s="9">
        <v>702630</v>
      </c>
      <c r="H51" t="s">
        <v>352</v>
      </c>
      <c r="I51">
        <v>40</v>
      </c>
      <c r="J51" t="s">
        <v>58</v>
      </c>
      <c r="K51" s="4" t="str">
        <f>CONCATENATE(CustomerInfo[[#This Row],[FirstName]]," ",CustomerInfo[[#This Row],[LastName]])</f>
        <v>Grace Adeboye</v>
      </c>
    </row>
    <row r="52" spans="1:11" x14ac:dyDescent="0.25">
      <c r="A52">
        <v>129389</v>
      </c>
      <c r="B52" t="s">
        <v>404</v>
      </c>
      <c r="C52" t="s">
        <v>405</v>
      </c>
      <c r="D52" t="s">
        <v>224</v>
      </c>
      <c r="E52" t="s">
        <v>406</v>
      </c>
      <c r="F52" t="s">
        <v>407</v>
      </c>
      <c r="G52" s="9">
        <v>81375</v>
      </c>
      <c r="H52" t="s">
        <v>231</v>
      </c>
      <c r="I52">
        <v>32</v>
      </c>
      <c r="J52" t="s">
        <v>59</v>
      </c>
      <c r="K52" s="4" t="str">
        <f>CONCATENATE(CustomerInfo[[#This Row],[FirstName]]," ",CustomerInfo[[#This Row],[LastName]])</f>
        <v>Oladeji Bonojo</v>
      </c>
    </row>
    <row r="53" spans="1:11" x14ac:dyDescent="0.25">
      <c r="A53">
        <v>129489</v>
      </c>
      <c r="B53" t="s">
        <v>408</v>
      </c>
      <c r="C53" t="s">
        <v>409</v>
      </c>
      <c r="D53" t="s">
        <v>234</v>
      </c>
      <c r="E53" t="s">
        <v>410</v>
      </c>
      <c r="F53" t="s">
        <v>8</v>
      </c>
      <c r="G53" s="9">
        <v>715602</v>
      </c>
      <c r="H53" t="s">
        <v>260</v>
      </c>
      <c r="I53">
        <v>87</v>
      </c>
      <c r="J53" t="s">
        <v>60</v>
      </c>
      <c r="K53" s="4" t="str">
        <f>CONCATENATE(CustomerInfo[[#This Row],[FirstName]]," ",CustomerInfo[[#This Row],[LastName]])</f>
        <v>Omotayo Edun</v>
      </c>
    </row>
    <row r="54" spans="1:11" x14ac:dyDescent="0.25">
      <c r="A54">
        <v>129542</v>
      </c>
      <c r="B54" t="s">
        <v>411</v>
      </c>
      <c r="D54" t="s">
        <v>8</v>
      </c>
      <c r="E54" t="s">
        <v>336</v>
      </c>
      <c r="F54" t="s">
        <v>300</v>
      </c>
      <c r="G54" s="9">
        <v>900487</v>
      </c>
      <c r="H54" t="s">
        <v>337</v>
      </c>
      <c r="I54" t="s">
        <v>8</v>
      </c>
      <c r="J54" t="s">
        <v>61</v>
      </c>
      <c r="K54" s="4" t="str">
        <f>CONCATENATE(CustomerInfo[[#This Row],[FirstName]]," ",CustomerInfo[[#This Row],[LastName]])</f>
        <v xml:space="preserve">Muslim Comprehensive High Schl </v>
      </c>
    </row>
    <row r="55" spans="1:11" x14ac:dyDescent="0.25">
      <c r="A55">
        <v>129584</v>
      </c>
      <c r="B55" t="s">
        <v>412</v>
      </c>
      <c r="D55" t="s">
        <v>8</v>
      </c>
      <c r="E55" t="s">
        <v>299</v>
      </c>
      <c r="F55" t="s">
        <v>413</v>
      </c>
      <c r="G55" s="9">
        <v>900093</v>
      </c>
      <c r="H55" t="s">
        <v>314</v>
      </c>
      <c r="I55" t="s">
        <v>8</v>
      </c>
      <c r="J55" t="s">
        <v>62</v>
      </c>
      <c r="K55" s="4" t="str">
        <f>CONCATENATE(CustomerInfo[[#This Row],[FirstName]]," ",CustomerInfo[[#This Row],[LastName]])</f>
        <v xml:space="preserve">Akinlade Electronics </v>
      </c>
    </row>
    <row r="56" spans="1:11" x14ac:dyDescent="0.25">
      <c r="A56">
        <v>129708</v>
      </c>
      <c r="B56" t="s">
        <v>414</v>
      </c>
      <c r="D56" t="s">
        <v>8</v>
      </c>
      <c r="E56" t="s">
        <v>415</v>
      </c>
      <c r="F56" t="s">
        <v>300</v>
      </c>
      <c r="G56" s="9">
        <v>810728</v>
      </c>
      <c r="H56" t="s">
        <v>217</v>
      </c>
      <c r="I56" t="s">
        <v>8</v>
      </c>
      <c r="J56" t="s">
        <v>63</v>
      </c>
      <c r="K56" s="4" t="str">
        <f>CONCATENATE(CustomerInfo[[#This Row],[FirstName]]," ",CustomerInfo[[#This Row],[LastName]])</f>
        <v xml:space="preserve">Sunderland Nur/Pry School </v>
      </c>
    </row>
    <row r="57" spans="1:11" x14ac:dyDescent="0.25">
      <c r="A57">
        <v>129728</v>
      </c>
      <c r="B57" t="s">
        <v>416</v>
      </c>
      <c r="D57" t="s">
        <v>8</v>
      </c>
      <c r="E57" t="s">
        <v>417</v>
      </c>
      <c r="F57" t="s">
        <v>418</v>
      </c>
      <c r="G57" s="9">
        <v>702984</v>
      </c>
      <c r="H57" t="s">
        <v>231</v>
      </c>
      <c r="I57" t="s">
        <v>8</v>
      </c>
      <c r="J57" t="s">
        <v>64</v>
      </c>
      <c r="K57" s="4" t="str">
        <f>CONCATENATE(CustomerInfo[[#This Row],[FirstName]]," ",CustomerInfo[[#This Row],[LastName]])</f>
        <v xml:space="preserve">Rods &amp; Strings Ind. </v>
      </c>
    </row>
    <row r="58" spans="1:11" x14ac:dyDescent="0.25">
      <c r="A58">
        <v>192012</v>
      </c>
      <c r="B58" t="s">
        <v>248</v>
      </c>
      <c r="C58" t="s">
        <v>316</v>
      </c>
      <c r="D58" t="s">
        <v>234</v>
      </c>
      <c r="E58" t="s">
        <v>419</v>
      </c>
      <c r="F58" t="s">
        <v>420</v>
      </c>
      <c r="G58" s="9">
        <v>92838</v>
      </c>
      <c r="H58" t="s">
        <v>271</v>
      </c>
      <c r="I58">
        <v>49</v>
      </c>
      <c r="J58" t="s">
        <v>65</v>
      </c>
      <c r="K58" s="4" t="str">
        <f>CONCATENATE(CustomerInfo[[#This Row],[FirstName]]," ",CustomerInfo[[#This Row],[LastName]])</f>
        <v>Kafayat Gbadebo</v>
      </c>
    </row>
    <row r="59" spans="1:11" x14ac:dyDescent="0.25">
      <c r="A59">
        <v>194757</v>
      </c>
      <c r="B59" t="s">
        <v>421</v>
      </c>
      <c r="C59" t="s">
        <v>422</v>
      </c>
      <c r="D59" t="s">
        <v>234</v>
      </c>
      <c r="E59" t="s">
        <v>423</v>
      </c>
      <c r="F59" t="s">
        <v>424</v>
      </c>
      <c r="G59" s="9">
        <v>71959</v>
      </c>
      <c r="H59" t="s">
        <v>509</v>
      </c>
      <c r="I59">
        <v>45</v>
      </c>
      <c r="J59" t="s">
        <v>66</v>
      </c>
      <c r="K59" s="4" t="str">
        <f>CONCATENATE(CustomerInfo[[#This Row],[FirstName]]," ",CustomerInfo[[#This Row],[LastName]])</f>
        <v>Fatimoh Ajoke</v>
      </c>
    </row>
    <row r="60" spans="1:11" x14ac:dyDescent="0.25">
      <c r="A60">
        <v>202010</v>
      </c>
      <c r="B60" t="s">
        <v>426</v>
      </c>
      <c r="C60" t="s">
        <v>427</v>
      </c>
      <c r="D60" t="s">
        <v>234</v>
      </c>
      <c r="E60" t="s">
        <v>428</v>
      </c>
      <c r="F60" t="s">
        <v>278</v>
      </c>
      <c r="G60" s="9">
        <v>81508</v>
      </c>
      <c r="H60" t="s">
        <v>429</v>
      </c>
      <c r="I60">
        <v>57</v>
      </c>
      <c r="J60" t="s">
        <v>67</v>
      </c>
      <c r="K60" s="4" t="str">
        <f>CONCATENATE(CustomerInfo[[#This Row],[FirstName]]," ",CustomerInfo[[#This Row],[LastName]])</f>
        <v>Oreoluwa Adesanya</v>
      </c>
    </row>
    <row r="61" spans="1:11" x14ac:dyDescent="0.25">
      <c r="A61">
        <v>202018</v>
      </c>
      <c r="B61" t="s">
        <v>430</v>
      </c>
      <c r="C61" t="s">
        <v>431</v>
      </c>
      <c r="D61" t="s">
        <v>224</v>
      </c>
      <c r="E61" t="s">
        <v>432</v>
      </c>
      <c r="F61" t="s">
        <v>236</v>
      </c>
      <c r="G61" s="9">
        <v>92925</v>
      </c>
      <c r="H61" t="s">
        <v>247</v>
      </c>
      <c r="I61">
        <v>36</v>
      </c>
      <c r="J61" t="s">
        <v>68</v>
      </c>
      <c r="K61" s="4" t="str">
        <f>CONCATENATE(CustomerInfo[[#This Row],[FirstName]]," ",CustomerInfo[[#This Row],[LastName]])</f>
        <v>Okoye Kingsley</v>
      </c>
    </row>
    <row r="62" spans="1:11" x14ac:dyDescent="0.25">
      <c r="A62">
        <v>202800</v>
      </c>
      <c r="B62" t="s">
        <v>434</v>
      </c>
      <c r="C62" t="s">
        <v>435</v>
      </c>
      <c r="D62" t="s">
        <v>234</v>
      </c>
      <c r="E62" t="s">
        <v>436</v>
      </c>
      <c r="F62" t="s">
        <v>403</v>
      </c>
      <c r="G62" s="9">
        <v>71093</v>
      </c>
      <c r="H62" t="s">
        <v>547</v>
      </c>
      <c r="I62">
        <v>47</v>
      </c>
      <c r="J62" t="s">
        <v>69</v>
      </c>
      <c r="K62" s="4" t="str">
        <f>CONCATENATE(CustomerInfo[[#This Row],[FirstName]]," ",CustomerInfo[[#This Row],[LastName]])</f>
        <v>Adebisi Kolawole</v>
      </c>
    </row>
    <row r="63" spans="1:11" x14ac:dyDescent="0.25">
      <c r="A63">
        <v>203021</v>
      </c>
      <c r="B63" t="s">
        <v>438</v>
      </c>
      <c r="C63" t="s">
        <v>439</v>
      </c>
      <c r="D63" t="s">
        <v>224</v>
      </c>
      <c r="E63" t="s">
        <v>440</v>
      </c>
      <c r="F63" t="s">
        <v>441</v>
      </c>
      <c r="G63" s="9">
        <v>80474</v>
      </c>
      <c r="H63" t="s">
        <v>352</v>
      </c>
      <c r="I63">
        <v>35</v>
      </c>
      <c r="J63" t="s">
        <v>70</v>
      </c>
      <c r="K63" s="4" t="str">
        <f>CONCATENATE(CustomerInfo[[#This Row],[FirstName]]," ",CustomerInfo[[#This Row],[LastName]])</f>
        <v>Anthony Adeyemi</v>
      </c>
    </row>
    <row r="64" spans="1:11" x14ac:dyDescent="0.25">
      <c r="A64">
        <v>203124</v>
      </c>
      <c r="B64" t="s">
        <v>442</v>
      </c>
      <c r="C64" t="s">
        <v>443</v>
      </c>
      <c r="D64" t="s">
        <v>224</v>
      </c>
      <c r="E64" t="s">
        <v>444</v>
      </c>
      <c r="F64" t="s">
        <v>445</v>
      </c>
      <c r="G64" s="9">
        <v>700943</v>
      </c>
      <c r="H64" t="s">
        <v>112</v>
      </c>
      <c r="I64">
        <v>31</v>
      </c>
      <c r="J64" t="s">
        <v>71</v>
      </c>
      <c r="K64" s="4" t="str">
        <f>CONCATENATE(CustomerInfo[[#This Row],[FirstName]]," ",CustomerInfo[[#This Row],[LastName]])</f>
        <v>Ademola Suleiman</v>
      </c>
    </row>
    <row r="65" spans="1:11" x14ac:dyDescent="0.25">
      <c r="A65">
        <v>203656</v>
      </c>
      <c r="B65" t="s">
        <v>331</v>
      </c>
      <c r="C65" t="s">
        <v>446</v>
      </c>
      <c r="D65" t="s">
        <v>224</v>
      </c>
      <c r="E65" t="s">
        <v>447</v>
      </c>
      <c r="F65" t="s">
        <v>448</v>
      </c>
      <c r="G65" s="9">
        <v>90372</v>
      </c>
      <c r="H65" t="s">
        <v>449</v>
      </c>
      <c r="I65">
        <v>51</v>
      </c>
      <c r="J65" t="s">
        <v>72</v>
      </c>
      <c r="K65" s="4" t="str">
        <f>CONCATENATE(CustomerInfo[[#This Row],[FirstName]]," ",CustomerInfo[[#This Row],[LastName]])</f>
        <v>Quadri Rahmon</v>
      </c>
    </row>
    <row r="66" spans="1:11" x14ac:dyDescent="0.25">
      <c r="A66">
        <v>203892</v>
      </c>
      <c r="B66" t="s">
        <v>450</v>
      </c>
      <c r="C66" t="s">
        <v>451</v>
      </c>
      <c r="D66" t="s">
        <v>234</v>
      </c>
      <c r="E66" t="s">
        <v>452</v>
      </c>
      <c r="F66" t="s">
        <v>420</v>
      </c>
      <c r="G66" s="9">
        <v>80684</v>
      </c>
      <c r="H66" t="s">
        <v>283</v>
      </c>
      <c r="I66">
        <v>37</v>
      </c>
      <c r="J66" t="s">
        <v>73</v>
      </c>
      <c r="K66" s="4" t="str">
        <f>CONCATENATE(CustomerInfo[[#This Row],[FirstName]]," ",CustomerInfo[[#This Row],[LastName]])</f>
        <v>Shade Habeeb</v>
      </c>
    </row>
    <row r="67" spans="1:11" x14ac:dyDescent="0.25">
      <c r="A67">
        <v>204018</v>
      </c>
      <c r="B67" t="s">
        <v>422</v>
      </c>
      <c r="C67" t="s">
        <v>453</v>
      </c>
      <c r="D67" t="s">
        <v>234</v>
      </c>
      <c r="E67" t="s">
        <v>454</v>
      </c>
      <c r="F67" t="s">
        <v>282</v>
      </c>
      <c r="G67" s="9">
        <v>929381</v>
      </c>
      <c r="H67" t="s">
        <v>543</v>
      </c>
      <c r="I67">
        <v>38</v>
      </c>
      <c r="J67" t="s">
        <v>74</v>
      </c>
      <c r="K67" s="4" t="str">
        <f>CONCATENATE(CustomerInfo[[#This Row],[FirstName]]," ",CustomerInfo[[#This Row],[LastName]])</f>
        <v>Ajoke Folusho</v>
      </c>
    </row>
    <row r="68" spans="1:11" x14ac:dyDescent="0.25">
      <c r="A68">
        <v>204029</v>
      </c>
      <c r="B68" t="s">
        <v>456</v>
      </c>
      <c r="C68" t="s">
        <v>457</v>
      </c>
      <c r="D68" t="s">
        <v>234</v>
      </c>
      <c r="E68" t="s">
        <v>458</v>
      </c>
      <c r="F68" t="s">
        <v>341</v>
      </c>
      <c r="G68" s="9">
        <v>90293</v>
      </c>
      <c r="H68" t="s">
        <v>227</v>
      </c>
      <c r="I68">
        <v>29</v>
      </c>
      <c r="J68" t="s">
        <v>75</v>
      </c>
      <c r="K68" s="4" t="str">
        <f>CONCATENATE(CustomerInfo[[#This Row],[FirstName]]," ",CustomerInfo[[#This Row],[LastName]])</f>
        <v>Anu Peters</v>
      </c>
    </row>
    <row r="69" spans="1:11" x14ac:dyDescent="0.25">
      <c r="A69">
        <v>204271</v>
      </c>
      <c r="B69" t="s">
        <v>460</v>
      </c>
      <c r="C69" t="s">
        <v>461</v>
      </c>
      <c r="D69" t="s">
        <v>224</v>
      </c>
      <c r="E69" t="s">
        <v>462</v>
      </c>
      <c r="F69" t="s">
        <v>341</v>
      </c>
      <c r="G69" s="9">
        <v>900185</v>
      </c>
      <c r="H69" t="s">
        <v>314</v>
      </c>
      <c r="I69">
        <v>55</v>
      </c>
      <c r="J69" t="s">
        <v>76</v>
      </c>
      <c r="K69" s="4" t="str">
        <f>CONCATENATE(CustomerInfo[[#This Row],[FirstName]]," ",CustomerInfo[[#This Row],[LastName]])</f>
        <v>Victor Madueke</v>
      </c>
    </row>
    <row r="70" spans="1:11" x14ac:dyDescent="0.25">
      <c r="A70">
        <v>205379</v>
      </c>
      <c r="B70" t="s">
        <v>463</v>
      </c>
      <c r="C70" t="s">
        <v>464</v>
      </c>
      <c r="D70" t="s">
        <v>224</v>
      </c>
      <c r="E70" t="s">
        <v>465</v>
      </c>
      <c r="F70" t="s">
        <v>8</v>
      </c>
      <c r="G70" s="9">
        <v>700715</v>
      </c>
      <c r="H70" t="s">
        <v>352</v>
      </c>
      <c r="I70">
        <v>23</v>
      </c>
      <c r="J70" t="s">
        <v>77</v>
      </c>
      <c r="K70" s="4" t="str">
        <f>CONCATENATE(CustomerInfo[[#This Row],[FirstName]]," ",CustomerInfo[[#This Row],[LastName]])</f>
        <v>Winifred Walter</v>
      </c>
    </row>
    <row r="71" spans="1:11" x14ac:dyDescent="0.25">
      <c r="A71">
        <v>210294</v>
      </c>
      <c r="B71" t="s">
        <v>466</v>
      </c>
      <c r="C71" t="s">
        <v>467</v>
      </c>
      <c r="D71" t="s">
        <v>234</v>
      </c>
      <c r="E71" t="s">
        <v>468</v>
      </c>
      <c r="F71" t="s">
        <v>469</v>
      </c>
      <c r="G71" s="9">
        <v>70385</v>
      </c>
      <c r="H71" t="s">
        <v>470</v>
      </c>
      <c r="I71">
        <v>36</v>
      </c>
      <c r="J71" t="s">
        <v>78</v>
      </c>
      <c r="K71" s="4" t="str">
        <f>CONCATENATE(CustomerInfo[[#This Row],[FirstName]]," ",CustomerInfo[[#This Row],[LastName]])</f>
        <v>Ayeesha Dagunro</v>
      </c>
    </row>
    <row r="72" spans="1:11" x14ac:dyDescent="0.25">
      <c r="A72">
        <v>210422</v>
      </c>
      <c r="B72" t="s">
        <v>471</v>
      </c>
      <c r="C72" t="s">
        <v>472</v>
      </c>
      <c r="D72" t="s">
        <v>234</v>
      </c>
      <c r="E72" t="s">
        <v>336</v>
      </c>
      <c r="F72" t="s">
        <v>259</v>
      </c>
      <c r="G72" s="9">
        <v>710630</v>
      </c>
      <c r="H72" t="s">
        <v>359</v>
      </c>
      <c r="I72">
        <v>25</v>
      </c>
      <c r="J72" t="s">
        <v>79</v>
      </c>
      <c r="K72" s="4" t="str">
        <f>CONCATENATE(CustomerInfo[[#This Row],[FirstName]]," ",CustomerInfo[[#This Row],[LastName]])</f>
        <v>Florence Olasunmbo</v>
      </c>
    </row>
    <row r="73" spans="1:11" x14ac:dyDescent="0.25">
      <c r="A73">
        <v>210757</v>
      </c>
      <c r="B73" t="s">
        <v>473</v>
      </c>
      <c r="C73" t="s">
        <v>474</v>
      </c>
      <c r="D73" t="s">
        <v>224</v>
      </c>
      <c r="E73" t="s">
        <v>475</v>
      </c>
      <c r="F73" t="s">
        <v>8</v>
      </c>
      <c r="G73" s="9">
        <v>702911</v>
      </c>
      <c r="H73" t="s">
        <v>386</v>
      </c>
      <c r="I73">
        <v>21</v>
      </c>
      <c r="J73" t="s">
        <v>80</v>
      </c>
      <c r="K73" s="4" t="str">
        <f>CONCATENATE(CustomerInfo[[#This Row],[FirstName]]," ",CustomerInfo[[#This Row],[LastName]])</f>
        <v>Afeez Babafemi</v>
      </c>
    </row>
    <row r="74" spans="1:11" x14ac:dyDescent="0.25">
      <c r="A74">
        <v>210805</v>
      </c>
      <c r="B74" t="s">
        <v>476</v>
      </c>
      <c r="C74" t="s">
        <v>477</v>
      </c>
      <c r="D74" t="s">
        <v>224</v>
      </c>
      <c r="E74" t="s">
        <v>478</v>
      </c>
      <c r="F74" t="s">
        <v>341</v>
      </c>
      <c r="G74" s="9">
        <v>715388</v>
      </c>
      <c r="H74" t="s">
        <v>479</v>
      </c>
      <c r="I74">
        <v>35</v>
      </c>
      <c r="J74" t="s">
        <v>81</v>
      </c>
      <c r="K74" s="4" t="str">
        <f>CONCATENATE(CustomerInfo[[#This Row],[FirstName]]," ",CustomerInfo[[#This Row],[LastName]])</f>
        <v>David Jones</v>
      </c>
    </row>
    <row r="75" spans="1:11" x14ac:dyDescent="0.25">
      <c r="A75">
        <v>210818</v>
      </c>
      <c r="B75" t="s">
        <v>480</v>
      </c>
      <c r="C75" t="s">
        <v>481</v>
      </c>
      <c r="D75" t="s">
        <v>234</v>
      </c>
      <c r="E75" t="s">
        <v>482</v>
      </c>
      <c r="F75" t="s">
        <v>483</v>
      </c>
      <c r="G75" s="9" t="s">
        <v>8</v>
      </c>
      <c r="H75" t="s">
        <v>484</v>
      </c>
      <c r="I75">
        <v>34</v>
      </c>
      <c r="J75" t="s">
        <v>82</v>
      </c>
      <c r="K75" s="4" t="str">
        <f>CONCATENATE(CustomerInfo[[#This Row],[FirstName]]," ",CustomerInfo[[#This Row],[LastName]])</f>
        <v>Adura Fajobi</v>
      </c>
    </row>
    <row r="76" spans="1:11" x14ac:dyDescent="0.25">
      <c r="A76">
        <v>210854</v>
      </c>
      <c r="B76" t="s">
        <v>280</v>
      </c>
      <c r="C76" t="s">
        <v>485</v>
      </c>
      <c r="D76" t="s">
        <v>234</v>
      </c>
      <c r="E76" t="s">
        <v>486</v>
      </c>
      <c r="F76" t="s">
        <v>264</v>
      </c>
      <c r="G76" s="9">
        <v>80627</v>
      </c>
      <c r="H76" t="s">
        <v>695</v>
      </c>
      <c r="I76">
        <v>27</v>
      </c>
      <c r="J76" t="s">
        <v>83</v>
      </c>
      <c r="K76" s="4" t="str">
        <f>CONCATENATE(CustomerInfo[[#This Row],[FirstName]]," ",CustomerInfo[[#This Row],[LastName]])</f>
        <v>Precious Adeokun</v>
      </c>
    </row>
    <row r="77" spans="1:11" x14ac:dyDescent="0.25">
      <c r="A77">
        <v>211110</v>
      </c>
      <c r="B77" t="s">
        <v>488</v>
      </c>
      <c r="C77" t="s">
        <v>489</v>
      </c>
      <c r="D77" t="s">
        <v>234</v>
      </c>
      <c r="E77" t="s">
        <v>490</v>
      </c>
      <c r="F77" t="s">
        <v>278</v>
      </c>
      <c r="G77" s="9">
        <v>700298</v>
      </c>
      <c r="H77" t="s">
        <v>337</v>
      </c>
      <c r="I77">
        <v>46</v>
      </c>
      <c r="J77" t="s">
        <v>84</v>
      </c>
      <c r="K77" s="4" t="str">
        <f>CONCATENATE(CustomerInfo[[#This Row],[FirstName]]," ",CustomerInfo[[#This Row],[LastName]])</f>
        <v>Fathia Sodehinde</v>
      </c>
    </row>
    <row r="78" spans="1:11" x14ac:dyDescent="0.25">
      <c r="A78">
        <v>211600</v>
      </c>
      <c r="B78" t="s">
        <v>491</v>
      </c>
      <c r="C78" t="s">
        <v>492</v>
      </c>
      <c r="D78" t="s">
        <v>224</v>
      </c>
      <c r="E78" t="s">
        <v>493</v>
      </c>
      <c r="F78" t="s">
        <v>483</v>
      </c>
      <c r="G78" s="9">
        <v>810994</v>
      </c>
      <c r="H78" t="s">
        <v>494</v>
      </c>
      <c r="I78">
        <v>71</v>
      </c>
      <c r="J78" t="s">
        <v>85</v>
      </c>
      <c r="K78" s="4" t="str">
        <f>CONCATENATE(CustomerInfo[[#This Row],[FirstName]]," ",CustomerInfo[[#This Row],[LastName]])</f>
        <v>Adamu Aderinde</v>
      </c>
    </row>
    <row r="79" spans="1:11" x14ac:dyDescent="0.25">
      <c r="A79">
        <v>211920</v>
      </c>
      <c r="B79" t="s">
        <v>495</v>
      </c>
      <c r="C79" t="s">
        <v>496</v>
      </c>
      <c r="D79" t="s">
        <v>234</v>
      </c>
      <c r="E79" t="s">
        <v>497</v>
      </c>
      <c r="F79" t="s">
        <v>498</v>
      </c>
      <c r="G79" s="9">
        <v>90458</v>
      </c>
      <c r="H79" t="s">
        <v>283</v>
      </c>
      <c r="I79">
        <v>35</v>
      </c>
      <c r="J79" t="s">
        <v>86</v>
      </c>
      <c r="K79" s="4" t="str">
        <f>CONCATENATE(CustomerInfo[[#This Row],[FirstName]]," ",CustomerInfo[[#This Row],[LastName]])</f>
        <v>Uche Fredrick</v>
      </c>
    </row>
    <row r="80" spans="1:11" x14ac:dyDescent="0.25">
      <c r="A80">
        <v>212083</v>
      </c>
      <c r="B80" t="s">
        <v>499</v>
      </c>
      <c r="C80" t="s">
        <v>500</v>
      </c>
      <c r="D80" t="s">
        <v>224</v>
      </c>
      <c r="E80" t="s">
        <v>501</v>
      </c>
      <c r="F80" t="s">
        <v>483</v>
      </c>
      <c r="G80" s="9">
        <v>921022</v>
      </c>
      <c r="H80" t="s">
        <v>221</v>
      </c>
      <c r="I80">
        <v>58</v>
      </c>
      <c r="J80" t="s">
        <v>87</v>
      </c>
      <c r="K80" s="4" t="str">
        <f>CONCATENATE(CustomerInfo[[#This Row],[FirstName]]," ",CustomerInfo[[#This Row],[LastName]])</f>
        <v>Mika Alade</v>
      </c>
    </row>
    <row r="81" spans="1:11" x14ac:dyDescent="0.25">
      <c r="A81">
        <v>212677</v>
      </c>
      <c r="B81" t="s">
        <v>502</v>
      </c>
      <c r="C81" t="s">
        <v>503</v>
      </c>
      <c r="D81" t="s">
        <v>224</v>
      </c>
      <c r="E81" t="s">
        <v>504</v>
      </c>
      <c r="F81" t="s">
        <v>246</v>
      </c>
      <c r="G81" s="9" t="s">
        <v>8</v>
      </c>
      <c r="H81" t="s">
        <v>247</v>
      </c>
      <c r="I81">
        <v>39</v>
      </c>
      <c r="J81" t="s">
        <v>88</v>
      </c>
      <c r="K81" s="4" t="str">
        <f>CONCATENATE(CustomerInfo[[#This Row],[FirstName]]," ",CustomerInfo[[#This Row],[LastName]])</f>
        <v>Solomon Baldwin</v>
      </c>
    </row>
    <row r="82" spans="1:11" x14ac:dyDescent="0.25">
      <c r="A82">
        <v>212938</v>
      </c>
      <c r="B82" t="s">
        <v>505</v>
      </c>
      <c r="C82" t="s">
        <v>506</v>
      </c>
      <c r="D82" t="s">
        <v>224</v>
      </c>
      <c r="E82" t="s">
        <v>507</v>
      </c>
      <c r="F82" t="s">
        <v>508</v>
      </c>
      <c r="G82" s="9">
        <v>80946</v>
      </c>
      <c r="H82" t="s">
        <v>509</v>
      </c>
      <c r="I82">
        <v>30</v>
      </c>
      <c r="J82" t="s">
        <v>89</v>
      </c>
      <c r="K82" s="4" t="str">
        <f>CONCATENATE(CustomerInfo[[#This Row],[FirstName]]," ",CustomerInfo[[#This Row],[LastName]])</f>
        <v>Gboyega Akanni</v>
      </c>
    </row>
    <row r="83" spans="1:11" x14ac:dyDescent="0.25">
      <c r="A83">
        <v>215761</v>
      </c>
      <c r="B83" t="s">
        <v>510</v>
      </c>
      <c r="C83" t="s">
        <v>511</v>
      </c>
      <c r="D83" t="s">
        <v>224</v>
      </c>
      <c r="E83" t="s">
        <v>493</v>
      </c>
      <c r="F83" t="s">
        <v>341</v>
      </c>
      <c r="G83" s="9">
        <v>900772</v>
      </c>
      <c r="H83" t="s">
        <v>337</v>
      </c>
      <c r="I83">
        <v>69</v>
      </c>
      <c r="J83" t="s">
        <v>90</v>
      </c>
      <c r="K83" s="4" t="str">
        <f>CONCATENATE(CustomerInfo[[#This Row],[FirstName]]," ",CustomerInfo[[#This Row],[LastName]])</f>
        <v>Sago Olawale</v>
      </c>
    </row>
    <row r="84" spans="1:11" x14ac:dyDescent="0.25">
      <c r="A84">
        <v>215875</v>
      </c>
      <c r="B84" t="s">
        <v>512</v>
      </c>
      <c r="C84" t="s">
        <v>513</v>
      </c>
      <c r="D84" t="s">
        <v>234</v>
      </c>
      <c r="E84" t="s">
        <v>514</v>
      </c>
      <c r="F84" t="s">
        <v>420</v>
      </c>
      <c r="G84" s="9">
        <v>706908</v>
      </c>
      <c r="H84" t="s">
        <v>268</v>
      </c>
      <c r="I84">
        <v>41</v>
      </c>
      <c r="J84" t="s">
        <v>91</v>
      </c>
      <c r="K84" s="4" t="str">
        <f>CONCATENATE(CustomerInfo[[#This Row],[FirstName]]," ",CustomerInfo[[#This Row],[LastName]])</f>
        <v>Gloria Akeju</v>
      </c>
    </row>
    <row r="85" spans="1:11" x14ac:dyDescent="0.25">
      <c r="A85">
        <v>217339</v>
      </c>
      <c r="B85" t="s">
        <v>515</v>
      </c>
      <c r="C85" t="s">
        <v>516</v>
      </c>
      <c r="D85" t="s">
        <v>234</v>
      </c>
      <c r="E85" t="s">
        <v>517</v>
      </c>
      <c r="F85" t="s">
        <v>403</v>
      </c>
      <c r="G85" s="9">
        <v>702649</v>
      </c>
      <c r="H85" t="s">
        <v>484</v>
      </c>
      <c r="I85">
        <v>23</v>
      </c>
      <c r="J85" t="s">
        <v>92</v>
      </c>
      <c r="K85" s="4" t="str">
        <f>CONCATENATE(CustomerInfo[[#This Row],[FirstName]]," ",CustomerInfo[[#This Row],[LastName]])</f>
        <v>Bosede Alase</v>
      </c>
    </row>
    <row r="86" spans="1:11" x14ac:dyDescent="0.25">
      <c r="A86">
        <v>217714</v>
      </c>
      <c r="B86" t="s">
        <v>518</v>
      </c>
      <c r="C86" t="s">
        <v>519</v>
      </c>
      <c r="D86" t="s">
        <v>234</v>
      </c>
      <c r="E86" t="s">
        <v>520</v>
      </c>
      <c r="F86" t="s">
        <v>341</v>
      </c>
      <c r="G86" s="9">
        <v>900474</v>
      </c>
      <c r="H86" t="s">
        <v>479</v>
      </c>
      <c r="I86">
        <v>60</v>
      </c>
      <c r="J86" t="s">
        <v>93</v>
      </c>
      <c r="K86" s="4" t="str">
        <f>CONCATENATE(CustomerInfo[[#This Row],[FirstName]]," ",CustomerInfo[[#This Row],[LastName]])</f>
        <v>Adenike Dauda</v>
      </c>
    </row>
    <row r="87" spans="1:11" x14ac:dyDescent="0.25">
      <c r="A87">
        <v>217876</v>
      </c>
      <c r="B87" t="s">
        <v>521</v>
      </c>
      <c r="C87" t="s">
        <v>522</v>
      </c>
      <c r="D87" t="s">
        <v>234</v>
      </c>
      <c r="E87" t="s">
        <v>523</v>
      </c>
      <c r="F87" t="s">
        <v>524</v>
      </c>
      <c r="G87" s="9">
        <v>900370</v>
      </c>
      <c r="H87" t="s">
        <v>484</v>
      </c>
      <c r="I87">
        <v>45</v>
      </c>
      <c r="J87" t="s">
        <v>94</v>
      </c>
      <c r="K87" s="4" t="str">
        <f>CONCATENATE(CustomerInfo[[#This Row],[FirstName]]," ",CustomerInfo[[#This Row],[LastName]])</f>
        <v>Olaide Makinde</v>
      </c>
    </row>
    <row r="88" spans="1:11" x14ac:dyDescent="0.25">
      <c r="A88">
        <v>219375</v>
      </c>
      <c r="B88" t="s">
        <v>525</v>
      </c>
      <c r="D88" t="s">
        <v>8</v>
      </c>
      <c r="E88" t="s">
        <v>526</v>
      </c>
      <c r="F88" t="s">
        <v>527</v>
      </c>
      <c r="G88" s="9">
        <v>800008</v>
      </c>
      <c r="H88" t="s">
        <v>528</v>
      </c>
      <c r="I88" t="s">
        <v>8</v>
      </c>
      <c r="J88" t="s">
        <v>95</v>
      </c>
      <c r="K88" s="4" t="str">
        <f>CONCATENATE(CustomerInfo[[#This Row],[FirstName]]," ",CustomerInfo[[#This Row],[LastName]])</f>
        <v xml:space="preserve">GEBSU Law Firm </v>
      </c>
    </row>
    <row r="89" spans="1:11" x14ac:dyDescent="0.25">
      <c r="A89">
        <v>219446</v>
      </c>
      <c r="B89" t="s">
        <v>529</v>
      </c>
      <c r="C89" t="s">
        <v>530</v>
      </c>
      <c r="D89" t="s">
        <v>234</v>
      </c>
      <c r="E89" t="s">
        <v>531</v>
      </c>
      <c r="F89" t="s">
        <v>532</v>
      </c>
      <c r="G89" s="9">
        <v>900224</v>
      </c>
      <c r="H89" t="s">
        <v>386</v>
      </c>
      <c r="I89">
        <v>56</v>
      </c>
      <c r="J89" t="s">
        <v>96</v>
      </c>
      <c r="K89" s="4" t="str">
        <f>CONCATENATE(CustomerInfo[[#This Row],[FirstName]]," ",CustomerInfo[[#This Row],[LastName]])</f>
        <v>Moyosore Karounwi</v>
      </c>
    </row>
    <row r="90" spans="1:11" x14ac:dyDescent="0.25">
      <c r="A90">
        <v>220399</v>
      </c>
      <c r="B90" t="s">
        <v>512</v>
      </c>
      <c r="C90" t="s">
        <v>461</v>
      </c>
      <c r="D90" t="s">
        <v>234</v>
      </c>
      <c r="E90" t="s">
        <v>533</v>
      </c>
      <c r="F90" t="s">
        <v>341</v>
      </c>
      <c r="G90" s="9">
        <v>81749</v>
      </c>
      <c r="H90" t="s">
        <v>275</v>
      </c>
      <c r="I90">
        <v>56</v>
      </c>
      <c r="J90" t="s">
        <v>97</v>
      </c>
      <c r="K90" s="4" t="str">
        <f>CONCATENATE(CustomerInfo[[#This Row],[FirstName]]," ",CustomerInfo[[#This Row],[LastName]])</f>
        <v>Gloria Madueke</v>
      </c>
    </row>
    <row r="91" spans="1:11" x14ac:dyDescent="0.25">
      <c r="A91">
        <v>220684</v>
      </c>
      <c r="B91" t="s">
        <v>534</v>
      </c>
      <c r="C91" t="s">
        <v>272</v>
      </c>
      <c r="D91" t="s">
        <v>234</v>
      </c>
      <c r="E91" t="s">
        <v>535</v>
      </c>
      <c r="F91" t="s">
        <v>536</v>
      </c>
      <c r="G91" s="9">
        <v>90895</v>
      </c>
      <c r="H91" t="s">
        <v>231</v>
      </c>
      <c r="I91">
        <v>39</v>
      </c>
      <c r="J91" t="s">
        <v>98</v>
      </c>
      <c r="K91" s="4" t="str">
        <f>CONCATENATE(CustomerInfo[[#This Row],[FirstName]]," ",CustomerInfo[[#This Row],[LastName]])</f>
        <v>Faith John</v>
      </c>
    </row>
    <row r="92" spans="1:11" x14ac:dyDescent="0.25">
      <c r="A92">
        <v>221390</v>
      </c>
      <c r="B92" t="s">
        <v>537</v>
      </c>
      <c r="C92" t="s">
        <v>339</v>
      </c>
      <c r="D92" t="s">
        <v>234</v>
      </c>
      <c r="E92" t="s">
        <v>340</v>
      </c>
      <c r="F92" t="s">
        <v>264</v>
      </c>
      <c r="G92" s="9">
        <v>702104</v>
      </c>
      <c r="H92" t="s">
        <v>314</v>
      </c>
      <c r="I92">
        <v>23</v>
      </c>
      <c r="J92" t="s">
        <v>99</v>
      </c>
      <c r="K92" s="4" t="str">
        <f>CONCATENATE(CustomerInfo[[#This Row],[FirstName]]," ",CustomerInfo[[#This Row],[LastName]])</f>
        <v>Mariam Godwin</v>
      </c>
    </row>
    <row r="93" spans="1:11" x14ac:dyDescent="0.25">
      <c r="A93">
        <v>222049</v>
      </c>
      <c r="B93" t="s">
        <v>538</v>
      </c>
      <c r="C93" t="s">
        <v>539</v>
      </c>
      <c r="D93" t="s">
        <v>234</v>
      </c>
      <c r="E93" t="s">
        <v>540</v>
      </c>
      <c r="F93" t="s">
        <v>8</v>
      </c>
      <c r="G93" s="9">
        <v>801825</v>
      </c>
      <c r="H93" t="s">
        <v>287</v>
      </c>
      <c r="I93">
        <v>39</v>
      </c>
      <c r="J93" t="s">
        <v>100</v>
      </c>
      <c r="K93" s="4" t="str">
        <f>CONCATENATE(CustomerInfo[[#This Row],[FirstName]]," ",CustomerInfo[[#This Row],[LastName]])</f>
        <v>Mistura Adetoro</v>
      </c>
    </row>
    <row r="94" spans="1:11" x14ac:dyDescent="0.25">
      <c r="A94">
        <v>222939</v>
      </c>
      <c r="B94" t="s">
        <v>541</v>
      </c>
      <c r="C94" t="s">
        <v>542</v>
      </c>
      <c r="D94" t="s">
        <v>234</v>
      </c>
      <c r="E94" t="s">
        <v>263</v>
      </c>
      <c r="F94" t="s">
        <v>264</v>
      </c>
      <c r="G94" s="9">
        <v>80008</v>
      </c>
      <c r="H94" t="s">
        <v>543</v>
      </c>
      <c r="I94">
        <v>22</v>
      </c>
      <c r="J94" t="s">
        <v>101</v>
      </c>
      <c r="K94" s="4" t="str">
        <f>CONCATENATE(CustomerInfo[[#This Row],[FirstName]]," ",CustomerInfo[[#This Row],[LastName]])</f>
        <v>Azeezat Musiliu</v>
      </c>
    </row>
    <row r="95" spans="1:11" x14ac:dyDescent="0.25">
      <c r="A95">
        <v>223902</v>
      </c>
      <c r="B95" t="s">
        <v>544</v>
      </c>
      <c r="C95" t="s">
        <v>545</v>
      </c>
      <c r="D95" t="s">
        <v>224</v>
      </c>
      <c r="E95" t="s">
        <v>546</v>
      </c>
      <c r="F95" t="s">
        <v>498</v>
      </c>
      <c r="G95" s="9">
        <v>81782</v>
      </c>
      <c r="H95" t="s">
        <v>547</v>
      </c>
      <c r="I95">
        <v>34</v>
      </c>
      <c r="J95" t="s">
        <v>102</v>
      </c>
      <c r="K95" s="4" t="str">
        <f>CONCATENATE(CustomerInfo[[#This Row],[FirstName]]," ",CustomerInfo[[#This Row],[LastName]])</f>
        <v>Reason Paul</v>
      </c>
    </row>
    <row r="96" spans="1:11" x14ac:dyDescent="0.25">
      <c r="A96">
        <v>225513</v>
      </c>
      <c r="B96" t="s">
        <v>548</v>
      </c>
      <c r="C96" t="s">
        <v>401</v>
      </c>
      <c r="D96" t="s">
        <v>234</v>
      </c>
      <c r="E96" t="s">
        <v>8</v>
      </c>
      <c r="F96" t="s">
        <v>549</v>
      </c>
      <c r="G96" s="9">
        <v>700944</v>
      </c>
      <c r="H96" t="s">
        <v>268</v>
      </c>
      <c r="I96">
        <v>32</v>
      </c>
      <c r="J96" t="s">
        <v>103</v>
      </c>
      <c r="K96" s="4" t="str">
        <f>CONCATENATE(CustomerInfo[[#This Row],[FirstName]]," ",CustomerInfo[[#This Row],[LastName]])</f>
        <v>Mercy Adeboye</v>
      </c>
    </row>
    <row r="97" spans="1:11" x14ac:dyDescent="0.25">
      <c r="A97">
        <v>225955</v>
      </c>
      <c r="B97" t="s">
        <v>550</v>
      </c>
      <c r="C97" t="s">
        <v>551</v>
      </c>
      <c r="D97" t="s">
        <v>224</v>
      </c>
      <c r="E97" t="s">
        <v>552</v>
      </c>
      <c r="F97" t="s">
        <v>532</v>
      </c>
      <c r="G97" s="9">
        <v>812336</v>
      </c>
      <c r="H97" t="s">
        <v>322</v>
      </c>
      <c r="I97">
        <v>46</v>
      </c>
      <c r="J97" t="s">
        <v>104</v>
      </c>
      <c r="K97" s="4" t="str">
        <f>CONCATENATE(CustomerInfo[[#This Row],[FirstName]]," ",CustomerInfo[[#This Row],[LastName]])</f>
        <v>Gbenga Johnson</v>
      </c>
    </row>
    <row r="98" spans="1:11" x14ac:dyDescent="0.25">
      <c r="A98">
        <v>226384</v>
      </c>
      <c r="B98" t="s">
        <v>553</v>
      </c>
      <c r="C98" t="s">
        <v>281</v>
      </c>
      <c r="D98" t="s">
        <v>224</v>
      </c>
      <c r="E98" t="s">
        <v>554</v>
      </c>
      <c r="F98" t="s">
        <v>555</v>
      </c>
      <c r="G98" s="9">
        <v>702931</v>
      </c>
      <c r="H98" t="s">
        <v>556</v>
      </c>
      <c r="I98">
        <v>48</v>
      </c>
      <c r="J98" t="s">
        <v>105</v>
      </c>
      <c r="K98" s="4" t="str">
        <f>CONCATENATE(CustomerInfo[[#This Row],[FirstName]]," ",CustomerInfo[[#This Row],[LastName]])</f>
        <v>Kolade Solanke</v>
      </c>
    </row>
    <row r="99" spans="1:11" x14ac:dyDescent="0.25">
      <c r="A99">
        <v>227550</v>
      </c>
      <c r="B99" t="s">
        <v>557</v>
      </c>
      <c r="C99" t="s">
        <v>558</v>
      </c>
      <c r="D99" t="s">
        <v>234</v>
      </c>
      <c r="E99" t="s">
        <v>559</v>
      </c>
      <c r="F99" t="s">
        <v>560</v>
      </c>
      <c r="G99" s="9">
        <v>82990</v>
      </c>
      <c r="H99" t="s">
        <v>322</v>
      </c>
      <c r="I99">
        <v>61</v>
      </c>
      <c r="J99" t="s">
        <v>106</v>
      </c>
      <c r="K99" s="4" t="str">
        <f>CONCATENATE(CustomerInfo[[#This Row],[FirstName]]," ",CustomerInfo[[#This Row],[LastName]])</f>
        <v>Vicoria Oseni</v>
      </c>
    </row>
    <row r="100" spans="1:11" x14ac:dyDescent="0.25">
      <c r="A100">
        <v>229283</v>
      </c>
      <c r="B100" t="s">
        <v>561</v>
      </c>
      <c r="C100" t="s">
        <v>382</v>
      </c>
      <c r="D100" t="s">
        <v>234</v>
      </c>
      <c r="E100" t="s">
        <v>562</v>
      </c>
      <c r="F100" t="s">
        <v>524</v>
      </c>
      <c r="G100" s="9">
        <v>902928</v>
      </c>
      <c r="H100" t="s">
        <v>271</v>
      </c>
      <c r="I100">
        <v>29</v>
      </c>
      <c r="J100" t="s">
        <v>107</v>
      </c>
      <c r="K100" s="4" t="str">
        <f>CONCATENATE(CustomerInfo[[#This Row],[FirstName]]," ",CustomerInfo[[#This Row],[LastName]])</f>
        <v>Mary Opeyemi</v>
      </c>
    </row>
    <row r="101" spans="1:11" x14ac:dyDescent="0.25">
      <c r="A101">
        <v>229890</v>
      </c>
      <c r="B101" t="s">
        <v>332</v>
      </c>
      <c r="C101" t="s">
        <v>563</v>
      </c>
      <c r="D101" t="s">
        <v>224</v>
      </c>
      <c r="E101" t="s">
        <v>564</v>
      </c>
      <c r="F101" t="s">
        <v>341</v>
      </c>
      <c r="G101" s="9">
        <v>91827</v>
      </c>
      <c r="H101" t="s">
        <v>287</v>
      </c>
      <c r="I101">
        <v>40</v>
      </c>
      <c r="J101" t="s">
        <v>108</v>
      </c>
      <c r="K101" s="4" t="str">
        <f>CONCATENATE(CustomerInfo[[#This Row],[FirstName]]," ",CustomerInfo[[#This Row],[LastName]])</f>
        <v>Aliyu Mohammed</v>
      </c>
    </row>
    <row r="102" spans="1:11" x14ac:dyDescent="0.25">
      <c r="A102">
        <v>231859</v>
      </c>
      <c r="B102" t="s">
        <v>565</v>
      </c>
      <c r="C102" t="s">
        <v>349</v>
      </c>
      <c r="D102" t="s">
        <v>234</v>
      </c>
      <c r="E102" t="s">
        <v>566</v>
      </c>
      <c r="F102" t="s">
        <v>567</v>
      </c>
      <c r="G102" s="9">
        <v>808378</v>
      </c>
      <c r="H102" t="s">
        <v>287</v>
      </c>
      <c r="I102">
        <v>50</v>
      </c>
      <c r="J102" t="s">
        <v>109</v>
      </c>
      <c r="K102" s="4" t="str">
        <f>CONCATENATE(CustomerInfo[[#This Row],[FirstName]]," ",CustomerInfo[[#This Row],[LastName]])</f>
        <v>Chidinma Joseph</v>
      </c>
    </row>
    <row r="103" spans="1:11" x14ac:dyDescent="0.25">
      <c r="A103">
        <v>233465</v>
      </c>
      <c r="B103" t="s">
        <v>568</v>
      </c>
      <c r="C103" t="s">
        <v>569</v>
      </c>
      <c r="D103" t="s">
        <v>224</v>
      </c>
      <c r="E103" t="s">
        <v>570</v>
      </c>
      <c r="F103" t="s">
        <v>448</v>
      </c>
      <c r="G103" s="9">
        <v>805460</v>
      </c>
      <c r="H103" t="s">
        <v>231</v>
      </c>
      <c r="I103">
        <v>38</v>
      </c>
      <c r="J103" t="s">
        <v>110</v>
      </c>
      <c r="K103" s="4" t="str">
        <f>CONCATENATE(CustomerInfo[[#This Row],[FirstName]]," ",CustomerInfo[[#This Row],[LastName]])</f>
        <v>Joshua Onyeka</v>
      </c>
    </row>
    <row r="104" spans="1:11" x14ac:dyDescent="0.25">
      <c r="A104">
        <v>234561</v>
      </c>
      <c r="B104" t="s">
        <v>571</v>
      </c>
      <c r="C104" t="s">
        <v>551</v>
      </c>
      <c r="D104" t="s">
        <v>234</v>
      </c>
      <c r="E104" t="s">
        <v>572</v>
      </c>
      <c r="F104" t="s">
        <v>524</v>
      </c>
      <c r="G104" s="9">
        <v>91280</v>
      </c>
      <c r="H104" t="s">
        <v>252</v>
      </c>
      <c r="I104">
        <v>45</v>
      </c>
      <c r="J104" t="s">
        <v>111</v>
      </c>
      <c r="K104" s="4" t="str">
        <f>CONCATENATE(CustomerInfo[[#This Row],[FirstName]]," ",CustomerInfo[[#This Row],[LastName]])</f>
        <v>Ebun Johnson</v>
      </c>
    </row>
    <row r="105" spans="1:11" x14ac:dyDescent="0.25">
      <c r="A105">
        <v>235212</v>
      </c>
      <c r="B105" t="s">
        <v>382</v>
      </c>
      <c r="C105" t="s">
        <v>281</v>
      </c>
      <c r="D105" t="s">
        <v>234</v>
      </c>
      <c r="E105" t="s">
        <v>554</v>
      </c>
      <c r="F105" t="s">
        <v>555</v>
      </c>
      <c r="G105" s="9">
        <v>702630</v>
      </c>
      <c r="H105" t="s">
        <v>556</v>
      </c>
      <c r="I105">
        <v>44</v>
      </c>
      <c r="J105" t="s">
        <v>112</v>
      </c>
      <c r="K105" s="4" t="str">
        <f>CONCATENATE(CustomerInfo[[#This Row],[FirstName]]," ",CustomerInfo[[#This Row],[LastName]])</f>
        <v>Opeyemi Solanke</v>
      </c>
    </row>
    <row r="106" spans="1:11" x14ac:dyDescent="0.25">
      <c r="A106">
        <v>236348</v>
      </c>
      <c r="B106" t="s">
        <v>573</v>
      </c>
      <c r="C106" t="s">
        <v>574</v>
      </c>
      <c r="D106" t="s">
        <v>234</v>
      </c>
      <c r="E106" t="s">
        <v>575</v>
      </c>
      <c r="F106" t="s">
        <v>251</v>
      </c>
      <c r="G106" s="9">
        <v>900878</v>
      </c>
      <c r="H106" t="s">
        <v>252</v>
      </c>
      <c r="I106">
        <v>27</v>
      </c>
      <c r="J106" t="s">
        <v>113</v>
      </c>
      <c r="K106" s="4" t="str">
        <f>CONCATENATE(CustomerInfo[[#This Row],[FirstName]]," ",CustomerInfo[[#This Row],[LastName]])</f>
        <v>Chioma Ikokwu</v>
      </c>
    </row>
    <row r="107" spans="1:11" x14ac:dyDescent="0.25">
      <c r="A107">
        <v>238281</v>
      </c>
      <c r="B107" t="s">
        <v>576</v>
      </c>
      <c r="C107" t="s">
        <v>577</v>
      </c>
      <c r="D107" t="s">
        <v>224</v>
      </c>
      <c r="E107" t="s">
        <v>578</v>
      </c>
      <c r="F107" t="s">
        <v>579</v>
      </c>
      <c r="G107" s="9">
        <v>900185</v>
      </c>
      <c r="H107" t="s">
        <v>556</v>
      </c>
      <c r="I107">
        <v>37</v>
      </c>
      <c r="J107" t="s">
        <v>114</v>
      </c>
      <c r="K107" s="4" t="str">
        <f>CONCATENATE(CustomerInfo[[#This Row],[FirstName]]," ",CustomerInfo[[#This Row],[LastName]])</f>
        <v>Denola Marcus</v>
      </c>
    </row>
    <row r="108" spans="1:11" x14ac:dyDescent="0.25">
      <c r="A108">
        <v>240551</v>
      </c>
      <c r="B108" t="s">
        <v>580</v>
      </c>
      <c r="C108" t="s">
        <v>581</v>
      </c>
      <c r="D108" t="s">
        <v>224</v>
      </c>
      <c r="E108" t="s">
        <v>582</v>
      </c>
      <c r="F108" t="s">
        <v>583</v>
      </c>
      <c r="G108" s="9">
        <v>702675</v>
      </c>
      <c r="H108" t="s">
        <v>356</v>
      </c>
      <c r="I108">
        <v>28</v>
      </c>
      <c r="J108" t="s">
        <v>115</v>
      </c>
      <c r="K108" s="4" t="str">
        <f>CONCATENATE(CustomerInfo[[#This Row],[FirstName]]," ",CustomerInfo[[#This Row],[LastName]])</f>
        <v>Sodiq Obadina</v>
      </c>
    </row>
    <row r="109" spans="1:11" x14ac:dyDescent="0.25">
      <c r="A109">
        <v>242272</v>
      </c>
      <c r="B109" t="s">
        <v>584</v>
      </c>
      <c r="C109" t="s">
        <v>585</v>
      </c>
      <c r="D109" t="s">
        <v>234</v>
      </c>
      <c r="E109" t="s">
        <v>586</v>
      </c>
      <c r="F109" t="s">
        <v>587</v>
      </c>
      <c r="G109" s="9">
        <v>809154</v>
      </c>
      <c r="H109" t="s">
        <v>528</v>
      </c>
      <c r="I109">
        <v>75</v>
      </c>
      <c r="J109" t="s">
        <v>116</v>
      </c>
      <c r="K109" s="4" t="str">
        <f>CONCATENATE(CustomerInfo[[#This Row],[FirstName]]," ",CustomerInfo[[#This Row],[LastName]])</f>
        <v>Justina Grey</v>
      </c>
    </row>
    <row r="110" spans="1:11" x14ac:dyDescent="0.25">
      <c r="A110">
        <v>242908</v>
      </c>
      <c r="B110" t="s">
        <v>588</v>
      </c>
      <c r="C110" t="s">
        <v>589</v>
      </c>
      <c r="D110" t="s">
        <v>234</v>
      </c>
      <c r="E110" t="s">
        <v>263</v>
      </c>
      <c r="F110" t="s">
        <v>264</v>
      </c>
      <c r="G110" s="9">
        <v>81274</v>
      </c>
      <c r="H110" t="s">
        <v>271</v>
      </c>
      <c r="I110">
        <v>25</v>
      </c>
      <c r="J110" t="s">
        <v>117</v>
      </c>
      <c r="K110" s="4" t="str">
        <f>CONCATENATE(CustomerInfo[[#This Row],[FirstName]]," ",CustomerInfo[[#This Row],[LastName]])</f>
        <v>Ada Chinweze</v>
      </c>
    </row>
    <row r="111" spans="1:11" x14ac:dyDescent="0.25">
      <c r="A111">
        <v>245161</v>
      </c>
      <c r="B111" t="s">
        <v>590</v>
      </c>
      <c r="C111" t="s">
        <v>591</v>
      </c>
      <c r="D111" t="s">
        <v>224</v>
      </c>
      <c r="E111" t="s">
        <v>523</v>
      </c>
      <c r="F111" t="s">
        <v>8</v>
      </c>
      <c r="G111" s="9">
        <v>900311</v>
      </c>
      <c r="H111" t="s">
        <v>592</v>
      </c>
      <c r="I111">
        <v>22</v>
      </c>
      <c r="J111" t="s">
        <v>118</v>
      </c>
      <c r="K111" s="4" t="str">
        <f>CONCATENATE(CustomerInfo[[#This Row],[FirstName]]," ",CustomerInfo[[#This Row],[LastName]])</f>
        <v>Daniel Omotehinse</v>
      </c>
    </row>
    <row r="112" spans="1:11" x14ac:dyDescent="0.25">
      <c r="A112">
        <v>246182</v>
      </c>
      <c r="B112" t="s">
        <v>593</v>
      </c>
      <c r="C112" t="s">
        <v>539</v>
      </c>
      <c r="D112" t="s">
        <v>224</v>
      </c>
      <c r="E112" t="s">
        <v>258</v>
      </c>
      <c r="F112" t="s">
        <v>594</v>
      </c>
      <c r="G112" s="9">
        <v>706637</v>
      </c>
      <c r="H112" t="s">
        <v>449</v>
      </c>
      <c r="I112">
        <v>27</v>
      </c>
      <c r="J112" t="s">
        <v>119</v>
      </c>
      <c r="K112" s="4" t="str">
        <f>CONCATENATE(CustomerInfo[[#This Row],[FirstName]]," ",CustomerInfo[[#This Row],[LastName]])</f>
        <v>Ope Adetoro</v>
      </c>
    </row>
    <row r="113" spans="1:11" x14ac:dyDescent="0.25">
      <c r="A113">
        <v>246991</v>
      </c>
      <c r="B113" t="s">
        <v>595</v>
      </c>
      <c r="C113" t="s">
        <v>596</v>
      </c>
      <c r="D113" t="s">
        <v>224</v>
      </c>
      <c r="E113" t="s">
        <v>597</v>
      </c>
      <c r="F113" t="s">
        <v>326</v>
      </c>
      <c r="G113" s="9">
        <v>700701</v>
      </c>
      <c r="H113" t="s">
        <v>365</v>
      </c>
      <c r="I113">
        <v>66</v>
      </c>
      <c r="J113" t="s">
        <v>120</v>
      </c>
      <c r="K113" s="4" t="str">
        <f>CONCATENATE(CustomerInfo[[#This Row],[FirstName]]," ",CustomerInfo[[#This Row],[LastName]])</f>
        <v>Yemi Abe</v>
      </c>
    </row>
    <row r="114" spans="1:11" x14ac:dyDescent="0.25">
      <c r="A114">
        <v>247890</v>
      </c>
      <c r="B114" t="s">
        <v>598</v>
      </c>
      <c r="C114" t="s">
        <v>599</v>
      </c>
      <c r="D114" t="s">
        <v>224</v>
      </c>
      <c r="E114" t="s">
        <v>600</v>
      </c>
      <c r="F114" t="s">
        <v>334</v>
      </c>
      <c r="G114" s="9">
        <v>80288</v>
      </c>
      <c r="H114" t="s">
        <v>394</v>
      </c>
      <c r="I114">
        <v>40</v>
      </c>
      <c r="J114" t="s">
        <v>121</v>
      </c>
      <c r="K114" s="4" t="str">
        <f>CONCATENATE(CustomerInfo[[#This Row],[FirstName]]," ",CustomerInfo[[#This Row],[LastName]])</f>
        <v>Bonny Igwe</v>
      </c>
    </row>
    <row r="115" spans="1:11" x14ac:dyDescent="0.25">
      <c r="A115">
        <v>256214</v>
      </c>
      <c r="B115" t="s">
        <v>601</v>
      </c>
      <c r="C115" t="s">
        <v>503</v>
      </c>
      <c r="D115" t="s">
        <v>234</v>
      </c>
      <c r="E115" t="s">
        <v>504</v>
      </c>
      <c r="F115" t="s">
        <v>226</v>
      </c>
      <c r="G115" s="9">
        <v>816390</v>
      </c>
      <c r="H115" t="s">
        <v>322</v>
      </c>
      <c r="I115">
        <v>34</v>
      </c>
      <c r="J115" t="s">
        <v>122</v>
      </c>
      <c r="K115" s="4" t="str">
        <f>CONCATENATE(CustomerInfo[[#This Row],[FirstName]]," ",CustomerInfo[[#This Row],[LastName]])</f>
        <v>Esther Baldwin</v>
      </c>
    </row>
    <row r="116" spans="1:11" x14ac:dyDescent="0.25">
      <c r="A116">
        <v>257562</v>
      </c>
      <c r="B116" t="s">
        <v>438</v>
      </c>
      <c r="C116" t="s">
        <v>602</v>
      </c>
      <c r="D116" t="s">
        <v>224</v>
      </c>
      <c r="E116" t="s">
        <v>8</v>
      </c>
      <c r="F116" t="s">
        <v>603</v>
      </c>
      <c r="G116" s="9">
        <v>900185</v>
      </c>
      <c r="H116" t="s">
        <v>604</v>
      </c>
      <c r="I116">
        <v>37</v>
      </c>
      <c r="J116" t="s">
        <v>123</v>
      </c>
      <c r="K116" s="4" t="str">
        <f>CONCATENATE(CustomerInfo[[#This Row],[FirstName]]," ",CustomerInfo[[#This Row],[LastName]])</f>
        <v>Anthony Fagbemi</v>
      </c>
    </row>
    <row r="117" spans="1:11" x14ac:dyDescent="0.25">
      <c r="A117">
        <v>258295</v>
      </c>
      <c r="B117" t="s">
        <v>605</v>
      </c>
      <c r="C117" t="s">
        <v>606</v>
      </c>
      <c r="D117" t="s">
        <v>224</v>
      </c>
      <c r="E117" t="s">
        <v>270</v>
      </c>
      <c r="F117" t="s">
        <v>259</v>
      </c>
      <c r="G117" s="9">
        <v>702630</v>
      </c>
      <c r="H117" t="s">
        <v>607</v>
      </c>
      <c r="I117">
        <v>38</v>
      </c>
      <c r="J117" t="s">
        <v>124</v>
      </c>
      <c r="K117" s="4" t="str">
        <f>CONCATENATE(CustomerInfo[[#This Row],[FirstName]]," ",CustomerInfo[[#This Row],[LastName]])</f>
        <v>Lateef Afolayan</v>
      </c>
    </row>
    <row r="118" spans="1:11" x14ac:dyDescent="0.25">
      <c r="A118">
        <v>259441</v>
      </c>
      <c r="B118" t="s">
        <v>608</v>
      </c>
      <c r="C118" t="s">
        <v>609</v>
      </c>
      <c r="D118" t="s">
        <v>234</v>
      </c>
      <c r="E118" t="s">
        <v>610</v>
      </c>
      <c r="F118" t="s">
        <v>226</v>
      </c>
      <c r="G118" s="9">
        <v>700509</v>
      </c>
      <c r="H118" t="s">
        <v>327</v>
      </c>
      <c r="I118">
        <v>46</v>
      </c>
      <c r="J118" t="s">
        <v>125</v>
      </c>
      <c r="K118" s="4" t="str">
        <f>CONCATENATE(CustomerInfo[[#This Row],[FirstName]]," ",CustomerInfo[[#This Row],[LastName]])</f>
        <v>Roselyn Obadimu</v>
      </c>
    </row>
    <row r="119" spans="1:11" x14ac:dyDescent="0.25">
      <c r="A119">
        <v>260690</v>
      </c>
      <c r="B119" t="s">
        <v>611</v>
      </c>
      <c r="C119" t="s">
        <v>612</v>
      </c>
      <c r="D119" t="s">
        <v>224</v>
      </c>
      <c r="E119" t="s">
        <v>613</v>
      </c>
      <c r="F119" t="s">
        <v>8</v>
      </c>
      <c r="G119" s="9">
        <v>704948</v>
      </c>
      <c r="H119" t="s">
        <v>255</v>
      </c>
      <c r="I119">
        <v>73</v>
      </c>
      <c r="J119" t="s">
        <v>126</v>
      </c>
      <c r="K119" s="4" t="str">
        <f>CONCATENATE(CustomerInfo[[#This Row],[FirstName]]," ",CustomerInfo[[#This Row],[LastName]])</f>
        <v>Alh. Garba Buhari</v>
      </c>
    </row>
    <row r="120" spans="1:11" x14ac:dyDescent="0.25">
      <c r="A120">
        <v>261890</v>
      </c>
      <c r="B120" t="s">
        <v>614</v>
      </c>
      <c r="C120" t="s">
        <v>615</v>
      </c>
      <c r="D120" t="s">
        <v>234</v>
      </c>
      <c r="E120" t="s">
        <v>616</v>
      </c>
      <c r="F120" t="s">
        <v>341</v>
      </c>
      <c r="G120" s="9">
        <v>80202</v>
      </c>
      <c r="H120" t="s">
        <v>528</v>
      </c>
      <c r="I120">
        <v>22</v>
      </c>
      <c r="J120" t="s">
        <v>127</v>
      </c>
      <c r="K120" s="4" t="str">
        <f>CONCATENATE(CustomerInfo[[#This Row],[FirstName]]," ",CustomerInfo[[#This Row],[LastName]])</f>
        <v>Joy Baderin</v>
      </c>
    </row>
    <row r="121" spans="1:11" x14ac:dyDescent="0.25">
      <c r="A121">
        <v>262059</v>
      </c>
      <c r="B121" t="s">
        <v>617</v>
      </c>
      <c r="C121" t="s">
        <v>618</v>
      </c>
      <c r="D121" t="s">
        <v>234</v>
      </c>
      <c r="E121" t="s">
        <v>619</v>
      </c>
      <c r="F121" t="s">
        <v>264</v>
      </c>
      <c r="G121" s="9">
        <v>719889</v>
      </c>
      <c r="H121" t="s">
        <v>287</v>
      </c>
      <c r="I121">
        <v>24</v>
      </c>
      <c r="J121" t="s">
        <v>128</v>
      </c>
      <c r="K121" s="4" t="str">
        <f>CONCATENATE(CustomerInfo[[#This Row],[FirstName]]," ",CustomerInfo[[#This Row],[LastName]])</f>
        <v>Chinyere Emeka</v>
      </c>
    </row>
    <row r="122" spans="1:11" x14ac:dyDescent="0.25">
      <c r="A122">
        <v>262312</v>
      </c>
      <c r="B122" t="s">
        <v>620</v>
      </c>
      <c r="C122" t="s">
        <v>621</v>
      </c>
      <c r="D122" t="s">
        <v>224</v>
      </c>
      <c r="E122" t="s">
        <v>622</v>
      </c>
      <c r="F122" t="s">
        <v>623</v>
      </c>
      <c r="G122" s="9">
        <v>713057</v>
      </c>
      <c r="H122" t="s">
        <v>283</v>
      </c>
      <c r="I122">
        <v>55</v>
      </c>
      <c r="J122" t="s">
        <v>129</v>
      </c>
      <c r="K122" s="4" t="str">
        <f>CONCATENATE(CustomerInfo[[#This Row],[FirstName]]," ",CustomerInfo[[#This Row],[LastName]])</f>
        <v>Jonathan Kevin</v>
      </c>
    </row>
    <row r="123" spans="1:11" x14ac:dyDescent="0.25">
      <c r="A123">
        <v>262374</v>
      </c>
      <c r="B123" t="s">
        <v>624</v>
      </c>
      <c r="C123" t="s">
        <v>625</v>
      </c>
      <c r="D123" t="s">
        <v>234</v>
      </c>
      <c r="E123" t="s">
        <v>626</v>
      </c>
      <c r="F123" t="s">
        <v>8</v>
      </c>
      <c r="G123" s="9">
        <v>702807</v>
      </c>
      <c r="H123" t="s">
        <v>279</v>
      </c>
      <c r="I123">
        <v>49</v>
      </c>
      <c r="J123" t="s">
        <v>130</v>
      </c>
      <c r="K123" s="4" t="str">
        <f>CONCATENATE(CustomerInfo[[#This Row],[FirstName]]," ",CustomerInfo[[#This Row],[LastName]])</f>
        <v>Deborah Animashaun</v>
      </c>
    </row>
    <row r="124" spans="1:11" x14ac:dyDescent="0.25">
      <c r="A124">
        <v>262731</v>
      </c>
      <c r="B124" t="s">
        <v>463</v>
      </c>
      <c r="C124" t="s">
        <v>464</v>
      </c>
      <c r="D124" t="s">
        <v>224</v>
      </c>
      <c r="E124" t="s">
        <v>465</v>
      </c>
      <c r="F124" t="s">
        <v>8</v>
      </c>
      <c r="G124" s="9">
        <v>700715</v>
      </c>
      <c r="H124" t="s">
        <v>352</v>
      </c>
      <c r="I124">
        <v>23</v>
      </c>
      <c r="J124" t="s">
        <v>77</v>
      </c>
      <c r="K124" s="4" t="str">
        <f>CONCATENATE(CustomerInfo[[#This Row],[FirstName]]," ",CustomerInfo[[#This Row],[LastName]])</f>
        <v>Winifred Walter</v>
      </c>
    </row>
    <row r="125" spans="1:11" x14ac:dyDescent="0.25">
      <c r="A125">
        <v>263817</v>
      </c>
      <c r="B125" t="s">
        <v>627</v>
      </c>
      <c r="C125" t="s">
        <v>628</v>
      </c>
      <c r="D125" t="s">
        <v>224</v>
      </c>
      <c r="E125" t="s">
        <v>629</v>
      </c>
      <c r="F125" t="s">
        <v>630</v>
      </c>
      <c r="G125" s="9">
        <v>702898</v>
      </c>
      <c r="H125" t="s">
        <v>309</v>
      </c>
      <c r="I125">
        <v>32</v>
      </c>
      <c r="J125" t="s">
        <v>131</v>
      </c>
      <c r="K125" s="4" t="str">
        <f>CONCATENATE(CustomerInfo[[#This Row],[FirstName]]," ",CustomerInfo[[#This Row],[LastName]])</f>
        <v>Erik Edigjana</v>
      </c>
    </row>
    <row r="126" spans="1:11" x14ac:dyDescent="0.25">
      <c r="A126">
        <v>264139</v>
      </c>
      <c r="B126" t="s">
        <v>631</v>
      </c>
      <c r="C126" t="s">
        <v>632</v>
      </c>
      <c r="D126" t="s">
        <v>234</v>
      </c>
      <c r="E126" t="s">
        <v>633</v>
      </c>
      <c r="F126" t="s">
        <v>278</v>
      </c>
      <c r="G126" s="9">
        <v>812668</v>
      </c>
      <c r="H126" t="s">
        <v>556</v>
      </c>
      <c r="I126">
        <v>53</v>
      </c>
      <c r="J126" t="s">
        <v>132</v>
      </c>
      <c r="K126" s="4" t="str">
        <f>CONCATENATE(CustomerInfo[[#This Row],[FirstName]]," ",CustomerInfo[[#This Row],[LastName]])</f>
        <v>Romoke Fayemi</v>
      </c>
    </row>
    <row r="127" spans="1:11" x14ac:dyDescent="0.25">
      <c r="A127">
        <v>265663</v>
      </c>
      <c r="B127" t="s">
        <v>634</v>
      </c>
      <c r="C127" t="s">
        <v>635</v>
      </c>
      <c r="D127" t="s">
        <v>224</v>
      </c>
      <c r="E127" t="s">
        <v>619</v>
      </c>
      <c r="F127" t="s">
        <v>636</v>
      </c>
      <c r="G127" s="9">
        <v>702898</v>
      </c>
      <c r="H127" t="s">
        <v>309</v>
      </c>
      <c r="I127">
        <v>38</v>
      </c>
      <c r="J127" t="s">
        <v>133</v>
      </c>
      <c r="K127" s="4" t="str">
        <f>CONCATENATE(CustomerInfo[[#This Row],[FirstName]]," ",CustomerInfo[[#This Row],[LastName]])</f>
        <v>Olajide Badmus</v>
      </c>
    </row>
    <row r="128" spans="1:11" x14ac:dyDescent="0.25">
      <c r="A128">
        <v>266819</v>
      </c>
      <c r="B128" t="s">
        <v>637</v>
      </c>
      <c r="C128" t="s">
        <v>638</v>
      </c>
      <c r="D128" t="s">
        <v>224</v>
      </c>
      <c r="E128" t="s">
        <v>639</v>
      </c>
      <c r="F128" t="s">
        <v>469</v>
      </c>
      <c r="G128" s="9">
        <v>70577</v>
      </c>
      <c r="H128" t="s">
        <v>372</v>
      </c>
      <c r="I128">
        <v>25</v>
      </c>
      <c r="J128" t="s">
        <v>134</v>
      </c>
      <c r="K128" s="4" t="str">
        <f>CONCATENATE(CustomerInfo[[#This Row],[FirstName]]," ",CustomerInfo[[#This Row],[LastName]])</f>
        <v>Ade Akin</v>
      </c>
    </row>
    <row r="129" spans="1:11" x14ac:dyDescent="0.25">
      <c r="A129">
        <v>267336</v>
      </c>
      <c r="B129" t="s">
        <v>640</v>
      </c>
      <c r="C129" t="s">
        <v>641</v>
      </c>
      <c r="D129" t="s">
        <v>234</v>
      </c>
      <c r="E129" t="s">
        <v>642</v>
      </c>
      <c r="F129" t="s">
        <v>643</v>
      </c>
      <c r="G129" s="9">
        <v>807598</v>
      </c>
      <c r="H129" t="s">
        <v>217</v>
      </c>
      <c r="I129">
        <v>37</v>
      </c>
      <c r="J129" t="s">
        <v>135</v>
      </c>
      <c r="K129" s="4" t="str">
        <f>CONCATENATE(CustomerInfo[[#This Row],[FirstName]]," ",CustomerInfo[[#This Row],[LastName]])</f>
        <v>Nkem Amtata</v>
      </c>
    </row>
    <row r="130" spans="1:11" x14ac:dyDescent="0.25">
      <c r="A130">
        <v>270251</v>
      </c>
      <c r="B130" t="s">
        <v>534</v>
      </c>
      <c r="C130" t="s">
        <v>644</v>
      </c>
      <c r="D130" t="s">
        <v>234</v>
      </c>
      <c r="E130" t="s">
        <v>645</v>
      </c>
      <c r="F130" t="s">
        <v>646</v>
      </c>
      <c r="G130" s="9">
        <v>700701</v>
      </c>
      <c r="H130" t="s">
        <v>279</v>
      </c>
      <c r="I130">
        <v>50</v>
      </c>
      <c r="J130" t="s">
        <v>136</v>
      </c>
      <c r="K130" s="4" t="str">
        <f>CONCATENATE(CustomerInfo[[#This Row],[FirstName]]," ",CustomerInfo[[#This Row],[LastName]])</f>
        <v>Faith Hassan</v>
      </c>
    </row>
    <row r="131" spans="1:11" x14ac:dyDescent="0.25">
      <c r="A131">
        <v>271748</v>
      </c>
      <c r="B131" t="s">
        <v>261</v>
      </c>
      <c r="C131" t="s">
        <v>332</v>
      </c>
      <c r="D131" t="s">
        <v>234</v>
      </c>
      <c r="E131" t="s">
        <v>647</v>
      </c>
      <c r="F131" t="s">
        <v>8</v>
      </c>
      <c r="G131" s="9">
        <v>801898</v>
      </c>
      <c r="H131" t="s">
        <v>231</v>
      </c>
      <c r="I131">
        <v>42</v>
      </c>
      <c r="J131" t="s">
        <v>137</v>
      </c>
      <c r="K131" s="4" t="str">
        <f>CONCATENATE(CustomerInfo[[#This Row],[FirstName]]," ",CustomerInfo[[#This Row],[LastName]])</f>
        <v>Fola Aliyu</v>
      </c>
    </row>
    <row r="132" spans="1:11" x14ac:dyDescent="0.25">
      <c r="A132">
        <v>271828</v>
      </c>
      <c r="B132" t="s">
        <v>648</v>
      </c>
      <c r="C132" t="s">
        <v>649</v>
      </c>
      <c r="D132" t="s">
        <v>234</v>
      </c>
      <c r="E132" t="s">
        <v>650</v>
      </c>
      <c r="F132" t="s">
        <v>651</v>
      </c>
      <c r="G132" s="9">
        <v>92830</v>
      </c>
      <c r="H132" t="s">
        <v>255</v>
      </c>
      <c r="I132">
        <v>65</v>
      </c>
      <c r="J132" t="s">
        <v>138</v>
      </c>
      <c r="K132" s="4" t="str">
        <f>CONCATENATE(CustomerInfo[[#This Row],[FirstName]]," ",CustomerInfo[[#This Row],[LastName]])</f>
        <v>Victoria Davidson</v>
      </c>
    </row>
    <row r="133" spans="1:11" x14ac:dyDescent="0.25">
      <c r="A133">
        <v>273828</v>
      </c>
      <c r="B133" t="s">
        <v>652</v>
      </c>
      <c r="C133" t="s">
        <v>653</v>
      </c>
      <c r="D133" t="s">
        <v>224</v>
      </c>
      <c r="E133" t="s">
        <v>654</v>
      </c>
      <c r="F133" t="s">
        <v>655</v>
      </c>
      <c r="G133" s="9">
        <v>807465</v>
      </c>
      <c r="H133" t="s">
        <v>221</v>
      </c>
      <c r="I133">
        <v>64</v>
      </c>
      <c r="J133" t="s">
        <v>139</v>
      </c>
      <c r="K133" s="4" t="str">
        <f>CONCATENATE(CustomerInfo[[#This Row],[FirstName]]," ",CustomerInfo[[#This Row],[LastName]])</f>
        <v>Tommy Lee</v>
      </c>
    </row>
    <row r="134" spans="1:11" x14ac:dyDescent="0.25">
      <c r="A134">
        <v>276615</v>
      </c>
      <c r="B134" t="s">
        <v>656</v>
      </c>
      <c r="C134" t="s">
        <v>401</v>
      </c>
      <c r="D134" t="s">
        <v>224</v>
      </c>
      <c r="E134" t="s">
        <v>657</v>
      </c>
      <c r="F134" t="s">
        <v>658</v>
      </c>
      <c r="G134" s="9">
        <v>703001</v>
      </c>
      <c r="H134" t="s">
        <v>733</v>
      </c>
      <c r="I134">
        <v>38</v>
      </c>
      <c r="J134" t="s">
        <v>140</v>
      </c>
      <c r="K134" s="4" t="str">
        <f>CONCATENATE(CustomerInfo[[#This Row],[FirstName]]," ",CustomerInfo[[#This Row],[LastName]])</f>
        <v>Gabriel Adeboye</v>
      </c>
    </row>
    <row r="135" spans="1:11" x14ac:dyDescent="0.25">
      <c r="A135">
        <v>279080</v>
      </c>
      <c r="B135" t="s">
        <v>660</v>
      </c>
      <c r="C135" t="s">
        <v>661</v>
      </c>
      <c r="D135" t="s">
        <v>234</v>
      </c>
      <c r="E135" t="s">
        <v>662</v>
      </c>
      <c r="F135" t="s">
        <v>8</v>
      </c>
      <c r="G135" s="9">
        <v>807389</v>
      </c>
      <c r="H135" t="s">
        <v>255</v>
      </c>
      <c r="I135">
        <v>55</v>
      </c>
      <c r="J135" t="s">
        <v>141</v>
      </c>
      <c r="K135" s="4" t="str">
        <f>CONCATENATE(CustomerInfo[[#This Row],[FirstName]]," ",CustomerInfo[[#This Row],[LastName]])</f>
        <v>Lakeesha Storm</v>
      </c>
    </row>
    <row r="136" spans="1:11" x14ac:dyDescent="0.25">
      <c r="A136">
        <v>279483</v>
      </c>
      <c r="B136" t="s">
        <v>663</v>
      </c>
      <c r="C136" t="s">
        <v>628</v>
      </c>
      <c r="D136" t="s">
        <v>234</v>
      </c>
      <c r="E136" t="s">
        <v>629</v>
      </c>
      <c r="F136" t="s">
        <v>664</v>
      </c>
      <c r="G136" s="9">
        <v>900491</v>
      </c>
      <c r="H136" t="s">
        <v>356</v>
      </c>
      <c r="I136">
        <v>28</v>
      </c>
      <c r="J136" t="s">
        <v>142</v>
      </c>
      <c r="K136" s="4" t="str">
        <f>CONCATENATE(CustomerInfo[[#This Row],[FirstName]]," ",CustomerInfo[[#This Row],[LastName]])</f>
        <v>Yetunde Edigjana</v>
      </c>
    </row>
    <row r="137" spans="1:11" x14ac:dyDescent="0.25">
      <c r="A137">
        <v>283728</v>
      </c>
      <c r="B137" t="s">
        <v>665</v>
      </c>
      <c r="C137" t="s">
        <v>666</v>
      </c>
      <c r="D137" t="s">
        <v>234</v>
      </c>
      <c r="E137" t="s">
        <v>667</v>
      </c>
      <c r="F137" t="s">
        <v>668</v>
      </c>
      <c r="G137" s="9">
        <v>803847</v>
      </c>
      <c r="H137" t="s">
        <v>669</v>
      </c>
      <c r="I137">
        <v>67</v>
      </c>
      <c r="J137" t="s">
        <v>143</v>
      </c>
      <c r="K137" s="4" t="str">
        <f>CONCATENATE(CustomerInfo[[#This Row],[FirstName]]," ",CustomerInfo[[#This Row],[LastName]])</f>
        <v>Angela Aminu</v>
      </c>
    </row>
    <row r="138" spans="1:11" x14ac:dyDescent="0.25">
      <c r="A138">
        <v>284906</v>
      </c>
      <c r="B138" t="s">
        <v>265</v>
      </c>
      <c r="C138" t="s">
        <v>266</v>
      </c>
      <c r="D138" t="s">
        <v>224</v>
      </c>
      <c r="E138" t="s">
        <v>267</v>
      </c>
      <c r="F138" t="s">
        <v>264</v>
      </c>
      <c r="G138" s="9">
        <v>806259</v>
      </c>
      <c r="H138" t="s">
        <v>268</v>
      </c>
      <c r="I138">
        <v>25</v>
      </c>
      <c r="J138" t="s">
        <v>20</v>
      </c>
      <c r="K138" s="4" t="str">
        <f>CONCATENATE(CustomerInfo[[#This Row],[FirstName]]," ",CustomerInfo[[#This Row],[LastName]])</f>
        <v>Musa Jinwa</v>
      </c>
    </row>
    <row r="139" spans="1:11" x14ac:dyDescent="0.25">
      <c r="A139">
        <v>285857</v>
      </c>
      <c r="B139" t="s">
        <v>387</v>
      </c>
      <c r="C139" t="s">
        <v>670</v>
      </c>
      <c r="D139" t="s">
        <v>234</v>
      </c>
      <c r="E139" t="s">
        <v>626</v>
      </c>
      <c r="F139" t="s">
        <v>334</v>
      </c>
      <c r="G139" s="9">
        <v>900501</v>
      </c>
      <c r="H139" t="s">
        <v>671</v>
      </c>
      <c r="I139">
        <v>47</v>
      </c>
      <c r="J139" t="s">
        <v>144</v>
      </c>
      <c r="K139" s="4" t="str">
        <f>CONCATENATE(CustomerInfo[[#This Row],[FirstName]]," ",CustomerInfo[[#This Row],[LastName]])</f>
        <v>Aishat Kareem</v>
      </c>
    </row>
    <row r="140" spans="1:11" x14ac:dyDescent="0.25">
      <c r="A140">
        <v>288513</v>
      </c>
      <c r="B140" t="s">
        <v>466</v>
      </c>
      <c r="C140" t="s">
        <v>672</v>
      </c>
      <c r="D140" t="s">
        <v>234</v>
      </c>
      <c r="E140" t="s">
        <v>673</v>
      </c>
      <c r="F140" t="s">
        <v>441</v>
      </c>
      <c r="G140" s="9">
        <v>704733</v>
      </c>
      <c r="H140" t="s">
        <v>231</v>
      </c>
      <c r="I140">
        <v>46</v>
      </c>
      <c r="J140" t="s">
        <v>145</v>
      </c>
      <c r="K140" s="4" t="str">
        <f>CONCATENATE(CustomerInfo[[#This Row],[FirstName]]," ",CustomerInfo[[#This Row],[LastName]])</f>
        <v>Ayeesha Ita</v>
      </c>
    </row>
    <row r="141" spans="1:11" x14ac:dyDescent="0.25">
      <c r="A141">
        <v>289842</v>
      </c>
      <c r="B141" t="s">
        <v>563</v>
      </c>
      <c r="C141" t="s">
        <v>674</v>
      </c>
      <c r="D141" t="s">
        <v>224</v>
      </c>
      <c r="E141" t="s">
        <v>675</v>
      </c>
      <c r="F141" t="s">
        <v>259</v>
      </c>
      <c r="G141" s="9">
        <v>99594</v>
      </c>
      <c r="H141" t="s">
        <v>449</v>
      </c>
      <c r="I141">
        <v>56</v>
      </c>
      <c r="J141" t="s">
        <v>146</v>
      </c>
      <c r="K141" s="4" t="str">
        <f>CONCATENATE(CustomerInfo[[#This Row],[FirstName]]," ",CustomerInfo[[#This Row],[LastName]])</f>
        <v>Mohammed Muktar</v>
      </c>
    </row>
    <row r="142" spans="1:11" x14ac:dyDescent="0.25">
      <c r="A142">
        <v>291010</v>
      </c>
      <c r="B142" t="s">
        <v>676</v>
      </c>
      <c r="D142" t="s">
        <v>8</v>
      </c>
      <c r="E142" t="s">
        <v>677</v>
      </c>
      <c r="F142" t="s">
        <v>278</v>
      </c>
      <c r="G142" s="9">
        <v>82938</v>
      </c>
      <c r="H142" t="s">
        <v>509</v>
      </c>
      <c r="I142" t="s">
        <v>8</v>
      </c>
      <c r="J142" t="s">
        <v>147</v>
      </c>
      <c r="K142" s="4" t="str">
        <f>CONCATENATE(CustomerInfo[[#This Row],[FirstName]]," ",CustomerInfo[[#This Row],[LastName]])</f>
        <v xml:space="preserve">Ssajan and Co Ent </v>
      </c>
    </row>
    <row r="143" spans="1:11" x14ac:dyDescent="0.25">
      <c r="A143">
        <v>291847</v>
      </c>
      <c r="B143" t="s">
        <v>678</v>
      </c>
      <c r="C143" t="s">
        <v>679</v>
      </c>
      <c r="D143" t="s">
        <v>234</v>
      </c>
      <c r="E143" t="s">
        <v>680</v>
      </c>
      <c r="F143" t="s">
        <v>259</v>
      </c>
      <c r="G143" s="9">
        <v>810293</v>
      </c>
      <c r="H143" t="s">
        <v>698</v>
      </c>
      <c r="I143">
        <v>47</v>
      </c>
      <c r="J143" t="s">
        <v>148</v>
      </c>
      <c r="K143" s="4" t="str">
        <f>CONCATENATE(CustomerInfo[[#This Row],[FirstName]]," ",CustomerInfo[[#This Row],[LastName]])</f>
        <v>Paulina Moses</v>
      </c>
    </row>
    <row r="144" spans="1:11" x14ac:dyDescent="0.25">
      <c r="A144">
        <v>291919</v>
      </c>
      <c r="B144" t="s">
        <v>648</v>
      </c>
      <c r="C144" t="s">
        <v>682</v>
      </c>
      <c r="D144" t="s">
        <v>234</v>
      </c>
      <c r="E144" t="s">
        <v>683</v>
      </c>
      <c r="F144" t="s">
        <v>684</v>
      </c>
      <c r="G144" s="9">
        <v>921822</v>
      </c>
      <c r="H144" t="s">
        <v>255</v>
      </c>
      <c r="I144">
        <v>63</v>
      </c>
      <c r="J144" t="s">
        <v>149</v>
      </c>
      <c r="K144" s="4" t="str">
        <f>CONCATENATE(CustomerInfo[[#This Row],[FirstName]]," ",CustomerInfo[[#This Row],[LastName]])</f>
        <v>Victoria Adelakun</v>
      </c>
    </row>
    <row r="145" spans="1:11" x14ac:dyDescent="0.25">
      <c r="A145">
        <v>292201</v>
      </c>
      <c r="B145" t="s">
        <v>685</v>
      </c>
      <c r="C145" t="s">
        <v>686</v>
      </c>
      <c r="D145" t="s">
        <v>224</v>
      </c>
      <c r="E145" t="s">
        <v>687</v>
      </c>
      <c r="F145" t="s">
        <v>264</v>
      </c>
      <c r="G145" s="9">
        <v>81292</v>
      </c>
      <c r="H145" t="s">
        <v>607</v>
      </c>
      <c r="I145">
        <v>25</v>
      </c>
      <c r="J145" t="s">
        <v>150</v>
      </c>
      <c r="K145" s="4" t="str">
        <f>CONCATENATE(CustomerInfo[[#This Row],[FirstName]]," ",CustomerInfo[[#This Row],[LastName]])</f>
        <v>Peter Kehinde</v>
      </c>
    </row>
    <row r="146" spans="1:11" x14ac:dyDescent="0.25">
      <c r="A146">
        <v>293818</v>
      </c>
      <c r="B146" t="s">
        <v>688</v>
      </c>
      <c r="C146" t="s">
        <v>256</v>
      </c>
      <c r="D146" t="s">
        <v>234</v>
      </c>
      <c r="E146" t="s">
        <v>689</v>
      </c>
      <c r="F146" t="s">
        <v>424</v>
      </c>
      <c r="G146" s="9">
        <v>807272</v>
      </c>
      <c r="H146" t="s">
        <v>449</v>
      </c>
      <c r="I146">
        <v>38</v>
      </c>
      <c r="J146" t="s">
        <v>151</v>
      </c>
      <c r="K146" s="4" t="str">
        <f>CONCATENATE(CustomerInfo[[#This Row],[FirstName]]," ",CustomerInfo[[#This Row],[LastName]])</f>
        <v>Adesuwa Adeola</v>
      </c>
    </row>
    <row r="147" spans="1:11" x14ac:dyDescent="0.25">
      <c r="A147">
        <v>293855</v>
      </c>
      <c r="B147" t="s">
        <v>690</v>
      </c>
      <c r="C147" t="s">
        <v>691</v>
      </c>
      <c r="D147" t="s">
        <v>224</v>
      </c>
      <c r="E147" t="s">
        <v>692</v>
      </c>
      <c r="F147" t="s">
        <v>278</v>
      </c>
      <c r="G147" s="9">
        <v>81784</v>
      </c>
      <c r="H147" t="s">
        <v>279</v>
      </c>
      <c r="I147">
        <v>67</v>
      </c>
      <c r="J147" t="s">
        <v>152</v>
      </c>
      <c r="K147" s="4" t="str">
        <f>CONCATENATE(CustomerInfo[[#This Row],[FirstName]]," ",CustomerInfo[[#This Row],[LastName]])</f>
        <v>Ozo Caleb</v>
      </c>
    </row>
    <row r="148" spans="1:11" x14ac:dyDescent="0.25">
      <c r="A148">
        <v>400281</v>
      </c>
      <c r="B148" t="s">
        <v>550</v>
      </c>
      <c r="C148" t="s">
        <v>545</v>
      </c>
      <c r="D148" t="s">
        <v>224</v>
      </c>
      <c r="E148" t="s">
        <v>693</v>
      </c>
      <c r="F148" t="s">
        <v>259</v>
      </c>
      <c r="G148" s="9">
        <v>80283</v>
      </c>
      <c r="H148" t="s">
        <v>242</v>
      </c>
      <c r="I148">
        <v>39</v>
      </c>
      <c r="J148" t="s">
        <v>153</v>
      </c>
      <c r="K148" s="4" t="str">
        <f>CONCATENATE(CustomerInfo[[#This Row],[FirstName]]," ",CustomerInfo[[#This Row],[LastName]])</f>
        <v>Gbenga Paul</v>
      </c>
    </row>
    <row r="149" spans="1:11" x14ac:dyDescent="0.25">
      <c r="A149">
        <v>400284</v>
      </c>
      <c r="B149" t="s">
        <v>666</v>
      </c>
      <c r="C149" t="s">
        <v>694</v>
      </c>
      <c r="D149" t="s">
        <v>224</v>
      </c>
      <c r="E149" t="s">
        <v>675</v>
      </c>
      <c r="F149" t="s">
        <v>259</v>
      </c>
      <c r="G149" s="9">
        <v>90384</v>
      </c>
      <c r="H149" t="s">
        <v>695</v>
      </c>
      <c r="I149">
        <v>42</v>
      </c>
      <c r="J149" t="s">
        <v>154</v>
      </c>
      <c r="K149" s="4" t="str">
        <f>CONCATENATE(CustomerInfo[[#This Row],[FirstName]]," ",CustomerInfo[[#This Row],[LastName]])</f>
        <v>Aminu Umar</v>
      </c>
    </row>
    <row r="150" spans="1:11" x14ac:dyDescent="0.25">
      <c r="A150">
        <v>400456</v>
      </c>
      <c r="B150" t="s">
        <v>502</v>
      </c>
      <c r="C150" t="s">
        <v>696</v>
      </c>
      <c r="D150" t="s">
        <v>224</v>
      </c>
      <c r="E150" t="s">
        <v>697</v>
      </c>
      <c r="F150" t="s">
        <v>8</v>
      </c>
      <c r="G150" s="9">
        <v>818356</v>
      </c>
      <c r="H150" t="s">
        <v>698</v>
      </c>
      <c r="I150">
        <v>53</v>
      </c>
      <c r="J150" t="s">
        <v>155</v>
      </c>
      <c r="K150" s="4" t="str">
        <f>CONCATENATE(CustomerInfo[[#This Row],[FirstName]]," ",CustomerInfo[[#This Row],[LastName]])</f>
        <v>Solomon Giwa</v>
      </c>
    </row>
    <row r="151" spans="1:11" x14ac:dyDescent="0.25">
      <c r="A151">
        <v>401930</v>
      </c>
      <c r="B151" t="s">
        <v>550</v>
      </c>
      <c r="C151" t="s">
        <v>699</v>
      </c>
      <c r="D151" t="s">
        <v>224</v>
      </c>
      <c r="E151" t="s">
        <v>700</v>
      </c>
      <c r="F151" t="s">
        <v>701</v>
      </c>
      <c r="G151" s="9">
        <v>80182</v>
      </c>
      <c r="H151" t="s">
        <v>484</v>
      </c>
      <c r="I151">
        <v>67</v>
      </c>
      <c r="J151" t="s">
        <v>156</v>
      </c>
      <c r="K151" s="4" t="str">
        <f>CONCATENATE(CustomerInfo[[#This Row],[FirstName]]," ",CustomerInfo[[#This Row],[LastName]])</f>
        <v>Gbenga Akeem</v>
      </c>
    </row>
    <row r="152" spans="1:11" x14ac:dyDescent="0.25">
      <c r="A152">
        <v>402846</v>
      </c>
      <c r="B152" t="s">
        <v>702</v>
      </c>
      <c r="C152" t="s">
        <v>632</v>
      </c>
      <c r="D152" t="s">
        <v>234</v>
      </c>
      <c r="E152" t="s">
        <v>258</v>
      </c>
      <c r="F152" t="s">
        <v>703</v>
      </c>
      <c r="G152" s="9">
        <v>702637</v>
      </c>
      <c r="H152" t="s">
        <v>543</v>
      </c>
      <c r="I152">
        <v>45</v>
      </c>
      <c r="J152" t="s">
        <v>157</v>
      </c>
      <c r="K152" s="4" t="str">
        <f>CONCATENATE(CustomerInfo[[#This Row],[FirstName]]," ",CustomerInfo[[#This Row],[LastName]])</f>
        <v>Opemipo Fayemi</v>
      </c>
    </row>
    <row r="153" spans="1:11" x14ac:dyDescent="0.25">
      <c r="A153">
        <v>402982</v>
      </c>
      <c r="B153" t="s">
        <v>704</v>
      </c>
      <c r="C153" t="s">
        <v>705</v>
      </c>
      <c r="D153" t="s">
        <v>234</v>
      </c>
      <c r="E153" t="s">
        <v>706</v>
      </c>
      <c r="F153" t="s">
        <v>524</v>
      </c>
      <c r="G153" s="9">
        <v>706458</v>
      </c>
      <c r="H153" t="s">
        <v>318</v>
      </c>
      <c r="I153">
        <v>48</v>
      </c>
      <c r="J153" t="s">
        <v>158</v>
      </c>
      <c r="K153" s="4" t="str">
        <f>CONCATENATE(CustomerInfo[[#This Row],[FirstName]]," ",CustomerInfo[[#This Row],[LastName]])</f>
        <v>Rosemary Adelani</v>
      </c>
    </row>
    <row r="154" spans="1:11" x14ac:dyDescent="0.25">
      <c r="A154">
        <v>405998</v>
      </c>
      <c r="B154" t="s">
        <v>707</v>
      </c>
      <c r="C154" t="s">
        <v>708</v>
      </c>
      <c r="D154" t="s">
        <v>224</v>
      </c>
      <c r="E154" t="s">
        <v>709</v>
      </c>
      <c r="F154" t="s">
        <v>532</v>
      </c>
      <c r="G154" s="9">
        <v>810063</v>
      </c>
      <c r="H154" t="s">
        <v>322</v>
      </c>
      <c r="I154">
        <v>68</v>
      </c>
      <c r="J154" t="s">
        <v>159</v>
      </c>
      <c r="K154" s="4" t="str">
        <f>CONCATENATE(CustomerInfo[[#This Row],[FirstName]]," ",CustomerInfo[[#This Row],[LastName]])</f>
        <v>Chief Akeju Mosore</v>
      </c>
    </row>
    <row r="155" spans="1:11" x14ac:dyDescent="0.25">
      <c r="A155">
        <v>406021</v>
      </c>
      <c r="B155" t="s">
        <v>710</v>
      </c>
      <c r="C155" t="s">
        <v>545</v>
      </c>
      <c r="D155" t="s">
        <v>224</v>
      </c>
      <c r="E155" t="s">
        <v>711</v>
      </c>
      <c r="F155" t="s">
        <v>712</v>
      </c>
      <c r="G155" s="9">
        <v>900491</v>
      </c>
      <c r="H155" t="s">
        <v>294</v>
      </c>
      <c r="I155">
        <v>36</v>
      </c>
      <c r="J155" t="s">
        <v>160</v>
      </c>
      <c r="K155" s="4" t="str">
        <f>CONCATENATE(CustomerInfo[[#This Row],[FirstName]]," ",CustomerInfo[[#This Row],[LastName]])</f>
        <v>Ezekiel Paul</v>
      </c>
    </row>
    <row r="156" spans="1:11" x14ac:dyDescent="0.25">
      <c r="A156">
        <v>406110</v>
      </c>
      <c r="B156" t="s">
        <v>713</v>
      </c>
      <c r="C156" t="s">
        <v>714</v>
      </c>
      <c r="D156" t="s">
        <v>224</v>
      </c>
      <c r="E156" t="s">
        <v>715</v>
      </c>
      <c r="F156" t="s">
        <v>264</v>
      </c>
      <c r="G156" s="9">
        <v>806259</v>
      </c>
      <c r="H156" t="s">
        <v>327</v>
      </c>
      <c r="I156">
        <v>19</v>
      </c>
      <c r="J156" t="s">
        <v>161</v>
      </c>
      <c r="K156" s="4" t="str">
        <f>CONCATENATE(CustomerInfo[[#This Row],[FirstName]]," ",CustomerInfo[[#This Row],[LastName]])</f>
        <v>Bayo Kayode</v>
      </c>
    </row>
    <row r="157" spans="1:11" x14ac:dyDescent="0.25">
      <c r="A157">
        <v>406117</v>
      </c>
      <c r="B157" t="s">
        <v>550</v>
      </c>
      <c r="C157" t="s">
        <v>716</v>
      </c>
      <c r="D157" t="s">
        <v>224</v>
      </c>
      <c r="E157" t="s">
        <v>717</v>
      </c>
      <c r="F157" t="s">
        <v>264</v>
      </c>
      <c r="G157" s="9">
        <v>702747</v>
      </c>
      <c r="H157" t="s">
        <v>237</v>
      </c>
      <c r="I157">
        <v>19</v>
      </c>
      <c r="J157" t="s">
        <v>162</v>
      </c>
      <c r="K157" s="4" t="str">
        <f>CONCATENATE(CustomerInfo[[#This Row],[FirstName]]," ",CustomerInfo[[#This Row],[LastName]])</f>
        <v>Gbenga Babatunde</v>
      </c>
    </row>
    <row r="158" spans="1:11" x14ac:dyDescent="0.25">
      <c r="A158">
        <v>406164</v>
      </c>
      <c r="B158" t="s">
        <v>718</v>
      </c>
      <c r="C158" t="s">
        <v>719</v>
      </c>
      <c r="D158" t="s">
        <v>224</v>
      </c>
      <c r="E158" t="s">
        <v>720</v>
      </c>
      <c r="F158" t="s">
        <v>264</v>
      </c>
      <c r="G158" s="9">
        <v>705305</v>
      </c>
      <c r="H158" t="s">
        <v>556</v>
      </c>
      <c r="I158">
        <v>19</v>
      </c>
      <c r="J158" t="s">
        <v>163</v>
      </c>
      <c r="K158" s="4" t="str">
        <f>CONCATENATE(CustomerInfo[[#This Row],[FirstName]]," ",CustomerInfo[[#This Row],[LastName]])</f>
        <v>Ebuka Onaburekhan</v>
      </c>
    </row>
    <row r="159" spans="1:11" x14ac:dyDescent="0.25">
      <c r="A159">
        <v>406287</v>
      </c>
      <c r="B159" t="s">
        <v>721</v>
      </c>
      <c r="C159" t="s">
        <v>722</v>
      </c>
      <c r="D159" t="s">
        <v>224</v>
      </c>
      <c r="E159" t="s">
        <v>263</v>
      </c>
      <c r="F159" t="s">
        <v>264</v>
      </c>
      <c r="G159" s="9">
        <v>700371</v>
      </c>
      <c r="H159" t="s">
        <v>429</v>
      </c>
      <c r="I159">
        <v>19</v>
      </c>
      <c r="J159" t="s">
        <v>164</v>
      </c>
      <c r="K159" s="4" t="str">
        <f>CONCATENATE(CustomerInfo[[#This Row],[FirstName]]," ",CustomerInfo[[#This Row],[LastName]])</f>
        <v>Gbolahan Nkeruika</v>
      </c>
    </row>
    <row r="160" spans="1:11" x14ac:dyDescent="0.25">
      <c r="A160">
        <v>406328</v>
      </c>
      <c r="B160" t="s">
        <v>723</v>
      </c>
      <c r="C160" t="s">
        <v>724</v>
      </c>
      <c r="D160" t="s">
        <v>234</v>
      </c>
      <c r="E160" t="s">
        <v>725</v>
      </c>
      <c r="F160" t="s">
        <v>726</v>
      </c>
      <c r="G160" s="9">
        <v>700209</v>
      </c>
      <c r="H160" t="s">
        <v>268</v>
      </c>
      <c r="I160">
        <v>45</v>
      </c>
      <c r="J160" t="s">
        <v>165</v>
      </c>
      <c r="K160" s="4" t="str">
        <f>CONCATENATE(CustomerInfo[[#This Row],[FirstName]]," ",CustomerInfo[[#This Row],[LastName]])</f>
        <v>Folashade Ogunkoya</v>
      </c>
    </row>
    <row r="161" spans="1:11" x14ac:dyDescent="0.25">
      <c r="A161">
        <v>406388</v>
      </c>
      <c r="B161" t="s">
        <v>727</v>
      </c>
      <c r="C161" t="s">
        <v>728</v>
      </c>
      <c r="D161" t="s">
        <v>234</v>
      </c>
      <c r="E161" t="s">
        <v>729</v>
      </c>
      <c r="F161" t="s">
        <v>264</v>
      </c>
      <c r="G161" s="9">
        <v>704510</v>
      </c>
      <c r="H161" t="s">
        <v>227</v>
      </c>
      <c r="I161">
        <v>25</v>
      </c>
      <c r="J161" t="s">
        <v>166</v>
      </c>
      <c r="K161" s="4" t="str">
        <f>CONCATENATE(CustomerInfo[[#This Row],[FirstName]]," ",CustomerInfo[[#This Row],[LastName]])</f>
        <v>Kofoworola Kupayi</v>
      </c>
    </row>
    <row r="162" spans="1:11" x14ac:dyDescent="0.25">
      <c r="A162">
        <v>406451</v>
      </c>
      <c r="B162" t="s">
        <v>730</v>
      </c>
      <c r="C162" t="s">
        <v>731</v>
      </c>
      <c r="D162" t="s">
        <v>224</v>
      </c>
      <c r="E162" t="s">
        <v>732</v>
      </c>
      <c r="F162" t="s">
        <v>623</v>
      </c>
      <c r="G162" s="9">
        <v>900501</v>
      </c>
      <c r="H162" t="s">
        <v>733</v>
      </c>
      <c r="I162">
        <v>28</v>
      </c>
      <c r="J162" t="s">
        <v>167</v>
      </c>
      <c r="K162" s="4" t="str">
        <f>CONCATENATE(CustomerInfo[[#This Row],[FirstName]]," ",CustomerInfo[[#This Row],[LastName]])</f>
        <v>Adedeji Bello</v>
      </c>
    </row>
    <row r="163" spans="1:11" x14ac:dyDescent="0.25">
      <c r="A163">
        <v>406543</v>
      </c>
      <c r="B163" t="s">
        <v>734</v>
      </c>
      <c r="C163" t="s">
        <v>735</v>
      </c>
      <c r="D163" t="s">
        <v>234</v>
      </c>
      <c r="E163" t="s">
        <v>736</v>
      </c>
      <c r="F163" t="s">
        <v>441</v>
      </c>
      <c r="G163" s="9">
        <v>815172</v>
      </c>
      <c r="H163" t="s">
        <v>255</v>
      </c>
      <c r="I163">
        <v>29</v>
      </c>
      <c r="J163" t="s">
        <v>168</v>
      </c>
      <c r="K163" s="4" t="str">
        <f>CONCATENATE(CustomerInfo[[#This Row],[FirstName]]," ",CustomerInfo[[#This Row],[LastName]])</f>
        <v>Happiness Isa</v>
      </c>
    </row>
    <row r="164" spans="1:11" x14ac:dyDescent="0.25">
      <c r="A164">
        <v>406544</v>
      </c>
      <c r="B164" t="s">
        <v>580</v>
      </c>
      <c r="C164" t="s">
        <v>581</v>
      </c>
      <c r="D164" t="s">
        <v>224</v>
      </c>
      <c r="E164" t="s">
        <v>582</v>
      </c>
      <c r="F164" t="s">
        <v>583</v>
      </c>
      <c r="G164" s="9">
        <v>702675</v>
      </c>
      <c r="H164" t="s">
        <v>356</v>
      </c>
      <c r="I164">
        <v>28</v>
      </c>
      <c r="J164" t="s">
        <v>115</v>
      </c>
      <c r="K164" s="4" t="str">
        <f>CONCATENATE(CustomerInfo[[#This Row],[FirstName]]," ",CustomerInfo[[#This Row],[LastName]])</f>
        <v>Sodiq Obadina</v>
      </c>
    </row>
    <row r="165" spans="1:11" x14ac:dyDescent="0.25">
      <c r="A165">
        <v>406662</v>
      </c>
      <c r="B165" t="s">
        <v>737</v>
      </c>
      <c r="C165" t="s">
        <v>738</v>
      </c>
      <c r="D165" t="s">
        <v>234</v>
      </c>
      <c r="E165" t="s">
        <v>333</v>
      </c>
      <c r="F165" t="s">
        <v>424</v>
      </c>
      <c r="G165" s="9">
        <v>808675</v>
      </c>
      <c r="H165" t="s">
        <v>322</v>
      </c>
      <c r="I165">
        <v>46</v>
      </c>
      <c r="J165" t="s">
        <v>169</v>
      </c>
      <c r="K165" s="4" t="str">
        <f>CONCATENATE(CustomerInfo[[#This Row],[FirstName]]," ",CustomerInfo[[#This Row],[LastName]])</f>
        <v>Dr. Joan Brown</v>
      </c>
    </row>
    <row r="166" spans="1:11" x14ac:dyDescent="0.25">
      <c r="A166">
        <v>406723</v>
      </c>
      <c r="B166" t="s">
        <v>739</v>
      </c>
      <c r="C166" t="s">
        <v>740</v>
      </c>
      <c r="D166" t="s">
        <v>234</v>
      </c>
      <c r="E166" t="s">
        <v>363</v>
      </c>
      <c r="F166" t="s">
        <v>8</v>
      </c>
      <c r="G166" s="9">
        <v>702593</v>
      </c>
      <c r="H166" t="s">
        <v>365</v>
      </c>
      <c r="I166">
        <v>68</v>
      </c>
      <c r="J166" t="s">
        <v>170</v>
      </c>
      <c r="K166" s="4" t="str">
        <f>CONCATENATE(CustomerInfo[[#This Row],[FirstName]]," ",CustomerInfo[[#This Row],[LastName]])</f>
        <v>Jennifer Raymond</v>
      </c>
    </row>
    <row r="167" spans="1:11" x14ac:dyDescent="0.25">
      <c r="A167">
        <v>406744</v>
      </c>
      <c r="B167" t="s">
        <v>741</v>
      </c>
      <c r="C167" t="s">
        <v>742</v>
      </c>
      <c r="D167" t="s">
        <v>234</v>
      </c>
      <c r="E167" t="s">
        <v>743</v>
      </c>
      <c r="F167" t="s">
        <v>744</v>
      </c>
      <c r="G167" s="9">
        <v>702747</v>
      </c>
      <c r="H167" t="s">
        <v>279</v>
      </c>
      <c r="I167">
        <v>28</v>
      </c>
      <c r="J167" t="s">
        <v>171</v>
      </c>
      <c r="K167" s="4" t="str">
        <f>CONCATENATE(CustomerInfo[[#This Row],[FirstName]]," ",CustomerInfo[[#This Row],[LastName]])</f>
        <v>Helen Ajose</v>
      </c>
    </row>
    <row r="168" spans="1:11" x14ac:dyDescent="0.25">
      <c r="A168">
        <v>406797</v>
      </c>
      <c r="B168" t="s">
        <v>745</v>
      </c>
      <c r="C168" t="s">
        <v>746</v>
      </c>
      <c r="D168" t="s">
        <v>234</v>
      </c>
      <c r="E168" t="s">
        <v>747</v>
      </c>
      <c r="F168" t="s">
        <v>226</v>
      </c>
      <c r="G168" s="9">
        <v>804086</v>
      </c>
      <c r="H168" t="s">
        <v>429</v>
      </c>
      <c r="I168">
        <v>33</v>
      </c>
      <c r="J168" t="s">
        <v>172</v>
      </c>
      <c r="K168" s="4" t="str">
        <f>CONCATENATE(CustomerInfo[[#This Row],[FirstName]]," ",CustomerInfo[[#This Row],[LastName]])</f>
        <v>Nkechi Nonso</v>
      </c>
    </row>
    <row r="169" spans="1:11" x14ac:dyDescent="0.25">
      <c r="A169">
        <v>406808</v>
      </c>
      <c r="B169" t="s">
        <v>749</v>
      </c>
      <c r="C169" t="s">
        <v>580</v>
      </c>
      <c r="D169" t="s">
        <v>224</v>
      </c>
      <c r="E169" t="s">
        <v>750</v>
      </c>
      <c r="F169" t="s">
        <v>532</v>
      </c>
      <c r="G169" s="9">
        <v>806389</v>
      </c>
      <c r="H169" t="s">
        <v>322</v>
      </c>
      <c r="I169">
        <v>74</v>
      </c>
      <c r="J169" t="s">
        <v>173</v>
      </c>
      <c r="K169" s="4" t="str">
        <f>CONCATENATE(CustomerInfo[[#This Row],[FirstName]]," ",CustomerInfo[[#This Row],[LastName]])</f>
        <v>Alh. Musa Sodiq</v>
      </c>
    </row>
    <row r="170" spans="1:11" x14ac:dyDescent="0.25">
      <c r="A170">
        <v>406971</v>
      </c>
      <c r="B170" t="s">
        <v>752</v>
      </c>
      <c r="C170" t="s">
        <v>753</v>
      </c>
      <c r="D170" t="s">
        <v>234</v>
      </c>
      <c r="E170" t="s">
        <v>8</v>
      </c>
      <c r="F170" t="s">
        <v>603</v>
      </c>
      <c r="G170" s="9">
        <v>900185</v>
      </c>
      <c r="H170" t="s">
        <v>268</v>
      </c>
      <c r="I170">
        <v>28</v>
      </c>
      <c r="J170" t="s">
        <v>174</v>
      </c>
      <c r="K170" s="4" t="str">
        <f>CONCATENATE(CustomerInfo[[#This Row],[FirstName]]," ",CustomerInfo[[#This Row],[LastName]])</f>
        <v>Blessing Olaniyi</v>
      </c>
    </row>
    <row r="171" spans="1:11" x14ac:dyDescent="0.25">
      <c r="A171">
        <v>430229</v>
      </c>
      <c r="B171" t="s">
        <v>573</v>
      </c>
      <c r="C171" t="s">
        <v>339</v>
      </c>
      <c r="D171" t="s">
        <v>234</v>
      </c>
      <c r="E171" t="s">
        <v>754</v>
      </c>
      <c r="F171" t="s">
        <v>755</v>
      </c>
      <c r="G171" s="9">
        <v>70394</v>
      </c>
      <c r="H171" t="s">
        <v>322</v>
      </c>
      <c r="I171">
        <v>49</v>
      </c>
      <c r="J171" t="s">
        <v>175</v>
      </c>
      <c r="K171" s="4" t="str">
        <f>CONCATENATE(CustomerInfo[[#This Row],[FirstName]]," ",CustomerInfo[[#This Row],[LastName]])</f>
        <v>Chioma Godwin</v>
      </c>
    </row>
    <row r="172" spans="1:11" x14ac:dyDescent="0.25">
      <c r="A172">
        <v>439047</v>
      </c>
      <c r="B172" t="s">
        <v>756</v>
      </c>
      <c r="C172" t="s">
        <v>339</v>
      </c>
      <c r="D172" t="s">
        <v>224</v>
      </c>
      <c r="E172" t="s">
        <v>757</v>
      </c>
      <c r="F172" t="s">
        <v>758</v>
      </c>
      <c r="G172" s="9">
        <v>903737</v>
      </c>
      <c r="H172" t="s">
        <v>759</v>
      </c>
      <c r="I172">
        <v>68</v>
      </c>
      <c r="J172" t="s">
        <v>176</v>
      </c>
      <c r="K172" s="4" t="str">
        <f>CONCATENATE(CustomerInfo[[#This Row],[FirstName]]," ",CustomerInfo[[#This Row],[LastName]])</f>
        <v>Uchenna Godwin</v>
      </c>
    </row>
    <row r="173" spans="1:11" x14ac:dyDescent="0.25">
      <c r="A173">
        <v>439298</v>
      </c>
      <c r="B173" t="s">
        <v>760</v>
      </c>
      <c r="C173" t="s">
        <v>761</v>
      </c>
      <c r="D173" t="s">
        <v>234</v>
      </c>
      <c r="E173" t="s">
        <v>762</v>
      </c>
      <c r="F173" t="s">
        <v>763</v>
      </c>
      <c r="G173" s="9">
        <v>90029</v>
      </c>
      <c r="H173" t="s">
        <v>314</v>
      </c>
      <c r="I173">
        <v>49</v>
      </c>
      <c r="J173" t="s">
        <v>177</v>
      </c>
      <c r="K173" s="4" t="str">
        <f>CONCATENATE(CustomerInfo[[#This Row],[FirstName]]," ",CustomerInfo[[#This Row],[LastName]])</f>
        <v>Rita Festus</v>
      </c>
    </row>
    <row r="174" spans="1:11" x14ac:dyDescent="0.25">
      <c r="A174">
        <v>440273</v>
      </c>
      <c r="B174" t="s">
        <v>764</v>
      </c>
      <c r="C174" t="s">
        <v>765</v>
      </c>
      <c r="D174" t="s">
        <v>224</v>
      </c>
      <c r="E174" t="s">
        <v>8</v>
      </c>
      <c r="F174" t="s">
        <v>8</v>
      </c>
      <c r="G174" s="9">
        <v>819473</v>
      </c>
      <c r="H174" t="s">
        <v>669</v>
      </c>
      <c r="I174">
        <v>33</v>
      </c>
      <c r="J174" t="s">
        <v>178</v>
      </c>
      <c r="K174" s="4" t="str">
        <f>CONCATENATE(CustomerInfo[[#This Row],[FirstName]]," ",CustomerInfo[[#This Row],[LastName]])</f>
        <v>Alberto Albert</v>
      </c>
    </row>
    <row r="175" spans="1:11" x14ac:dyDescent="0.25">
      <c r="A175">
        <v>442891</v>
      </c>
      <c r="B175" t="s">
        <v>561</v>
      </c>
      <c r="C175" t="s">
        <v>316</v>
      </c>
      <c r="D175" t="s">
        <v>234</v>
      </c>
      <c r="E175" t="s">
        <v>766</v>
      </c>
      <c r="F175" t="s">
        <v>259</v>
      </c>
      <c r="G175" s="9">
        <v>70928</v>
      </c>
      <c r="H175" t="s">
        <v>242</v>
      </c>
      <c r="I175">
        <v>60</v>
      </c>
      <c r="J175" t="s">
        <v>179</v>
      </c>
      <c r="K175" s="4" t="str">
        <f>CONCATENATE(CustomerInfo[[#This Row],[FirstName]]," ",CustomerInfo[[#This Row],[LastName]])</f>
        <v>Mary Gbadebo</v>
      </c>
    </row>
    <row r="176" spans="1:11" x14ac:dyDescent="0.25">
      <c r="A176">
        <v>446866</v>
      </c>
      <c r="B176" t="s">
        <v>767</v>
      </c>
      <c r="C176" t="s">
        <v>768</v>
      </c>
      <c r="D176" t="s">
        <v>234</v>
      </c>
      <c r="E176" t="s">
        <v>769</v>
      </c>
      <c r="F176" t="s">
        <v>8</v>
      </c>
      <c r="G176" s="9">
        <v>719540</v>
      </c>
      <c r="H176" t="s">
        <v>217</v>
      </c>
      <c r="I176">
        <v>68</v>
      </c>
      <c r="J176" t="s">
        <v>180</v>
      </c>
      <c r="K176" s="4" t="str">
        <f>CONCATENATE(CustomerInfo[[#This Row],[FirstName]]," ",CustomerInfo[[#This Row],[LastName]])</f>
        <v>Peace John-Faith</v>
      </c>
    </row>
    <row r="177" spans="1:11" x14ac:dyDescent="0.25">
      <c r="A177">
        <v>447254</v>
      </c>
      <c r="B177" t="s">
        <v>770</v>
      </c>
      <c r="C177" t="s">
        <v>771</v>
      </c>
      <c r="D177" t="s">
        <v>224</v>
      </c>
      <c r="E177" t="s">
        <v>523</v>
      </c>
      <c r="F177" t="s">
        <v>772</v>
      </c>
      <c r="G177" s="9" t="s">
        <v>8</v>
      </c>
      <c r="H177" t="s">
        <v>484</v>
      </c>
      <c r="I177">
        <v>43</v>
      </c>
      <c r="J177" t="s">
        <v>181</v>
      </c>
      <c r="K177" s="4" t="str">
        <f>CONCATENATE(CustomerInfo[[#This Row],[FirstName]]," ",CustomerInfo[[#This Row],[LastName]])</f>
        <v>Mutiu Egunjobi</v>
      </c>
    </row>
    <row r="178" spans="1:11" x14ac:dyDescent="0.25">
      <c r="A178">
        <v>448124</v>
      </c>
      <c r="B178" t="s">
        <v>773</v>
      </c>
      <c r="C178" t="s">
        <v>774</v>
      </c>
      <c r="D178" t="s">
        <v>234</v>
      </c>
      <c r="E178" t="s">
        <v>775</v>
      </c>
      <c r="F178" t="s">
        <v>264</v>
      </c>
      <c r="G178" s="9">
        <v>804430</v>
      </c>
      <c r="H178" t="s">
        <v>776</v>
      </c>
      <c r="I178">
        <v>33</v>
      </c>
      <c r="J178" t="s">
        <v>182</v>
      </c>
      <c r="K178" s="4" t="str">
        <f>CONCATENATE(CustomerInfo[[#This Row],[FirstName]]," ",CustomerInfo[[#This Row],[LastName]])</f>
        <v>Chiamaka Chukwu</v>
      </c>
    </row>
    <row r="179" spans="1:11" x14ac:dyDescent="0.25">
      <c r="A179">
        <v>448814</v>
      </c>
      <c r="B179" t="s">
        <v>741</v>
      </c>
      <c r="C179" t="s">
        <v>742</v>
      </c>
      <c r="D179" t="s">
        <v>234</v>
      </c>
      <c r="E179" t="s">
        <v>743</v>
      </c>
      <c r="F179" t="s">
        <v>744</v>
      </c>
      <c r="G179" s="9">
        <v>702747</v>
      </c>
      <c r="H179" t="s">
        <v>279</v>
      </c>
      <c r="I179">
        <v>28</v>
      </c>
      <c r="J179" t="s">
        <v>171</v>
      </c>
      <c r="K179" s="4" t="str">
        <f>CONCATENATE(CustomerInfo[[#This Row],[FirstName]]," ",CustomerInfo[[#This Row],[LastName]])</f>
        <v>Helen Ajose</v>
      </c>
    </row>
    <row r="180" spans="1:11" x14ac:dyDescent="0.25">
      <c r="A180">
        <v>448906</v>
      </c>
      <c r="B180" t="s">
        <v>777</v>
      </c>
      <c r="C180" t="s">
        <v>719</v>
      </c>
      <c r="D180" t="s">
        <v>224</v>
      </c>
      <c r="E180" t="s">
        <v>720</v>
      </c>
      <c r="F180" t="s">
        <v>264</v>
      </c>
      <c r="G180" s="9">
        <v>705373</v>
      </c>
      <c r="H180" t="s">
        <v>556</v>
      </c>
      <c r="I180">
        <v>21</v>
      </c>
      <c r="J180" t="s">
        <v>183</v>
      </c>
      <c r="K180" s="4" t="str">
        <f>CONCATENATE(CustomerInfo[[#This Row],[FirstName]]," ",CustomerInfo[[#This Row],[LastName]])</f>
        <v>Pascal Onaburekhan</v>
      </c>
    </row>
    <row r="181" spans="1:11" x14ac:dyDescent="0.25">
      <c r="A181">
        <v>449699</v>
      </c>
      <c r="B181" t="s">
        <v>238</v>
      </c>
      <c r="C181" t="s">
        <v>778</v>
      </c>
      <c r="D181" t="s">
        <v>224</v>
      </c>
      <c r="E181" t="s">
        <v>523</v>
      </c>
      <c r="F181" t="s">
        <v>8</v>
      </c>
      <c r="G181" s="9" t="s">
        <v>8</v>
      </c>
      <c r="H181" t="s">
        <v>484</v>
      </c>
      <c r="I181">
        <v>56</v>
      </c>
      <c r="J181" t="s">
        <v>184</v>
      </c>
      <c r="K181" s="4" t="str">
        <f>CONCATENATE(CustomerInfo[[#This Row],[FirstName]]," ",CustomerInfo[[#This Row],[LastName]])</f>
        <v>Wasiu Alani</v>
      </c>
    </row>
    <row r="182" spans="1:11" x14ac:dyDescent="0.25">
      <c r="A182">
        <v>450315</v>
      </c>
      <c r="B182" t="s">
        <v>779</v>
      </c>
      <c r="C182" t="s">
        <v>780</v>
      </c>
      <c r="D182" t="s">
        <v>224</v>
      </c>
      <c r="E182" t="s">
        <v>8</v>
      </c>
      <c r="F182" t="s">
        <v>308</v>
      </c>
      <c r="G182" s="9">
        <v>900850</v>
      </c>
      <c r="H182" t="s">
        <v>356</v>
      </c>
      <c r="I182">
        <v>67</v>
      </c>
      <c r="J182" t="s">
        <v>185</v>
      </c>
      <c r="K182" s="4" t="str">
        <f>CONCATENATE(CustomerInfo[[#This Row],[FirstName]]," ",CustomerInfo[[#This Row],[LastName]])</f>
        <v>Imole Olonade</v>
      </c>
    </row>
    <row r="183" spans="1:11" x14ac:dyDescent="0.25">
      <c r="A183">
        <v>452627</v>
      </c>
      <c r="B183" t="s">
        <v>781</v>
      </c>
      <c r="C183" t="s">
        <v>782</v>
      </c>
      <c r="D183" t="s">
        <v>224</v>
      </c>
      <c r="E183" t="s">
        <v>783</v>
      </c>
      <c r="F183" t="s">
        <v>784</v>
      </c>
      <c r="G183" s="9">
        <v>707674</v>
      </c>
      <c r="H183" t="s">
        <v>112</v>
      </c>
      <c r="I183">
        <v>37</v>
      </c>
      <c r="J183" t="s">
        <v>186</v>
      </c>
      <c r="K183" s="4" t="str">
        <f>CONCATENATE(CustomerInfo[[#This Row],[FirstName]]," ",CustomerInfo[[#This Row],[LastName]])</f>
        <v>Ikechuwu Efe</v>
      </c>
    </row>
    <row r="184" spans="1:11" x14ac:dyDescent="0.25">
      <c r="A184">
        <v>453095</v>
      </c>
      <c r="B184" t="s">
        <v>770</v>
      </c>
      <c r="C184" t="s">
        <v>771</v>
      </c>
      <c r="D184" t="s">
        <v>224</v>
      </c>
      <c r="E184" t="s">
        <v>523</v>
      </c>
      <c r="F184" t="s">
        <v>772</v>
      </c>
      <c r="G184" s="9" t="s">
        <v>8</v>
      </c>
      <c r="H184" t="s">
        <v>484</v>
      </c>
      <c r="I184">
        <v>43</v>
      </c>
      <c r="J184" t="s">
        <v>181</v>
      </c>
      <c r="K184" s="4" t="str">
        <f>CONCATENATE(CustomerInfo[[#This Row],[FirstName]]," ",CustomerInfo[[#This Row],[LastName]])</f>
        <v>Mutiu Egunjobi</v>
      </c>
    </row>
    <row r="185" spans="1:11" x14ac:dyDescent="0.25">
      <c r="A185">
        <v>453106</v>
      </c>
      <c r="B185" t="s">
        <v>785</v>
      </c>
      <c r="C185" t="s">
        <v>786</v>
      </c>
      <c r="D185" t="s">
        <v>224</v>
      </c>
      <c r="E185" t="s">
        <v>787</v>
      </c>
      <c r="F185" t="s">
        <v>755</v>
      </c>
      <c r="G185" s="9">
        <v>702807</v>
      </c>
      <c r="H185" t="s">
        <v>279</v>
      </c>
      <c r="I185">
        <v>50</v>
      </c>
      <c r="J185" t="s">
        <v>187</v>
      </c>
      <c r="K185" s="4" t="str">
        <f>CONCATENATE(CustomerInfo[[#This Row],[FirstName]]," ",CustomerInfo[[#This Row],[LastName]])</f>
        <v>Jason Adeyemo</v>
      </c>
    </row>
    <row r="186" spans="1:11" x14ac:dyDescent="0.25">
      <c r="A186">
        <v>453405</v>
      </c>
      <c r="B186" t="s">
        <v>788</v>
      </c>
      <c r="C186" t="s">
        <v>789</v>
      </c>
      <c r="D186" t="s">
        <v>224</v>
      </c>
      <c r="E186" t="s">
        <v>296</v>
      </c>
      <c r="F186" t="s">
        <v>8</v>
      </c>
      <c r="G186" s="9">
        <v>801275</v>
      </c>
      <c r="H186" t="s">
        <v>217</v>
      </c>
      <c r="I186">
        <v>36</v>
      </c>
      <c r="J186" t="s">
        <v>188</v>
      </c>
      <c r="K186" s="4" t="str">
        <f>CONCATENATE(CustomerInfo[[#This Row],[FirstName]]," ",CustomerInfo[[#This Row],[LastName]])</f>
        <v>Emmanuel Jayeoba</v>
      </c>
    </row>
    <row r="187" spans="1:11" x14ac:dyDescent="0.25">
      <c r="A187">
        <v>453545</v>
      </c>
      <c r="B187" t="s">
        <v>790</v>
      </c>
      <c r="C187" t="s">
        <v>708</v>
      </c>
      <c r="D187" t="s">
        <v>234</v>
      </c>
      <c r="E187" t="s">
        <v>709</v>
      </c>
      <c r="F187" t="s">
        <v>532</v>
      </c>
      <c r="G187" s="9">
        <v>707014</v>
      </c>
      <c r="H187" t="s">
        <v>322</v>
      </c>
      <c r="I187">
        <v>59</v>
      </c>
      <c r="J187" t="s">
        <v>189</v>
      </c>
      <c r="K187" s="4" t="str">
        <f>CONCATENATE(CustomerInfo[[#This Row],[FirstName]]," ",CustomerInfo[[#This Row],[LastName]])</f>
        <v>Chief(Mrs) Akeju Mosore</v>
      </c>
    </row>
    <row r="188" spans="1:11" x14ac:dyDescent="0.25">
      <c r="A188">
        <v>454473</v>
      </c>
      <c r="B188" t="s">
        <v>791</v>
      </c>
      <c r="C188" t="s">
        <v>792</v>
      </c>
      <c r="D188" t="s">
        <v>234</v>
      </c>
      <c r="E188" t="s">
        <v>793</v>
      </c>
      <c r="F188" t="s">
        <v>794</v>
      </c>
      <c r="G188" s="9">
        <v>717370</v>
      </c>
      <c r="H188" t="s">
        <v>217</v>
      </c>
      <c r="I188">
        <v>69</v>
      </c>
      <c r="J188" t="s">
        <v>190</v>
      </c>
      <c r="K188" s="4" t="str">
        <f>CONCATENATE(CustomerInfo[[#This Row],[FirstName]]," ",CustomerInfo[[#This Row],[LastName]])</f>
        <v>Adaora Emmanule</v>
      </c>
    </row>
    <row r="189" spans="1:11" x14ac:dyDescent="0.25">
      <c r="A189">
        <v>455012</v>
      </c>
      <c r="B189" t="s">
        <v>795</v>
      </c>
      <c r="C189" t="s">
        <v>618</v>
      </c>
      <c r="D189" t="s">
        <v>234</v>
      </c>
      <c r="E189" t="s">
        <v>796</v>
      </c>
      <c r="F189" t="s">
        <v>278</v>
      </c>
      <c r="G189" s="9">
        <v>808717</v>
      </c>
      <c r="H189" t="s">
        <v>287</v>
      </c>
      <c r="I189">
        <v>49</v>
      </c>
      <c r="J189" t="s">
        <v>191</v>
      </c>
      <c r="K189" s="4" t="str">
        <f>CONCATENATE(CustomerInfo[[#This Row],[FirstName]]," ",CustomerInfo[[#This Row],[LastName]])</f>
        <v>Adaobi Emeka</v>
      </c>
    </row>
    <row r="190" spans="1:11" x14ac:dyDescent="0.25">
      <c r="A190">
        <v>455020</v>
      </c>
      <c r="B190" t="s">
        <v>797</v>
      </c>
      <c r="C190" t="s">
        <v>798</v>
      </c>
      <c r="D190" t="s">
        <v>224</v>
      </c>
      <c r="E190" t="s">
        <v>799</v>
      </c>
      <c r="F190" t="s">
        <v>800</v>
      </c>
      <c r="G190" s="9">
        <v>809811</v>
      </c>
      <c r="H190" t="s">
        <v>322</v>
      </c>
      <c r="I190">
        <v>57</v>
      </c>
      <c r="J190" t="s">
        <v>192</v>
      </c>
      <c r="K190" s="4" t="str">
        <f>CONCATENATE(CustomerInfo[[#This Row],[FirstName]]," ",CustomerInfo[[#This Row],[LastName]])</f>
        <v>Mohmoh Wike</v>
      </c>
    </row>
    <row r="191" spans="1:11" x14ac:dyDescent="0.25">
      <c r="A191">
        <v>500283</v>
      </c>
      <c r="B191" t="s">
        <v>218</v>
      </c>
      <c r="D191" t="s">
        <v>8</v>
      </c>
      <c r="E191" t="s">
        <v>219</v>
      </c>
      <c r="F191" t="s">
        <v>220</v>
      </c>
      <c r="G191" s="9" t="s">
        <v>8</v>
      </c>
      <c r="H191" t="s">
        <v>221</v>
      </c>
      <c r="I191" t="s">
        <v>8</v>
      </c>
      <c r="J191" t="s">
        <v>10</v>
      </c>
      <c r="K191" s="4" t="str">
        <f>CONCATENATE(CustomerInfo[[#This Row],[FirstName]]," ",CustomerInfo[[#This Row],[LastName]])</f>
        <v xml:space="preserve">Nigerite Industrial Ltd </v>
      </c>
    </row>
    <row r="192" spans="1:11" x14ac:dyDescent="0.25">
      <c r="A192">
        <v>500300</v>
      </c>
      <c r="B192" t="s">
        <v>284</v>
      </c>
      <c r="D192" t="s">
        <v>8</v>
      </c>
      <c r="E192" t="s">
        <v>285</v>
      </c>
      <c r="F192" t="s">
        <v>286</v>
      </c>
      <c r="G192" s="9">
        <v>707248</v>
      </c>
      <c r="H192" t="s">
        <v>287</v>
      </c>
      <c r="I192" t="s">
        <v>8</v>
      </c>
      <c r="J192" t="s">
        <v>25</v>
      </c>
      <c r="K192" s="4" t="str">
        <f>CONCATENATE(CustomerInfo[[#This Row],[FirstName]]," ",CustomerInfo[[#This Row],[LastName]])</f>
        <v xml:space="preserve">Funks &amp; Sons Company </v>
      </c>
    </row>
    <row r="193" spans="1:11" x14ac:dyDescent="0.25">
      <c r="A193">
        <v>500375</v>
      </c>
      <c r="B193" t="s">
        <v>525</v>
      </c>
      <c r="D193" t="s">
        <v>8</v>
      </c>
      <c r="E193" t="s">
        <v>526</v>
      </c>
      <c r="F193" t="s">
        <v>527</v>
      </c>
      <c r="G193" s="9">
        <v>800008</v>
      </c>
      <c r="H193" t="s">
        <v>528</v>
      </c>
      <c r="I193" t="s">
        <v>8</v>
      </c>
      <c r="J193" t="s">
        <v>95</v>
      </c>
      <c r="K193" s="4" t="str">
        <f>CONCATENATE(CustomerInfo[[#This Row],[FirstName]]," ",CustomerInfo[[#This Row],[LastName]])</f>
        <v xml:space="preserve">GEBSU Law Firm </v>
      </c>
    </row>
    <row r="194" spans="1:11" x14ac:dyDescent="0.25">
      <c r="A194">
        <v>500395</v>
      </c>
      <c r="B194" t="s">
        <v>228</v>
      </c>
      <c r="D194" t="s">
        <v>8</v>
      </c>
      <c r="E194" t="s">
        <v>229</v>
      </c>
      <c r="F194" t="s">
        <v>230</v>
      </c>
      <c r="G194" s="9">
        <v>906081</v>
      </c>
      <c r="H194" t="s">
        <v>231</v>
      </c>
      <c r="I194" t="s">
        <v>8</v>
      </c>
      <c r="J194" t="s">
        <v>12</v>
      </c>
      <c r="K194" s="4" t="str">
        <f>CONCATENATE(CustomerInfo[[#This Row],[FirstName]]," ",CustomerInfo[[#This Row],[LastName]])</f>
        <v xml:space="preserve">Adefarm Nig. Ltd. </v>
      </c>
    </row>
    <row r="195" spans="1:11" x14ac:dyDescent="0.25">
      <c r="A195">
        <v>501724</v>
      </c>
      <c r="B195" t="s">
        <v>288</v>
      </c>
      <c r="D195" t="s">
        <v>8</v>
      </c>
      <c r="E195" t="s">
        <v>289</v>
      </c>
      <c r="F195" t="s">
        <v>290</v>
      </c>
      <c r="G195" s="9">
        <v>700505</v>
      </c>
      <c r="H195" t="s">
        <v>217</v>
      </c>
      <c r="I195" t="s">
        <v>8</v>
      </c>
      <c r="J195" t="s">
        <v>26</v>
      </c>
      <c r="K195" s="4" t="str">
        <f>CONCATENATE(CustomerInfo[[#This Row],[FirstName]]," ",CustomerInfo[[#This Row],[LastName]])</f>
        <v xml:space="preserve">FreshFlour Nig. Ltd </v>
      </c>
    </row>
    <row r="196" spans="1:11" x14ac:dyDescent="0.25">
      <c r="A196">
        <v>502670</v>
      </c>
      <c r="B196" t="s">
        <v>319</v>
      </c>
      <c r="D196" t="s">
        <v>8</v>
      </c>
      <c r="E196" t="s">
        <v>320</v>
      </c>
      <c r="F196" t="s">
        <v>321</v>
      </c>
      <c r="G196" s="9">
        <v>810912</v>
      </c>
      <c r="H196" t="s">
        <v>322</v>
      </c>
      <c r="I196" t="s">
        <v>8</v>
      </c>
      <c r="J196" t="s">
        <v>34</v>
      </c>
      <c r="K196" s="4" t="str">
        <f>CONCATENATE(CustomerInfo[[#This Row],[FirstName]]," ",CustomerInfo[[#This Row],[LastName]])</f>
        <v xml:space="preserve">Dbont Lounge &amp; Hotel </v>
      </c>
    </row>
    <row r="197" spans="1:11" x14ac:dyDescent="0.25">
      <c r="A197">
        <v>502840</v>
      </c>
      <c r="B197" t="s">
        <v>534</v>
      </c>
      <c r="C197" t="s">
        <v>801</v>
      </c>
      <c r="D197" t="s">
        <v>234</v>
      </c>
      <c r="E197" t="s">
        <v>802</v>
      </c>
      <c r="F197" t="s">
        <v>524</v>
      </c>
      <c r="G197" s="9">
        <v>4400388</v>
      </c>
      <c r="H197" t="s">
        <v>217</v>
      </c>
      <c r="I197">
        <v>39</v>
      </c>
      <c r="J197" t="s">
        <v>193</v>
      </c>
      <c r="K197" s="4" t="str">
        <f>CONCATENATE(CustomerInfo[[#This Row],[FirstName]]," ",CustomerInfo[[#This Row],[LastName]])</f>
        <v>Faith Akinloye</v>
      </c>
    </row>
    <row r="198" spans="1:11" x14ac:dyDescent="0.25">
      <c r="A198">
        <v>503021</v>
      </c>
      <c r="B198" t="s">
        <v>438</v>
      </c>
      <c r="C198" t="s">
        <v>439</v>
      </c>
      <c r="D198" t="s">
        <v>224</v>
      </c>
      <c r="E198" t="s">
        <v>440</v>
      </c>
      <c r="F198" t="s">
        <v>441</v>
      </c>
      <c r="G198" s="9">
        <v>80474</v>
      </c>
      <c r="H198" t="s">
        <v>352</v>
      </c>
      <c r="I198">
        <v>35</v>
      </c>
      <c r="J198" t="s">
        <v>70</v>
      </c>
      <c r="K198" s="4" t="str">
        <f>CONCATENATE(CustomerInfo[[#This Row],[FirstName]]," ",CustomerInfo[[#This Row],[LastName]])</f>
        <v>Anthony Adeyemi</v>
      </c>
    </row>
    <row r="199" spans="1:11" x14ac:dyDescent="0.25">
      <c r="A199">
        <v>503229</v>
      </c>
      <c r="B199" t="s">
        <v>248</v>
      </c>
      <c r="C199" t="s">
        <v>249</v>
      </c>
      <c r="D199" t="s">
        <v>234</v>
      </c>
      <c r="E199" t="s">
        <v>250</v>
      </c>
      <c r="F199" t="s">
        <v>251</v>
      </c>
      <c r="G199" s="9">
        <v>80183</v>
      </c>
      <c r="H199" t="s">
        <v>252</v>
      </c>
      <c r="I199">
        <v>45</v>
      </c>
      <c r="J199" t="s">
        <v>16</v>
      </c>
      <c r="K199" s="4" t="str">
        <f>CONCATENATE(CustomerInfo[[#This Row],[FirstName]]," ",CustomerInfo[[#This Row],[LastName]])</f>
        <v>Kafayat Sanyaolu</v>
      </c>
    </row>
    <row r="200" spans="1:11" x14ac:dyDescent="0.25">
      <c r="A200">
        <v>503456</v>
      </c>
      <c r="B200" t="s">
        <v>253</v>
      </c>
      <c r="D200" t="s">
        <v>8</v>
      </c>
      <c r="E200" t="s">
        <v>229</v>
      </c>
      <c r="F200" t="s">
        <v>254</v>
      </c>
      <c r="G200" s="9">
        <v>906753</v>
      </c>
      <c r="H200" t="s">
        <v>255</v>
      </c>
      <c r="I200" t="s">
        <v>8</v>
      </c>
      <c r="J200" t="s">
        <v>17</v>
      </c>
      <c r="K200" s="4" t="str">
        <f>CONCATENATE(CustomerInfo[[#This Row],[FirstName]]," ",CustomerInfo[[#This Row],[LastName]])</f>
        <v xml:space="preserve">Globerterm Industries </v>
      </c>
    </row>
    <row r="201" spans="1:11" x14ac:dyDescent="0.25">
      <c r="A201">
        <v>503656</v>
      </c>
      <c r="B201" t="s">
        <v>331</v>
      </c>
      <c r="C201" t="s">
        <v>446</v>
      </c>
      <c r="D201" t="s">
        <v>224</v>
      </c>
      <c r="E201" t="s">
        <v>447</v>
      </c>
      <c r="F201" t="s">
        <v>448</v>
      </c>
      <c r="G201" s="9">
        <v>90372</v>
      </c>
      <c r="H201" t="s">
        <v>449</v>
      </c>
      <c r="I201">
        <v>51</v>
      </c>
      <c r="J201" t="s">
        <v>72</v>
      </c>
      <c r="K201" s="4" t="str">
        <f>CONCATENATE(CustomerInfo[[#This Row],[FirstName]]," ",CustomerInfo[[#This Row],[LastName]])</f>
        <v>Quadri Rahmon</v>
      </c>
    </row>
    <row r="202" spans="1:11" x14ac:dyDescent="0.25">
      <c r="A202">
        <v>504906</v>
      </c>
      <c r="B202" t="s">
        <v>265</v>
      </c>
      <c r="C202" t="s">
        <v>266</v>
      </c>
      <c r="D202" t="s">
        <v>224</v>
      </c>
      <c r="E202" t="s">
        <v>267</v>
      </c>
      <c r="F202" t="s">
        <v>264</v>
      </c>
      <c r="G202" s="9">
        <v>806259</v>
      </c>
      <c r="H202" t="s">
        <v>268</v>
      </c>
      <c r="I202">
        <v>25</v>
      </c>
      <c r="J202" t="s">
        <v>20</v>
      </c>
      <c r="K202" s="4" t="str">
        <f>CONCATENATE(CustomerInfo[[#This Row],[FirstName]]," ",CustomerInfo[[#This Row],[LastName]])</f>
        <v>Musa Jinwa</v>
      </c>
    </row>
    <row r="203" spans="1:11" x14ac:dyDescent="0.25">
      <c r="A203">
        <v>505574</v>
      </c>
      <c r="B203" t="s">
        <v>360</v>
      </c>
      <c r="D203" t="s">
        <v>8</v>
      </c>
      <c r="E203" t="s">
        <v>299</v>
      </c>
      <c r="F203" t="s">
        <v>361</v>
      </c>
      <c r="G203" s="9">
        <v>802336</v>
      </c>
      <c r="H203" t="s">
        <v>322</v>
      </c>
      <c r="I203" t="s">
        <v>8</v>
      </c>
      <c r="J203" t="s">
        <v>45</v>
      </c>
      <c r="K203" s="4" t="str">
        <f>CONCATENATE(CustomerInfo[[#This Row],[FirstName]]," ",CustomerInfo[[#This Row],[LastName]])</f>
        <v xml:space="preserve">Alt Pots n Pan Nig.Ltd </v>
      </c>
    </row>
    <row r="204" spans="1:11" x14ac:dyDescent="0.25">
      <c r="A204">
        <v>506723</v>
      </c>
      <c r="B204" t="s">
        <v>739</v>
      </c>
      <c r="C204" t="s">
        <v>740</v>
      </c>
      <c r="D204" t="s">
        <v>234</v>
      </c>
      <c r="E204" t="s">
        <v>363</v>
      </c>
      <c r="F204" t="s">
        <v>8</v>
      </c>
      <c r="G204" s="9">
        <v>702593</v>
      </c>
      <c r="H204" t="s">
        <v>365</v>
      </c>
      <c r="I204">
        <v>68</v>
      </c>
      <c r="J204" t="s">
        <v>170</v>
      </c>
      <c r="K204" s="4" t="str">
        <f>CONCATENATE(CustomerInfo[[#This Row],[FirstName]]," ",CustomerInfo[[#This Row],[LastName]])</f>
        <v>Jennifer Raymond</v>
      </c>
    </row>
    <row r="205" spans="1:11" x14ac:dyDescent="0.25">
      <c r="A205">
        <v>507049</v>
      </c>
      <c r="B205" t="s">
        <v>298</v>
      </c>
      <c r="D205" t="s">
        <v>8</v>
      </c>
      <c r="E205" t="s">
        <v>299</v>
      </c>
      <c r="F205" t="s">
        <v>300</v>
      </c>
      <c r="G205" s="9">
        <v>705730</v>
      </c>
      <c r="H205" t="s">
        <v>301</v>
      </c>
      <c r="I205" t="s">
        <v>8</v>
      </c>
      <c r="J205" t="s">
        <v>29</v>
      </c>
      <c r="K205" s="4" t="str">
        <f>CONCATENATE(CustomerInfo[[#This Row],[FirstName]]," ",CustomerInfo[[#This Row],[LastName]])</f>
        <v xml:space="preserve">Frontend Nur. &amp; Pri. school </v>
      </c>
    </row>
    <row r="206" spans="1:11" x14ac:dyDescent="0.25">
      <c r="A206">
        <v>507172</v>
      </c>
      <c r="B206" t="s">
        <v>366</v>
      </c>
      <c r="D206" t="s">
        <v>8</v>
      </c>
      <c r="E206" t="s">
        <v>367</v>
      </c>
      <c r="F206" t="s">
        <v>368</v>
      </c>
      <c r="G206" s="9">
        <v>805857</v>
      </c>
      <c r="H206" t="s">
        <v>217</v>
      </c>
      <c r="I206" t="s">
        <v>8</v>
      </c>
      <c r="J206" t="s">
        <v>47</v>
      </c>
      <c r="K206" s="4" t="str">
        <f>CONCATENATE(CustomerInfo[[#This Row],[FirstName]]," ",CustomerInfo[[#This Row],[LastName]])</f>
        <v xml:space="preserve">Complan Industries </v>
      </c>
    </row>
    <row r="207" spans="1:11" x14ac:dyDescent="0.25">
      <c r="A207">
        <v>507340</v>
      </c>
      <c r="B207" t="s">
        <v>373</v>
      </c>
      <c r="D207" t="s">
        <v>8</v>
      </c>
      <c r="E207" t="s">
        <v>367</v>
      </c>
      <c r="F207" t="s">
        <v>374</v>
      </c>
      <c r="G207" s="9">
        <v>800786</v>
      </c>
      <c r="H207" t="s">
        <v>322</v>
      </c>
      <c r="I207" t="s">
        <v>8</v>
      </c>
      <c r="J207" t="s">
        <v>49</v>
      </c>
      <c r="K207" s="4" t="str">
        <f>CONCATENATE(CustomerInfo[[#This Row],[FirstName]]," ",CustomerInfo[[#This Row],[LastName]])</f>
        <v xml:space="preserve">SweetToooth Industries </v>
      </c>
    </row>
    <row r="208" spans="1:11" x14ac:dyDescent="0.25">
      <c r="A208">
        <v>508652</v>
      </c>
      <c r="B208" t="s">
        <v>665</v>
      </c>
      <c r="C208" t="s">
        <v>803</v>
      </c>
      <c r="D208" t="s">
        <v>234</v>
      </c>
      <c r="E208" t="s">
        <v>804</v>
      </c>
      <c r="F208" t="s">
        <v>524</v>
      </c>
      <c r="G208" s="9">
        <v>4460778</v>
      </c>
      <c r="H208" t="s">
        <v>322</v>
      </c>
      <c r="I208">
        <v>26</v>
      </c>
      <c r="J208" t="s">
        <v>194</v>
      </c>
      <c r="K208" s="4" t="str">
        <f>CONCATENATE(CustomerInfo[[#This Row],[FirstName]]," ",CustomerInfo[[#This Row],[LastName]])</f>
        <v>Angela Oladokun</v>
      </c>
    </row>
    <row r="209" spans="1:11" x14ac:dyDescent="0.25">
      <c r="A209">
        <v>509375</v>
      </c>
      <c r="B209" t="s">
        <v>525</v>
      </c>
      <c r="D209" t="s">
        <v>8</v>
      </c>
      <c r="E209" t="s">
        <v>526</v>
      </c>
      <c r="F209" t="s">
        <v>527</v>
      </c>
      <c r="G209" s="9">
        <v>800008</v>
      </c>
      <c r="H209" t="s">
        <v>528</v>
      </c>
      <c r="I209" t="s">
        <v>8</v>
      </c>
      <c r="J209" t="s">
        <v>95</v>
      </c>
      <c r="K209" s="4" t="str">
        <f>CONCATENATE(CustomerInfo[[#This Row],[FirstName]]," ",CustomerInfo[[#This Row],[LastName]])</f>
        <v xml:space="preserve">GEBSU Law Firm </v>
      </c>
    </row>
    <row r="210" spans="1:11" x14ac:dyDescent="0.25">
      <c r="A210">
        <v>510283</v>
      </c>
      <c r="B210" t="s">
        <v>218</v>
      </c>
      <c r="D210" t="s">
        <v>8</v>
      </c>
      <c r="E210" t="s">
        <v>219</v>
      </c>
      <c r="F210" t="s">
        <v>220</v>
      </c>
      <c r="G210" s="9" t="s">
        <v>8</v>
      </c>
      <c r="H210" t="s">
        <v>221</v>
      </c>
      <c r="I210" t="s">
        <v>8</v>
      </c>
      <c r="J210" t="s">
        <v>10</v>
      </c>
      <c r="K210" s="4" t="str">
        <f>CONCATENATE(CustomerInfo[[#This Row],[FirstName]]," ",CustomerInfo[[#This Row],[LastName]])</f>
        <v xml:space="preserve">Nigerite Industrial Ltd </v>
      </c>
    </row>
    <row r="211" spans="1:11" x14ac:dyDescent="0.25">
      <c r="A211">
        <v>510294</v>
      </c>
      <c r="B211" t="s">
        <v>466</v>
      </c>
      <c r="C211" t="s">
        <v>467</v>
      </c>
      <c r="D211" t="s">
        <v>234</v>
      </c>
      <c r="E211" t="s">
        <v>468</v>
      </c>
      <c r="F211" t="s">
        <v>469</v>
      </c>
      <c r="G211" s="9">
        <v>70385</v>
      </c>
      <c r="H211" t="s">
        <v>470</v>
      </c>
      <c r="I211">
        <v>36</v>
      </c>
      <c r="J211" t="s">
        <v>78</v>
      </c>
      <c r="K211" s="4" t="str">
        <f>CONCATENATE(CustomerInfo[[#This Row],[FirstName]]," ",CustomerInfo[[#This Row],[LastName]])</f>
        <v>Ayeesha Dagunro</v>
      </c>
    </row>
    <row r="212" spans="1:11" x14ac:dyDescent="0.25">
      <c r="A212">
        <v>510395</v>
      </c>
      <c r="B212" t="s">
        <v>228</v>
      </c>
      <c r="D212" t="s">
        <v>8</v>
      </c>
      <c r="E212" t="s">
        <v>229</v>
      </c>
      <c r="F212" t="s">
        <v>230</v>
      </c>
      <c r="G212" s="9">
        <v>906081</v>
      </c>
      <c r="H212" t="s">
        <v>231</v>
      </c>
      <c r="I212" t="s">
        <v>8</v>
      </c>
      <c r="J212" t="s">
        <v>12</v>
      </c>
      <c r="K212" s="4" t="str">
        <f>CONCATENATE(CustomerInfo[[#This Row],[FirstName]]," ",CustomerInfo[[#This Row],[LastName]])</f>
        <v xml:space="preserve">Adefarm Nig. Ltd. </v>
      </c>
    </row>
    <row r="213" spans="1:11" x14ac:dyDescent="0.25">
      <c r="A213">
        <v>510854</v>
      </c>
      <c r="B213" t="s">
        <v>280</v>
      </c>
      <c r="C213" t="s">
        <v>485</v>
      </c>
      <c r="D213" t="s">
        <v>234</v>
      </c>
      <c r="E213" t="s">
        <v>486</v>
      </c>
      <c r="F213" t="s">
        <v>264</v>
      </c>
      <c r="G213" s="9">
        <v>80627</v>
      </c>
      <c r="H213" t="s">
        <v>487</v>
      </c>
      <c r="I213">
        <v>27</v>
      </c>
      <c r="J213" t="s">
        <v>83</v>
      </c>
      <c r="K213" s="4" t="str">
        <f>CONCATENATE(CustomerInfo[[#This Row],[FirstName]]," ",CustomerInfo[[#This Row],[LastName]])</f>
        <v>Precious Adeokun</v>
      </c>
    </row>
    <row r="214" spans="1:11" x14ac:dyDescent="0.25">
      <c r="A214">
        <v>518652</v>
      </c>
      <c r="B214" t="s">
        <v>805</v>
      </c>
      <c r="C214" t="s">
        <v>806</v>
      </c>
      <c r="D214" t="s">
        <v>234</v>
      </c>
      <c r="E214" t="s">
        <v>807</v>
      </c>
      <c r="F214" t="s">
        <v>808</v>
      </c>
      <c r="G214" s="9" t="s">
        <v>8</v>
      </c>
      <c r="H214" t="s">
        <v>322</v>
      </c>
      <c r="I214">
        <v>40</v>
      </c>
      <c r="J214" t="s">
        <v>195</v>
      </c>
      <c r="K214" s="4" t="str">
        <f>CONCATENATE(CustomerInfo[[#This Row],[FirstName]]," ",CustomerInfo[[#This Row],[LastName]])</f>
        <v>Pamela Williams</v>
      </c>
    </row>
    <row r="215" spans="1:11" x14ac:dyDescent="0.25">
      <c r="A215">
        <v>519375</v>
      </c>
      <c r="B215" t="s">
        <v>525</v>
      </c>
      <c r="D215" t="s">
        <v>8</v>
      </c>
      <c r="E215" t="s">
        <v>526</v>
      </c>
      <c r="F215" t="s">
        <v>527</v>
      </c>
      <c r="G215" s="9">
        <v>800008</v>
      </c>
      <c r="H215" t="s">
        <v>528</v>
      </c>
      <c r="I215" t="s">
        <v>8</v>
      </c>
      <c r="J215" t="s">
        <v>95</v>
      </c>
      <c r="K215" s="4" t="str">
        <f>CONCATENATE(CustomerInfo[[#This Row],[FirstName]]," ",CustomerInfo[[#This Row],[LastName]])</f>
        <v xml:space="preserve">GEBSU Law Firm </v>
      </c>
    </row>
    <row r="216" spans="1:11" x14ac:dyDescent="0.25">
      <c r="A216">
        <v>520684</v>
      </c>
      <c r="B216" t="s">
        <v>534</v>
      </c>
      <c r="C216" t="s">
        <v>272</v>
      </c>
      <c r="D216" t="s">
        <v>234</v>
      </c>
      <c r="E216" t="s">
        <v>535</v>
      </c>
      <c r="F216" t="s">
        <v>536</v>
      </c>
      <c r="G216" s="9">
        <v>90895</v>
      </c>
      <c r="H216" t="s">
        <v>231</v>
      </c>
      <c r="I216">
        <v>39</v>
      </c>
      <c r="J216" t="s">
        <v>98</v>
      </c>
      <c r="K216" s="4" t="str">
        <f>CONCATENATE(CustomerInfo[[#This Row],[FirstName]]," ",CustomerInfo[[#This Row],[LastName]])</f>
        <v>Faith John</v>
      </c>
    </row>
    <row r="217" spans="1:11" x14ac:dyDescent="0.25">
      <c r="A217">
        <v>521724</v>
      </c>
      <c r="B217" t="s">
        <v>288</v>
      </c>
      <c r="D217" t="s">
        <v>8</v>
      </c>
      <c r="E217" t="s">
        <v>289</v>
      </c>
      <c r="F217" t="s">
        <v>290</v>
      </c>
      <c r="G217" s="9">
        <v>700505</v>
      </c>
      <c r="H217" t="s">
        <v>217</v>
      </c>
      <c r="I217" t="s">
        <v>8</v>
      </c>
      <c r="J217" t="s">
        <v>26</v>
      </c>
      <c r="K217" s="4" t="str">
        <f>CONCATENATE(CustomerInfo[[#This Row],[FirstName]]," ",CustomerInfo[[#This Row],[LastName]])</f>
        <v xml:space="preserve">FreshFlour Nig. Ltd </v>
      </c>
    </row>
    <row r="218" spans="1:11" x14ac:dyDescent="0.25">
      <c r="A218">
        <v>521754</v>
      </c>
      <c r="B218" t="s">
        <v>291</v>
      </c>
      <c r="D218" t="s">
        <v>8</v>
      </c>
      <c r="E218" t="s">
        <v>292</v>
      </c>
      <c r="F218" t="s">
        <v>293</v>
      </c>
      <c r="G218" s="9">
        <v>700701</v>
      </c>
      <c r="H218" t="s">
        <v>294</v>
      </c>
      <c r="I218" t="s">
        <v>8</v>
      </c>
      <c r="J218" t="s">
        <v>27</v>
      </c>
      <c r="K218" s="4" t="str">
        <f>CONCATENATE(CustomerInfo[[#This Row],[FirstName]]," ",CustomerInfo[[#This Row],[LastName]])</f>
        <v xml:space="preserve">Garrison Hotels </v>
      </c>
    </row>
    <row r="219" spans="1:11" x14ac:dyDescent="0.25">
      <c r="A219">
        <v>522340</v>
      </c>
      <c r="B219" t="s">
        <v>373</v>
      </c>
      <c r="D219" t="s">
        <v>8</v>
      </c>
      <c r="E219" t="s">
        <v>367</v>
      </c>
      <c r="F219" t="s">
        <v>374</v>
      </c>
      <c r="G219" s="9">
        <v>800786</v>
      </c>
      <c r="H219" t="s">
        <v>322</v>
      </c>
      <c r="I219" t="s">
        <v>8</v>
      </c>
      <c r="J219" t="s">
        <v>49</v>
      </c>
      <c r="K219" s="4" t="str">
        <f>CONCATENATE(CustomerInfo[[#This Row],[FirstName]]," ",CustomerInfo[[#This Row],[LastName]])</f>
        <v xml:space="preserve">SweetToooth Industries </v>
      </c>
    </row>
    <row r="220" spans="1:11" x14ac:dyDescent="0.25">
      <c r="A220">
        <v>522670</v>
      </c>
      <c r="B220" t="s">
        <v>319</v>
      </c>
      <c r="D220" t="s">
        <v>8</v>
      </c>
      <c r="E220" t="s">
        <v>320</v>
      </c>
      <c r="F220" t="s">
        <v>321</v>
      </c>
      <c r="G220" s="9">
        <v>810912</v>
      </c>
      <c r="H220" t="s">
        <v>322</v>
      </c>
      <c r="I220" t="s">
        <v>8</v>
      </c>
      <c r="J220" t="s">
        <v>34</v>
      </c>
      <c r="K220" s="4" t="str">
        <f>CONCATENATE(CustomerInfo[[#This Row],[FirstName]]," ",CustomerInfo[[#This Row],[LastName]])</f>
        <v xml:space="preserve">Dbont Lounge &amp; Hotel </v>
      </c>
    </row>
    <row r="221" spans="1:11" x14ac:dyDescent="0.25">
      <c r="A221">
        <v>522724</v>
      </c>
      <c r="B221" t="s">
        <v>288</v>
      </c>
      <c r="D221" t="s">
        <v>8</v>
      </c>
      <c r="E221" t="s">
        <v>289</v>
      </c>
      <c r="F221" t="s">
        <v>290</v>
      </c>
      <c r="G221" s="9">
        <v>700505</v>
      </c>
      <c r="H221" t="s">
        <v>217</v>
      </c>
      <c r="I221" t="s">
        <v>8</v>
      </c>
      <c r="J221" t="s">
        <v>26</v>
      </c>
      <c r="K221" s="4" t="str">
        <f>CONCATENATE(CustomerInfo[[#This Row],[FirstName]]," ",CustomerInfo[[#This Row],[LastName]])</f>
        <v xml:space="preserve">FreshFlour Nig. Ltd </v>
      </c>
    </row>
    <row r="222" spans="1:11" x14ac:dyDescent="0.25">
      <c r="A222">
        <v>522919</v>
      </c>
      <c r="B222" t="s">
        <v>328</v>
      </c>
      <c r="D222" t="s">
        <v>8</v>
      </c>
      <c r="E222" t="s">
        <v>329</v>
      </c>
      <c r="F222" t="s">
        <v>330</v>
      </c>
      <c r="G222" s="9">
        <v>709577</v>
      </c>
      <c r="H222" t="s">
        <v>275</v>
      </c>
      <c r="I222" t="s">
        <v>8</v>
      </c>
      <c r="J222" t="s">
        <v>36</v>
      </c>
      <c r="K222" s="4" t="str">
        <f>CONCATENATE(CustomerInfo[[#This Row],[FirstName]]," ",CustomerInfo[[#This Row],[LastName]])</f>
        <v xml:space="preserve">Chukwube &amp; Sons Furnitures </v>
      </c>
    </row>
    <row r="223" spans="1:11" x14ac:dyDescent="0.25">
      <c r="A223">
        <v>524012</v>
      </c>
      <c r="B223" t="s">
        <v>345</v>
      </c>
      <c r="D223" t="s">
        <v>8</v>
      </c>
      <c r="E223" t="s">
        <v>346</v>
      </c>
      <c r="F223" t="s">
        <v>347</v>
      </c>
      <c r="G223" s="9">
        <v>819522</v>
      </c>
      <c r="H223" t="s">
        <v>287</v>
      </c>
      <c r="I223" t="s">
        <v>8</v>
      </c>
      <c r="J223" t="s">
        <v>41</v>
      </c>
      <c r="K223" s="4" t="str">
        <f>CONCATENATE(CustomerInfo[[#This Row],[FirstName]]," ",CustomerInfo[[#This Row],[LastName]])</f>
        <v xml:space="preserve">Chuklarh Nig Ltd </v>
      </c>
    </row>
    <row r="224" spans="1:11" x14ac:dyDescent="0.25">
      <c r="A224">
        <v>525574</v>
      </c>
      <c r="B224" t="s">
        <v>360</v>
      </c>
      <c r="D224" t="s">
        <v>8</v>
      </c>
      <c r="E224" t="s">
        <v>299</v>
      </c>
      <c r="F224" t="s">
        <v>361</v>
      </c>
      <c r="G224" s="9">
        <v>802336</v>
      </c>
      <c r="H224" t="s">
        <v>322</v>
      </c>
      <c r="I224" t="s">
        <v>8</v>
      </c>
      <c r="J224" t="s">
        <v>45</v>
      </c>
      <c r="K224" s="4" t="str">
        <f>CONCATENATE(CustomerInfo[[#This Row],[FirstName]]," ",CustomerInfo[[#This Row],[LastName]])</f>
        <v xml:space="preserve">Alt Pots n Pan Nig.Ltd </v>
      </c>
    </row>
    <row r="225" spans="1:11" x14ac:dyDescent="0.25">
      <c r="A225">
        <v>526181</v>
      </c>
      <c r="B225" t="s">
        <v>745</v>
      </c>
      <c r="C225" t="s">
        <v>746</v>
      </c>
      <c r="D225" t="s">
        <v>234</v>
      </c>
      <c r="E225" t="s">
        <v>747</v>
      </c>
      <c r="F225" t="s">
        <v>226</v>
      </c>
      <c r="G225" s="9">
        <v>804086</v>
      </c>
      <c r="H225" t="s">
        <v>748</v>
      </c>
      <c r="I225">
        <v>33</v>
      </c>
      <c r="J225" t="s">
        <v>172</v>
      </c>
      <c r="K225" s="4" t="str">
        <f>CONCATENATE(CustomerInfo[[#This Row],[FirstName]]," ",CustomerInfo[[#This Row],[LastName]])</f>
        <v>Nkechi Nonso</v>
      </c>
    </row>
    <row r="226" spans="1:11" x14ac:dyDescent="0.25">
      <c r="A226">
        <v>526454</v>
      </c>
      <c r="B226" t="s">
        <v>362</v>
      </c>
      <c r="D226" t="s">
        <v>8</v>
      </c>
      <c r="E226" t="s">
        <v>363</v>
      </c>
      <c r="F226" t="s">
        <v>364</v>
      </c>
      <c r="G226" s="9">
        <v>702720</v>
      </c>
      <c r="H226" t="s">
        <v>365</v>
      </c>
      <c r="I226" t="s">
        <v>8</v>
      </c>
      <c r="J226" t="s">
        <v>46</v>
      </c>
      <c r="K226" s="4" t="str">
        <f>CONCATENATE(CustomerInfo[[#This Row],[FirstName]]," ",CustomerInfo[[#This Row],[LastName]])</f>
        <v xml:space="preserve">Keystone Lounge n Bar </v>
      </c>
    </row>
    <row r="227" spans="1:11" x14ac:dyDescent="0.25">
      <c r="A227">
        <v>527172</v>
      </c>
      <c r="B227" t="s">
        <v>366</v>
      </c>
      <c r="D227" t="s">
        <v>8</v>
      </c>
      <c r="E227" t="s">
        <v>367</v>
      </c>
      <c r="F227" t="s">
        <v>368</v>
      </c>
      <c r="G227" s="9">
        <v>805857</v>
      </c>
      <c r="H227" t="s">
        <v>217</v>
      </c>
      <c r="I227" t="s">
        <v>8</v>
      </c>
      <c r="J227" t="s">
        <v>47</v>
      </c>
      <c r="K227" s="4" t="str">
        <f>CONCATENATE(CustomerInfo[[#This Row],[FirstName]]," ",CustomerInfo[[#This Row],[LastName]])</f>
        <v xml:space="preserve">Complan Industries </v>
      </c>
    </row>
    <row r="228" spans="1:11" x14ac:dyDescent="0.25">
      <c r="A228">
        <v>527340</v>
      </c>
      <c r="B228" t="s">
        <v>373</v>
      </c>
      <c r="D228" t="s">
        <v>8</v>
      </c>
      <c r="E228" t="s">
        <v>367</v>
      </c>
      <c r="F228" t="s">
        <v>374</v>
      </c>
      <c r="G228" s="9">
        <v>800786</v>
      </c>
      <c r="H228" t="s">
        <v>322</v>
      </c>
      <c r="I228" t="s">
        <v>8</v>
      </c>
      <c r="J228" t="s">
        <v>49</v>
      </c>
      <c r="K228" s="4" t="str">
        <f>CONCATENATE(CustomerInfo[[#This Row],[FirstName]]," ",CustomerInfo[[#This Row],[LastName]])</f>
        <v xml:space="preserve">SweetToooth Industries </v>
      </c>
    </row>
    <row r="229" spans="1:11" x14ac:dyDescent="0.25">
      <c r="A229">
        <v>527550</v>
      </c>
      <c r="B229" t="s">
        <v>557</v>
      </c>
      <c r="C229" t="s">
        <v>558</v>
      </c>
      <c r="D229" t="s">
        <v>234</v>
      </c>
      <c r="E229" t="s">
        <v>559</v>
      </c>
      <c r="F229" t="s">
        <v>560</v>
      </c>
      <c r="G229" s="9">
        <v>82990</v>
      </c>
      <c r="H229" t="s">
        <v>322</v>
      </c>
      <c r="I229">
        <v>61</v>
      </c>
      <c r="J229" t="s">
        <v>106</v>
      </c>
      <c r="K229" s="4" t="str">
        <f>CONCATENATE(CustomerInfo[[#This Row],[FirstName]]," ",CustomerInfo[[#This Row],[LastName]])</f>
        <v>Vicoria Oseni</v>
      </c>
    </row>
    <row r="230" spans="1:11" x14ac:dyDescent="0.25">
      <c r="A230">
        <v>528090</v>
      </c>
      <c r="B230" t="s">
        <v>378</v>
      </c>
      <c r="C230" t="s">
        <v>379</v>
      </c>
      <c r="D230" t="s">
        <v>224</v>
      </c>
      <c r="E230" t="s">
        <v>380</v>
      </c>
      <c r="F230" t="s">
        <v>8</v>
      </c>
      <c r="G230" s="9">
        <v>705465</v>
      </c>
      <c r="H230" t="s">
        <v>217</v>
      </c>
      <c r="I230">
        <v>33</v>
      </c>
      <c r="J230" t="s">
        <v>51</v>
      </c>
      <c r="K230" s="4" t="str">
        <f>CONCATENATE(CustomerInfo[[#This Row],[FirstName]]," ",CustomerInfo[[#This Row],[LastName]])</f>
        <v>Chuks Chiwell</v>
      </c>
    </row>
    <row r="231" spans="1:11" x14ac:dyDescent="0.25">
      <c r="A231">
        <v>529048</v>
      </c>
      <c r="B231" t="s">
        <v>398</v>
      </c>
      <c r="D231" t="s">
        <v>8</v>
      </c>
      <c r="E231" t="s">
        <v>299</v>
      </c>
      <c r="F231" t="s">
        <v>399</v>
      </c>
      <c r="G231" s="9">
        <v>708893</v>
      </c>
      <c r="H231" t="s">
        <v>217</v>
      </c>
      <c r="I231">
        <v>43</v>
      </c>
      <c r="J231" t="s">
        <v>57</v>
      </c>
      <c r="K231" s="4" t="str">
        <f>CONCATENATE(CustomerInfo[[#This Row],[FirstName]]," ",CustomerInfo[[#This Row],[LastName]])</f>
        <v xml:space="preserve">Winterfed Companies </v>
      </c>
    </row>
    <row r="232" spans="1:11" x14ac:dyDescent="0.25">
      <c r="A232">
        <v>529584</v>
      </c>
      <c r="B232" t="s">
        <v>412</v>
      </c>
      <c r="D232" t="s">
        <v>8</v>
      </c>
      <c r="E232" t="s">
        <v>299</v>
      </c>
      <c r="F232" t="s">
        <v>413</v>
      </c>
      <c r="G232" s="9">
        <v>900093</v>
      </c>
      <c r="H232" t="s">
        <v>314</v>
      </c>
      <c r="I232" t="s">
        <v>8</v>
      </c>
      <c r="J232" t="s">
        <v>62</v>
      </c>
      <c r="K232" s="4" t="str">
        <f>CONCATENATE(CustomerInfo[[#This Row],[FirstName]]," ",CustomerInfo[[#This Row],[LastName]])</f>
        <v xml:space="preserve">Akinlade Electronics </v>
      </c>
    </row>
    <row r="233" spans="1:11" x14ac:dyDescent="0.25">
      <c r="A233">
        <v>529728</v>
      </c>
      <c r="B233" t="s">
        <v>416</v>
      </c>
      <c r="D233" t="s">
        <v>8</v>
      </c>
      <c r="E233" t="s">
        <v>417</v>
      </c>
      <c r="F233" t="s">
        <v>418</v>
      </c>
      <c r="G233" s="9">
        <v>702984</v>
      </c>
      <c r="H233" t="s">
        <v>231</v>
      </c>
      <c r="I233" t="s">
        <v>8</v>
      </c>
      <c r="J233" t="s">
        <v>64</v>
      </c>
      <c r="K233" s="4" t="str">
        <f>CONCATENATE(CustomerInfo[[#This Row],[FirstName]]," ",CustomerInfo[[#This Row],[LastName]])</f>
        <v xml:space="preserve">Rods &amp; Strings Ind. </v>
      </c>
    </row>
    <row r="234" spans="1:11" x14ac:dyDescent="0.25">
      <c r="A234">
        <v>530229</v>
      </c>
      <c r="B234" t="s">
        <v>573</v>
      </c>
      <c r="C234" t="s">
        <v>339</v>
      </c>
      <c r="D234" t="s">
        <v>234</v>
      </c>
      <c r="E234" t="s">
        <v>754</v>
      </c>
      <c r="F234" t="s">
        <v>755</v>
      </c>
      <c r="G234" s="9">
        <v>70394</v>
      </c>
      <c r="H234" t="s">
        <v>322</v>
      </c>
      <c r="I234">
        <v>49</v>
      </c>
      <c r="J234" t="s">
        <v>175</v>
      </c>
      <c r="K234" s="4" t="str">
        <f>CONCATENATE(CustomerInfo[[#This Row],[FirstName]]," ",CustomerInfo[[#This Row],[LastName]])</f>
        <v>Chioma Godwin</v>
      </c>
    </row>
    <row r="235" spans="1:11" x14ac:dyDescent="0.25">
      <c r="A235">
        <v>534561</v>
      </c>
      <c r="B235" t="s">
        <v>571</v>
      </c>
      <c r="C235" t="s">
        <v>551</v>
      </c>
      <c r="D235" t="s">
        <v>234</v>
      </c>
      <c r="E235" t="s">
        <v>809</v>
      </c>
      <c r="F235" t="s">
        <v>524</v>
      </c>
      <c r="G235" s="9">
        <v>91280</v>
      </c>
      <c r="H235" t="s">
        <v>252</v>
      </c>
      <c r="I235">
        <v>45</v>
      </c>
      <c r="J235" t="s">
        <v>111</v>
      </c>
      <c r="K235" s="4" t="str">
        <f>CONCATENATE(CustomerInfo[[#This Row],[FirstName]]," ",CustomerInfo[[#This Row],[LastName]])</f>
        <v>Ebun Johnson</v>
      </c>
    </row>
    <row r="236" spans="1:11" x14ac:dyDescent="0.25">
      <c r="A236">
        <v>536348</v>
      </c>
      <c r="B236" t="s">
        <v>573</v>
      </c>
      <c r="C236" t="s">
        <v>574</v>
      </c>
      <c r="D236" t="s">
        <v>234</v>
      </c>
      <c r="E236" t="s">
        <v>575</v>
      </c>
      <c r="F236" t="s">
        <v>251</v>
      </c>
      <c r="G236" s="9">
        <v>900878</v>
      </c>
      <c r="H236" t="s">
        <v>252</v>
      </c>
      <c r="I236">
        <v>27</v>
      </c>
      <c r="J236" t="s">
        <v>113</v>
      </c>
      <c r="K236" s="4" t="str">
        <f>CONCATENATE(CustomerInfo[[#This Row],[FirstName]]," ",CustomerInfo[[#This Row],[LastName]])</f>
        <v>Chioma Ikokwu</v>
      </c>
    </row>
    <row r="237" spans="1:11" x14ac:dyDescent="0.25">
      <c r="A237">
        <v>538281</v>
      </c>
      <c r="B237" t="s">
        <v>576</v>
      </c>
      <c r="C237" t="s">
        <v>577</v>
      </c>
      <c r="D237" t="s">
        <v>224</v>
      </c>
      <c r="E237" t="s">
        <v>578</v>
      </c>
      <c r="F237" t="s">
        <v>579</v>
      </c>
      <c r="G237" s="9">
        <v>900185</v>
      </c>
      <c r="H237" t="s">
        <v>556</v>
      </c>
      <c r="I237">
        <v>37</v>
      </c>
      <c r="J237" t="s">
        <v>114</v>
      </c>
      <c r="K237" s="4" t="str">
        <f>CONCATENATE(CustomerInfo[[#This Row],[FirstName]]," ",CustomerInfo[[#This Row],[LastName]])</f>
        <v>Denola Marcus</v>
      </c>
    </row>
    <row r="238" spans="1:11" x14ac:dyDescent="0.25">
      <c r="A238">
        <v>539047</v>
      </c>
      <c r="B238" t="s">
        <v>756</v>
      </c>
      <c r="C238" t="s">
        <v>339</v>
      </c>
      <c r="D238" t="s">
        <v>224</v>
      </c>
      <c r="E238" t="s">
        <v>757</v>
      </c>
      <c r="F238" t="s">
        <v>758</v>
      </c>
      <c r="G238" s="9">
        <v>903737</v>
      </c>
      <c r="H238" t="s">
        <v>759</v>
      </c>
      <c r="I238">
        <v>68</v>
      </c>
      <c r="J238" t="s">
        <v>176</v>
      </c>
      <c r="K238" s="4" t="str">
        <f>CONCATENATE(CustomerInfo[[#This Row],[FirstName]]," ",CustomerInfo[[#This Row],[LastName]])</f>
        <v>Uchenna Godwin</v>
      </c>
    </row>
    <row r="239" spans="1:11" x14ac:dyDescent="0.25">
      <c r="A239">
        <v>539298</v>
      </c>
      <c r="B239" t="s">
        <v>760</v>
      </c>
      <c r="C239" t="s">
        <v>761</v>
      </c>
      <c r="D239" t="s">
        <v>234</v>
      </c>
      <c r="E239" t="s">
        <v>762</v>
      </c>
      <c r="F239" t="s">
        <v>763</v>
      </c>
      <c r="G239" s="9">
        <v>90029</v>
      </c>
      <c r="H239" t="s">
        <v>314</v>
      </c>
      <c r="I239">
        <v>49</v>
      </c>
      <c r="J239" t="s">
        <v>177</v>
      </c>
      <c r="K239" s="4" t="str">
        <f>CONCATENATE(CustomerInfo[[#This Row],[FirstName]]," ",CustomerInfo[[#This Row],[LastName]])</f>
        <v>Rita Festus</v>
      </c>
    </row>
    <row r="240" spans="1:11" x14ac:dyDescent="0.25">
      <c r="A240">
        <v>547890</v>
      </c>
      <c r="B240" t="s">
        <v>598</v>
      </c>
      <c r="C240" t="s">
        <v>599</v>
      </c>
      <c r="D240" t="s">
        <v>224</v>
      </c>
      <c r="E240" t="s">
        <v>600</v>
      </c>
      <c r="F240" t="s">
        <v>334</v>
      </c>
      <c r="G240" s="9">
        <v>80288</v>
      </c>
      <c r="H240" t="s">
        <v>394</v>
      </c>
      <c r="I240">
        <v>40</v>
      </c>
      <c r="J240" t="s">
        <v>121</v>
      </c>
      <c r="K240" s="4" t="str">
        <f>CONCATENATE(CustomerInfo[[#This Row],[FirstName]]," ",CustomerInfo[[#This Row],[LastName]])</f>
        <v>Bonny Igwe</v>
      </c>
    </row>
    <row r="241" spans="1:11" x14ac:dyDescent="0.25">
      <c r="A241">
        <v>550315</v>
      </c>
      <c r="B241" t="s">
        <v>810</v>
      </c>
      <c r="D241" t="s">
        <v>8</v>
      </c>
      <c r="E241" t="s">
        <v>811</v>
      </c>
      <c r="F241" t="s">
        <v>308</v>
      </c>
      <c r="G241" s="9">
        <v>900850</v>
      </c>
      <c r="H241" t="s">
        <v>356</v>
      </c>
      <c r="I241">
        <v>67</v>
      </c>
      <c r="J241" t="s">
        <v>196</v>
      </c>
      <c r="K241" s="4" t="str">
        <f>CONCATENATE(CustomerInfo[[#This Row],[FirstName]]," ",CustomerInfo[[#This Row],[LastName]])</f>
        <v xml:space="preserve">Global Optimus Ltd </v>
      </c>
    </row>
    <row r="242" spans="1:11" x14ac:dyDescent="0.25">
      <c r="A242">
        <v>557562</v>
      </c>
      <c r="B242" t="s">
        <v>438</v>
      </c>
      <c r="C242" t="s">
        <v>602</v>
      </c>
      <c r="D242" t="s">
        <v>224</v>
      </c>
      <c r="E242" t="s">
        <v>8</v>
      </c>
      <c r="F242" t="s">
        <v>603</v>
      </c>
      <c r="G242" s="9">
        <v>900185</v>
      </c>
      <c r="H242" t="s">
        <v>604</v>
      </c>
      <c r="I242">
        <v>37</v>
      </c>
      <c r="J242" t="s">
        <v>123</v>
      </c>
      <c r="K242" s="4" t="str">
        <f>CONCATENATE(CustomerInfo[[#This Row],[FirstName]]," ",CustomerInfo[[#This Row],[LastName]])</f>
        <v>Anthony Fagbemi</v>
      </c>
    </row>
    <row r="243" spans="1:11" x14ac:dyDescent="0.25">
      <c r="A243">
        <v>558295</v>
      </c>
      <c r="B243" t="s">
        <v>605</v>
      </c>
      <c r="C243" t="s">
        <v>606</v>
      </c>
      <c r="D243" t="s">
        <v>224</v>
      </c>
      <c r="E243" t="s">
        <v>270</v>
      </c>
      <c r="F243" t="s">
        <v>259</v>
      </c>
      <c r="G243" s="9">
        <v>702630</v>
      </c>
      <c r="H243" t="s">
        <v>607</v>
      </c>
      <c r="I243">
        <v>38</v>
      </c>
      <c r="J243" t="s">
        <v>124</v>
      </c>
      <c r="K243" s="4" t="str">
        <f>CONCATENATE(CustomerInfo[[#This Row],[FirstName]]," ",CustomerInfo[[#This Row],[LastName]])</f>
        <v>Lateef Afolayan</v>
      </c>
    </row>
    <row r="244" spans="1:11" x14ac:dyDescent="0.25">
      <c r="A244">
        <v>570300</v>
      </c>
      <c r="B244" t="s">
        <v>284</v>
      </c>
      <c r="D244" t="s">
        <v>8</v>
      </c>
      <c r="E244" t="s">
        <v>285</v>
      </c>
      <c r="F244" t="s">
        <v>286</v>
      </c>
      <c r="G244" s="9">
        <v>707248</v>
      </c>
      <c r="H244" t="s">
        <v>287</v>
      </c>
      <c r="I244" t="s">
        <v>8</v>
      </c>
      <c r="J244" t="s">
        <v>25</v>
      </c>
      <c r="K244" s="4" t="str">
        <f>CONCATENATE(CustomerInfo[[#This Row],[FirstName]]," ",CustomerInfo[[#This Row],[LastName]])</f>
        <v xml:space="preserve">Funks &amp; Sons Company </v>
      </c>
    </row>
    <row r="245" spans="1:11" x14ac:dyDescent="0.25">
      <c r="A245">
        <v>571300</v>
      </c>
      <c r="B245" t="s">
        <v>284</v>
      </c>
      <c r="D245" t="s">
        <v>8</v>
      </c>
      <c r="E245" t="s">
        <v>285</v>
      </c>
      <c r="F245" t="s">
        <v>286</v>
      </c>
      <c r="G245" s="9">
        <v>707248</v>
      </c>
      <c r="H245" t="s">
        <v>287</v>
      </c>
      <c r="I245" t="s">
        <v>8</v>
      </c>
      <c r="J245" t="s">
        <v>25</v>
      </c>
      <c r="K245" s="4" t="str">
        <f>CONCATENATE(CustomerInfo[[#This Row],[FirstName]]," ",CustomerInfo[[#This Row],[LastName]])</f>
        <v xml:space="preserve">Funks &amp; Sons Company </v>
      </c>
    </row>
    <row r="246" spans="1:11" x14ac:dyDescent="0.25">
      <c r="A246">
        <v>575574</v>
      </c>
      <c r="B246" t="s">
        <v>360</v>
      </c>
      <c r="D246" t="s">
        <v>8</v>
      </c>
      <c r="E246" t="s">
        <v>299</v>
      </c>
      <c r="F246" t="s">
        <v>361</v>
      </c>
      <c r="G246" s="9">
        <v>802336</v>
      </c>
      <c r="H246" t="s">
        <v>322</v>
      </c>
      <c r="I246" t="s">
        <v>8</v>
      </c>
      <c r="J246" t="s">
        <v>45</v>
      </c>
      <c r="K246" s="4" t="str">
        <f>CONCATENATE(CustomerInfo[[#This Row],[FirstName]]," ",CustomerInfo[[#This Row],[LastName]])</f>
        <v xml:space="preserve">Alt Pots n Pan Nig.Ltd </v>
      </c>
    </row>
    <row r="247" spans="1:11" x14ac:dyDescent="0.25">
      <c r="A247">
        <v>591847</v>
      </c>
      <c r="B247" t="s">
        <v>678</v>
      </c>
      <c r="C247" t="s">
        <v>679</v>
      </c>
      <c r="D247" t="s">
        <v>234</v>
      </c>
      <c r="E247" t="s">
        <v>680</v>
      </c>
      <c r="F247" t="s">
        <v>259</v>
      </c>
      <c r="G247" s="9">
        <v>810293</v>
      </c>
      <c r="H247" t="s">
        <v>698</v>
      </c>
      <c r="I247">
        <v>47</v>
      </c>
      <c r="J247" t="s">
        <v>148</v>
      </c>
      <c r="K247" s="4" t="str">
        <f>CONCATENATE(CustomerInfo[[#This Row],[FirstName]]," ",CustomerInfo[[#This Row],[LastName]])</f>
        <v>Paulina Moses</v>
      </c>
    </row>
    <row r="248" spans="1:11" x14ac:dyDescent="0.25">
      <c r="B248" t="s">
        <v>910</v>
      </c>
      <c r="G248" s="9"/>
      <c r="J248" t="s">
        <v>918</v>
      </c>
      <c r="K248" t="str">
        <f>CONCATENATE(CustomerInfo[[#This Row],[FirstName]]," ",CustomerInfo[[#This Row],[LastName]])</f>
        <v xml:space="preserve">  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84DA-6BCA-47C6-ACDC-BADC6B0DFC33}">
  <dimension ref="A1"/>
  <sheetViews>
    <sheetView tabSelected="1" workbookViewId="0">
      <selection activeCell="O18" sqref="O18"/>
    </sheetView>
  </sheetViews>
  <sheetFormatPr defaultRowHeight="15" x14ac:dyDescent="0.25"/>
  <cols>
    <col min="1" max="16384" width="9.140625" style="17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D119-9C42-4711-90F2-2760D52B0DFB}">
  <dimension ref="A1:B35"/>
  <sheetViews>
    <sheetView workbookViewId="0">
      <selection activeCell="D14" sqref="D14"/>
    </sheetView>
  </sheetViews>
  <sheetFormatPr defaultRowHeight="15" x14ac:dyDescent="0.25"/>
  <cols>
    <col min="1" max="1" width="19.140625" bestFit="1" customWidth="1"/>
    <col min="2" max="2" width="20.7109375" bestFit="1" customWidth="1"/>
  </cols>
  <sheetData>
    <row r="1" spans="1:2" x14ac:dyDescent="0.25">
      <c r="A1" s="13" t="s">
        <v>197</v>
      </c>
      <c r="B1" t="s">
        <v>204</v>
      </c>
    </row>
    <row r="2" spans="1:2" x14ac:dyDescent="0.25">
      <c r="A2" s="13" t="s">
        <v>3</v>
      </c>
      <c r="B2" t="s">
        <v>6</v>
      </c>
    </row>
    <row r="4" spans="1:2" x14ac:dyDescent="0.25">
      <c r="A4" s="13" t="s">
        <v>935</v>
      </c>
      <c r="B4" t="s">
        <v>937</v>
      </c>
    </row>
    <row r="5" spans="1:2" x14ac:dyDescent="0.25">
      <c r="A5" s="14" t="s">
        <v>895</v>
      </c>
      <c r="B5">
        <v>29597725.330000002</v>
      </c>
    </row>
    <row r="6" spans="1:2" x14ac:dyDescent="0.25">
      <c r="A6" s="15" t="s">
        <v>242</v>
      </c>
      <c r="B6">
        <v>675131</v>
      </c>
    </row>
    <row r="7" spans="1:2" x14ac:dyDescent="0.25">
      <c r="A7" s="15" t="s">
        <v>271</v>
      </c>
      <c r="B7">
        <v>28922594.330000002</v>
      </c>
    </row>
    <row r="8" spans="1:2" x14ac:dyDescent="0.25">
      <c r="A8" s="14" t="s">
        <v>822</v>
      </c>
      <c r="B8">
        <v>20963141.949450281</v>
      </c>
    </row>
    <row r="9" spans="1:2" x14ac:dyDescent="0.25">
      <c r="A9" s="15" t="s">
        <v>247</v>
      </c>
      <c r="B9">
        <v>671701</v>
      </c>
    </row>
    <row r="10" spans="1:2" x14ac:dyDescent="0.25">
      <c r="A10" s="15" t="s">
        <v>322</v>
      </c>
      <c r="B10">
        <v>328852.81154677866</v>
      </c>
    </row>
    <row r="11" spans="1:2" x14ac:dyDescent="0.25">
      <c r="A11" s="15" t="s">
        <v>231</v>
      </c>
      <c r="B11">
        <v>17026995.437903501</v>
      </c>
    </row>
    <row r="12" spans="1:2" x14ac:dyDescent="0.25">
      <c r="A12" s="15" t="s">
        <v>217</v>
      </c>
      <c r="B12">
        <v>689.7</v>
      </c>
    </row>
    <row r="13" spans="1:2" x14ac:dyDescent="0.25">
      <c r="A13" s="15" t="s">
        <v>275</v>
      </c>
      <c r="B13">
        <v>2798742</v>
      </c>
    </row>
    <row r="14" spans="1:2" x14ac:dyDescent="0.25">
      <c r="A14" s="15" t="s">
        <v>227</v>
      </c>
      <c r="B14">
        <v>136161</v>
      </c>
    </row>
    <row r="15" spans="1:2" x14ac:dyDescent="0.25">
      <c r="A15" s="14" t="s">
        <v>861</v>
      </c>
      <c r="B15">
        <v>557653.54</v>
      </c>
    </row>
    <row r="16" spans="1:2" x14ac:dyDescent="0.25">
      <c r="A16" s="15" t="s">
        <v>327</v>
      </c>
      <c r="B16">
        <v>53315</v>
      </c>
    </row>
    <row r="17" spans="1:2" x14ac:dyDescent="0.25">
      <c r="A17" s="15" t="s">
        <v>314</v>
      </c>
      <c r="B17">
        <v>45592</v>
      </c>
    </row>
    <row r="18" spans="1:2" x14ac:dyDescent="0.25">
      <c r="A18" s="15" t="s">
        <v>268</v>
      </c>
      <c r="B18">
        <v>458746.54</v>
      </c>
    </row>
    <row r="19" spans="1:2" x14ac:dyDescent="0.25">
      <c r="A19" s="14" t="s">
        <v>844</v>
      </c>
      <c r="B19">
        <v>2450444.2400000002</v>
      </c>
    </row>
    <row r="20" spans="1:2" x14ac:dyDescent="0.25">
      <c r="A20" s="15" t="s">
        <v>279</v>
      </c>
      <c r="B20">
        <v>2013.96</v>
      </c>
    </row>
    <row r="21" spans="1:2" x14ac:dyDescent="0.25">
      <c r="A21" s="15" t="s">
        <v>309</v>
      </c>
      <c r="B21">
        <v>77365</v>
      </c>
    </row>
    <row r="22" spans="1:2" x14ac:dyDescent="0.25">
      <c r="A22" s="15" t="s">
        <v>356</v>
      </c>
      <c r="B22">
        <v>17.28</v>
      </c>
    </row>
    <row r="23" spans="1:2" x14ac:dyDescent="0.25">
      <c r="A23" s="15" t="s">
        <v>283</v>
      </c>
      <c r="B23">
        <v>2371048</v>
      </c>
    </row>
    <row r="24" spans="1:2" x14ac:dyDescent="0.25">
      <c r="A24" s="14" t="s">
        <v>930</v>
      </c>
      <c r="B24">
        <v>89002290.090000004</v>
      </c>
    </row>
    <row r="25" spans="1:2" x14ac:dyDescent="0.25">
      <c r="A25" s="15" t="s">
        <v>425</v>
      </c>
      <c r="B25">
        <v>89002290.090000004</v>
      </c>
    </row>
    <row r="26" spans="1:2" x14ac:dyDescent="0.25">
      <c r="A26" s="14" t="s">
        <v>717</v>
      </c>
      <c r="B26">
        <v>310754.09999999998</v>
      </c>
    </row>
    <row r="27" spans="1:2" x14ac:dyDescent="0.25">
      <c r="A27" s="15" t="s">
        <v>237</v>
      </c>
      <c r="B27">
        <v>311088</v>
      </c>
    </row>
    <row r="28" spans="1:2" x14ac:dyDescent="0.25">
      <c r="A28" s="15" t="s">
        <v>294</v>
      </c>
      <c r="B28">
        <v>-333.9</v>
      </c>
    </row>
    <row r="29" spans="1:2" x14ac:dyDescent="0.25">
      <c r="A29" s="14" t="s">
        <v>871</v>
      </c>
      <c r="B29">
        <v>530518.26584477723</v>
      </c>
    </row>
    <row r="30" spans="1:2" x14ac:dyDescent="0.25">
      <c r="A30" s="15" t="s">
        <v>352</v>
      </c>
      <c r="B30">
        <v>530518.26584477723</v>
      </c>
    </row>
    <row r="31" spans="1:2" x14ac:dyDescent="0.25">
      <c r="A31" s="14" t="s">
        <v>885</v>
      </c>
      <c r="B31">
        <v>53714472.899999999</v>
      </c>
    </row>
    <row r="32" spans="1:2" x14ac:dyDescent="0.25">
      <c r="A32" s="15" t="s">
        <v>260</v>
      </c>
      <c r="B32">
        <v>53714472.899999999</v>
      </c>
    </row>
    <row r="33" spans="1:2" x14ac:dyDescent="0.25">
      <c r="A33" s="14" t="s">
        <v>890</v>
      </c>
      <c r="B33">
        <v>611040.87074219028</v>
      </c>
    </row>
    <row r="34" spans="1:2" x14ac:dyDescent="0.25">
      <c r="A34" s="15" t="s">
        <v>386</v>
      </c>
      <c r="B34">
        <v>611040.87074219028</v>
      </c>
    </row>
    <row r="35" spans="1:2" x14ac:dyDescent="0.25">
      <c r="A35" s="14" t="s">
        <v>936</v>
      </c>
      <c r="B35">
        <v>197738041.2860373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F840-B048-4DDF-B38C-7DB56CA48E6A}">
  <dimension ref="A1:I247"/>
  <sheetViews>
    <sheetView workbookViewId="0">
      <selection sqref="A1:I247"/>
    </sheetView>
  </sheetViews>
  <sheetFormatPr defaultRowHeight="15" x14ac:dyDescent="0.25"/>
  <cols>
    <col min="1" max="1" width="17.7109375" customWidth="1"/>
    <col min="2" max="2" width="12.28515625" customWidth="1"/>
    <col min="3" max="3" width="12.7109375" customWidth="1"/>
    <col min="4" max="4" width="16.140625" customWidth="1"/>
    <col min="5" max="5" width="17.42578125" customWidth="1"/>
    <col min="6" max="6" width="17.85546875" customWidth="1"/>
    <col min="7" max="7" width="14.7109375" customWidth="1"/>
    <col min="8" max="8" width="16.42578125" customWidth="1"/>
    <col min="9" max="9" width="1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197</v>
      </c>
      <c r="H1" t="s">
        <v>921</v>
      </c>
      <c r="I1" t="s">
        <v>815</v>
      </c>
    </row>
    <row r="2" spans="1:9" x14ac:dyDescent="0.25">
      <c r="A2">
        <v>100283</v>
      </c>
      <c r="B2" s="1">
        <v>38859</v>
      </c>
      <c r="C2" t="s">
        <v>8</v>
      </c>
      <c r="D2" t="s">
        <v>6</v>
      </c>
      <c r="E2">
        <v>4300000010.7600002</v>
      </c>
      <c r="F2" t="s">
        <v>10</v>
      </c>
      <c r="G2" t="s">
        <v>203</v>
      </c>
      <c r="H2" t="s">
        <v>221</v>
      </c>
      <c r="I2" t="s">
        <v>895</v>
      </c>
    </row>
    <row r="3" spans="1:9" x14ac:dyDescent="0.25">
      <c r="A3">
        <v>102808</v>
      </c>
      <c r="B3" s="1">
        <v>37030</v>
      </c>
      <c r="C3" t="s">
        <v>8</v>
      </c>
      <c r="D3" t="s">
        <v>6</v>
      </c>
      <c r="E3">
        <v>675131</v>
      </c>
      <c r="F3" t="s">
        <v>14</v>
      </c>
      <c r="G3" t="s">
        <v>204</v>
      </c>
      <c r="H3" t="s">
        <v>242</v>
      </c>
      <c r="I3" t="s">
        <v>895</v>
      </c>
    </row>
    <row r="4" spans="1:9" x14ac:dyDescent="0.25">
      <c r="A4">
        <v>104738</v>
      </c>
      <c r="B4" s="1">
        <v>39462</v>
      </c>
      <c r="C4" t="s">
        <v>198</v>
      </c>
      <c r="D4" t="s">
        <v>7</v>
      </c>
      <c r="E4">
        <v>0</v>
      </c>
      <c r="F4" t="s">
        <v>19</v>
      </c>
      <c r="G4" t="s">
        <v>204</v>
      </c>
      <c r="H4" t="s">
        <v>242</v>
      </c>
      <c r="I4" t="s">
        <v>895</v>
      </c>
    </row>
    <row r="5" spans="1:9" x14ac:dyDescent="0.25">
      <c r="A5">
        <v>110347</v>
      </c>
      <c r="B5" s="1">
        <v>40471</v>
      </c>
      <c r="C5" t="s">
        <v>8</v>
      </c>
      <c r="D5" t="s">
        <v>6</v>
      </c>
      <c r="E5">
        <v>27892664.210000001</v>
      </c>
      <c r="F5" t="s">
        <v>21</v>
      </c>
      <c r="G5" t="s">
        <v>204</v>
      </c>
      <c r="H5" t="s">
        <v>271</v>
      </c>
      <c r="I5" t="s">
        <v>895</v>
      </c>
    </row>
    <row r="6" spans="1:9" x14ac:dyDescent="0.25">
      <c r="A6">
        <v>192012</v>
      </c>
      <c r="B6" s="1">
        <v>36853</v>
      </c>
      <c r="C6" t="s">
        <v>8</v>
      </c>
      <c r="D6" t="s">
        <v>6</v>
      </c>
      <c r="E6">
        <v>1029930.12</v>
      </c>
      <c r="F6" t="s">
        <v>65</v>
      </c>
      <c r="G6" t="s">
        <v>204</v>
      </c>
      <c r="H6" t="s">
        <v>271</v>
      </c>
      <c r="I6" t="s">
        <v>895</v>
      </c>
    </row>
    <row r="7" spans="1:9" x14ac:dyDescent="0.25">
      <c r="A7">
        <v>203656</v>
      </c>
      <c r="B7" s="1">
        <v>37865</v>
      </c>
      <c r="C7" t="s">
        <v>8</v>
      </c>
      <c r="D7" t="s">
        <v>6</v>
      </c>
      <c r="E7">
        <v>1989.22</v>
      </c>
      <c r="F7" t="s">
        <v>72</v>
      </c>
      <c r="G7" t="s">
        <v>205</v>
      </c>
      <c r="H7" t="s">
        <v>449</v>
      </c>
      <c r="I7" t="s">
        <v>895</v>
      </c>
    </row>
    <row r="8" spans="1:9" x14ac:dyDescent="0.25">
      <c r="A8">
        <v>212083</v>
      </c>
      <c r="B8" s="1">
        <v>44435</v>
      </c>
      <c r="C8" t="s">
        <v>8</v>
      </c>
      <c r="D8" t="s">
        <v>6</v>
      </c>
      <c r="E8">
        <v>36.6</v>
      </c>
      <c r="F8" t="s">
        <v>87</v>
      </c>
      <c r="G8" t="s">
        <v>205</v>
      </c>
      <c r="H8" t="s">
        <v>221</v>
      </c>
      <c r="I8" t="s">
        <v>895</v>
      </c>
    </row>
    <row r="9" spans="1:9" x14ac:dyDescent="0.25">
      <c r="A9">
        <v>212938</v>
      </c>
      <c r="B9" s="1">
        <v>39075</v>
      </c>
      <c r="C9" t="s">
        <v>8</v>
      </c>
      <c r="D9" t="s">
        <v>6</v>
      </c>
      <c r="E9">
        <v>-635.57000000000005</v>
      </c>
      <c r="F9" t="s">
        <v>89</v>
      </c>
      <c r="G9" t="s">
        <v>205</v>
      </c>
      <c r="H9" t="s">
        <v>509</v>
      </c>
      <c r="I9" t="s">
        <v>895</v>
      </c>
    </row>
    <row r="10" spans="1:9" x14ac:dyDescent="0.25">
      <c r="A10">
        <v>222939</v>
      </c>
      <c r="B10" s="1">
        <v>40670</v>
      </c>
      <c r="C10" t="s">
        <v>8</v>
      </c>
      <c r="D10" t="s">
        <v>6</v>
      </c>
      <c r="E10">
        <v>622195.18999999994</v>
      </c>
      <c r="F10" t="s">
        <v>101</v>
      </c>
      <c r="G10" t="s">
        <v>205</v>
      </c>
      <c r="H10" t="s">
        <v>543</v>
      </c>
      <c r="I10" t="s">
        <v>895</v>
      </c>
    </row>
    <row r="11" spans="1:9" x14ac:dyDescent="0.25">
      <c r="A11">
        <v>229283</v>
      </c>
      <c r="B11" s="1">
        <v>40994</v>
      </c>
      <c r="C11" t="s">
        <v>8</v>
      </c>
      <c r="D11" t="s">
        <v>6</v>
      </c>
      <c r="E11">
        <v>33329.35</v>
      </c>
      <c r="F11" t="s">
        <v>107</v>
      </c>
      <c r="G11" t="s">
        <v>205</v>
      </c>
      <c r="H11" t="s">
        <v>271</v>
      </c>
      <c r="I11" t="s">
        <v>895</v>
      </c>
    </row>
    <row r="12" spans="1:9" x14ac:dyDescent="0.25">
      <c r="A12">
        <v>242908</v>
      </c>
      <c r="B12" s="1">
        <v>41774</v>
      </c>
      <c r="C12" t="s">
        <v>8</v>
      </c>
      <c r="D12" t="s">
        <v>6</v>
      </c>
      <c r="E12">
        <v>6755196</v>
      </c>
      <c r="F12" t="s">
        <v>117</v>
      </c>
      <c r="G12" t="s">
        <v>205</v>
      </c>
      <c r="H12" t="s">
        <v>271</v>
      </c>
      <c r="I12" t="s">
        <v>895</v>
      </c>
    </row>
    <row r="13" spans="1:9" x14ac:dyDescent="0.25">
      <c r="A13">
        <v>246182</v>
      </c>
      <c r="B13" s="1">
        <v>39046</v>
      </c>
      <c r="C13" t="s">
        <v>8</v>
      </c>
      <c r="D13" t="s">
        <v>6</v>
      </c>
      <c r="E13">
        <v>73320</v>
      </c>
      <c r="F13" t="s">
        <v>119</v>
      </c>
      <c r="G13" t="s">
        <v>205</v>
      </c>
      <c r="H13" t="s">
        <v>449</v>
      </c>
      <c r="I13" t="s">
        <v>895</v>
      </c>
    </row>
    <row r="14" spans="1:9" x14ac:dyDescent="0.25">
      <c r="A14">
        <v>273828</v>
      </c>
      <c r="B14" s="1">
        <v>40535</v>
      </c>
      <c r="C14" t="s">
        <v>8</v>
      </c>
      <c r="D14" t="s">
        <v>6</v>
      </c>
      <c r="E14">
        <v>3978283.38</v>
      </c>
      <c r="F14" t="s">
        <v>139</v>
      </c>
      <c r="G14" t="s">
        <v>205</v>
      </c>
      <c r="H14" t="s">
        <v>221</v>
      </c>
      <c r="I14" t="s">
        <v>895</v>
      </c>
    </row>
    <row r="15" spans="1:9" x14ac:dyDescent="0.25">
      <c r="A15">
        <v>289842</v>
      </c>
      <c r="B15" s="1">
        <v>42055</v>
      </c>
      <c r="C15" t="s">
        <v>8</v>
      </c>
      <c r="D15" t="s">
        <v>6</v>
      </c>
      <c r="E15">
        <v>104888295.5</v>
      </c>
      <c r="F15" t="s">
        <v>146</v>
      </c>
      <c r="G15" t="s">
        <v>205</v>
      </c>
      <c r="H15" t="s">
        <v>449</v>
      </c>
      <c r="I15" t="s">
        <v>895</v>
      </c>
    </row>
    <row r="16" spans="1:9" x14ac:dyDescent="0.25">
      <c r="A16">
        <v>291010</v>
      </c>
      <c r="B16" s="1">
        <v>42866</v>
      </c>
      <c r="C16" t="s">
        <v>8</v>
      </c>
      <c r="D16" t="s">
        <v>6</v>
      </c>
      <c r="E16">
        <v>33356429</v>
      </c>
      <c r="F16" t="s">
        <v>147</v>
      </c>
      <c r="G16" t="s">
        <v>205</v>
      </c>
      <c r="H16" t="s">
        <v>509</v>
      </c>
      <c r="I16" t="s">
        <v>895</v>
      </c>
    </row>
    <row r="17" spans="1:9" x14ac:dyDescent="0.25">
      <c r="A17">
        <v>293818</v>
      </c>
      <c r="B17" s="1">
        <v>44552</v>
      </c>
      <c r="C17" t="s">
        <v>8</v>
      </c>
      <c r="D17" t="s">
        <v>6</v>
      </c>
      <c r="E17">
        <v>9912231</v>
      </c>
      <c r="F17" t="s">
        <v>151</v>
      </c>
      <c r="G17" t="s">
        <v>205</v>
      </c>
      <c r="H17" t="s">
        <v>449</v>
      </c>
      <c r="I17" t="s">
        <v>895</v>
      </c>
    </row>
    <row r="18" spans="1:9" x14ac:dyDescent="0.25">
      <c r="A18">
        <v>400281</v>
      </c>
      <c r="B18" s="1">
        <v>38527</v>
      </c>
      <c r="C18" t="s">
        <v>8</v>
      </c>
      <c r="D18" t="s">
        <v>6</v>
      </c>
      <c r="E18">
        <v>696258.3</v>
      </c>
      <c r="F18" t="s">
        <v>153</v>
      </c>
      <c r="G18" t="s">
        <v>205</v>
      </c>
      <c r="H18" t="s">
        <v>242</v>
      </c>
      <c r="I18" t="s">
        <v>895</v>
      </c>
    </row>
    <row r="19" spans="1:9" x14ac:dyDescent="0.25">
      <c r="A19">
        <v>400284</v>
      </c>
      <c r="B19" s="1">
        <v>43176</v>
      </c>
      <c r="C19" t="s">
        <v>8</v>
      </c>
      <c r="D19" t="s">
        <v>6</v>
      </c>
      <c r="E19">
        <v>76934440.469999999</v>
      </c>
      <c r="F19" t="s">
        <v>154</v>
      </c>
      <c r="G19" t="s">
        <v>205</v>
      </c>
      <c r="H19" t="s">
        <v>695</v>
      </c>
      <c r="I19" t="s">
        <v>895</v>
      </c>
    </row>
    <row r="20" spans="1:9" x14ac:dyDescent="0.25">
      <c r="A20">
        <v>402846</v>
      </c>
      <c r="B20" s="1">
        <v>37917</v>
      </c>
      <c r="C20" t="s">
        <v>8</v>
      </c>
      <c r="D20" t="s">
        <v>6</v>
      </c>
      <c r="E20">
        <v>3329.5176999999999</v>
      </c>
      <c r="F20" t="s">
        <v>157</v>
      </c>
      <c r="G20" t="s">
        <v>205</v>
      </c>
      <c r="H20" t="s">
        <v>543</v>
      </c>
      <c r="I20" t="s">
        <v>895</v>
      </c>
    </row>
    <row r="21" spans="1:9" x14ac:dyDescent="0.25">
      <c r="A21">
        <v>442891</v>
      </c>
      <c r="B21" s="1">
        <v>37895</v>
      </c>
      <c r="C21" t="s">
        <v>8</v>
      </c>
      <c r="D21" t="s">
        <v>6</v>
      </c>
      <c r="E21">
        <v>794158</v>
      </c>
      <c r="F21" t="s">
        <v>179</v>
      </c>
      <c r="G21" t="s">
        <v>205</v>
      </c>
      <c r="H21" t="s">
        <v>242</v>
      </c>
      <c r="I21" t="s">
        <v>895</v>
      </c>
    </row>
    <row r="22" spans="1:9" x14ac:dyDescent="0.25">
      <c r="A22">
        <v>500283</v>
      </c>
      <c r="B22" s="1">
        <v>39920</v>
      </c>
      <c r="C22" t="s">
        <v>8</v>
      </c>
      <c r="D22" t="s">
        <v>6</v>
      </c>
      <c r="E22">
        <v>209263.44</v>
      </c>
      <c r="F22" t="s">
        <v>10</v>
      </c>
      <c r="G22" t="s">
        <v>205</v>
      </c>
      <c r="H22" t="s">
        <v>221</v>
      </c>
      <c r="I22" t="s">
        <v>895</v>
      </c>
    </row>
    <row r="23" spans="1:9" x14ac:dyDescent="0.25">
      <c r="A23">
        <v>503656</v>
      </c>
      <c r="B23" s="1">
        <v>39920</v>
      </c>
      <c r="C23" t="s">
        <v>8</v>
      </c>
      <c r="D23" t="s">
        <v>6</v>
      </c>
      <c r="E23">
        <v>8.7914999999999992</v>
      </c>
      <c r="F23" t="s">
        <v>72</v>
      </c>
      <c r="G23" t="s">
        <v>205</v>
      </c>
      <c r="H23" t="s">
        <v>449</v>
      </c>
      <c r="I23" t="s">
        <v>895</v>
      </c>
    </row>
    <row r="24" spans="1:9" x14ac:dyDescent="0.25">
      <c r="A24">
        <v>510283</v>
      </c>
      <c r="B24" s="1">
        <v>43899</v>
      </c>
      <c r="C24" t="s">
        <v>8</v>
      </c>
      <c r="D24" t="s">
        <v>6</v>
      </c>
      <c r="E24">
        <v>1474</v>
      </c>
      <c r="F24" t="s">
        <v>10</v>
      </c>
      <c r="G24" t="s">
        <v>205</v>
      </c>
      <c r="H24" t="s">
        <v>221</v>
      </c>
      <c r="I24" t="s">
        <v>895</v>
      </c>
    </row>
    <row r="25" spans="1:9" x14ac:dyDescent="0.25">
      <c r="A25">
        <v>121300</v>
      </c>
      <c r="B25" s="1">
        <v>37534</v>
      </c>
      <c r="C25" t="s">
        <v>8</v>
      </c>
      <c r="D25" t="s">
        <v>6</v>
      </c>
      <c r="E25">
        <v>5141679</v>
      </c>
      <c r="F25" t="s">
        <v>25</v>
      </c>
      <c r="G25" t="s">
        <v>203</v>
      </c>
      <c r="H25" t="s">
        <v>287</v>
      </c>
      <c r="I25" t="s">
        <v>878</v>
      </c>
    </row>
    <row r="26" spans="1:9" x14ac:dyDescent="0.25">
      <c r="A26">
        <v>124012</v>
      </c>
      <c r="B26" s="1">
        <v>38837</v>
      </c>
      <c r="C26" t="s">
        <v>8</v>
      </c>
      <c r="D26" t="s">
        <v>6</v>
      </c>
      <c r="E26">
        <v>99800028.290000007</v>
      </c>
      <c r="F26" t="s">
        <v>41</v>
      </c>
      <c r="G26" t="s">
        <v>203</v>
      </c>
      <c r="H26" t="s">
        <v>287</v>
      </c>
      <c r="I26" t="s">
        <v>878</v>
      </c>
    </row>
    <row r="27" spans="1:9" x14ac:dyDescent="0.25">
      <c r="A27">
        <v>219375</v>
      </c>
      <c r="B27" s="1">
        <v>43223</v>
      </c>
      <c r="C27" t="s">
        <v>8</v>
      </c>
      <c r="D27" t="s">
        <v>6</v>
      </c>
      <c r="E27">
        <v>150957.20000000001</v>
      </c>
      <c r="F27" t="s">
        <v>95</v>
      </c>
      <c r="G27" t="s">
        <v>205</v>
      </c>
      <c r="H27" t="s">
        <v>528</v>
      </c>
      <c r="I27" t="s">
        <v>878</v>
      </c>
    </row>
    <row r="28" spans="1:9" x14ac:dyDescent="0.25">
      <c r="A28">
        <v>222049</v>
      </c>
      <c r="B28" s="1">
        <v>38594</v>
      </c>
      <c r="C28" t="s">
        <v>8</v>
      </c>
      <c r="D28" t="s">
        <v>6</v>
      </c>
      <c r="E28">
        <v>78647.460000000006</v>
      </c>
      <c r="F28" t="s">
        <v>100</v>
      </c>
      <c r="G28" t="s">
        <v>205</v>
      </c>
      <c r="H28" t="s">
        <v>287</v>
      </c>
      <c r="I28" t="s">
        <v>878</v>
      </c>
    </row>
    <row r="29" spans="1:9" x14ac:dyDescent="0.25">
      <c r="A29">
        <v>229890</v>
      </c>
      <c r="B29" s="1">
        <v>37937</v>
      </c>
      <c r="C29" t="s">
        <v>8</v>
      </c>
      <c r="D29" t="s">
        <v>6</v>
      </c>
      <c r="E29">
        <v>332929658.36000001</v>
      </c>
      <c r="F29" t="s">
        <v>108</v>
      </c>
      <c r="G29" t="s">
        <v>205</v>
      </c>
      <c r="H29" t="s">
        <v>287</v>
      </c>
      <c r="I29" t="s">
        <v>878</v>
      </c>
    </row>
    <row r="30" spans="1:9" x14ac:dyDescent="0.25">
      <c r="A30">
        <v>231859</v>
      </c>
      <c r="B30" s="1">
        <v>37183</v>
      </c>
      <c r="C30" t="s">
        <v>8</v>
      </c>
      <c r="D30" t="s">
        <v>6</v>
      </c>
      <c r="E30">
        <v>6877.68</v>
      </c>
      <c r="F30" t="s">
        <v>109</v>
      </c>
      <c r="G30" t="s">
        <v>205</v>
      </c>
      <c r="H30" t="s">
        <v>287</v>
      </c>
      <c r="I30" t="s">
        <v>878</v>
      </c>
    </row>
    <row r="31" spans="1:9" x14ac:dyDescent="0.25">
      <c r="A31">
        <v>242272</v>
      </c>
      <c r="B31" s="1">
        <v>43240</v>
      </c>
      <c r="C31" t="s">
        <v>8</v>
      </c>
      <c r="D31" t="s">
        <v>6</v>
      </c>
      <c r="E31">
        <v>3384883</v>
      </c>
      <c r="F31" t="s">
        <v>116</v>
      </c>
      <c r="G31" t="s">
        <v>205</v>
      </c>
      <c r="H31" t="s">
        <v>528</v>
      </c>
      <c r="I31" t="s">
        <v>878</v>
      </c>
    </row>
    <row r="32" spans="1:9" x14ac:dyDescent="0.25">
      <c r="A32">
        <v>261890</v>
      </c>
      <c r="B32" s="1">
        <v>42893</v>
      </c>
      <c r="C32" t="s">
        <v>202</v>
      </c>
      <c r="D32" t="s">
        <v>7</v>
      </c>
      <c r="E32">
        <v>0</v>
      </c>
      <c r="F32" t="s">
        <v>127</v>
      </c>
      <c r="G32" t="s">
        <v>205</v>
      </c>
      <c r="H32" t="s">
        <v>528</v>
      </c>
      <c r="I32" t="s">
        <v>878</v>
      </c>
    </row>
    <row r="33" spans="1:9" x14ac:dyDescent="0.25">
      <c r="A33">
        <v>262059</v>
      </c>
      <c r="B33" s="1">
        <v>44322</v>
      </c>
      <c r="C33" t="s">
        <v>8</v>
      </c>
      <c r="D33" t="s">
        <v>6</v>
      </c>
      <c r="E33">
        <v>56925</v>
      </c>
      <c r="F33" t="s">
        <v>128</v>
      </c>
      <c r="G33" t="s">
        <v>205</v>
      </c>
      <c r="H33" t="s">
        <v>287</v>
      </c>
      <c r="I33" t="s">
        <v>878</v>
      </c>
    </row>
    <row r="34" spans="1:9" x14ac:dyDescent="0.25">
      <c r="A34">
        <v>283728</v>
      </c>
      <c r="B34" s="1">
        <v>42683</v>
      </c>
      <c r="C34" t="s">
        <v>8</v>
      </c>
      <c r="D34" t="s">
        <v>6</v>
      </c>
      <c r="E34">
        <v>522663.4</v>
      </c>
      <c r="F34" t="s">
        <v>143</v>
      </c>
      <c r="G34" t="s">
        <v>205</v>
      </c>
      <c r="H34" t="s">
        <v>669</v>
      </c>
      <c r="I34" t="s">
        <v>878</v>
      </c>
    </row>
    <row r="35" spans="1:9" x14ac:dyDescent="0.25">
      <c r="A35">
        <v>400456</v>
      </c>
      <c r="B35" s="1">
        <v>39227</v>
      </c>
      <c r="C35" t="s">
        <v>8</v>
      </c>
      <c r="D35" t="s">
        <v>6</v>
      </c>
      <c r="E35">
        <v>10340606</v>
      </c>
      <c r="F35" t="s">
        <v>155</v>
      </c>
      <c r="G35" t="s">
        <v>205</v>
      </c>
      <c r="H35" t="s">
        <v>698</v>
      </c>
      <c r="I35" t="s">
        <v>878</v>
      </c>
    </row>
    <row r="36" spans="1:9" x14ac:dyDescent="0.25">
      <c r="A36">
        <v>439047</v>
      </c>
      <c r="B36" s="1">
        <v>44537</v>
      </c>
      <c r="C36" t="s">
        <v>8</v>
      </c>
      <c r="D36" t="s">
        <v>6</v>
      </c>
      <c r="E36">
        <v>2869889</v>
      </c>
      <c r="F36" t="s">
        <v>176</v>
      </c>
      <c r="G36" t="s">
        <v>205</v>
      </c>
      <c r="H36" t="s">
        <v>759</v>
      </c>
      <c r="I36" t="s">
        <v>878</v>
      </c>
    </row>
    <row r="37" spans="1:9" x14ac:dyDescent="0.25">
      <c r="A37">
        <v>440273</v>
      </c>
      <c r="B37" s="1">
        <v>38984</v>
      </c>
      <c r="C37" t="s">
        <v>8</v>
      </c>
      <c r="D37" t="s">
        <v>6</v>
      </c>
      <c r="E37">
        <v>6818435</v>
      </c>
      <c r="F37" t="s">
        <v>178</v>
      </c>
      <c r="G37" t="s">
        <v>205</v>
      </c>
      <c r="H37" t="s">
        <v>669</v>
      </c>
      <c r="I37" t="s">
        <v>878</v>
      </c>
    </row>
    <row r="38" spans="1:9" x14ac:dyDescent="0.25">
      <c r="A38">
        <v>448124</v>
      </c>
      <c r="B38" s="1">
        <v>41894</v>
      </c>
      <c r="C38" t="s">
        <v>8</v>
      </c>
      <c r="D38" t="s">
        <v>6</v>
      </c>
      <c r="E38">
        <v>246985.3</v>
      </c>
      <c r="F38" t="s">
        <v>182</v>
      </c>
      <c r="G38" t="s">
        <v>205</v>
      </c>
      <c r="H38" t="s">
        <v>776</v>
      </c>
      <c r="I38" t="s">
        <v>878</v>
      </c>
    </row>
    <row r="39" spans="1:9" x14ac:dyDescent="0.25">
      <c r="A39">
        <v>455012</v>
      </c>
      <c r="B39" s="1">
        <v>44280</v>
      </c>
      <c r="C39" t="s">
        <v>8</v>
      </c>
      <c r="D39" t="s">
        <v>6</v>
      </c>
      <c r="E39">
        <v>100369</v>
      </c>
      <c r="F39" t="s">
        <v>191</v>
      </c>
      <c r="G39" t="s">
        <v>205</v>
      </c>
      <c r="H39" t="s">
        <v>287</v>
      </c>
      <c r="I39" t="s">
        <v>878</v>
      </c>
    </row>
    <row r="40" spans="1:9" x14ac:dyDescent="0.25">
      <c r="A40">
        <v>500300</v>
      </c>
      <c r="B40" s="1">
        <v>39298</v>
      </c>
      <c r="C40" t="s">
        <v>8</v>
      </c>
      <c r="D40" t="s">
        <v>6</v>
      </c>
      <c r="E40">
        <v>3131.42</v>
      </c>
      <c r="F40" t="s">
        <v>25</v>
      </c>
      <c r="G40" t="s">
        <v>205</v>
      </c>
      <c r="H40" t="s">
        <v>287</v>
      </c>
      <c r="I40" t="s">
        <v>878</v>
      </c>
    </row>
    <row r="41" spans="1:9" x14ac:dyDescent="0.25">
      <c r="A41">
        <v>500375</v>
      </c>
      <c r="B41" s="1">
        <v>37500</v>
      </c>
      <c r="C41" t="s">
        <v>8</v>
      </c>
      <c r="D41" t="s">
        <v>6</v>
      </c>
      <c r="E41">
        <v>46095.54</v>
      </c>
      <c r="F41" t="s">
        <v>95</v>
      </c>
      <c r="G41" t="s">
        <v>205</v>
      </c>
      <c r="H41" t="s">
        <v>528</v>
      </c>
      <c r="I41" t="s">
        <v>878</v>
      </c>
    </row>
    <row r="42" spans="1:9" x14ac:dyDescent="0.25">
      <c r="A42">
        <v>509375</v>
      </c>
      <c r="B42" s="1">
        <v>37362</v>
      </c>
      <c r="C42" t="s">
        <v>8</v>
      </c>
      <c r="D42" t="s">
        <v>6</v>
      </c>
      <c r="E42">
        <v>828</v>
      </c>
      <c r="F42" t="s">
        <v>95</v>
      </c>
      <c r="G42" t="s">
        <v>205</v>
      </c>
      <c r="H42" t="s">
        <v>528</v>
      </c>
      <c r="I42" t="s">
        <v>878</v>
      </c>
    </row>
    <row r="43" spans="1:9" x14ac:dyDescent="0.25">
      <c r="A43">
        <v>519375</v>
      </c>
      <c r="B43" s="1">
        <v>39082</v>
      </c>
      <c r="C43" t="s">
        <v>8</v>
      </c>
      <c r="D43" t="s">
        <v>6</v>
      </c>
      <c r="E43">
        <v>1.5798000000000001</v>
      </c>
      <c r="F43" t="s">
        <v>95</v>
      </c>
      <c r="G43" t="s">
        <v>205</v>
      </c>
      <c r="H43" t="s">
        <v>528</v>
      </c>
      <c r="I43" t="s">
        <v>878</v>
      </c>
    </row>
    <row r="44" spans="1:9" x14ac:dyDescent="0.25">
      <c r="A44">
        <v>524012</v>
      </c>
      <c r="B44" s="1">
        <v>44259</v>
      </c>
      <c r="C44" t="s">
        <v>8</v>
      </c>
      <c r="D44" t="s">
        <v>6</v>
      </c>
      <c r="E44">
        <v>79429.14</v>
      </c>
      <c r="F44" t="s">
        <v>41</v>
      </c>
      <c r="G44" t="s">
        <v>205</v>
      </c>
      <c r="H44" t="s">
        <v>287</v>
      </c>
      <c r="I44" t="s">
        <v>878</v>
      </c>
    </row>
    <row r="45" spans="1:9" x14ac:dyDescent="0.25">
      <c r="A45">
        <v>539047</v>
      </c>
      <c r="B45" s="1">
        <v>41609</v>
      </c>
      <c r="C45" t="s">
        <v>8</v>
      </c>
      <c r="D45" t="s">
        <v>6</v>
      </c>
      <c r="E45">
        <v>342.8</v>
      </c>
      <c r="F45" t="s">
        <v>176</v>
      </c>
      <c r="G45" t="s">
        <v>205</v>
      </c>
      <c r="H45" t="s">
        <v>759</v>
      </c>
      <c r="I45" t="s">
        <v>878</v>
      </c>
    </row>
    <row r="46" spans="1:9" x14ac:dyDescent="0.25">
      <c r="A46">
        <v>570300</v>
      </c>
      <c r="B46" s="1">
        <v>44746</v>
      </c>
      <c r="C46" t="s">
        <v>8</v>
      </c>
      <c r="D46" t="s">
        <v>6</v>
      </c>
      <c r="E46">
        <v>4725.41</v>
      </c>
      <c r="F46" t="s">
        <v>25</v>
      </c>
      <c r="G46" t="s">
        <v>205</v>
      </c>
      <c r="H46" t="s">
        <v>287</v>
      </c>
      <c r="I46" t="s">
        <v>878</v>
      </c>
    </row>
    <row r="47" spans="1:9" x14ac:dyDescent="0.25">
      <c r="A47">
        <v>571300</v>
      </c>
      <c r="B47" s="1">
        <v>39277</v>
      </c>
      <c r="C47" t="s">
        <v>8</v>
      </c>
      <c r="D47" t="s">
        <v>6</v>
      </c>
      <c r="E47">
        <v>25827.7</v>
      </c>
      <c r="F47" t="s">
        <v>25</v>
      </c>
      <c r="G47" t="s">
        <v>205</v>
      </c>
      <c r="H47" t="s">
        <v>287</v>
      </c>
      <c r="I47" t="s">
        <v>878</v>
      </c>
    </row>
    <row r="48" spans="1:9" x14ac:dyDescent="0.25">
      <c r="A48">
        <v>100087</v>
      </c>
      <c r="B48" s="1">
        <v>39346</v>
      </c>
      <c r="C48" t="s">
        <v>8</v>
      </c>
      <c r="D48" t="s">
        <v>6</v>
      </c>
      <c r="E48">
        <v>53235000000.150002</v>
      </c>
      <c r="F48" t="s">
        <v>9</v>
      </c>
      <c r="G48" t="s">
        <v>203</v>
      </c>
      <c r="H48" t="s">
        <v>217</v>
      </c>
      <c r="I48" t="s">
        <v>822</v>
      </c>
    </row>
    <row r="49" spans="1:9" x14ac:dyDescent="0.25">
      <c r="A49">
        <v>100293</v>
      </c>
      <c r="B49" s="1">
        <v>39530</v>
      </c>
      <c r="C49" t="s">
        <v>8</v>
      </c>
      <c r="D49" t="s">
        <v>6</v>
      </c>
      <c r="E49">
        <v>136161</v>
      </c>
      <c r="F49" t="s">
        <v>11</v>
      </c>
      <c r="G49" t="s">
        <v>204</v>
      </c>
      <c r="H49" t="s">
        <v>227</v>
      </c>
      <c r="I49" t="s">
        <v>822</v>
      </c>
    </row>
    <row r="50" spans="1:9" x14ac:dyDescent="0.25">
      <c r="A50">
        <v>100395</v>
      </c>
      <c r="B50" s="1">
        <v>41852</v>
      </c>
      <c r="C50" t="s">
        <v>8</v>
      </c>
      <c r="D50" t="s">
        <v>6</v>
      </c>
      <c r="E50">
        <v>687295001.08000004</v>
      </c>
      <c r="F50" t="s">
        <v>12</v>
      </c>
      <c r="G50" t="s">
        <v>203</v>
      </c>
      <c r="H50" t="s">
        <v>231</v>
      </c>
      <c r="I50" t="s">
        <v>822</v>
      </c>
    </row>
    <row r="51" spans="1:9" x14ac:dyDescent="0.25">
      <c r="A51">
        <v>102830</v>
      </c>
      <c r="B51" s="1">
        <v>37518</v>
      </c>
      <c r="C51" t="s">
        <v>8</v>
      </c>
      <c r="D51" t="s">
        <v>6</v>
      </c>
      <c r="E51">
        <v>671701</v>
      </c>
      <c r="F51" t="s">
        <v>15</v>
      </c>
      <c r="G51" t="s">
        <v>204</v>
      </c>
      <c r="H51" t="s">
        <v>247</v>
      </c>
      <c r="I51" t="s">
        <v>822</v>
      </c>
    </row>
    <row r="52" spans="1:9" x14ac:dyDescent="0.25">
      <c r="A52">
        <v>103229</v>
      </c>
      <c r="B52" s="1">
        <v>42189</v>
      </c>
      <c r="C52" s="1">
        <v>42771</v>
      </c>
      <c r="D52" t="s">
        <v>7</v>
      </c>
      <c r="E52">
        <v>0</v>
      </c>
      <c r="F52" t="s">
        <v>16</v>
      </c>
      <c r="G52" t="s">
        <v>204</v>
      </c>
      <c r="H52" t="s">
        <v>252</v>
      </c>
      <c r="I52" t="s">
        <v>822</v>
      </c>
    </row>
    <row r="53" spans="1:9" x14ac:dyDescent="0.25">
      <c r="A53">
        <v>103456</v>
      </c>
      <c r="B53" s="1">
        <v>39076</v>
      </c>
      <c r="C53" t="s">
        <v>8</v>
      </c>
      <c r="D53" t="s">
        <v>6</v>
      </c>
      <c r="E53">
        <v>1180870099.72</v>
      </c>
      <c r="F53" t="s">
        <v>17</v>
      </c>
      <c r="G53" t="s">
        <v>203</v>
      </c>
      <c r="H53" t="s">
        <v>255</v>
      </c>
      <c r="I53" t="s">
        <v>822</v>
      </c>
    </row>
    <row r="54" spans="1:9" x14ac:dyDescent="0.25">
      <c r="A54">
        <v>112938</v>
      </c>
      <c r="B54" s="1">
        <v>41633</v>
      </c>
      <c r="C54" t="s">
        <v>8</v>
      </c>
      <c r="D54" t="s">
        <v>6</v>
      </c>
      <c r="E54">
        <v>2798742</v>
      </c>
      <c r="F54" t="s">
        <v>22</v>
      </c>
      <c r="G54" t="s">
        <v>204</v>
      </c>
      <c r="H54" t="s">
        <v>275</v>
      </c>
      <c r="I54" t="s">
        <v>822</v>
      </c>
    </row>
    <row r="55" spans="1:9" x14ac:dyDescent="0.25">
      <c r="A55">
        <v>121724</v>
      </c>
      <c r="B55" s="1">
        <v>43971</v>
      </c>
      <c r="C55" t="s">
        <v>8</v>
      </c>
      <c r="D55" t="s">
        <v>6</v>
      </c>
      <c r="E55">
        <v>620789500.09000003</v>
      </c>
      <c r="F55" t="s">
        <v>26</v>
      </c>
      <c r="G55" t="s">
        <v>203</v>
      </c>
      <c r="H55" t="s">
        <v>217</v>
      </c>
      <c r="I55" t="s">
        <v>822</v>
      </c>
    </row>
    <row r="56" spans="1:9" x14ac:dyDescent="0.25">
      <c r="A56">
        <v>122670</v>
      </c>
      <c r="B56" s="1">
        <v>36777</v>
      </c>
      <c r="C56" t="s">
        <v>8</v>
      </c>
      <c r="D56" t="s">
        <v>6</v>
      </c>
      <c r="E56">
        <v>612480.79</v>
      </c>
      <c r="F56" t="s">
        <v>34</v>
      </c>
      <c r="G56" t="s">
        <v>203</v>
      </c>
      <c r="H56" t="s">
        <v>322</v>
      </c>
      <c r="I56" t="s">
        <v>822</v>
      </c>
    </row>
    <row r="57" spans="1:9" x14ac:dyDescent="0.25">
      <c r="A57">
        <v>122919</v>
      </c>
      <c r="B57" s="1">
        <v>37028</v>
      </c>
      <c r="C57" t="s">
        <v>8</v>
      </c>
      <c r="D57" t="s">
        <v>6</v>
      </c>
      <c r="E57">
        <v>3536300.28</v>
      </c>
      <c r="F57" t="s">
        <v>36</v>
      </c>
      <c r="G57" t="s">
        <v>203</v>
      </c>
      <c r="H57" t="s">
        <v>275</v>
      </c>
      <c r="I57" t="s">
        <v>822</v>
      </c>
    </row>
    <row r="58" spans="1:9" x14ac:dyDescent="0.25">
      <c r="A58">
        <v>122999</v>
      </c>
      <c r="B58" s="1">
        <v>39436</v>
      </c>
      <c r="C58" t="s">
        <v>8</v>
      </c>
      <c r="D58" t="s">
        <v>6</v>
      </c>
      <c r="E58">
        <v>7642</v>
      </c>
      <c r="F58" t="s">
        <v>37</v>
      </c>
      <c r="G58" t="s">
        <v>204</v>
      </c>
      <c r="H58" t="s">
        <v>231</v>
      </c>
      <c r="I58" t="s">
        <v>822</v>
      </c>
    </row>
    <row r="59" spans="1:9" x14ac:dyDescent="0.25">
      <c r="A59">
        <v>125574</v>
      </c>
      <c r="B59" s="1">
        <v>38477</v>
      </c>
      <c r="C59" t="s">
        <v>8</v>
      </c>
      <c r="D59" t="s">
        <v>6</v>
      </c>
      <c r="E59">
        <v>625217391.361202</v>
      </c>
      <c r="F59" t="s">
        <v>45</v>
      </c>
      <c r="G59" t="s">
        <v>203</v>
      </c>
      <c r="H59" t="s">
        <v>322</v>
      </c>
      <c r="I59" t="s">
        <v>822</v>
      </c>
    </row>
    <row r="60" spans="1:9" x14ac:dyDescent="0.25">
      <c r="A60">
        <v>127172</v>
      </c>
      <c r="B60" s="1">
        <v>40223</v>
      </c>
      <c r="C60" t="s">
        <v>8</v>
      </c>
      <c r="D60" t="s">
        <v>6</v>
      </c>
      <c r="E60">
        <v>479931798.39541203</v>
      </c>
      <c r="F60" t="s">
        <v>47</v>
      </c>
      <c r="G60" t="s">
        <v>203</v>
      </c>
      <c r="H60" t="s">
        <v>217</v>
      </c>
      <c r="I60" t="s">
        <v>822</v>
      </c>
    </row>
    <row r="61" spans="1:9" x14ac:dyDescent="0.25">
      <c r="A61">
        <v>127340</v>
      </c>
      <c r="B61" s="1">
        <v>36581</v>
      </c>
      <c r="C61" t="s">
        <v>8</v>
      </c>
      <c r="D61" t="s">
        <v>6</v>
      </c>
      <c r="E61">
        <v>71937460157.057999</v>
      </c>
      <c r="F61" t="s">
        <v>49</v>
      </c>
      <c r="G61" t="s">
        <v>203</v>
      </c>
      <c r="H61" t="s">
        <v>322</v>
      </c>
      <c r="I61" t="s">
        <v>822</v>
      </c>
    </row>
    <row r="62" spans="1:9" x14ac:dyDescent="0.25">
      <c r="A62">
        <v>127341</v>
      </c>
      <c r="B62" s="1">
        <v>42228</v>
      </c>
      <c r="C62" t="s">
        <v>8</v>
      </c>
      <c r="D62" t="s">
        <v>6</v>
      </c>
      <c r="E62">
        <v>328852.81154677866</v>
      </c>
      <c r="F62" t="s">
        <v>50</v>
      </c>
      <c r="G62" t="s">
        <v>204</v>
      </c>
      <c r="H62" t="s">
        <v>322</v>
      </c>
      <c r="I62" t="s">
        <v>822</v>
      </c>
    </row>
    <row r="63" spans="1:9" x14ac:dyDescent="0.25">
      <c r="A63">
        <v>128090</v>
      </c>
      <c r="B63" s="1">
        <v>43798</v>
      </c>
      <c r="C63" t="s">
        <v>8</v>
      </c>
      <c r="D63" t="s">
        <v>6</v>
      </c>
      <c r="E63">
        <v>689.7</v>
      </c>
      <c r="F63" t="s">
        <v>51</v>
      </c>
      <c r="G63" t="s">
        <v>204</v>
      </c>
      <c r="H63" t="s">
        <v>217</v>
      </c>
      <c r="I63" t="s">
        <v>822</v>
      </c>
    </row>
    <row r="64" spans="1:9" x14ac:dyDescent="0.25">
      <c r="A64">
        <v>129048</v>
      </c>
      <c r="B64" s="1">
        <v>38739</v>
      </c>
      <c r="C64" t="s">
        <v>8</v>
      </c>
      <c r="D64" t="s">
        <v>6</v>
      </c>
      <c r="E64">
        <v>342715.04429342499</v>
      </c>
      <c r="F64" t="s">
        <v>57</v>
      </c>
      <c r="G64" t="s">
        <v>203</v>
      </c>
      <c r="H64" t="s">
        <v>217</v>
      </c>
      <c r="I64" t="s">
        <v>822</v>
      </c>
    </row>
    <row r="65" spans="1:9" x14ac:dyDescent="0.25">
      <c r="A65">
        <v>129389</v>
      </c>
      <c r="B65" s="1">
        <v>43153</v>
      </c>
      <c r="C65" t="s">
        <v>8</v>
      </c>
      <c r="D65" t="s">
        <v>6</v>
      </c>
      <c r="E65">
        <v>17019353.437903501</v>
      </c>
      <c r="F65" t="s">
        <v>59</v>
      </c>
      <c r="G65" t="s">
        <v>204</v>
      </c>
      <c r="H65" t="s">
        <v>231</v>
      </c>
      <c r="I65" t="s">
        <v>822</v>
      </c>
    </row>
    <row r="66" spans="1:9" x14ac:dyDescent="0.25">
      <c r="A66">
        <v>129708</v>
      </c>
      <c r="B66" s="1">
        <v>40561</v>
      </c>
      <c r="C66" t="s">
        <v>8</v>
      </c>
      <c r="D66" t="s">
        <v>6</v>
      </c>
      <c r="E66">
        <v>591539.97615297965</v>
      </c>
      <c r="F66" t="s">
        <v>63</v>
      </c>
      <c r="G66" t="s">
        <v>203</v>
      </c>
      <c r="H66" t="s">
        <v>217</v>
      </c>
      <c r="I66" t="s">
        <v>822</v>
      </c>
    </row>
    <row r="67" spans="1:9" x14ac:dyDescent="0.25">
      <c r="A67">
        <v>129728</v>
      </c>
      <c r="B67" s="1">
        <v>41900</v>
      </c>
      <c r="C67" t="s">
        <v>8</v>
      </c>
      <c r="D67" t="s">
        <v>6</v>
      </c>
      <c r="E67">
        <v>28920029.789999999</v>
      </c>
      <c r="F67" t="s">
        <v>64</v>
      </c>
      <c r="G67" t="s">
        <v>203</v>
      </c>
      <c r="H67" t="s">
        <v>231</v>
      </c>
      <c r="I67" t="s">
        <v>822</v>
      </c>
    </row>
    <row r="68" spans="1:9" x14ac:dyDescent="0.25">
      <c r="A68">
        <v>212677</v>
      </c>
      <c r="B68" s="1">
        <v>38915</v>
      </c>
      <c r="C68" t="s">
        <v>8</v>
      </c>
      <c r="D68" t="s">
        <v>6</v>
      </c>
      <c r="E68">
        <v>5929.19</v>
      </c>
      <c r="F68" t="s">
        <v>88</v>
      </c>
      <c r="G68" t="s">
        <v>205</v>
      </c>
      <c r="H68" t="s">
        <v>247</v>
      </c>
      <c r="I68" t="s">
        <v>822</v>
      </c>
    </row>
    <row r="69" spans="1:9" x14ac:dyDescent="0.25">
      <c r="A69">
        <v>220399</v>
      </c>
      <c r="B69" s="1">
        <v>36711</v>
      </c>
      <c r="C69" t="s">
        <v>8</v>
      </c>
      <c r="D69" t="s">
        <v>6</v>
      </c>
      <c r="E69">
        <v>334313</v>
      </c>
      <c r="F69" t="s">
        <v>97</v>
      </c>
      <c r="G69" t="s">
        <v>205</v>
      </c>
      <c r="H69" t="s">
        <v>275</v>
      </c>
      <c r="I69" t="s">
        <v>822</v>
      </c>
    </row>
    <row r="70" spans="1:9" x14ac:dyDescent="0.25">
      <c r="A70">
        <v>220684</v>
      </c>
      <c r="B70" s="1">
        <v>41235</v>
      </c>
      <c r="C70" t="s">
        <v>8</v>
      </c>
      <c r="D70" t="s">
        <v>6</v>
      </c>
      <c r="E70">
        <v>749703.03</v>
      </c>
      <c r="F70" t="s">
        <v>98</v>
      </c>
      <c r="G70" t="s">
        <v>205</v>
      </c>
      <c r="H70" t="s">
        <v>231</v>
      </c>
      <c r="I70" t="s">
        <v>822</v>
      </c>
    </row>
    <row r="71" spans="1:9" x14ac:dyDescent="0.25">
      <c r="A71">
        <v>223902</v>
      </c>
      <c r="B71" s="1">
        <v>39244</v>
      </c>
      <c r="C71" t="s">
        <v>8</v>
      </c>
      <c r="D71" t="s">
        <v>6</v>
      </c>
      <c r="E71">
        <v>517734</v>
      </c>
      <c r="F71" t="s">
        <v>102</v>
      </c>
      <c r="G71" t="s">
        <v>205</v>
      </c>
      <c r="H71" t="s">
        <v>547</v>
      </c>
      <c r="I71" t="s">
        <v>822</v>
      </c>
    </row>
    <row r="72" spans="1:9" x14ac:dyDescent="0.25">
      <c r="A72">
        <v>225955</v>
      </c>
      <c r="B72" s="1">
        <v>40853</v>
      </c>
      <c r="C72" t="s">
        <v>8</v>
      </c>
      <c r="D72" t="s">
        <v>6</v>
      </c>
      <c r="E72">
        <v>63636766.640000001</v>
      </c>
      <c r="F72" t="s">
        <v>104</v>
      </c>
      <c r="G72" t="s">
        <v>205</v>
      </c>
      <c r="H72" t="s">
        <v>322</v>
      </c>
      <c r="I72" t="s">
        <v>822</v>
      </c>
    </row>
    <row r="73" spans="1:9" x14ac:dyDescent="0.25">
      <c r="A73">
        <v>227550</v>
      </c>
      <c r="B73" s="1">
        <v>37885</v>
      </c>
      <c r="C73" t="s">
        <v>8</v>
      </c>
      <c r="D73" t="s">
        <v>6</v>
      </c>
      <c r="E73">
        <v>2190835.2999999998</v>
      </c>
      <c r="F73" t="s">
        <v>106</v>
      </c>
      <c r="G73" t="s">
        <v>205</v>
      </c>
      <c r="H73" t="s">
        <v>322</v>
      </c>
      <c r="I73" t="s">
        <v>822</v>
      </c>
    </row>
    <row r="74" spans="1:9" x14ac:dyDescent="0.25">
      <c r="A74">
        <v>233465</v>
      </c>
      <c r="B74" s="1">
        <v>41319</v>
      </c>
      <c r="C74" t="s">
        <v>8</v>
      </c>
      <c r="D74" t="s">
        <v>6</v>
      </c>
      <c r="E74">
        <v>264958.45</v>
      </c>
      <c r="F74" t="s">
        <v>110</v>
      </c>
      <c r="G74" t="s">
        <v>205</v>
      </c>
      <c r="H74" t="s">
        <v>231</v>
      </c>
      <c r="I74" t="s">
        <v>822</v>
      </c>
    </row>
    <row r="75" spans="1:9" x14ac:dyDescent="0.25">
      <c r="A75">
        <v>234561</v>
      </c>
      <c r="B75" s="1">
        <v>43615</v>
      </c>
      <c r="C75" t="s">
        <v>8</v>
      </c>
      <c r="D75" t="s">
        <v>6</v>
      </c>
      <c r="E75">
        <v>65175.81</v>
      </c>
      <c r="F75" t="s">
        <v>111</v>
      </c>
      <c r="G75" t="s">
        <v>205</v>
      </c>
      <c r="H75" t="s">
        <v>252</v>
      </c>
      <c r="I75" t="s">
        <v>822</v>
      </c>
    </row>
    <row r="76" spans="1:9" x14ac:dyDescent="0.25">
      <c r="A76">
        <v>236348</v>
      </c>
      <c r="B76" s="1">
        <v>44505</v>
      </c>
      <c r="C76" t="s">
        <v>8</v>
      </c>
      <c r="D76" t="s">
        <v>6</v>
      </c>
      <c r="E76">
        <v>43859534</v>
      </c>
      <c r="F76" t="s">
        <v>113</v>
      </c>
      <c r="G76" t="s">
        <v>205</v>
      </c>
      <c r="H76" t="s">
        <v>252</v>
      </c>
      <c r="I76" t="s">
        <v>822</v>
      </c>
    </row>
    <row r="77" spans="1:9" x14ac:dyDescent="0.25">
      <c r="A77">
        <v>256214</v>
      </c>
      <c r="B77" s="1">
        <v>41713</v>
      </c>
      <c r="C77" t="s">
        <v>8</v>
      </c>
      <c r="D77" t="s">
        <v>6</v>
      </c>
      <c r="E77">
        <v>60043</v>
      </c>
      <c r="F77" t="s">
        <v>122</v>
      </c>
      <c r="G77" t="s">
        <v>205</v>
      </c>
      <c r="H77" t="s">
        <v>322</v>
      </c>
      <c r="I77" t="s">
        <v>822</v>
      </c>
    </row>
    <row r="78" spans="1:9" x14ac:dyDescent="0.25">
      <c r="A78">
        <v>260690</v>
      </c>
      <c r="B78" s="1">
        <v>38006</v>
      </c>
      <c r="C78" t="s">
        <v>8</v>
      </c>
      <c r="D78" t="s">
        <v>6</v>
      </c>
      <c r="E78">
        <v>546300228.37</v>
      </c>
      <c r="F78" t="s">
        <v>126</v>
      </c>
      <c r="G78" t="s">
        <v>205</v>
      </c>
      <c r="H78" t="s">
        <v>255</v>
      </c>
      <c r="I78" t="s">
        <v>822</v>
      </c>
    </row>
    <row r="79" spans="1:9" x14ac:dyDescent="0.25">
      <c r="A79">
        <v>267336</v>
      </c>
      <c r="B79" s="1">
        <v>43050</v>
      </c>
      <c r="C79" t="s">
        <v>8</v>
      </c>
      <c r="D79" t="s">
        <v>6</v>
      </c>
      <c r="E79">
        <v>10585188</v>
      </c>
      <c r="F79" t="s">
        <v>135</v>
      </c>
      <c r="G79" t="s">
        <v>205</v>
      </c>
      <c r="H79" t="s">
        <v>217</v>
      </c>
      <c r="I79" t="s">
        <v>822</v>
      </c>
    </row>
    <row r="80" spans="1:9" x14ac:dyDescent="0.25">
      <c r="A80">
        <v>271748</v>
      </c>
      <c r="B80" s="1">
        <v>39410</v>
      </c>
      <c r="C80" t="s">
        <v>8</v>
      </c>
      <c r="D80" t="s">
        <v>6</v>
      </c>
      <c r="E80">
        <v>48600848</v>
      </c>
      <c r="F80" t="s">
        <v>137</v>
      </c>
      <c r="G80" t="s">
        <v>205</v>
      </c>
      <c r="H80" t="s">
        <v>231</v>
      </c>
      <c r="I80" t="s">
        <v>822</v>
      </c>
    </row>
    <row r="81" spans="1:9" x14ac:dyDescent="0.25">
      <c r="A81">
        <v>271828</v>
      </c>
      <c r="B81" s="1">
        <v>41971</v>
      </c>
      <c r="C81" t="s">
        <v>8</v>
      </c>
      <c r="D81" t="s">
        <v>6</v>
      </c>
      <c r="E81">
        <v>421601.88</v>
      </c>
      <c r="F81" t="s">
        <v>138</v>
      </c>
      <c r="G81" t="s">
        <v>205</v>
      </c>
      <c r="H81" t="s">
        <v>255</v>
      </c>
      <c r="I81" t="s">
        <v>822</v>
      </c>
    </row>
    <row r="82" spans="1:9" x14ac:dyDescent="0.25">
      <c r="A82">
        <v>279080</v>
      </c>
      <c r="B82" s="1">
        <v>37181</v>
      </c>
      <c r="C82" t="s">
        <v>8</v>
      </c>
      <c r="D82" t="s">
        <v>6</v>
      </c>
      <c r="E82">
        <v>21516471</v>
      </c>
      <c r="F82" t="s">
        <v>141</v>
      </c>
      <c r="G82" t="s">
        <v>205</v>
      </c>
      <c r="H82" t="s">
        <v>255</v>
      </c>
      <c r="I82" t="s">
        <v>822</v>
      </c>
    </row>
    <row r="83" spans="1:9" x14ac:dyDescent="0.25">
      <c r="A83">
        <v>288513</v>
      </c>
      <c r="B83" s="1">
        <v>40212</v>
      </c>
      <c r="C83" t="s">
        <v>8</v>
      </c>
      <c r="D83" t="s">
        <v>6</v>
      </c>
      <c r="E83">
        <v>53734272</v>
      </c>
      <c r="F83" t="s">
        <v>145</v>
      </c>
      <c r="G83" t="s">
        <v>205</v>
      </c>
      <c r="H83" t="s">
        <v>231</v>
      </c>
      <c r="I83" t="s">
        <v>822</v>
      </c>
    </row>
    <row r="84" spans="1:9" x14ac:dyDescent="0.25">
      <c r="A84">
        <v>291919</v>
      </c>
      <c r="B84" s="1">
        <v>43022</v>
      </c>
      <c r="C84" t="s">
        <v>8</v>
      </c>
      <c r="D84" t="s">
        <v>6</v>
      </c>
      <c r="E84">
        <v>50813486.280000001</v>
      </c>
      <c r="F84" t="s">
        <v>149</v>
      </c>
      <c r="G84" t="s">
        <v>205</v>
      </c>
      <c r="H84" t="s">
        <v>255</v>
      </c>
      <c r="I84" t="s">
        <v>822</v>
      </c>
    </row>
    <row r="85" spans="1:9" x14ac:dyDescent="0.25">
      <c r="A85">
        <v>405998</v>
      </c>
      <c r="B85" s="1">
        <v>38226</v>
      </c>
      <c r="C85" t="s">
        <v>8</v>
      </c>
      <c r="D85" t="s">
        <v>6</v>
      </c>
      <c r="E85">
        <v>44523212.469999999</v>
      </c>
      <c r="F85" t="s">
        <v>159</v>
      </c>
      <c r="G85" t="s">
        <v>205</v>
      </c>
      <c r="H85" t="s">
        <v>322</v>
      </c>
      <c r="I85" t="s">
        <v>822</v>
      </c>
    </row>
    <row r="86" spans="1:9" x14ac:dyDescent="0.25">
      <c r="A86">
        <v>406388</v>
      </c>
      <c r="B86" s="1">
        <v>40516</v>
      </c>
      <c r="C86" t="s">
        <v>8</v>
      </c>
      <c r="D86" t="s">
        <v>6</v>
      </c>
      <c r="E86">
        <v>13050991</v>
      </c>
      <c r="F86" t="s">
        <v>166</v>
      </c>
      <c r="G86" t="s">
        <v>205</v>
      </c>
      <c r="H86" t="s">
        <v>227</v>
      </c>
      <c r="I86" t="s">
        <v>822</v>
      </c>
    </row>
    <row r="87" spans="1:9" x14ac:dyDescent="0.25">
      <c r="A87">
        <v>406543</v>
      </c>
      <c r="B87" s="1">
        <v>43798</v>
      </c>
      <c r="C87" t="s">
        <v>8</v>
      </c>
      <c r="D87" t="s">
        <v>6</v>
      </c>
      <c r="E87">
        <v>54708367</v>
      </c>
      <c r="F87" t="s">
        <v>168</v>
      </c>
      <c r="G87" t="s">
        <v>205</v>
      </c>
      <c r="H87" t="s">
        <v>255</v>
      </c>
      <c r="I87" t="s">
        <v>822</v>
      </c>
    </row>
    <row r="88" spans="1:9" x14ac:dyDescent="0.25">
      <c r="A88">
        <v>406662</v>
      </c>
      <c r="B88" s="1">
        <v>39930</v>
      </c>
      <c r="C88" t="s">
        <v>8</v>
      </c>
      <c r="D88" t="s">
        <v>6</v>
      </c>
      <c r="E88">
        <v>4882540</v>
      </c>
      <c r="F88" t="s">
        <v>169</v>
      </c>
      <c r="G88" t="s">
        <v>205</v>
      </c>
      <c r="H88" t="s">
        <v>322</v>
      </c>
      <c r="I88" t="s">
        <v>822</v>
      </c>
    </row>
    <row r="89" spans="1:9" x14ac:dyDescent="0.25">
      <c r="A89">
        <v>430229</v>
      </c>
      <c r="B89" s="1">
        <v>43027</v>
      </c>
      <c r="C89" t="s">
        <v>8</v>
      </c>
      <c r="D89" t="s">
        <v>6</v>
      </c>
      <c r="E89">
        <v>34063929.799999997</v>
      </c>
      <c r="F89" t="s">
        <v>175</v>
      </c>
      <c r="G89" t="s">
        <v>205</v>
      </c>
      <c r="H89" t="s">
        <v>322</v>
      </c>
      <c r="I89" t="s">
        <v>822</v>
      </c>
    </row>
    <row r="90" spans="1:9" x14ac:dyDescent="0.25">
      <c r="A90">
        <v>446866</v>
      </c>
      <c r="B90" s="1">
        <v>37000</v>
      </c>
      <c r="C90" t="s">
        <v>200</v>
      </c>
      <c r="D90" t="s">
        <v>7</v>
      </c>
      <c r="E90">
        <v>0</v>
      </c>
      <c r="F90" t="s">
        <v>180</v>
      </c>
      <c r="G90" t="s">
        <v>205</v>
      </c>
      <c r="H90" t="s">
        <v>217</v>
      </c>
      <c r="I90" t="s">
        <v>822</v>
      </c>
    </row>
    <row r="91" spans="1:9" x14ac:dyDescent="0.25">
      <c r="A91">
        <v>453405</v>
      </c>
      <c r="B91" s="1">
        <v>39796</v>
      </c>
      <c r="C91" t="s">
        <v>8</v>
      </c>
      <c r="D91" t="s">
        <v>6</v>
      </c>
      <c r="E91">
        <v>263135</v>
      </c>
      <c r="F91" t="s">
        <v>188</v>
      </c>
      <c r="G91" t="s">
        <v>205</v>
      </c>
      <c r="H91" t="s">
        <v>217</v>
      </c>
      <c r="I91" t="s">
        <v>822</v>
      </c>
    </row>
    <row r="92" spans="1:9" x14ac:dyDescent="0.25">
      <c r="A92">
        <v>453545</v>
      </c>
      <c r="B92" s="1">
        <v>38739</v>
      </c>
      <c r="C92" t="s">
        <v>8</v>
      </c>
      <c r="D92" t="s">
        <v>6</v>
      </c>
      <c r="E92">
        <v>145861</v>
      </c>
      <c r="F92" t="s">
        <v>189</v>
      </c>
      <c r="G92" t="s">
        <v>205</v>
      </c>
      <c r="H92" t="s">
        <v>322</v>
      </c>
      <c r="I92" t="s">
        <v>822</v>
      </c>
    </row>
    <row r="93" spans="1:9" x14ac:dyDescent="0.25">
      <c r="A93">
        <v>454473</v>
      </c>
      <c r="B93" s="1">
        <v>38780</v>
      </c>
      <c r="C93" t="s">
        <v>8</v>
      </c>
      <c r="D93" t="s">
        <v>6</v>
      </c>
      <c r="E93">
        <v>209247</v>
      </c>
      <c r="F93" t="s">
        <v>190</v>
      </c>
      <c r="G93" t="s">
        <v>205</v>
      </c>
      <c r="H93" t="s">
        <v>217</v>
      </c>
      <c r="I93" t="s">
        <v>822</v>
      </c>
    </row>
    <row r="94" spans="1:9" x14ac:dyDescent="0.25">
      <c r="A94">
        <v>455020</v>
      </c>
      <c r="B94" s="1">
        <v>37728</v>
      </c>
      <c r="C94" t="s">
        <v>8</v>
      </c>
      <c r="D94" t="s">
        <v>6</v>
      </c>
      <c r="E94">
        <v>47022</v>
      </c>
      <c r="F94" t="s">
        <v>192</v>
      </c>
      <c r="G94" t="s">
        <v>205</v>
      </c>
      <c r="H94" t="s">
        <v>322</v>
      </c>
      <c r="I94" t="s">
        <v>822</v>
      </c>
    </row>
    <row r="95" spans="1:9" x14ac:dyDescent="0.25">
      <c r="A95">
        <v>500395</v>
      </c>
      <c r="B95" s="1">
        <v>40650</v>
      </c>
      <c r="C95" t="s">
        <v>8</v>
      </c>
      <c r="D95" t="s">
        <v>6</v>
      </c>
      <c r="E95">
        <v>2375.1</v>
      </c>
      <c r="F95" t="s">
        <v>12</v>
      </c>
      <c r="G95" t="s">
        <v>205</v>
      </c>
      <c r="H95" t="s">
        <v>231</v>
      </c>
      <c r="I95" t="s">
        <v>822</v>
      </c>
    </row>
    <row r="96" spans="1:9" x14ac:dyDescent="0.25">
      <c r="A96">
        <v>501724</v>
      </c>
      <c r="B96" s="1">
        <v>37313</v>
      </c>
      <c r="C96" t="s">
        <v>8</v>
      </c>
      <c r="D96" t="s">
        <v>6</v>
      </c>
      <c r="E96">
        <v>31486.79</v>
      </c>
      <c r="F96" t="s">
        <v>26</v>
      </c>
      <c r="G96" t="s">
        <v>205</v>
      </c>
      <c r="H96" t="s">
        <v>217</v>
      </c>
      <c r="I96" t="s">
        <v>822</v>
      </c>
    </row>
    <row r="97" spans="1:9" x14ac:dyDescent="0.25">
      <c r="A97">
        <v>502670</v>
      </c>
      <c r="B97" s="1">
        <v>40514</v>
      </c>
      <c r="C97" t="s">
        <v>8</v>
      </c>
      <c r="D97" t="s">
        <v>6</v>
      </c>
      <c r="E97">
        <v>1208.2</v>
      </c>
      <c r="F97" t="s">
        <v>34</v>
      </c>
      <c r="G97" t="s">
        <v>205</v>
      </c>
      <c r="H97" t="s">
        <v>322</v>
      </c>
      <c r="I97" t="s">
        <v>822</v>
      </c>
    </row>
    <row r="98" spans="1:9" x14ac:dyDescent="0.25">
      <c r="A98">
        <v>502840</v>
      </c>
      <c r="B98" s="1">
        <v>43718</v>
      </c>
      <c r="C98" t="s">
        <v>8</v>
      </c>
      <c r="D98" t="s">
        <v>6</v>
      </c>
      <c r="E98">
        <v>38758</v>
      </c>
      <c r="F98" t="s">
        <v>193</v>
      </c>
      <c r="G98" t="s">
        <v>205</v>
      </c>
      <c r="H98" t="s">
        <v>217</v>
      </c>
      <c r="I98" t="s">
        <v>822</v>
      </c>
    </row>
    <row r="99" spans="1:9" x14ac:dyDescent="0.25">
      <c r="A99">
        <v>503229</v>
      </c>
      <c r="B99" s="1">
        <v>39446</v>
      </c>
      <c r="C99" t="s">
        <v>8</v>
      </c>
      <c r="D99" t="s">
        <v>6</v>
      </c>
      <c r="E99">
        <v>59264</v>
      </c>
      <c r="F99" t="s">
        <v>16</v>
      </c>
      <c r="G99" t="s">
        <v>205</v>
      </c>
      <c r="H99" t="s">
        <v>252</v>
      </c>
      <c r="I99" t="s">
        <v>822</v>
      </c>
    </row>
    <row r="100" spans="1:9" x14ac:dyDescent="0.25">
      <c r="A100">
        <v>503456</v>
      </c>
      <c r="B100" s="1">
        <v>37210</v>
      </c>
      <c r="C100" t="s">
        <v>8</v>
      </c>
      <c r="D100" t="s">
        <v>6</v>
      </c>
      <c r="E100">
        <v>84277.79</v>
      </c>
      <c r="F100" t="s">
        <v>17</v>
      </c>
      <c r="G100" t="s">
        <v>205</v>
      </c>
      <c r="H100" t="s">
        <v>255</v>
      </c>
      <c r="I100" t="s">
        <v>822</v>
      </c>
    </row>
    <row r="101" spans="1:9" x14ac:dyDescent="0.25">
      <c r="A101">
        <v>505574</v>
      </c>
      <c r="B101" s="1">
        <v>37594</v>
      </c>
      <c r="C101" t="s">
        <v>8</v>
      </c>
      <c r="D101" t="s">
        <v>6</v>
      </c>
      <c r="E101">
        <v>18009.650000000001</v>
      </c>
      <c r="F101" t="s">
        <v>45</v>
      </c>
      <c r="G101" t="s">
        <v>205</v>
      </c>
      <c r="H101" t="s">
        <v>322</v>
      </c>
      <c r="I101" t="s">
        <v>822</v>
      </c>
    </row>
    <row r="102" spans="1:9" x14ac:dyDescent="0.25">
      <c r="A102">
        <v>507172</v>
      </c>
      <c r="B102" s="1">
        <v>43330</v>
      </c>
      <c r="C102" t="s">
        <v>8</v>
      </c>
      <c r="D102" t="s">
        <v>6</v>
      </c>
      <c r="E102">
        <v>46398.78</v>
      </c>
      <c r="F102" t="s">
        <v>47</v>
      </c>
      <c r="G102" t="s">
        <v>205</v>
      </c>
      <c r="H102" t="s">
        <v>217</v>
      </c>
      <c r="I102" t="s">
        <v>822</v>
      </c>
    </row>
    <row r="103" spans="1:9" x14ac:dyDescent="0.25">
      <c r="A103">
        <v>507340</v>
      </c>
      <c r="B103" s="1">
        <v>44578</v>
      </c>
      <c r="C103" t="s">
        <v>8</v>
      </c>
      <c r="D103" t="s">
        <v>6</v>
      </c>
      <c r="E103">
        <v>1726</v>
      </c>
      <c r="F103" t="s">
        <v>49</v>
      </c>
      <c r="G103" t="s">
        <v>205</v>
      </c>
      <c r="H103" t="s">
        <v>322</v>
      </c>
      <c r="I103" t="s">
        <v>822</v>
      </c>
    </row>
    <row r="104" spans="1:9" x14ac:dyDescent="0.25">
      <c r="A104">
        <v>508652</v>
      </c>
      <c r="B104" s="1">
        <v>40226</v>
      </c>
      <c r="C104" t="s">
        <v>8</v>
      </c>
      <c r="D104" t="s">
        <v>6</v>
      </c>
      <c r="E104">
        <v>1277</v>
      </c>
      <c r="F104" t="s">
        <v>194</v>
      </c>
      <c r="G104" t="s">
        <v>205</v>
      </c>
      <c r="H104" t="s">
        <v>322</v>
      </c>
      <c r="I104" t="s">
        <v>822</v>
      </c>
    </row>
    <row r="105" spans="1:9" x14ac:dyDescent="0.25">
      <c r="A105">
        <v>510395</v>
      </c>
      <c r="B105" s="1">
        <v>41770</v>
      </c>
      <c r="C105" t="s">
        <v>8</v>
      </c>
      <c r="D105" t="s">
        <v>6</v>
      </c>
      <c r="E105">
        <v>40535.769999999997</v>
      </c>
      <c r="F105" t="s">
        <v>12</v>
      </c>
      <c r="G105" t="s">
        <v>205</v>
      </c>
      <c r="H105" t="s">
        <v>231</v>
      </c>
      <c r="I105" t="s">
        <v>822</v>
      </c>
    </row>
    <row r="106" spans="1:9" x14ac:dyDescent="0.25">
      <c r="A106">
        <v>518652</v>
      </c>
      <c r="B106" s="1">
        <v>39356</v>
      </c>
      <c r="C106" t="s">
        <v>8</v>
      </c>
      <c r="D106" t="s">
        <v>6</v>
      </c>
      <c r="E106">
        <v>3110.5</v>
      </c>
      <c r="F106" t="s">
        <v>195</v>
      </c>
      <c r="G106" t="s">
        <v>205</v>
      </c>
      <c r="H106" t="s">
        <v>322</v>
      </c>
      <c r="I106" t="s">
        <v>822</v>
      </c>
    </row>
    <row r="107" spans="1:9" x14ac:dyDescent="0.25">
      <c r="A107">
        <v>520684</v>
      </c>
      <c r="B107" s="1">
        <v>45033</v>
      </c>
      <c r="C107" t="s">
        <v>201</v>
      </c>
      <c r="D107" t="s">
        <v>7</v>
      </c>
      <c r="E107">
        <v>0</v>
      </c>
      <c r="F107" t="s">
        <v>98</v>
      </c>
      <c r="G107" t="s">
        <v>205</v>
      </c>
      <c r="H107" t="s">
        <v>231</v>
      </c>
      <c r="I107" t="s">
        <v>822</v>
      </c>
    </row>
    <row r="108" spans="1:9" x14ac:dyDescent="0.25">
      <c r="A108">
        <v>521724</v>
      </c>
      <c r="B108" s="1">
        <v>39147</v>
      </c>
      <c r="C108" t="s">
        <v>8</v>
      </c>
      <c r="D108" t="s">
        <v>6</v>
      </c>
      <c r="E108">
        <v>55907.9</v>
      </c>
      <c r="F108" t="s">
        <v>26</v>
      </c>
      <c r="G108" t="s">
        <v>205</v>
      </c>
      <c r="H108" t="s">
        <v>217</v>
      </c>
      <c r="I108" t="s">
        <v>822</v>
      </c>
    </row>
    <row r="109" spans="1:9" x14ac:dyDescent="0.25">
      <c r="A109">
        <v>522340</v>
      </c>
      <c r="B109" s="1">
        <v>38005</v>
      </c>
      <c r="C109" t="s">
        <v>8</v>
      </c>
      <c r="D109" t="s">
        <v>6</v>
      </c>
      <c r="E109">
        <v>589979.6</v>
      </c>
      <c r="F109" t="s">
        <v>49</v>
      </c>
      <c r="G109" t="s">
        <v>205</v>
      </c>
      <c r="H109" t="s">
        <v>322</v>
      </c>
      <c r="I109" t="s">
        <v>822</v>
      </c>
    </row>
    <row r="110" spans="1:9" x14ac:dyDescent="0.25">
      <c r="A110">
        <v>522670</v>
      </c>
      <c r="B110" s="1">
        <v>40384</v>
      </c>
      <c r="C110" t="s">
        <v>8</v>
      </c>
      <c r="D110" t="s">
        <v>6</v>
      </c>
      <c r="E110">
        <v>281.89</v>
      </c>
      <c r="F110" t="s">
        <v>34</v>
      </c>
      <c r="G110" t="s">
        <v>205</v>
      </c>
      <c r="H110" t="s">
        <v>322</v>
      </c>
      <c r="I110" t="s">
        <v>822</v>
      </c>
    </row>
    <row r="111" spans="1:9" x14ac:dyDescent="0.25">
      <c r="A111">
        <v>522724</v>
      </c>
      <c r="B111" s="1">
        <v>43804</v>
      </c>
      <c r="C111" t="s">
        <v>8</v>
      </c>
      <c r="D111" t="s">
        <v>6</v>
      </c>
      <c r="E111">
        <v>27781.3</v>
      </c>
      <c r="F111" t="s">
        <v>26</v>
      </c>
      <c r="G111" t="s">
        <v>205</v>
      </c>
      <c r="H111" t="s">
        <v>217</v>
      </c>
      <c r="I111" t="s">
        <v>822</v>
      </c>
    </row>
    <row r="112" spans="1:9" x14ac:dyDescent="0.25">
      <c r="A112">
        <v>522919</v>
      </c>
      <c r="B112" s="1">
        <v>37115</v>
      </c>
      <c r="C112" t="s">
        <v>8</v>
      </c>
      <c r="D112" t="s">
        <v>6</v>
      </c>
      <c r="E112">
        <v>7253.8</v>
      </c>
      <c r="F112" t="s">
        <v>36</v>
      </c>
      <c r="G112" t="s">
        <v>205</v>
      </c>
      <c r="H112" t="s">
        <v>275</v>
      </c>
      <c r="I112" t="s">
        <v>822</v>
      </c>
    </row>
    <row r="113" spans="1:9" x14ac:dyDescent="0.25">
      <c r="A113">
        <v>525574</v>
      </c>
      <c r="B113" s="1">
        <v>38760</v>
      </c>
      <c r="C113" t="s">
        <v>8</v>
      </c>
      <c r="D113" t="s">
        <v>6</v>
      </c>
      <c r="E113">
        <v>54579</v>
      </c>
      <c r="F113" t="s">
        <v>45</v>
      </c>
      <c r="G113" t="s">
        <v>205</v>
      </c>
      <c r="H113" t="s">
        <v>322</v>
      </c>
      <c r="I113" t="s">
        <v>822</v>
      </c>
    </row>
    <row r="114" spans="1:9" x14ac:dyDescent="0.25">
      <c r="A114">
        <v>527172</v>
      </c>
      <c r="B114" s="1">
        <v>42546</v>
      </c>
      <c r="C114" t="s">
        <v>8</v>
      </c>
      <c r="D114" t="s">
        <v>6</v>
      </c>
      <c r="E114">
        <v>59361</v>
      </c>
      <c r="F114" t="s">
        <v>47</v>
      </c>
      <c r="G114" t="s">
        <v>205</v>
      </c>
      <c r="H114" t="s">
        <v>217</v>
      </c>
      <c r="I114" t="s">
        <v>822</v>
      </c>
    </row>
    <row r="115" spans="1:9" x14ac:dyDescent="0.25">
      <c r="A115">
        <v>527340</v>
      </c>
      <c r="B115" s="1">
        <v>37583</v>
      </c>
      <c r="C115" t="s">
        <v>8</v>
      </c>
      <c r="D115" t="s">
        <v>6</v>
      </c>
      <c r="E115">
        <v>134110.79999999999</v>
      </c>
      <c r="F115" t="s">
        <v>49</v>
      </c>
      <c r="G115" t="s">
        <v>205</v>
      </c>
      <c r="H115" t="s">
        <v>322</v>
      </c>
      <c r="I115" t="s">
        <v>822</v>
      </c>
    </row>
    <row r="116" spans="1:9" x14ac:dyDescent="0.25">
      <c r="A116">
        <v>527550</v>
      </c>
      <c r="B116" s="1">
        <v>40701</v>
      </c>
      <c r="C116" t="s">
        <v>8</v>
      </c>
      <c r="D116" t="s">
        <v>6</v>
      </c>
      <c r="E116">
        <v>4.0199999999999996</v>
      </c>
      <c r="F116" t="s">
        <v>106</v>
      </c>
      <c r="G116" t="s">
        <v>205</v>
      </c>
      <c r="H116" t="s">
        <v>322</v>
      </c>
      <c r="I116" t="s">
        <v>822</v>
      </c>
    </row>
    <row r="117" spans="1:9" x14ac:dyDescent="0.25">
      <c r="A117">
        <v>528090</v>
      </c>
      <c r="B117" s="1">
        <v>42803</v>
      </c>
      <c r="C117" t="s">
        <v>8</v>
      </c>
      <c r="D117" t="s">
        <v>6</v>
      </c>
      <c r="E117">
        <v>32962.050000000003</v>
      </c>
      <c r="F117" t="s">
        <v>51</v>
      </c>
      <c r="G117" t="s">
        <v>205</v>
      </c>
      <c r="H117" t="s">
        <v>217</v>
      </c>
      <c r="I117" t="s">
        <v>822</v>
      </c>
    </row>
    <row r="118" spans="1:9" x14ac:dyDescent="0.25">
      <c r="A118">
        <v>529048</v>
      </c>
      <c r="B118" s="1">
        <v>38194</v>
      </c>
      <c r="C118" t="s">
        <v>8</v>
      </c>
      <c r="D118" t="s">
        <v>6</v>
      </c>
      <c r="E118">
        <v>152608.56</v>
      </c>
      <c r="F118" t="s">
        <v>57</v>
      </c>
      <c r="G118" t="s">
        <v>205</v>
      </c>
      <c r="H118" t="s">
        <v>217</v>
      </c>
      <c r="I118" t="s">
        <v>822</v>
      </c>
    </row>
    <row r="119" spans="1:9" x14ac:dyDescent="0.25">
      <c r="A119">
        <v>529728</v>
      </c>
      <c r="B119" s="1">
        <v>38015</v>
      </c>
      <c r="C119" t="s">
        <v>8</v>
      </c>
      <c r="D119" t="s">
        <v>6</v>
      </c>
      <c r="E119">
        <v>49077.97</v>
      </c>
      <c r="F119" t="s">
        <v>64</v>
      </c>
      <c r="G119" t="s">
        <v>205</v>
      </c>
      <c r="H119" t="s">
        <v>231</v>
      </c>
      <c r="I119" t="s">
        <v>822</v>
      </c>
    </row>
    <row r="120" spans="1:9" x14ac:dyDescent="0.25">
      <c r="A120">
        <v>530229</v>
      </c>
      <c r="B120" s="1">
        <v>42976</v>
      </c>
      <c r="C120" t="s">
        <v>8</v>
      </c>
      <c r="D120" t="s">
        <v>6</v>
      </c>
      <c r="E120">
        <v>40.735999999999997</v>
      </c>
      <c r="F120" t="s">
        <v>175</v>
      </c>
      <c r="G120" t="s">
        <v>205</v>
      </c>
      <c r="H120" t="s">
        <v>322</v>
      </c>
      <c r="I120" t="s">
        <v>822</v>
      </c>
    </row>
    <row r="121" spans="1:9" x14ac:dyDescent="0.25">
      <c r="A121">
        <v>534561</v>
      </c>
      <c r="B121" s="1">
        <v>39031</v>
      </c>
      <c r="C121" t="s">
        <v>8</v>
      </c>
      <c r="D121" t="s">
        <v>6</v>
      </c>
      <c r="E121">
        <v>128.32</v>
      </c>
      <c r="F121" t="s">
        <v>111</v>
      </c>
      <c r="G121" t="s">
        <v>205</v>
      </c>
      <c r="H121" t="s">
        <v>252</v>
      </c>
      <c r="I121" t="s">
        <v>822</v>
      </c>
    </row>
    <row r="122" spans="1:9" x14ac:dyDescent="0.25">
      <c r="A122">
        <v>536348</v>
      </c>
      <c r="B122" s="1">
        <v>40852</v>
      </c>
      <c r="C122" t="s">
        <v>8</v>
      </c>
      <c r="D122" t="s">
        <v>6</v>
      </c>
      <c r="E122">
        <v>61052.09</v>
      </c>
      <c r="F122" t="s">
        <v>113</v>
      </c>
      <c r="G122" t="s">
        <v>205</v>
      </c>
      <c r="H122" t="s">
        <v>252</v>
      </c>
      <c r="I122" t="s">
        <v>822</v>
      </c>
    </row>
    <row r="123" spans="1:9" x14ac:dyDescent="0.25">
      <c r="A123">
        <v>575574</v>
      </c>
      <c r="B123" s="1">
        <v>41857</v>
      </c>
      <c r="C123" t="s">
        <v>8</v>
      </c>
      <c r="D123" t="s">
        <v>6</v>
      </c>
      <c r="E123">
        <v>4872.95</v>
      </c>
      <c r="F123" t="s">
        <v>45</v>
      </c>
      <c r="G123" t="s">
        <v>205</v>
      </c>
      <c r="H123" t="s">
        <v>322</v>
      </c>
      <c r="I123" t="s">
        <v>822</v>
      </c>
    </row>
    <row r="124" spans="1:9" x14ac:dyDescent="0.25">
      <c r="A124">
        <v>104906</v>
      </c>
      <c r="B124" s="1">
        <v>40498</v>
      </c>
      <c r="C124" t="s">
        <v>8</v>
      </c>
      <c r="D124" t="s">
        <v>6</v>
      </c>
      <c r="E124">
        <v>458757</v>
      </c>
      <c r="F124" t="s">
        <v>20</v>
      </c>
      <c r="G124" t="s">
        <v>204</v>
      </c>
      <c r="H124" t="s">
        <v>268</v>
      </c>
      <c r="I124" t="s">
        <v>861</v>
      </c>
    </row>
    <row r="125" spans="1:9" x14ac:dyDescent="0.25">
      <c r="A125">
        <v>122534</v>
      </c>
      <c r="B125" s="1">
        <v>41744</v>
      </c>
      <c r="C125" t="s">
        <v>8</v>
      </c>
      <c r="D125" t="s">
        <v>6</v>
      </c>
      <c r="E125">
        <v>26</v>
      </c>
      <c r="F125" t="s">
        <v>32</v>
      </c>
      <c r="G125" t="s">
        <v>204</v>
      </c>
      <c r="H125" t="s">
        <v>314</v>
      </c>
      <c r="I125" t="s">
        <v>861</v>
      </c>
    </row>
    <row r="126" spans="1:9" x14ac:dyDescent="0.25">
      <c r="A126">
        <v>122867</v>
      </c>
      <c r="B126" s="1">
        <v>42168</v>
      </c>
      <c r="C126" t="s">
        <v>8</v>
      </c>
      <c r="D126" t="s">
        <v>6</v>
      </c>
      <c r="E126">
        <v>53315</v>
      </c>
      <c r="F126" t="s">
        <v>35</v>
      </c>
      <c r="G126" t="s">
        <v>204</v>
      </c>
      <c r="H126" t="s">
        <v>327</v>
      </c>
      <c r="I126" t="s">
        <v>861</v>
      </c>
    </row>
    <row r="127" spans="1:9" x14ac:dyDescent="0.25">
      <c r="A127">
        <v>123541</v>
      </c>
      <c r="B127" s="1">
        <v>44574</v>
      </c>
      <c r="C127" t="s">
        <v>8</v>
      </c>
      <c r="D127" t="s">
        <v>6</v>
      </c>
      <c r="E127">
        <v>45566</v>
      </c>
      <c r="F127" t="s">
        <v>39</v>
      </c>
      <c r="G127" t="s">
        <v>204</v>
      </c>
      <c r="H127" t="s">
        <v>314</v>
      </c>
      <c r="I127" t="s">
        <v>861</v>
      </c>
    </row>
    <row r="128" spans="1:9" x14ac:dyDescent="0.25">
      <c r="A128">
        <v>123753</v>
      </c>
      <c r="B128" s="1">
        <v>37855</v>
      </c>
      <c r="C128" t="s">
        <v>8</v>
      </c>
      <c r="D128" t="s">
        <v>6</v>
      </c>
      <c r="E128">
        <v>-10.46</v>
      </c>
      <c r="F128" t="s">
        <v>40</v>
      </c>
      <c r="G128" t="s">
        <v>204</v>
      </c>
      <c r="H128" t="s">
        <v>268</v>
      </c>
      <c r="I128" t="s">
        <v>861</v>
      </c>
    </row>
    <row r="129" spans="1:9" x14ac:dyDescent="0.25">
      <c r="A129">
        <v>129584</v>
      </c>
      <c r="B129" s="1">
        <v>44667</v>
      </c>
      <c r="C129" t="s">
        <v>8</v>
      </c>
      <c r="D129" t="s">
        <v>6</v>
      </c>
      <c r="E129">
        <v>175213.56315706216</v>
      </c>
      <c r="F129" t="s">
        <v>62</v>
      </c>
      <c r="G129" t="s">
        <v>203</v>
      </c>
      <c r="H129" t="s">
        <v>314</v>
      </c>
      <c r="I129" t="s">
        <v>861</v>
      </c>
    </row>
    <row r="130" spans="1:9" x14ac:dyDescent="0.25">
      <c r="A130">
        <v>202010</v>
      </c>
      <c r="B130" s="1">
        <v>43582</v>
      </c>
      <c r="C130" t="s">
        <v>8</v>
      </c>
      <c r="D130" t="s">
        <v>6</v>
      </c>
      <c r="E130">
        <v>1316.4666323906399</v>
      </c>
      <c r="F130" t="s">
        <v>67</v>
      </c>
      <c r="G130" t="s">
        <v>205</v>
      </c>
      <c r="H130" t="s">
        <v>429</v>
      </c>
      <c r="I130" t="s">
        <v>861</v>
      </c>
    </row>
    <row r="131" spans="1:9" x14ac:dyDescent="0.25">
      <c r="A131">
        <v>203124</v>
      </c>
      <c r="B131" s="1">
        <v>44024</v>
      </c>
      <c r="C131" t="s">
        <v>8</v>
      </c>
      <c r="D131" t="s">
        <v>6</v>
      </c>
      <c r="E131">
        <v>2073.5500000000002</v>
      </c>
      <c r="F131" t="s">
        <v>71</v>
      </c>
      <c r="G131" t="s">
        <v>205</v>
      </c>
      <c r="H131" t="s">
        <v>112</v>
      </c>
      <c r="I131" t="s">
        <v>861</v>
      </c>
    </row>
    <row r="132" spans="1:9" x14ac:dyDescent="0.25">
      <c r="A132">
        <v>204271</v>
      </c>
      <c r="B132" s="1">
        <v>38990</v>
      </c>
      <c r="C132" t="s">
        <v>8</v>
      </c>
      <c r="D132" t="s">
        <v>6</v>
      </c>
      <c r="E132">
        <v>3785.83</v>
      </c>
      <c r="F132" t="s">
        <v>76</v>
      </c>
      <c r="G132" t="s">
        <v>205</v>
      </c>
      <c r="H132" t="s">
        <v>314</v>
      </c>
      <c r="I132" t="s">
        <v>861</v>
      </c>
    </row>
    <row r="133" spans="1:9" x14ac:dyDescent="0.25">
      <c r="A133">
        <v>215875</v>
      </c>
      <c r="B133" s="1">
        <v>43244</v>
      </c>
      <c r="C133" t="s">
        <v>8</v>
      </c>
      <c r="D133" t="s">
        <v>6</v>
      </c>
      <c r="E133">
        <v>388.29</v>
      </c>
      <c r="F133" t="s">
        <v>91</v>
      </c>
      <c r="G133" t="s">
        <v>205</v>
      </c>
      <c r="H133" t="s">
        <v>268</v>
      </c>
      <c r="I133" t="s">
        <v>861</v>
      </c>
    </row>
    <row r="134" spans="1:9" x14ac:dyDescent="0.25">
      <c r="A134">
        <v>221390</v>
      </c>
      <c r="B134" s="1">
        <v>44790</v>
      </c>
      <c r="C134" s="1">
        <v>45209</v>
      </c>
      <c r="D134" t="s">
        <v>7</v>
      </c>
      <c r="E134">
        <v>0</v>
      </c>
      <c r="F134" t="s">
        <v>99</v>
      </c>
      <c r="G134" t="s">
        <v>205</v>
      </c>
      <c r="H134" t="s">
        <v>314</v>
      </c>
      <c r="I134" t="s">
        <v>861</v>
      </c>
    </row>
    <row r="135" spans="1:9" x14ac:dyDescent="0.25">
      <c r="A135">
        <v>225513</v>
      </c>
      <c r="B135" s="1">
        <v>41555</v>
      </c>
      <c r="C135" t="s">
        <v>8</v>
      </c>
      <c r="D135" t="s">
        <v>6</v>
      </c>
      <c r="E135">
        <v>293355</v>
      </c>
      <c r="F135" t="s">
        <v>103</v>
      </c>
      <c r="G135" t="s">
        <v>205</v>
      </c>
      <c r="H135" t="s">
        <v>268</v>
      </c>
      <c r="I135" t="s">
        <v>861</v>
      </c>
    </row>
    <row r="136" spans="1:9" x14ac:dyDescent="0.25">
      <c r="A136">
        <v>226384</v>
      </c>
      <c r="B136" s="1">
        <v>38782</v>
      </c>
      <c r="C136" t="s">
        <v>8</v>
      </c>
      <c r="D136" t="s">
        <v>6</v>
      </c>
      <c r="E136">
        <v>537836.48</v>
      </c>
      <c r="F136" t="s">
        <v>105</v>
      </c>
      <c r="G136" t="s">
        <v>205</v>
      </c>
      <c r="H136" t="s">
        <v>556</v>
      </c>
      <c r="I136" t="s">
        <v>861</v>
      </c>
    </row>
    <row r="137" spans="1:9" x14ac:dyDescent="0.25">
      <c r="A137">
        <v>235212</v>
      </c>
      <c r="B137" s="1">
        <v>40134</v>
      </c>
      <c r="C137" t="s">
        <v>8</v>
      </c>
      <c r="D137" t="s">
        <v>6</v>
      </c>
      <c r="E137">
        <v>559736.30000000005</v>
      </c>
      <c r="F137" t="s">
        <v>112</v>
      </c>
      <c r="G137" t="s">
        <v>205</v>
      </c>
      <c r="H137" t="s">
        <v>556</v>
      </c>
      <c r="I137" t="s">
        <v>861</v>
      </c>
    </row>
    <row r="138" spans="1:9" x14ac:dyDescent="0.25">
      <c r="A138">
        <v>238281</v>
      </c>
      <c r="B138" s="1">
        <v>37736</v>
      </c>
      <c r="C138" s="1">
        <v>42746</v>
      </c>
      <c r="D138" t="s">
        <v>7</v>
      </c>
      <c r="E138">
        <v>0</v>
      </c>
      <c r="F138" t="s">
        <v>114</v>
      </c>
      <c r="G138" t="s">
        <v>205</v>
      </c>
      <c r="H138" t="s">
        <v>556</v>
      </c>
      <c r="I138" t="s">
        <v>861</v>
      </c>
    </row>
    <row r="139" spans="1:9" x14ac:dyDescent="0.25">
      <c r="A139">
        <v>257562</v>
      </c>
      <c r="B139" s="1">
        <v>39549</v>
      </c>
      <c r="C139" t="s">
        <v>8</v>
      </c>
      <c r="D139" t="s">
        <v>6</v>
      </c>
      <c r="E139">
        <v>72280</v>
      </c>
      <c r="F139" t="s">
        <v>123</v>
      </c>
      <c r="G139" t="s">
        <v>205</v>
      </c>
      <c r="H139" t="s">
        <v>604</v>
      </c>
      <c r="I139" t="s">
        <v>861</v>
      </c>
    </row>
    <row r="140" spans="1:9" x14ac:dyDescent="0.25">
      <c r="A140">
        <v>259441</v>
      </c>
      <c r="B140" s="1">
        <v>40345</v>
      </c>
      <c r="C140" t="s">
        <v>8</v>
      </c>
      <c r="D140" t="s">
        <v>6</v>
      </c>
      <c r="E140">
        <v>56209</v>
      </c>
      <c r="F140" t="s">
        <v>125</v>
      </c>
      <c r="G140" t="s">
        <v>205</v>
      </c>
      <c r="H140" t="s">
        <v>327</v>
      </c>
      <c r="I140" t="s">
        <v>861</v>
      </c>
    </row>
    <row r="141" spans="1:9" x14ac:dyDescent="0.25">
      <c r="A141">
        <v>264139</v>
      </c>
      <c r="B141" s="1">
        <v>43277</v>
      </c>
      <c r="C141" t="s">
        <v>8</v>
      </c>
      <c r="D141" t="s">
        <v>6</v>
      </c>
      <c r="E141">
        <v>39663922</v>
      </c>
      <c r="F141" t="s">
        <v>132</v>
      </c>
      <c r="G141" t="s">
        <v>205</v>
      </c>
      <c r="H141" t="s">
        <v>556</v>
      </c>
      <c r="I141" t="s">
        <v>861</v>
      </c>
    </row>
    <row r="142" spans="1:9" x14ac:dyDescent="0.25">
      <c r="A142">
        <v>284906</v>
      </c>
      <c r="B142" s="1">
        <v>43541</v>
      </c>
      <c r="C142" t="s">
        <v>8</v>
      </c>
      <c r="D142" t="s">
        <v>6</v>
      </c>
      <c r="E142">
        <v>90926100.819999993</v>
      </c>
      <c r="F142" t="s">
        <v>20</v>
      </c>
      <c r="G142" t="s">
        <v>205</v>
      </c>
      <c r="H142" t="s">
        <v>268</v>
      </c>
      <c r="I142" t="s">
        <v>861</v>
      </c>
    </row>
    <row r="143" spans="1:9" x14ac:dyDescent="0.25">
      <c r="A143">
        <v>406110</v>
      </c>
      <c r="B143" s="1">
        <v>43927</v>
      </c>
      <c r="C143" t="s">
        <v>8</v>
      </c>
      <c r="D143" t="s">
        <v>6</v>
      </c>
      <c r="E143">
        <v>14944878.279999999</v>
      </c>
      <c r="F143" t="s">
        <v>161</v>
      </c>
      <c r="G143" t="s">
        <v>205</v>
      </c>
      <c r="H143" t="s">
        <v>327</v>
      </c>
      <c r="I143" t="s">
        <v>861</v>
      </c>
    </row>
    <row r="144" spans="1:9" x14ac:dyDescent="0.25">
      <c r="A144">
        <v>406164</v>
      </c>
      <c r="B144" s="1">
        <v>38223</v>
      </c>
      <c r="C144" t="s">
        <v>8</v>
      </c>
      <c r="D144" t="s">
        <v>6</v>
      </c>
      <c r="E144">
        <v>5696.4403000000002</v>
      </c>
      <c r="F144" t="s">
        <v>163</v>
      </c>
      <c r="G144" t="s">
        <v>205</v>
      </c>
      <c r="H144" t="s">
        <v>556</v>
      </c>
      <c r="I144" t="s">
        <v>861</v>
      </c>
    </row>
    <row r="145" spans="1:9" x14ac:dyDescent="0.25">
      <c r="A145">
        <v>406287</v>
      </c>
      <c r="B145" s="1">
        <v>38009</v>
      </c>
      <c r="C145" t="s">
        <v>8</v>
      </c>
      <c r="D145" t="s">
        <v>6</v>
      </c>
      <c r="E145">
        <v>87980.69</v>
      </c>
      <c r="F145" t="s">
        <v>164</v>
      </c>
      <c r="G145" t="s">
        <v>205</v>
      </c>
      <c r="H145" t="s">
        <v>429</v>
      </c>
      <c r="I145" t="s">
        <v>861</v>
      </c>
    </row>
    <row r="146" spans="1:9" x14ac:dyDescent="0.25">
      <c r="A146">
        <v>406328</v>
      </c>
      <c r="B146" s="1">
        <v>37568</v>
      </c>
      <c r="C146" t="s">
        <v>8</v>
      </c>
      <c r="D146" t="s">
        <v>6</v>
      </c>
      <c r="E146">
        <v>208146.2</v>
      </c>
      <c r="F146" t="s">
        <v>165</v>
      </c>
      <c r="G146" t="s">
        <v>205</v>
      </c>
      <c r="H146" t="s">
        <v>268</v>
      </c>
      <c r="I146" t="s">
        <v>861</v>
      </c>
    </row>
    <row r="147" spans="1:9" x14ac:dyDescent="0.25">
      <c r="A147">
        <v>406971</v>
      </c>
      <c r="B147" s="1">
        <v>44151</v>
      </c>
      <c r="C147" t="s">
        <v>8</v>
      </c>
      <c r="D147" t="s">
        <v>6</v>
      </c>
      <c r="E147">
        <v>34253.040999999997</v>
      </c>
      <c r="F147" t="s">
        <v>174</v>
      </c>
      <c r="G147" t="s">
        <v>205</v>
      </c>
      <c r="H147" t="s">
        <v>268</v>
      </c>
      <c r="I147" t="s">
        <v>861</v>
      </c>
    </row>
    <row r="148" spans="1:9" x14ac:dyDescent="0.25">
      <c r="A148">
        <v>439298</v>
      </c>
      <c r="B148" s="1">
        <v>39568</v>
      </c>
      <c r="C148" t="s">
        <v>8</v>
      </c>
      <c r="D148" t="s">
        <v>6</v>
      </c>
      <c r="E148">
        <v>6508057</v>
      </c>
      <c r="F148" t="s">
        <v>177</v>
      </c>
      <c r="G148" t="s">
        <v>205</v>
      </c>
      <c r="H148" t="s">
        <v>314</v>
      </c>
      <c r="I148" t="s">
        <v>861</v>
      </c>
    </row>
    <row r="149" spans="1:9" x14ac:dyDescent="0.25">
      <c r="A149">
        <v>448906</v>
      </c>
      <c r="B149" s="1">
        <v>38165</v>
      </c>
      <c r="C149" t="s">
        <v>8</v>
      </c>
      <c r="D149" t="s">
        <v>6</v>
      </c>
      <c r="E149">
        <v>289702</v>
      </c>
      <c r="F149" t="s">
        <v>183</v>
      </c>
      <c r="G149" t="s">
        <v>205</v>
      </c>
      <c r="H149" t="s">
        <v>556</v>
      </c>
      <c r="I149" t="s">
        <v>861</v>
      </c>
    </row>
    <row r="150" spans="1:9" x14ac:dyDescent="0.25">
      <c r="A150">
        <v>452627</v>
      </c>
      <c r="B150" s="1">
        <v>39175</v>
      </c>
      <c r="C150" t="s">
        <v>8</v>
      </c>
      <c r="D150" t="s">
        <v>6</v>
      </c>
      <c r="E150">
        <v>17082</v>
      </c>
      <c r="F150" t="s">
        <v>186</v>
      </c>
      <c r="G150" t="s">
        <v>205</v>
      </c>
      <c r="H150" t="s">
        <v>112</v>
      </c>
      <c r="I150" t="s">
        <v>861</v>
      </c>
    </row>
    <row r="151" spans="1:9" x14ac:dyDescent="0.25">
      <c r="A151">
        <v>504906</v>
      </c>
      <c r="B151" s="1">
        <v>36682</v>
      </c>
      <c r="C151" t="s">
        <v>8</v>
      </c>
      <c r="D151" t="s">
        <v>6</v>
      </c>
      <c r="E151">
        <v>197.98</v>
      </c>
      <c r="F151" t="s">
        <v>20</v>
      </c>
      <c r="G151" t="s">
        <v>205</v>
      </c>
      <c r="H151" t="s">
        <v>268</v>
      </c>
      <c r="I151" t="s">
        <v>861</v>
      </c>
    </row>
    <row r="152" spans="1:9" x14ac:dyDescent="0.25">
      <c r="A152">
        <v>529584</v>
      </c>
      <c r="B152" s="1">
        <v>37196</v>
      </c>
      <c r="C152" t="s">
        <v>8</v>
      </c>
      <c r="D152" t="s">
        <v>6</v>
      </c>
      <c r="E152">
        <v>4232.8999999999996</v>
      </c>
      <c r="F152" t="s">
        <v>62</v>
      </c>
      <c r="G152" t="s">
        <v>205</v>
      </c>
      <c r="H152" t="s">
        <v>314</v>
      </c>
      <c r="I152" t="s">
        <v>861</v>
      </c>
    </row>
    <row r="153" spans="1:9" x14ac:dyDescent="0.25">
      <c r="A153">
        <v>538281</v>
      </c>
      <c r="B153" s="1">
        <v>45048</v>
      </c>
      <c r="C153" s="1">
        <v>45272</v>
      </c>
      <c r="D153" t="s">
        <v>7</v>
      </c>
      <c r="E153">
        <v>0</v>
      </c>
      <c r="F153" t="s">
        <v>114</v>
      </c>
      <c r="G153" t="s">
        <v>205</v>
      </c>
      <c r="H153" t="s">
        <v>556</v>
      </c>
      <c r="I153" t="s">
        <v>861</v>
      </c>
    </row>
    <row r="154" spans="1:9" x14ac:dyDescent="0.25">
      <c r="A154">
        <v>539298</v>
      </c>
      <c r="B154" s="1">
        <v>37077</v>
      </c>
      <c r="C154" t="s">
        <v>8</v>
      </c>
      <c r="D154" t="s">
        <v>6</v>
      </c>
      <c r="E154">
        <v>22.754000000000001</v>
      </c>
      <c r="F154" t="s">
        <v>177</v>
      </c>
      <c r="G154" t="s">
        <v>205</v>
      </c>
      <c r="H154" t="s">
        <v>314</v>
      </c>
      <c r="I154" t="s">
        <v>861</v>
      </c>
    </row>
    <row r="155" spans="1:9" x14ac:dyDescent="0.25">
      <c r="A155">
        <v>557562</v>
      </c>
      <c r="B155" s="1">
        <v>45064</v>
      </c>
      <c r="C155" t="s">
        <v>8</v>
      </c>
      <c r="D155" t="s">
        <v>6</v>
      </c>
      <c r="E155">
        <v>74.11</v>
      </c>
      <c r="F155" t="s">
        <v>123</v>
      </c>
      <c r="G155" t="s">
        <v>205</v>
      </c>
      <c r="H155" t="s">
        <v>604</v>
      </c>
      <c r="I155" t="s">
        <v>861</v>
      </c>
    </row>
    <row r="156" spans="1:9" x14ac:dyDescent="0.25">
      <c r="A156">
        <v>120082</v>
      </c>
      <c r="B156" s="1">
        <v>39553</v>
      </c>
      <c r="C156" t="s">
        <v>8</v>
      </c>
      <c r="D156" t="s">
        <v>6</v>
      </c>
      <c r="E156">
        <v>1323</v>
      </c>
      <c r="F156" t="s">
        <v>23</v>
      </c>
      <c r="G156" t="s">
        <v>204</v>
      </c>
      <c r="H156" t="s">
        <v>279</v>
      </c>
      <c r="I156" t="s">
        <v>844</v>
      </c>
    </row>
    <row r="157" spans="1:9" x14ac:dyDescent="0.25">
      <c r="A157">
        <v>121096</v>
      </c>
      <c r="B157" s="1">
        <v>44900</v>
      </c>
      <c r="C157" t="s">
        <v>8</v>
      </c>
      <c r="D157" t="s">
        <v>6</v>
      </c>
      <c r="E157">
        <v>2371048</v>
      </c>
      <c r="F157" t="s">
        <v>24</v>
      </c>
      <c r="G157" t="s">
        <v>204</v>
      </c>
      <c r="H157" t="s">
        <v>283</v>
      </c>
      <c r="I157" t="s">
        <v>844</v>
      </c>
    </row>
    <row r="158" spans="1:9" x14ac:dyDescent="0.25">
      <c r="A158">
        <v>121872</v>
      </c>
      <c r="B158" s="1">
        <v>40760</v>
      </c>
      <c r="C158" t="s">
        <v>8</v>
      </c>
      <c r="D158" t="s">
        <v>6</v>
      </c>
      <c r="E158">
        <v>68920</v>
      </c>
      <c r="F158" t="s">
        <v>28</v>
      </c>
      <c r="G158" t="s">
        <v>203</v>
      </c>
      <c r="H158" t="s">
        <v>283</v>
      </c>
      <c r="I158" t="s">
        <v>844</v>
      </c>
    </row>
    <row r="159" spans="1:9" x14ac:dyDescent="0.25">
      <c r="A159">
        <v>122291</v>
      </c>
      <c r="B159" s="1">
        <v>38239</v>
      </c>
      <c r="C159" t="s">
        <v>8</v>
      </c>
      <c r="D159" t="s">
        <v>6</v>
      </c>
      <c r="E159">
        <v>77365</v>
      </c>
      <c r="F159" t="s">
        <v>31</v>
      </c>
      <c r="G159" t="s">
        <v>204</v>
      </c>
      <c r="H159" t="s">
        <v>309</v>
      </c>
      <c r="I159" t="s">
        <v>844</v>
      </c>
    </row>
    <row r="160" spans="1:9" x14ac:dyDescent="0.25">
      <c r="A160">
        <v>125077</v>
      </c>
      <c r="B160" s="1">
        <v>37240</v>
      </c>
      <c r="C160" t="s">
        <v>8</v>
      </c>
      <c r="D160" t="s">
        <v>6</v>
      </c>
      <c r="E160">
        <v>17.28</v>
      </c>
      <c r="F160" t="s">
        <v>43</v>
      </c>
      <c r="G160" t="s">
        <v>204</v>
      </c>
      <c r="H160" t="s">
        <v>356</v>
      </c>
      <c r="I160" t="s">
        <v>844</v>
      </c>
    </row>
    <row r="161" spans="1:9" x14ac:dyDescent="0.25">
      <c r="A161">
        <v>126454</v>
      </c>
      <c r="B161" s="1">
        <v>39638</v>
      </c>
      <c r="C161" t="s">
        <v>8</v>
      </c>
      <c r="D161" t="s">
        <v>6</v>
      </c>
      <c r="E161">
        <v>1577406.9742361601</v>
      </c>
      <c r="F161" t="s">
        <v>46</v>
      </c>
      <c r="G161" t="s">
        <v>203</v>
      </c>
      <c r="H161" t="s">
        <v>365</v>
      </c>
      <c r="I161" t="s">
        <v>844</v>
      </c>
    </row>
    <row r="162" spans="1:9" x14ac:dyDescent="0.25">
      <c r="A162">
        <v>128497</v>
      </c>
      <c r="B162" s="1">
        <v>42207</v>
      </c>
      <c r="C162" t="s">
        <v>8</v>
      </c>
      <c r="D162" t="s">
        <v>6</v>
      </c>
      <c r="E162">
        <v>690.96</v>
      </c>
      <c r="F162" t="s">
        <v>54</v>
      </c>
      <c r="G162" t="s">
        <v>204</v>
      </c>
      <c r="H162" t="s">
        <v>279</v>
      </c>
      <c r="I162" t="s">
        <v>844</v>
      </c>
    </row>
    <row r="163" spans="1:9" x14ac:dyDescent="0.25">
      <c r="A163">
        <v>203892</v>
      </c>
      <c r="B163" s="1">
        <v>38481</v>
      </c>
      <c r="C163" t="s">
        <v>8</v>
      </c>
      <c r="D163" t="s">
        <v>6</v>
      </c>
      <c r="E163">
        <v>6198.05</v>
      </c>
      <c r="F163" t="s">
        <v>73</v>
      </c>
      <c r="G163" t="s">
        <v>205</v>
      </c>
      <c r="H163" t="s">
        <v>283</v>
      </c>
      <c r="I163" t="s">
        <v>844</v>
      </c>
    </row>
    <row r="164" spans="1:9" x14ac:dyDescent="0.25">
      <c r="A164">
        <v>211920</v>
      </c>
      <c r="B164" s="1">
        <v>37740</v>
      </c>
      <c r="C164" t="s">
        <v>8</v>
      </c>
      <c r="D164" t="s">
        <v>6</v>
      </c>
      <c r="E164">
        <v>1.26</v>
      </c>
      <c r="F164" t="s">
        <v>86</v>
      </c>
      <c r="G164" t="s">
        <v>205</v>
      </c>
      <c r="H164" t="s">
        <v>283</v>
      </c>
      <c r="I164" t="s">
        <v>844</v>
      </c>
    </row>
    <row r="165" spans="1:9" x14ac:dyDescent="0.25">
      <c r="A165">
        <v>240551</v>
      </c>
      <c r="B165" s="1">
        <v>43505</v>
      </c>
      <c r="C165" t="s">
        <v>8</v>
      </c>
      <c r="D165" t="s">
        <v>6</v>
      </c>
      <c r="E165">
        <v>6648869</v>
      </c>
      <c r="F165" t="s">
        <v>115</v>
      </c>
      <c r="G165" t="s">
        <v>205</v>
      </c>
      <c r="H165" t="s">
        <v>356</v>
      </c>
      <c r="I165" t="s">
        <v>844</v>
      </c>
    </row>
    <row r="166" spans="1:9" x14ac:dyDescent="0.25">
      <c r="A166">
        <v>246991</v>
      </c>
      <c r="B166" s="1">
        <v>36996</v>
      </c>
      <c r="C166" t="s">
        <v>8</v>
      </c>
      <c r="D166" t="s">
        <v>6</v>
      </c>
      <c r="E166">
        <v>50598</v>
      </c>
      <c r="F166" t="s">
        <v>120</v>
      </c>
      <c r="G166" t="s">
        <v>205</v>
      </c>
      <c r="H166" t="s">
        <v>365</v>
      </c>
      <c r="I166" t="s">
        <v>844</v>
      </c>
    </row>
    <row r="167" spans="1:9" x14ac:dyDescent="0.25">
      <c r="A167">
        <v>262312</v>
      </c>
      <c r="B167" s="1">
        <v>42736</v>
      </c>
      <c r="C167" t="s">
        <v>8</v>
      </c>
      <c r="D167" t="s">
        <v>6</v>
      </c>
      <c r="E167">
        <v>7090803.0700000003</v>
      </c>
      <c r="F167" t="s">
        <v>129</v>
      </c>
      <c r="G167" t="s">
        <v>205</v>
      </c>
      <c r="H167" t="s">
        <v>283</v>
      </c>
      <c r="I167" t="s">
        <v>844</v>
      </c>
    </row>
    <row r="168" spans="1:9" x14ac:dyDescent="0.25">
      <c r="A168">
        <v>262374</v>
      </c>
      <c r="B168" s="1">
        <v>43871</v>
      </c>
      <c r="C168" t="s">
        <v>8</v>
      </c>
      <c r="D168" t="s">
        <v>6</v>
      </c>
      <c r="E168">
        <v>3203961.4</v>
      </c>
      <c r="F168" t="s">
        <v>130</v>
      </c>
      <c r="G168" t="s">
        <v>205</v>
      </c>
      <c r="H168" t="s">
        <v>279</v>
      </c>
      <c r="I168" t="s">
        <v>844</v>
      </c>
    </row>
    <row r="169" spans="1:9" x14ac:dyDescent="0.25">
      <c r="A169">
        <v>263817</v>
      </c>
      <c r="B169" s="1">
        <v>40273</v>
      </c>
      <c r="C169" t="s">
        <v>8</v>
      </c>
      <c r="D169" t="s">
        <v>6</v>
      </c>
      <c r="E169">
        <v>2137737</v>
      </c>
      <c r="F169" t="s">
        <v>131</v>
      </c>
      <c r="G169" t="s">
        <v>205</v>
      </c>
      <c r="H169" t="s">
        <v>309</v>
      </c>
      <c r="I169" t="s">
        <v>844</v>
      </c>
    </row>
    <row r="170" spans="1:9" x14ac:dyDescent="0.25">
      <c r="A170">
        <v>265663</v>
      </c>
      <c r="B170" s="1">
        <v>39596</v>
      </c>
      <c r="C170" t="s">
        <v>8</v>
      </c>
      <c r="D170" t="s">
        <v>6</v>
      </c>
      <c r="E170">
        <v>63224801</v>
      </c>
      <c r="F170" t="s">
        <v>133</v>
      </c>
      <c r="G170" t="s">
        <v>205</v>
      </c>
      <c r="H170" t="s">
        <v>309</v>
      </c>
      <c r="I170" t="s">
        <v>844</v>
      </c>
    </row>
    <row r="171" spans="1:9" x14ac:dyDescent="0.25">
      <c r="A171">
        <v>270251</v>
      </c>
      <c r="B171" s="1">
        <v>41147</v>
      </c>
      <c r="C171" t="s">
        <v>8</v>
      </c>
      <c r="D171" t="s">
        <v>6</v>
      </c>
      <c r="E171">
        <v>5573061</v>
      </c>
      <c r="F171" t="s">
        <v>136</v>
      </c>
      <c r="G171" t="s">
        <v>205</v>
      </c>
      <c r="H171" t="s">
        <v>279</v>
      </c>
      <c r="I171" t="s">
        <v>844</v>
      </c>
    </row>
    <row r="172" spans="1:9" x14ac:dyDescent="0.25">
      <c r="A172">
        <v>279483</v>
      </c>
      <c r="B172" s="1">
        <v>42197</v>
      </c>
      <c r="C172" t="s">
        <v>8</v>
      </c>
      <c r="D172" t="s">
        <v>6</v>
      </c>
      <c r="E172">
        <v>410195.3</v>
      </c>
      <c r="F172" t="s">
        <v>142</v>
      </c>
      <c r="G172" t="s">
        <v>205</v>
      </c>
      <c r="H172" t="s">
        <v>356</v>
      </c>
      <c r="I172" t="s">
        <v>844</v>
      </c>
    </row>
    <row r="173" spans="1:9" x14ac:dyDescent="0.25">
      <c r="A173">
        <v>285857</v>
      </c>
      <c r="B173" s="1">
        <v>37472</v>
      </c>
      <c r="C173" t="s">
        <v>8</v>
      </c>
      <c r="D173" t="s">
        <v>6</v>
      </c>
      <c r="E173">
        <v>60055031.920000002</v>
      </c>
      <c r="F173" t="s">
        <v>144</v>
      </c>
      <c r="G173" t="s">
        <v>205</v>
      </c>
      <c r="H173" t="s">
        <v>671</v>
      </c>
      <c r="I173" t="s">
        <v>844</v>
      </c>
    </row>
    <row r="174" spans="1:9" x14ac:dyDescent="0.25">
      <c r="A174">
        <v>293855</v>
      </c>
      <c r="B174" s="1">
        <v>43436</v>
      </c>
      <c r="C174" t="s">
        <v>8</v>
      </c>
      <c r="D174" t="s">
        <v>6</v>
      </c>
      <c r="E174">
        <v>7186369.5999999996</v>
      </c>
      <c r="F174" t="s">
        <v>152</v>
      </c>
      <c r="G174" t="s">
        <v>205</v>
      </c>
      <c r="H174" t="s">
        <v>279</v>
      </c>
      <c r="I174" t="s">
        <v>844</v>
      </c>
    </row>
    <row r="175" spans="1:9" x14ac:dyDescent="0.25">
      <c r="A175">
        <v>406544</v>
      </c>
      <c r="B175" s="1">
        <v>39522</v>
      </c>
      <c r="C175" t="s">
        <v>8</v>
      </c>
      <c r="D175" t="s">
        <v>6</v>
      </c>
      <c r="E175">
        <v>46343743</v>
      </c>
      <c r="F175" t="s">
        <v>115</v>
      </c>
      <c r="G175" t="s">
        <v>205</v>
      </c>
      <c r="H175" t="s">
        <v>356</v>
      </c>
      <c r="I175" t="s">
        <v>844</v>
      </c>
    </row>
    <row r="176" spans="1:9" x14ac:dyDescent="0.25">
      <c r="A176">
        <v>406723</v>
      </c>
      <c r="B176" s="1">
        <v>38005</v>
      </c>
      <c r="C176" t="s">
        <v>8</v>
      </c>
      <c r="D176" t="s">
        <v>6</v>
      </c>
      <c r="E176">
        <v>74935.728000000003</v>
      </c>
      <c r="F176" t="s">
        <v>170</v>
      </c>
      <c r="G176" t="s">
        <v>205</v>
      </c>
      <c r="H176" t="s">
        <v>365</v>
      </c>
      <c r="I176" t="s">
        <v>844</v>
      </c>
    </row>
    <row r="177" spans="1:9" x14ac:dyDescent="0.25">
      <c r="A177">
        <v>406744</v>
      </c>
      <c r="B177" s="1">
        <v>37278</v>
      </c>
      <c r="C177" t="s">
        <v>8</v>
      </c>
      <c r="D177" t="s">
        <v>6</v>
      </c>
      <c r="E177">
        <v>535428.19999999995</v>
      </c>
      <c r="F177" t="s">
        <v>171</v>
      </c>
      <c r="G177" t="s">
        <v>205</v>
      </c>
      <c r="H177" t="s">
        <v>279</v>
      </c>
      <c r="I177" t="s">
        <v>844</v>
      </c>
    </row>
    <row r="178" spans="1:9" x14ac:dyDescent="0.25">
      <c r="A178">
        <v>448814</v>
      </c>
      <c r="B178" s="1">
        <v>36920</v>
      </c>
      <c r="C178" t="s">
        <v>8</v>
      </c>
      <c r="D178" t="s">
        <v>6</v>
      </c>
      <c r="E178">
        <v>145133</v>
      </c>
      <c r="F178" t="s">
        <v>171</v>
      </c>
      <c r="G178" t="s">
        <v>205</v>
      </c>
      <c r="H178" t="s">
        <v>279</v>
      </c>
      <c r="I178" t="s">
        <v>844</v>
      </c>
    </row>
    <row r="179" spans="1:9" x14ac:dyDescent="0.25">
      <c r="A179">
        <v>450315</v>
      </c>
      <c r="B179" s="1">
        <v>39605</v>
      </c>
      <c r="C179" t="s">
        <v>8</v>
      </c>
      <c r="D179" t="s">
        <v>6</v>
      </c>
      <c r="E179">
        <v>146783</v>
      </c>
      <c r="F179" t="s">
        <v>185</v>
      </c>
      <c r="G179" t="s">
        <v>205</v>
      </c>
      <c r="H179" t="s">
        <v>356</v>
      </c>
      <c r="I179" t="s">
        <v>844</v>
      </c>
    </row>
    <row r="180" spans="1:9" x14ac:dyDescent="0.25">
      <c r="A180">
        <v>453106</v>
      </c>
      <c r="B180" s="1">
        <v>36972</v>
      </c>
      <c r="C180" t="s">
        <v>8</v>
      </c>
      <c r="D180" t="s">
        <v>6</v>
      </c>
      <c r="E180">
        <v>39816</v>
      </c>
      <c r="F180" t="s">
        <v>187</v>
      </c>
      <c r="G180" t="s">
        <v>205</v>
      </c>
      <c r="H180" t="s">
        <v>279</v>
      </c>
      <c r="I180" t="s">
        <v>844</v>
      </c>
    </row>
    <row r="181" spans="1:9" x14ac:dyDescent="0.25">
      <c r="A181">
        <v>506723</v>
      </c>
      <c r="B181" s="1">
        <v>44417</v>
      </c>
      <c r="C181" t="s">
        <v>8</v>
      </c>
      <c r="D181" t="s">
        <v>6</v>
      </c>
      <c r="E181">
        <v>0.86799999999999999</v>
      </c>
      <c r="F181" t="s">
        <v>170</v>
      </c>
      <c r="G181" t="s">
        <v>205</v>
      </c>
      <c r="H181" t="s">
        <v>365</v>
      </c>
      <c r="I181" t="s">
        <v>844</v>
      </c>
    </row>
    <row r="182" spans="1:9" x14ac:dyDescent="0.25">
      <c r="A182">
        <v>526454</v>
      </c>
      <c r="B182" s="1">
        <v>42824</v>
      </c>
      <c r="C182" t="s">
        <v>8</v>
      </c>
      <c r="D182" t="s">
        <v>6</v>
      </c>
      <c r="E182">
        <v>8767</v>
      </c>
      <c r="F182" t="s">
        <v>46</v>
      </c>
      <c r="G182" t="s">
        <v>205</v>
      </c>
      <c r="H182" t="s">
        <v>365</v>
      </c>
      <c r="I182" t="s">
        <v>844</v>
      </c>
    </row>
    <row r="183" spans="1:9" x14ac:dyDescent="0.25">
      <c r="A183">
        <v>550315</v>
      </c>
      <c r="B183" s="1">
        <v>42861</v>
      </c>
      <c r="C183" t="s">
        <v>8</v>
      </c>
      <c r="D183" t="s">
        <v>6</v>
      </c>
      <c r="E183">
        <v>7877.8</v>
      </c>
      <c r="F183" t="s">
        <v>196</v>
      </c>
      <c r="G183" t="s">
        <v>205</v>
      </c>
      <c r="H183" t="s">
        <v>356</v>
      </c>
      <c r="I183" t="s">
        <v>844</v>
      </c>
    </row>
    <row r="184" spans="1:9" x14ac:dyDescent="0.25">
      <c r="A184">
        <v>194757</v>
      </c>
      <c r="B184" s="1">
        <v>43821</v>
      </c>
      <c r="C184" t="s">
        <v>8</v>
      </c>
      <c r="D184" t="s">
        <v>6</v>
      </c>
      <c r="E184">
        <v>89002290.090000004</v>
      </c>
      <c r="F184" t="s">
        <v>66</v>
      </c>
      <c r="G184" t="s">
        <v>204</v>
      </c>
      <c r="H184" t="s">
        <v>425</v>
      </c>
      <c r="I184" t="s">
        <v>930</v>
      </c>
    </row>
    <row r="185" spans="1:9" x14ac:dyDescent="0.25">
      <c r="A185">
        <v>202018</v>
      </c>
      <c r="B185" s="1">
        <v>40518</v>
      </c>
      <c r="C185" t="s">
        <v>8</v>
      </c>
      <c r="D185" t="s">
        <v>6</v>
      </c>
      <c r="E185">
        <v>24176.873293218399</v>
      </c>
      <c r="F185" t="s">
        <v>68</v>
      </c>
      <c r="G185" t="s">
        <v>205</v>
      </c>
      <c r="H185" t="s">
        <v>433</v>
      </c>
      <c r="I185" t="s">
        <v>930</v>
      </c>
    </row>
    <row r="186" spans="1:9" x14ac:dyDescent="0.25">
      <c r="A186">
        <v>202800</v>
      </c>
      <c r="B186" s="1">
        <v>44164</v>
      </c>
      <c r="C186" t="s">
        <v>8</v>
      </c>
      <c r="D186" t="s">
        <v>6</v>
      </c>
      <c r="E186">
        <v>2269.8419402769077</v>
      </c>
      <c r="F186" t="s">
        <v>69</v>
      </c>
      <c r="G186" t="s">
        <v>205</v>
      </c>
      <c r="H186" t="s">
        <v>437</v>
      </c>
      <c r="I186" t="s">
        <v>930</v>
      </c>
    </row>
    <row r="187" spans="1:9" x14ac:dyDescent="0.25">
      <c r="A187">
        <v>204018</v>
      </c>
      <c r="B187" s="1">
        <v>41815</v>
      </c>
      <c r="C187" t="s">
        <v>8</v>
      </c>
      <c r="D187" t="s">
        <v>6</v>
      </c>
      <c r="E187">
        <v>63.97</v>
      </c>
      <c r="F187" t="s">
        <v>74</v>
      </c>
      <c r="G187" t="s">
        <v>205</v>
      </c>
      <c r="H187" t="s">
        <v>455</v>
      </c>
      <c r="I187" t="s">
        <v>930</v>
      </c>
    </row>
    <row r="188" spans="1:9" x14ac:dyDescent="0.25">
      <c r="A188">
        <v>204029</v>
      </c>
      <c r="B188" s="1">
        <v>39169</v>
      </c>
      <c r="C188" t="s">
        <v>8</v>
      </c>
      <c r="D188" t="s">
        <v>6</v>
      </c>
      <c r="E188">
        <v>7.75</v>
      </c>
      <c r="F188" t="s">
        <v>75</v>
      </c>
      <c r="G188" t="s">
        <v>205</v>
      </c>
      <c r="H188" t="s">
        <v>459</v>
      </c>
      <c r="I188" t="s">
        <v>930</v>
      </c>
    </row>
    <row r="189" spans="1:9" x14ac:dyDescent="0.25">
      <c r="A189">
        <v>210854</v>
      </c>
      <c r="B189" s="1">
        <v>39002</v>
      </c>
      <c r="C189" t="s">
        <v>8</v>
      </c>
      <c r="D189" t="s">
        <v>6</v>
      </c>
      <c r="E189">
        <v>1573.24</v>
      </c>
      <c r="F189" t="s">
        <v>83</v>
      </c>
      <c r="G189" t="s">
        <v>205</v>
      </c>
      <c r="H189" t="s">
        <v>487</v>
      </c>
      <c r="I189" t="s">
        <v>930</v>
      </c>
    </row>
    <row r="190" spans="1:9" x14ac:dyDescent="0.25">
      <c r="A190">
        <v>211600</v>
      </c>
      <c r="B190" s="1">
        <v>44732</v>
      </c>
      <c r="C190" t="s">
        <v>8</v>
      </c>
      <c r="D190" t="s">
        <v>6</v>
      </c>
      <c r="E190">
        <v>1655943.19</v>
      </c>
      <c r="F190" t="s">
        <v>85</v>
      </c>
      <c r="G190" t="s">
        <v>205</v>
      </c>
      <c r="H190" t="s">
        <v>494</v>
      </c>
      <c r="I190" t="s">
        <v>930</v>
      </c>
    </row>
    <row r="191" spans="1:9" x14ac:dyDescent="0.25">
      <c r="A191">
        <v>276615</v>
      </c>
      <c r="B191" s="1">
        <v>42710</v>
      </c>
      <c r="C191" t="s">
        <v>8</v>
      </c>
      <c r="D191" t="s">
        <v>6</v>
      </c>
      <c r="E191">
        <v>37370682.210000001</v>
      </c>
      <c r="F191" t="s">
        <v>140</v>
      </c>
      <c r="G191" t="s">
        <v>205</v>
      </c>
      <c r="H191" t="s">
        <v>659</v>
      </c>
      <c r="I191" t="s">
        <v>930</v>
      </c>
    </row>
    <row r="192" spans="1:9" x14ac:dyDescent="0.25">
      <c r="A192">
        <v>291847</v>
      </c>
      <c r="B192" s="1">
        <v>37605</v>
      </c>
      <c r="C192" t="s">
        <v>8</v>
      </c>
      <c r="D192" t="s">
        <v>6</v>
      </c>
      <c r="E192">
        <v>4782352.5999999996</v>
      </c>
      <c r="F192" t="s">
        <v>148</v>
      </c>
      <c r="G192" t="s">
        <v>205</v>
      </c>
      <c r="H192" t="s">
        <v>681</v>
      </c>
      <c r="I192" t="s">
        <v>930</v>
      </c>
    </row>
    <row r="193" spans="1:9" x14ac:dyDescent="0.25">
      <c r="A193">
        <v>406797</v>
      </c>
      <c r="B193" s="1">
        <v>41698</v>
      </c>
      <c r="C193" t="s">
        <v>8</v>
      </c>
      <c r="D193" t="s">
        <v>6</v>
      </c>
      <c r="E193">
        <v>1612406</v>
      </c>
      <c r="F193" t="s">
        <v>172</v>
      </c>
      <c r="G193" t="s">
        <v>205</v>
      </c>
      <c r="H193" t="s">
        <v>748</v>
      </c>
      <c r="I193" t="s">
        <v>930</v>
      </c>
    </row>
    <row r="194" spans="1:9" x14ac:dyDescent="0.25">
      <c r="A194">
        <v>406808</v>
      </c>
      <c r="B194" s="1">
        <v>42673</v>
      </c>
      <c r="C194" t="s">
        <v>8</v>
      </c>
      <c r="D194" t="s">
        <v>6</v>
      </c>
      <c r="E194">
        <v>364535570.33999997</v>
      </c>
      <c r="F194" t="s">
        <v>173</v>
      </c>
      <c r="G194" t="s">
        <v>205</v>
      </c>
      <c r="H194" t="s">
        <v>751</v>
      </c>
      <c r="I194" t="s">
        <v>930</v>
      </c>
    </row>
    <row r="195" spans="1:9" x14ac:dyDescent="0.25">
      <c r="A195">
        <v>510854</v>
      </c>
      <c r="B195" s="1">
        <v>41509</v>
      </c>
      <c r="C195" t="s">
        <v>8</v>
      </c>
      <c r="D195" t="s">
        <v>6</v>
      </c>
      <c r="E195">
        <v>0.73075999999999997</v>
      </c>
      <c r="F195" t="s">
        <v>83</v>
      </c>
      <c r="G195" t="s">
        <v>205</v>
      </c>
      <c r="H195" t="s">
        <v>487</v>
      </c>
      <c r="I195" t="s">
        <v>930</v>
      </c>
    </row>
    <row r="196" spans="1:9" x14ac:dyDescent="0.25">
      <c r="A196">
        <v>526181</v>
      </c>
      <c r="B196" s="1">
        <v>36580</v>
      </c>
      <c r="C196" t="s">
        <v>8</v>
      </c>
      <c r="D196" t="s">
        <v>6</v>
      </c>
      <c r="E196">
        <v>0.78</v>
      </c>
      <c r="F196" t="s">
        <v>172</v>
      </c>
      <c r="G196" t="s">
        <v>205</v>
      </c>
      <c r="H196" t="s">
        <v>748</v>
      </c>
      <c r="I196" t="s">
        <v>930</v>
      </c>
    </row>
    <row r="197" spans="1:9" x14ac:dyDescent="0.25">
      <c r="A197">
        <v>591847</v>
      </c>
      <c r="B197" s="1">
        <v>40138</v>
      </c>
      <c r="C197" t="s">
        <v>8</v>
      </c>
      <c r="D197" t="s">
        <v>6</v>
      </c>
      <c r="E197">
        <v>20.28</v>
      </c>
      <c r="F197" t="s">
        <v>148</v>
      </c>
      <c r="G197" t="s">
        <v>205</v>
      </c>
      <c r="H197" t="s">
        <v>681</v>
      </c>
      <c r="I197" t="s">
        <v>930</v>
      </c>
    </row>
    <row r="198" spans="1:9" x14ac:dyDescent="0.25">
      <c r="A198">
        <v>100938</v>
      </c>
      <c r="B198" s="1">
        <v>40934</v>
      </c>
      <c r="C198" t="s">
        <v>8</v>
      </c>
      <c r="D198" t="s">
        <v>6</v>
      </c>
      <c r="E198">
        <v>311088</v>
      </c>
      <c r="F198" t="s">
        <v>13</v>
      </c>
      <c r="G198" t="s">
        <v>204</v>
      </c>
      <c r="H198" t="s">
        <v>237</v>
      </c>
      <c r="I198" t="s">
        <v>717</v>
      </c>
    </row>
    <row r="199" spans="1:9" x14ac:dyDescent="0.25">
      <c r="A199">
        <v>121754</v>
      </c>
      <c r="B199" s="1">
        <v>40917</v>
      </c>
      <c r="C199" t="s">
        <v>8</v>
      </c>
      <c r="D199" t="s">
        <v>6</v>
      </c>
      <c r="E199">
        <v>1128114</v>
      </c>
      <c r="F199" t="s">
        <v>27</v>
      </c>
      <c r="G199" t="s">
        <v>203</v>
      </c>
      <c r="H199" t="s">
        <v>294</v>
      </c>
      <c r="I199" t="s">
        <v>717</v>
      </c>
    </row>
    <row r="200" spans="1:9" x14ac:dyDescent="0.25">
      <c r="A200">
        <v>128216</v>
      </c>
      <c r="B200" s="1">
        <v>36674</v>
      </c>
      <c r="C200" t="s">
        <v>8</v>
      </c>
      <c r="D200" t="s">
        <v>6</v>
      </c>
      <c r="E200">
        <v>-333.9</v>
      </c>
      <c r="F200" t="s">
        <v>52</v>
      </c>
      <c r="G200" t="s">
        <v>204</v>
      </c>
      <c r="H200" t="s">
        <v>294</v>
      </c>
      <c r="I200" t="s">
        <v>717</v>
      </c>
    </row>
    <row r="201" spans="1:9" x14ac:dyDescent="0.25">
      <c r="A201">
        <v>245161</v>
      </c>
      <c r="B201" s="1">
        <v>44081</v>
      </c>
      <c r="C201" t="s">
        <v>8</v>
      </c>
      <c r="D201" t="s">
        <v>6</v>
      </c>
      <c r="E201">
        <v>6493152</v>
      </c>
      <c r="F201" t="s">
        <v>118</v>
      </c>
      <c r="G201" t="s">
        <v>205</v>
      </c>
      <c r="H201" t="s">
        <v>592</v>
      </c>
      <c r="I201" t="s">
        <v>717</v>
      </c>
    </row>
    <row r="202" spans="1:9" x14ac:dyDescent="0.25">
      <c r="A202">
        <v>406021</v>
      </c>
      <c r="B202" s="1">
        <v>44747</v>
      </c>
      <c r="C202" s="1">
        <v>44927</v>
      </c>
      <c r="D202" t="s">
        <v>7</v>
      </c>
      <c r="E202">
        <v>0</v>
      </c>
      <c r="F202" t="s">
        <v>160</v>
      </c>
      <c r="G202" t="s">
        <v>205</v>
      </c>
      <c r="H202" t="s">
        <v>294</v>
      </c>
      <c r="I202" t="s">
        <v>717</v>
      </c>
    </row>
    <row r="203" spans="1:9" x14ac:dyDescent="0.25">
      <c r="A203">
        <v>406117</v>
      </c>
      <c r="B203" s="1">
        <v>38640</v>
      </c>
      <c r="C203" t="s">
        <v>8</v>
      </c>
      <c r="D203" t="s">
        <v>6</v>
      </c>
      <c r="E203">
        <v>3692648.4</v>
      </c>
      <c r="F203" t="s">
        <v>162</v>
      </c>
      <c r="G203" t="s">
        <v>205</v>
      </c>
      <c r="H203" t="s">
        <v>237</v>
      </c>
      <c r="I203" t="s">
        <v>717</v>
      </c>
    </row>
    <row r="204" spans="1:9" x14ac:dyDescent="0.25">
      <c r="A204">
        <v>521754</v>
      </c>
      <c r="B204" s="1">
        <v>40003</v>
      </c>
      <c r="C204" t="s">
        <v>8</v>
      </c>
      <c r="D204" t="s">
        <v>6</v>
      </c>
      <c r="E204">
        <v>658.04</v>
      </c>
      <c r="F204" t="s">
        <v>27</v>
      </c>
      <c r="G204" t="s">
        <v>205</v>
      </c>
      <c r="H204" t="s">
        <v>294</v>
      </c>
      <c r="I204" t="s">
        <v>717</v>
      </c>
    </row>
    <row r="205" spans="1:9" x14ac:dyDescent="0.25">
      <c r="A205">
        <v>124111</v>
      </c>
      <c r="B205" s="1">
        <v>42644</v>
      </c>
      <c r="C205" t="s">
        <v>8</v>
      </c>
      <c r="D205" t="s">
        <v>6</v>
      </c>
      <c r="E205">
        <v>320.45999999999998</v>
      </c>
      <c r="F205" t="s">
        <v>42</v>
      </c>
      <c r="G205" t="s">
        <v>204</v>
      </c>
      <c r="H205" t="s">
        <v>352</v>
      </c>
      <c r="I205" t="s">
        <v>871</v>
      </c>
    </row>
    <row r="206" spans="1:9" x14ac:dyDescent="0.25">
      <c r="A206">
        <v>129323</v>
      </c>
      <c r="B206" s="1">
        <v>39608</v>
      </c>
      <c r="C206" t="s">
        <v>8</v>
      </c>
      <c r="D206" t="s">
        <v>6</v>
      </c>
      <c r="E206">
        <v>530197.80584477726</v>
      </c>
      <c r="F206" t="s">
        <v>58</v>
      </c>
      <c r="G206" t="s">
        <v>204</v>
      </c>
      <c r="H206" t="s">
        <v>352</v>
      </c>
      <c r="I206" t="s">
        <v>871</v>
      </c>
    </row>
    <row r="207" spans="1:9" x14ac:dyDescent="0.25">
      <c r="A207">
        <v>203021</v>
      </c>
      <c r="B207" s="1">
        <v>42284</v>
      </c>
      <c r="C207" t="s">
        <v>8</v>
      </c>
      <c r="D207" t="s">
        <v>6</v>
      </c>
      <c r="E207">
        <v>708.23</v>
      </c>
      <c r="F207" t="s">
        <v>70</v>
      </c>
      <c r="G207" t="s">
        <v>205</v>
      </c>
      <c r="H207" t="s">
        <v>352</v>
      </c>
      <c r="I207" t="s">
        <v>871</v>
      </c>
    </row>
    <row r="208" spans="1:9" x14ac:dyDescent="0.25">
      <c r="A208">
        <v>205379</v>
      </c>
      <c r="B208" s="1">
        <v>37182</v>
      </c>
      <c r="C208" t="s">
        <v>8</v>
      </c>
      <c r="D208" t="s">
        <v>6</v>
      </c>
      <c r="E208">
        <v>657037.23</v>
      </c>
      <c r="F208" t="s">
        <v>77</v>
      </c>
      <c r="G208" t="s">
        <v>205</v>
      </c>
      <c r="H208" t="s">
        <v>352</v>
      </c>
      <c r="I208" t="s">
        <v>871</v>
      </c>
    </row>
    <row r="209" spans="1:9" x14ac:dyDescent="0.25">
      <c r="A209">
        <v>258295</v>
      </c>
      <c r="B209" s="1">
        <v>44729</v>
      </c>
      <c r="C209" t="s">
        <v>8</v>
      </c>
      <c r="D209" t="s">
        <v>6</v>
      </c>
      <c r="E209">
        <v>64939</v>
      </c>
      <c r="F209" t="s">
        <v>124</v>
      </c>
      <c r="G209" t="s">
        <v>205</v>
      </c>
      <c r="H209" t="s">
        <v>607</v>
      </c>
      <c r="I209" t="s">
        <v>871</v>
      </c>
    </row>
    <row r="210" spans="1:9" x14ac:dyDescent="0.25">
      <c r="A210">
        <v>262731</v>
      </c>
      <c r="B210" s="1">
        <v>40379</v>
      </c>
      <c r="C210" t="s">
        <v>8</v>
      </c>
      <c r="D210" t="s">
        <v>6</v>
      </c>
      <c r="E210">
        <v>34056911</v>
      </c>
      <c r="F210" t="s">
        <v>77</v>
      </c>
      <c r="G210" t="s">
        <v>205</v>
      </c>
      <c r="H210" t="s">
        <v>352</v>
      </c>
      <c r="I210" t="s">
        <v>871</v>
      </c>
    </row>
    <row r="211" spans="1:9" x14ac:dyDescent="0.25">
      <c r="A211">
        <v>292201</v>
      </c>
      <c r="B211" s="1">
        <v>37542</v>
      </c>
      <c r="C211" t="s">
        <v>8</v>
      </c>
      <c r="D211" t="s">
        <v>6</v>
      </c>
      <c r="E211">
        <v>2223791.7000000002</v>
      </c>
      <c r="F211" t="s">
        <v>150</v>
      </c>
      <c r="G211" t="s">
        <v>205</v>
      </c>
      <c r="H211" t="s">
        <v>607</v>
      </c>
      <c r="I211" t="s">
        <v>871</v>
      </c>
    </row>
    <row r="212" spans="1:9" x14ac:dyDescent="0.25">
      <c r="A212">
        <v>406451</v>
      </c>
      <c r="B212" s="1">
        <v>41946</v>
      </c>
      <c r="C212" t="s">
        <v>8</v>
      </c>
      <c r="D212" t="s">
        <v>6</v>
      </c>
      <c r="E212">
        <v>614840.23</v>
      </c>
      <c r="F212" t="s">
        <v>167</v>
      </c>
      <c r="G212" t="s">
        <v>205</v>
      </c>
      <c r="H212" t="s">
        <v>733</v>
      </c>
      <c r="I212" t="s">
        <v>871</v>
      </c>
    </row>
    <row r="213" spans="1:9" x14ac:dyDescent="0.25">
      <c r="A213">
        <v>503021</v>
      </c>
      <c r="B213" s="1">
        <v>38716</v>
      </c>
      <c r="C213" t="s">
        <v>8</v>
      </c>
      <c r="D213" t="s">
        <v>6</v>
      </c>
      <c r="E213">
        <v>739.04</v>
      </c>
      <c r="F213" t="s">
        <v>70</v>
      </c>
      <c r="G213" t="s">
        <v>205</v>
      </c>
      <c r="H213" t="s">
        <v>352</v>
      </c>
      <c r="I213" t="s">
        <v>871</v>
      </c>
    </row>
    <row r="214" spans="1:9" x14ac:dyDescent="0.25">
      <c r="A214">
        <v>558295</v>
      </c>
      <c r="B214" s="1">
        <v>43548</v>
      </c>
      <c r="C214" t="s">
        <v>8</v>
      </c>
      <c r="D214" t="s">
        <v>6</v>
      </c>
      <c r="E214">
        <v>6052.38</v>
      </c>
      <c r="F214" t="s">
        <v>124</v>
      </c>
      <c r="G214" t="s">
        <v>205</v>
      </c>
      <c r="H214" t="s">
        <v>607</v>
      </c>
      <c r="I214" t="s">
        <v>871</v>
      </c>
    </row>
    <row r="215" spans="1:9" x14ac:dyDescent="0.25">
      <c r="A215">
        <v>103837</v>
      </c>
      <c r="B215" s="1">
        <v>37721</v>
      </c>
      <c r="C215" t="s">
        <v>8</v>
      </c>
      <c r="D215" t="s">
        <v>6</v>
      </c>
      <c r="E215">
        <v>53714472.899999999</v>
      </c>
      <c r="F215" t="s">
        <v>18</v>
      </c>
      <c r="G215" t="s">
        <v>204</v>
      </c>
      <c r="H215" t="s">
        <v>260</v>
      </c>
      <c r="I215" t="s">
        <v>885</v>
      </c>
    </row>
    <row r="216" spans="1:9" x14ac:dyDescent="0.25">
      <c r="A216">
        <v>121972</v>
      </c>
      <c r="B216" s="1">
        <v>44881</v>
      </c>
      <c r="C216" t="s">
        <v>8</v>
      </c>
      <c r="D216" t="s">
        <v>6</v>
      </c>
      <c r="E216">
        <v>6776753.1900000004</v>
      </c>
      <c r="F216" t="s">
        <v>29</v>
      </c>
      <c r="G216" t="s">
        <v>203</v>
      </c>
      <c r="H216" t="s">
        <v>301</v>
      </c>
      <c r="I216" t="s">
        <v>885</v>
      </c>
    </row>
    <row r="217" spans="1:9" x14ac:dyDescent="0.25">
      <c r="A217">
        <v>122206</v>
      </c>
      <c r="B217" s="1">
        <v>44001</v>
      </c>
      <c r="C217" t="s">
        <v>8</v>
      </c>
      <c r="D217" t="s">
        <v>6</v>
      </c>
      <c r="E217">
        <v>3842659</v>
      </c>
      <c r="F217" t="s">
        <v>30</v>
      </c>
      <c r="G217" t="s">
        <v>203</v>
      </c>
      <c r="H217" t="s">
        <v>301</v>
      </c>
      <c r="I217" t="s">
        <v>885</v>
      </c>
    </row>
    <row r="218" spans="1:9" x14ac:dyDescent="0.25">
      <c r="A218">
        <v>128650</v>
      </c>
      <c r="B218" s="1">
        <v>45044</v>
      </c>
      <c r="C218" t="s">
        <v>8</v>
      </c>
      <c r="D218" t="s">
        <v>6</v>
      </c>
      <c r="E218">
        <v>74938.433442554669</v>
      </c>
      <c r="F218" t="s">
        <v>55</v>
      </c>
      <c r="G218" t="s">
        <v>203</v>
      </c>
      <c r="H218" t="s">
        <v>394</v>
      </c>
      <c r="I218" t="s">
        <v>885</v>
      </c>
    </row>
    <row r="219" spans="1:9" x14ac:dyDescent="0.25">
      <c r="A219">
        <v>129489</v>
      </c>
      <c r="B219" s="1">
        <v>41583</v>
      </c>
      <c r="C219" s="1">
        <v>45181</v>
      </c>
      <c r="D219" t="s">
        <v>7</v>
      </c>
      <c r="E219">
        <v>0</v>
      </c>
      <c r="F219" t="s">
        <v>60</v>
      </c>
      <c r="G219" t="s">
        <v>204</v>
      </c>
      <c r="H219" t="s">
        <v>260</v>
      </c>
      <c r="I219" t="s">
        <v>885</v>
      </c>
    </row>
    <row r="220" spans="1:9" x14ac:dyDescent="0.25">
      <c r="A220">
        <v>210294</v>
      </c>
      <c r="B220" s="1">
        <v>38623</v>
      </c>
      <c r="C220" t="s">
        <v>8</v>
      </c>
      <c r="D220" t="s">
        <v>6</v>
      </c>
      <c r="E220">
        <v>2182041</v>
      </c>
      <c r="F220" t="s">
        <v>78</v>
      </c>
      <c r="G220" t="s">
        <v>205</v>
      </c>
      <c r="H220" t="s">
        <v>470</v>
      </c>
      <c r="I220" t="s">
        <v>885</v>
      </c>
    </row>
    <row r="221" spans="1:9" x14ac:dyDescent="0.25">
      <c r="A221">
        <v>247890</v>
      </c>
      <c r="B221" s="1">
        <v>43389</v>
      </c>
      <c r="C221" s="1">
        <v>44937</v>
      </c>
      <c r="D221" t="s">
        <v>7</v>
      </c>
      <c r="E221">
        <v>0</v>
      </c>
      <c r="F221" t="s">
        <v>121</v>
      </c>
      <c r="G221" t="s">
        <v>205</v>
      </c>
      <c r="H221" t="s">
        <v>394</v>
      </c>
      <c r="I221" t="s">
        <v>885</v>
      </c>
    </row>
    <row r="222" spans="1:9" x14ac:dyDescent="0.25">
      <c r="A222">
        <v>507049</v>
      </c>
      <c r="B222" s="1">
        <v>40071</v>
      </c>
      <c r="C222" t="s">
        <v>8</v>
      </c>
      <c r="D222" t="s">
        <v>6</v>
      </c>
      <c r="E222">
        <v>1218</v>
      </c>
      <c r="F222" t="s">
        <v>29</v>
      </c>
      <c r="G222" t="s">
        <v>205</v>
      </c>
      <c r="H222" t="s">
        <v>301</v>
      </c>
      <c r="I222" t="s">
        <v>885</v>
      </c>
    </row>
    <row r="223" spans="1:9" x14ac:dyDescent="0.25">
      <c r="A223">
        <v>510294</v>
      </c>
      <c r="B223" s="1">
        <v>43956</v>
      </c>
      <c r="C223" t="s">
        <v>8</v>
      </c>
      <c r="D223" t="s">
        <v>6</v>
      </c>
      <c r="E223">
        <v>1.9259999999999999</v>
      </c>
      <c r="F223" t="s">
        <v>78</v>
      </c>
      <c r="G223" t="s">
        <v>205</v>
      </c>
      <c r="H223" t="s">
        <v>470</v>
      </c>
      <c r="I223" t="s">
        <v>885</v>
      </c>
    </row>
    <row r="224" spans="1:9" x14ac:dyDescent="0.25">
      <c r="A224">
        <v>547890</v>
      </c>
      <c r="B224" s="1">
        <v>40169</v>
      </c>
      <c r="C224" t="s">
        <v>8</v>
      </c>
      <c r="D224" t="s">
        <v>6</v>
      </c>
      <c r="E224">
        <v>5.45</v>
      </c>
      <c r="F224" t="s">
        <v>121</v>
      </c>
      <c r="G224" t="s">
        <v>205</v>
      </c>
      <c r="H224" t="s">
        <v>394</v>
      </c>
      <c r="I224" t="s">
        <v>885</v>
      </c>
    </row>
    <row r="225" spans="1:9" x14ac:dyDescent="0.25">
      <c r="A225">
        <v>122652</v>
      </c>
      <c r="B225" s="1">
        <v>42474</v>
      </c>
      <c r="C225" s="1">
        <v>44572</v>
      </c>
      <c r="D225" t="s">
        <v>7</v>
      </c>
      <c r="E225">
        <v>0</v>
      </c>
      <c r="F225" t="s">
        <v>33</v>
      </c>
      <c r="G225" t="s">
        <v>204</v>
      </c>
      <c r="H225" t="s">
        <v>318</v>
      </c>
      <c r="I225" t="s">
        <v>890</v>
      </c>
    </row>
    <row r="226" spans="1:9" x14ac:dyDescent="0.25">
      <c r="A226">
        <v>127316</v>
      </c>
      <c r="B226" s="1">
        <v>44255</v>
      </c>
      <c r="C226" t="s">
        <v>8</v>
      </c>
      <c r="D226" t="s">
        <v>6</v>
      </c>
      <c r="E226">
        <v>71338.213762200437</v>
      </c>
      <c r="F226" t="s">
        <v>48</v>
      </c>
      <c r="G226" t="s">
        <v>203</v>
      </c>
      <c r="H226" t="s">
        <v>372</v>
      </c>
      <c r="I226" t="s">
        <v>890</v>
      </c>
    </row>
    <row r="227" spans="1:9" x14ac:dyDescent="0.25">
      <c r="A227">
        <v>128255</v>
      </c>
      <c r="B227" s="1">
        <v>38857</v>
      </c>
      <c r="C227" t="s">
        <v>8</v>
      </c>
      <c r="D227" t="s">
        <v>6</v>
      </c>
      <c r="E227">
        <v>611040.87074219028</v>
      </c>
      <c r="F227" t="s">
        <v>53</v>
      </c>
      <c r="G227" t="s">
        <v>204</v>
      </c>
      <c r="H227" t="s">
        <v>386</v>
      </c>
      <c r="I227" t="s">
        <v>890</v>
      </c>
    </row>
    <row r="228" spans="1:9" x14ac:dyDescent="0.25">
      <c r="A228">
        <v>128979</v>
      </c>
      <c r="B228" s="1">
        <v>42976</v>
      </c>
      <c r="C228" t="s">
        <v>8</v>
      </c>
      <c r="D228" t="s">
        <v>6</v>
      </c>
      <c r="E228">
        <v>3628275.9292719802</v>
      </c>
      <c r="F228" t="s">
        <v>56</v>
      </c>
      <c r="G228" t="s">
        <v>203</v>
      </c>
      <c r="H228" t="s">
        <v>372</v>
      </c>
      <c r="I228" t="s">
        <v>890</v>
      </c>
    </row>
    <row r="229" spans="1:9" x14ac:dyDescent="0.25">
      <c r="A229">
        <v>210757</v>
      </c>
      <c r="B229" s="1">
        <v>40187</v>
      </c>
      <c r="C229" t="s">
        <v>8</v>
      </c>
      <c r="D229" t="s">
        <v>6</v>
      </c>
      <c r="E229">
        <v>1550669.47</v>
      </c>
      <c r="F229" t="s">
        <v>80</v>
      </c>
      <c r="G229" t="s">
        <v>205</v>
      </c>
      <c r="H229" t="s">
        <v>386</v>
      </c>
      <c r="I229" t="s">
        <v>890</v>
      </c>
    </row>
    <row r="230" spans="1:9" x14ac:dyDescent="0.25">
      <c r="A230">
        <v>210818</v>
      </c>
      <c r="B230" s="1">
        <v>38485</v>
      </c>
      <c r="C230" t="s">
        <v>199</v>
      </c>
      <c r="D230" t="s">
        <v>7</v>
      </c>
      <c r="E230">
        <v>0</v>
      </c>
      <c r="F230" t="s">
        <v>82</v>
      </c>
      <c r="G230" t="s">
        <v>205</v>
      </c>
      <c r="H230" t="s">
        <v>484</v>
      </c>
      <c r="I230" t="s">
        <v>890</v>
      </c>
    </row>
    <row r="231" spans="1:9" x14ac:dyDescent="0.25">
      <c r="A231">
        <v>217339</v>
      </c>
      <c r="B231" s="1">
        <v>43505</v>
      </c>
      <c r="C231" t="s">
        <v>8</v>
      </c>
      <c r="D231" t="s">
        <v>6</v>
      </c>
      <c r="E231">
        <v>23.87</v>
      </c>
      <c r="F231" t="s">
        <v>92</v>
      </c>
      <c r="G231" t="s">
        <v>205</v>
      </c>
      <c r="H231" t="s">
        <v>484</v>
      </c>
      <c r="I231" t="s">
        <v>890</v>
      </c>
    </row>
    <row r="232" spans="1:9" x14ac:dyDescent="0.25">
      <c r="A232">
        <v>217876</v>
      </c>
      <c r="B232" s="1">
        <v>41201</v>
      </c>
      <c r="C232" t="s">
        <v>8</v>
      </c>
      <c r="D232" t="s">
        <v>6</v>
      </c>
      <c r="E232">
        <v>298295</v>
      </c>
      <c r="F232" t="s">
        <v>94</v>
      </c>
      <c r="G232" t="s">
        <v>205</v>
      </c>
      <c r="H232" t="s">
        <v>484</v>
      </c>
      <c r="I232" t="s">
        <v>890</v>
      </c>
    </row>
    <row r="233" spans="1:9" x14ac:dyDescent="0.25">
      <c r="A233">
        <v>219446</v>
      </c>
      <c r="B233" s="1">
        <v>38235</v>
      </c>
      <c r="C233" t="s">
        <v>8</v>
      </c>
      <c r="D233" t="s">
        <v>6</v>
      </c>
      <c r="E233">
        <v>4275381.29</v>
      </c>
      <c r="F233" t="s">
        <v>96</v>
      </c>
      <c r="G233" t="s">
        <v>205</v>
      </c>
      <c r="H233" t="s">
        <v>386</v>
      </c>
      <c r="I233" t="s">
        <v>890</v>
      </c>
    </row>
    <row r="234" spans="1:9" x14ac:dyDescent="0.25">
      <c r="A234">
        <v>266819</v>
      </c>
      <c r="B234" s="1">
        <v>40411</v>
      </c>
      <c r="C234" t="s">
        <v>8</v>
      </c>
      <c r="D234" t="s">
        <v>6</v>
      </c>
      <c r="E234">
        <v>8780398</v>
      </c>
      <c r="F234" t="s">
        <v>134</v>
      </c>
      <c r="G234" t="s">
        <v>205</v>
      </c>
      <c r="H234" t="s">
        <v>372</v>
      </c>
      <c r="I234" t="s">
        <v>890</v>
      </c>
    </row>
    <row r="235" spans="1:9" x14ac:dyDescent="0.25">
      <c r="A235">
        <v>401930</v>
      </c>
      <c r="B235" s="1">
        <v>41031</v>
      </c>
      <c r="C235" t="s">
        <v>8</v>
      </c>
      <c r="D235" t="s">
        <v>6</v>
      </c>
      <c r="E235">
        <v>35819429</v>
      </c>
      <c r="F235" t="s">
        <v>156</v>
      </c>
      <c r="G235" t="s">
        <v>205</v>
      </c>
      <c r="H235" t="s">
        <v>484</v>
      </c>
      <c r="I235" t="s">
        <v>890</v>
      </c>
    </row>
    <row r="236" spans="1:9" x14ac:dyDescent="0.25">
      <c r="A236">
        <v>402982</v>
      </c>
      <c r="B236" s="1">
        <v>38502</v>
      </c>
      <c r="C236" t="s">
        <v>8</v>
      </c>
      <c r="D236" t="s">
        <v>6</v>
      </c>
      <c r="E236">
        <v>6305814.7400000002</v>
      </c>
      <c r="F236" t="s">
        <v>158</v>
      </c>
      <c r="G236" t="s">
        <v>205</v>
      </c>
      <c r="H236" t="s">
        <v>318</v>
      </c>
      <c r="I236" t="s">
        <v>890</v>
      </c>
    </row>
    <row r="237" spans="1:9" x14ac:dyDescent="0.25">
      <c r="A237">
        <v>447254</v>
      </c>
      <c r="B237" s="1">
        <v>41823</v>
      </c>
      <c r="C237" t="s">
        <v>8</v>
      </c>
      <c r="D237" t="s">
        <v>6</v>
      </c>
      <c r="E237">
        <v>23455.08</v>
      </c>
      <c r="F237" t="s">
        <v>181</v>
      </c>
      <c r="G237" t="s">
        <v>205</v>
      </c>
      <c r="H237" t="s">
        <v>484</v>
      </c>
      <c r="I237" t="s">
        <v>890</v>
      </c>
    </row>
    <row r="238" spans="1:9" x14ac:dyDescent="0.25">
      <c r="A238">
        <v>449699</v>
      </c>
      <c r="B238" s="1">
        <v>37603</v>
      </c>
      <c r="C238" t="s">
        <v>8</v>
      </c>
      <c r="D238" t="s">
        <v>6</v>
      </c>
      <c r="E238">
        <v>5845308</v>
      </c>
      <c r="F238" t="s">
        <v>184</v>
      </c>
      <c r="G238" t="s">
        <v>205</v>
      </c>
      <c r="H238" t="s">
        <v>484</v>
      </c>
      <c r="I238" t="s">
        <v>890</v>
      </c>
    </row>
    <row r="239" spans="1:9" x14ac:dyDescent="0.25">
      <c r="A239">
        <v>453095</v>
      </c>
      <c r="B239" s="1">
        <v>39762</v>
      </c>
      <c r="C239" t="s">
        <v>8</v>
      </c>
      <c r="D239" t="s">
        <v>6</v>
      </c>
      <c r="E239">
        <v>198379</v>
      </c>
      <c r="F239" t="s">
        <v>181</v>
      </c>
      <c r="G239" t="s">
        <v>205</v>
      </c>
      <c r="H239" t="s">
        <v>484</v>
      </c>
      <c r="I239" t="s">
        <v>890</v>
      </c>
    </row>
    <row r="240" spans="1:9" x14ac:dyDescent="0.25">
      <c r="A240">
        <v>123312</v>
      </c>
      <c r="B240" s="1">
        <v>43395</v>
      </c>
      <c r="C240" t="s">
        <v>8</v>
      </c>
      <c r="D240" t="s">
        <v>6</v>
      </c>
      <c r="E240">
        <v>49966</v>
      </c>
      <c r="F240" t="s">
        <v>38</v>
      </c>
      <c r="G240" t="s">
        <v>203</v>
      </c>
      <c r="H240" t="s">
        <v>337</v>
      </c>
      <c r="I240" t="s">
        <v>336</v>
      </c>
    </row>
    <row r="241" spans="1:9" x14ac:dyDescent="0.25">
      <c r="A241">
        <v>125307</v>
      </c>
      <c r="B241" s="1">
        <v>37989</v>
      </c>
      <c r="C241" t="s">
        <v>8</v>
      </c>
      <c r="D241" t="s">
        <v>6</v>
      </c>
      <c r="E241">
        <v>659226.82064527122</v>
      </c>
      <c r="F241" t="s">
        <v>44</v>
      </c>
      <c r="G241" t="s">
        <v>203</v>
      </c>
      <c r="H241" t="s">
        <v>359</v>
      </c>
      <c r="I241" t="s">
        <v>336</v>
      </c>
    </row>
    <row r="242" spans="1:9" x14ac:dyDescent="0.25">
      <c r="A242">
        <v>129542</v>
      </c>
      <c r="B242" s="1">
        <v>40782</v>
      </c>
      <c r="C242" t="s">
        <v>8</v>
      </c>
      <c r="D242" t="s">
        <v>6</v>
      </c>
      <c r="E242">
        <v>223745.40300458937</v>
      </c>
      <c r="F242" t="s">
        <v>61</v>
      </c>
      <c r="G242" t="s">
        <v>203</v>
      </c>
      <c r="H242" t="s">
        <v>337</v>
      </c>
      <c r="I242" t="s">
        <v>336</v>
      </c>
    </row>
    <row r="243" spans="1:9" x14ac:dyDescent="0.25">
      <c r="A243">
        <v>210422</v>
      </c>
      <c r="B243" s="1">
        <v>42576</v>
      </c>
      <c r="C243" t="s">
        <v>8</v>
      </c>
      <c r="D243" t="s">
        <v>6</v>
      </c>
      <c r="E243">
        <v>1572197.18</v>
      </c>
      <c r="F243" t="s">
        <v>79</v>
      </c>
      <c r="G243" t="s">
        <v>205</v>
      </c>
      <c r="H243" t="s">
        <v>359</v>
      </c>
      <c r="I243" t="s">
        <v>336</v>
      </c>
    </row>
    <row r="244" spans="1:9" x14ac:dyDescent="0.25">
      <c r="A244">
        <v>210805</v>
      </c>
      <c r="B244" s="1">
        <v>38379</v>
      </c>
      <c r="C244" t="s">
        <v>8</v>
      </c>
      <c r="D244" t="s">
        <v>6</v>
      </c>
      <c r="E244">
        <v>2052513.1</v>
      </c>
      <c r="F244" t="s">
        <v>81</v>
      </c>
      <c r="G244" t="s">
        <v>205</v>
      </c>
      <c r="H244" t="s">
        <v>479</v>
      </c>
      <c r="I244" t="s">
        <v>336</v>
      </c>
    </row>
    <row r="245" spans="1:9" x14ac:dyDescent="0.25">
      <c r="A245">
        <v>211110</v>
      </c>
      <c r="B245" s="1">
        <v>40518</v>
      </c>
      <c r="C245" t="s">
        <v>8</v>
      </c>
      <c r="D245" t="s">
        <v>6</v>
      </c>
      <c r="E245">
        <v>1955432</v>
      </c>
      <c r="F245" t="s">
        <v>84</v>
      </c>
      <c r="G245" t="s">
        <v>205</v>
      </c>
      <c r="H245" t="s">
        <v>337</v>
      </c>
      <c r="I245" t="s">
        <v>336</v>
      </c>
    </row>
    <row r="246" spans="1:9" x14ac:dyDescent="0.25">
      <c r="A246">
        <v>215761</v>
      </c>
      <c r="B246" s="1">
        <v>42653</v>
      </c>
      <c r="C246" t="s">
        <v>8</v>
      </c>
      <c r="D246" t="s">
        <v>6</v>
      </c>
      <c r="E246">
        <v>75</v>
      </c>
      <c r="F246" t="s">
        <v>90</v>
      </c>
      <c r="G246" t="s">
        <v>205</v>
      </c>
      <c r="H246" t="s">
        <v>337</v>
      </c>
      <c r="I246" t="s">
        <v>336</v>
      </c>
    </row>
    <row r="247" spans="1:9" x14ac:dyDescent="0.25">
      <c r="A247">
        <v>217714</v>
      </c>
      <c r="B247" s="1">
        <v>39303</v>
      </c>
      <c r="C247" t="s">
        <v>8</v>
      </c>
      <c r="D247" t="s">
        <v>6</v>
      </c>
      <c r="E247">
        <v>37901.18</v>
      </c>
      <c r="F247" t="s">
        <v>93</v>
      </c>
      <c r="G247" t="s">
        <v>205</v>
      </c>
      <c r="H247" t="s">
        <v>479</v>
      </c>
      <c r="I247" t="s">
        <v>336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2F88-6334-4E25-AA6C-8DC602CF56BE}">
  <dimension ref="A1:B24"/>
  <sheetViews>
    <sheetView topLeftCell="A4" workbookViewId="0">
      <selection activeCell="K14" sqref="K14"/>
    </sheetView>
  </sheetViews>
  <sheetFormatPr defaultRowHeight="15" x14ac:dyDescent="0.25"/>
  <cols>
    <col min="1" max="1" width="15.7109375" bestFit="1" customWidth="1"/>
    <col min="2" max="3" width="19.5703125" bestFit="1" customWidth="1"/>
    <col min="6" max="6" width="12" customWidth="1"/>
    <col min="8" max="8" width="12" bestFit="1" customWidth="1"/>
  </cols>
  <sheetData>
    <row r="1" spans="1:2" x14ac:dyDescent="0.25">
      <c r="A1" s="13" t="s">
        <v>935</v>
      </c>
      <c r="B1" t="s">
        <v>938</v>
      </c>
    </row>
    <row r="2" spans="1:2" x14ac:dyDescent="0.25">
      <c r="A2" s="14" t="s">
        <v>827</v>
      </c>
      <c r="B2" s="16">
        <v>173246000</v>
      </c>
    </row>
    <row r="3" spans="1:2" x14ac:dyDescent="0.25">
      <c r="A3" s="15" t="s">
        <v>895</v>
      </c>
      <c r="B3" s="16">
        <v>31032000</v>
      </c>
    </row>
    <row r="4" spans="1:2" x14ac:dyDescent="0.25">
      <c r="A4" s="15" t="s">
        <v>878</v>
      </c>
      <c r="B4" s="16">
        <v>17316000</v>
      </c>
    </row>
    <row r="5" spans="1:2" x14ac:dyDescent="0.25">
      <c r="A5" s="15" t="s">
        <v>822</v>
      </c>
      <c r="B5" s="16">
        <v>36158000</v>
      </c>
    </row>
    <row r="6" spans="1:2" x14ac:dyDescent="0.25">
      <c r="A6" s="15" t="s">
        <v>861</v>
      </c>
      <c r="B6" s="16">
        <v>26184000</v>
      </c>
    </row>
    <row r="7" spans="1:2" x14ac:dyDescent="0.25">
      <c r="A7" s="15" t="s">
        <v>844</v>
      </c>
      <c r="B7" s="16">
        <v>30048000</v>
      </c>
    </row>
    <row r="8" spans="1:2" x14ac:dyDescent="0.25">
      <c r="A8" s="15" t="s">
        <v>717</v>
      </c>
      <c r="B8" s="16">
        <v>3720000</v>
      </c>
    </row>
    <row r="9" spans="1:2" x14ac:dyDescent="0.25">
      <c r="A9" s="15" t="s">
        <v>871</v>
      </c>
      <c r="B9" s="16">
        <v>11568000</v>
      </c>
    </row>
    <row r="10" spans="1:2" x14ac:dyDescent="0.25">
      <c r="A10" s="15" t="s">
        <v>885</v>
      </c>
      <c r="B10" s="16">
        <v>8520000</v>
      </c>
    </row>
    <row r="11" spans="1:2" x14ac:dyDescent="0.25">
      <c r="A11" s="15" t="s">
        <v>890</v>
      </c>
      <c r="B11" s="16">
        <v>4200000</v>
      </c>
    </row>
    <row r="12" spans="1:2" x14ac:dyDescent="0.25">
      <c r="A12" s="15" t="s">
        <v>336</v>
      </c>
      <c r="B12" s="16">
        <v>4500000</v>
      </c>
    </row>
    <row r="13" spans="1:2" x14ac:dyDescent="0.25">
      <c r="A13" s="14" t="s">
        <v>823</v>
      </c>
      <c r="B13" s="16">
        <v>168722000</v>
      </c>
    </row>
    <row r="14" spans="1:2" x14ac:dyDescent="0.25">
      <c r="A14" s="15" t="s">
        <v>895</v>
      </c>
      <c r="B14" s="16">
        <v>5748000</v>
      </c>
    </row>
    <row r="15" spans="1:2" x14ac:dyDescent="0.25">
      <c r="A15" s="15" t="s">
        <v>878</v>
      </c>
      <c r="B15" s="16">
        <v>24300000</v>
      </c>
    </row>
    <row r="16" spans="1:2" x14ac:dyDescent="0.25">
      <c r="A16" s="15" t="s">
        <v>822</v>
      </c>
      <c r="B16" s="16">
        <v>55610000</v>
      </c>
    </row>
    <row r="17" spans="1:2" x14ac:dyDescent="0.25">
      <c r="A17" s="15" t="s">
        <v>861</v>
      </c>
      <c r="B17" s="16">
        <v>10020000</v>
      </c>
    </row>
    <row r="18" spans="1:2" x14ac:dyDescent="0.25">
      <c r="A18" s="15" t="s">
        <v>844</v>
      </c>
      <c r="B18" s="16">
        <v>19740000</v>
      </c>
    </row>
    <row r="19" spans="1:2" x14ac:dyDescent="0.25">
      <c r="A19" s="15" t="s">
        <v>717</v>
      </c>
      <c r="B19" s="16">
        <v>4500000</v>
      </c>
    </row>
    <row r="20" spans="1:2" x14ac:dyDescent="0.25">
      <c r="A20" s="15" t="s">
        <v>871</v>
      </c>
      <c r="B20" s="16">
        <v>5820000</v>
      </c>
    </row>
    <row r="21" spans="1:2" x14ac:dyDescent="0.25">
      <c r="A21" s="15" t="s">
        <v>885</v>
      </c>
      <c r="B21" s="16">
        <v>6300000</v>
      </c>
    </row>
    <row r="22" spans="1:2" x14ac:dyDescent="0.25">
      <c r="A22" s="15" t="s">
        <v>890</v>
      </c>
      <c r="B22" s="16">
        <v>16092000</v>
      </c>
    </row>
    <row r="23" spans="1:2" x14ac:dyDescent="0.25">
      <c r="A23" s="15" t="s">
        <v>336</v>
      </c>
      <c r="B23" s="16">
        <v>20592000</v>
      </c>
    </row>
    <row r="24" spans="1:2" x14ac:dyDescent="0.25">
      <c r="A24" s="14" t="s">
        <v>936</v>
      </c>
      <c r="B24" s="16">
        <v>341968000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FA61-E468-41F6-9A62-0D5533C008B3}">
  <dimension ref="A1:B7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  <col min="2" max="2" width="22.42578125" bestFit="1" customWidth="1"/>
  </cols>
  <sheetData>
    <row r="1" spans="1:2" x14ac:dyDescent="0.25">
      <c r="A1" s="13" t="s">
        <v>935</v>
      </c>
      <c r="B1" t="s">
        <v>937</v>
      </c>
    </row>
    <row r="2" spans="1:2" x14ac:dyDescent="0.25">
      <c r="A2" s="14" t="s">
        <v>861</v>
      </c>
      <c r="B2" s="16">
        <v>154950194.23508945</v>
      </c>
    </row>
    <row r="3" spans="1:2" x14ac:dyDescent="0.25">
      <c r="A3" s="14" t="s">
        <v>717</v>
      </c>
      <c r="B3" s="16">
        <v>11625326.539999999</v>
      </c>
    </row>
    <row r="4" spans="1:2" x14ac:dyDescent="0.25">
      <c r="A4" s="14" t="s">
        <v>871</v>
      </c>
      <c r="B4" s="16">
        <v>38155537.075844772</v>
      </c>
    </row>
    <row r="5" spans="1:2" x14ac:dyDescent="0.25">
      <c r="A5" s="14" t="s">
        <v>890</v>
      </c>
      <c r="B5" s="16">
        <v>67407808.463776365</v>
      </c>
    </row>
    <row r="6" spans="1:2" x14ac:dyDescent="0.25">
      <c r="A6" s="14" t="s">
        <v>336</v>
      </c>
      <c r="B6" s="16">
        <v>6551056.6836498603</v>
      </c>
    </row>
    <row r="7" spans="1:2" x14ac:dyDescent="0.25">
      <c r="A7" s="14" t="s">
        <v>936</v>
      </c>
      <c r="B7" s="16">
        <v>278689922.9983604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BFD9-4221-4639-9084-0CD3C54DB9EB}">
  <dimension ref="A3:B59"/>
  <sheetViews>
    <sheetView workbookViewId="0">
      <selection activeCell="B6" sqref="B6"/>
    </sheetView>
  </sheetViews>
  <sheetFormatPr defaultRowHeight="15" x14ac:dyDescent="0.25"/>
  <cols>
    <col min="1" max="1" width="19.5703125" bestFit="1" customWidth="1"/>
    <col min="2" max="2" width="22.28515625" bestFit="1" customWidth="1"/>
    <col min="3" max="3" width="7.85546875" bestFit="1" customWidth="1"/>
    <col min="4" max="4" width="5.7109375" bestFit="1" customWidth="1"/>
    <col min="5" max="5" width="11.28515625" bestFit="1" customWidth="1"/>
  </cols>
  <sheetData>
    <row r="3" spans="1:2" x14ac:dyDescent="0.25">
      <c r="A3" s="13" t="s">
        <v>935</v>
      </c>
      <c r="B3" t="s">
        <v>940</v>
      </c>
    </row>
    <row r="4" spans="1:2" x14ac:dyDescent="0.25">
      <c r="A4" s="14" t="s">
        <v>287</v>
      </c>
      <c r="B4" s="16">
        <v>11</v>
      </c>
    </row>
    <row r="5" spans="1:2" x14ac:dyDescent="0.25">
      <c r="A5" s="14" t="s">
        <v>607</v>
      </c>
      <c r="B5" s="16">
        <v>3</v>
      </c>
    </row>
    <row r="6" spans="1:2" x14ac:dyDescent="0.25">
      <c r="A6" s="14" t="s">
        <v>247</v>
      </c>
      <c r="B6" s="16">
        <v>3</v>
      </c>
    </row>
    <row r="7" spans="1:2" x14ac:dyDescent="0.25">
      <c r="A7" s="14" t="s">
        <v>394</v>
      </c>
      <c r="B7" s="16">
        <v>3</v>
      </c>
    </row>
    <row r="8" spans="1:2" x14ac:dyDescent="0.25">
      <c r="A8" s="14" t="s">
        <v>279</v>
      </c>
      <c r="B8" s="16">
        <v>8</v>
      </c>
    </row>
    <row r="9" spans="1:2" x14ac:dyDescent="0.25">
      <c r="A9" s="14" t="s">
        <v>327</v>
      </c>
      <c r="B9" s="16">
        <v>3</v>
      </c>
    </row>
    <row r="10" spans="1:2" x14ac:dyDescent="0.25">
      <c r="A10" s="14" t="s">
        <v>759</v>
      </c>
      <c r="B10" s="16">
        <v>2</v>
      </c>
    </row>
    <row r="11" spans="1:2" x14ac:dyDescent="0.25">
      <c r="A11" s="14" t="s">
        <v>352</v>
      </c>
      <c r="B11" s="16">
        <v>6</v>
      </c>
    </row>
    <row r="12" spans="1:2" x14ac:dyDescent="0.25">
      <c r="A12" s="14" t="s">
        <v>242</v>
      </c>
      <c r="B12" s="16">
        <v>4</v>
      </c>
    </row>
    <row r="13" spans="1:2" x14ac:dyDescent="0.25">
      <c r="A13" s="14" t="s">
        <v>237</v>
      </c>
      <c r="B13" s="16">
        <v>2</v>
      </c>
    </row>
    <row r="14" spans="1:2" x14ac:dyDescent="0.25">
      <c r="A14" s="14" t="s">
        <v>592</v>
      </c>
      <c r="B14" s="16">
        <v>1</v>
      </c>
    </row>
    <row r="15" spans="1:2" x14ac:dyDescent="0.25">
      <c r="A15" s="14" t="s">
        <v>494</v>
      </c>
      <c r="B15" s="16">
        <v>1</v>
      </c>
    </row>
    <row r="16" spans="1:2" x14ac:dyDescent="0.25">
      <c r="A16" s="14" t="s">
        <v>484</v>
      </c>
      <c r="B16" s="16">
        <v>7</v>
      </c>
    </row>
    <row r="17" spans="1:2" x14ac:dyDescent="0.25">
      <c r="A17" s="14" t="s">
        <v>449</v>
      </c>
      <c r="B17" s="16">
        <v>5</v>
      </c>
    </row>
    <row r="18" spans="1:2" x14ac:dyDescent="0.25">
      <c r="A18" s="14" t="s">
        <v>271</v>
      </c>
      <c r="B18" s="16">
        <v>4</v>
      </c>
    </row>
    <row r="19" spans="1:2" x14ac:dyDescent="0.25">
      <c r="A19" s="14" t="s">
        <v>429</v>
      </c>
      <c r="B19" s="16">
        <v>3</v>
      </c>
    </row>
    <row r="20" spans="1:2" x14ac:dyDescent="0.25">
      <c r="A20" s="14" t="s">
        <v>748</v>
      </c>
      <c r="B20" s="16">
        <v>1</v>
      </c>
    </row>
    <row r="21" spans="1:2" x14ac:dyDescent="0.25">
      <c r="A21" s="14" t="s">
        <v>669</v>
      </c>
      <c r="B21" s="16">
        <v>2</v>
      </c>
    </row>
    <row r="22" spans="1:2" x14ac:dyDescent="0.25">
      <c r="A22" s="14" t="s">
        <v>260</v>
      </c>
      <c r="B22" s="16">
        <v>2</v>
      </c>
    </row>
    <row r="23" spans="1:2" x14ac:dyDescent="0.25">
      <c r="A23" s="14" t="s">
        <v>322</v>
      </c>
      <c r="B23" s="16">
        <v>25</v>
      </c>
    </row>
    <row r="24" spans="1:2" x14ac:dyDescent="0.25">
      <c r="A24" s="14" t="s">
        <v>372</v>
      </c>
      <c r="B24" s="16">
        <v>3</v>
      </c>
    </row>
    <row r="25" spans="1:2" x14ac:dyDescent="0.25">
      <c r="A25" s="14" t="s">
        <v>698</v>
      </c>
      <c r="B25" s="16">
        <v>3</v>
      </c>
    </row>
    <row r="26" spans="1:2" x14ac:dyDescent="0.25">
      <c r="A26" s="14" t="s">
        <v>255</v>
      </c>
      <c r="B26" s="16">
        <v>7</v>
      </c>
    </row>
    <row r="27" spans="1:2" x14ac:dyDescent="0.25">
      <c r="A27" s="14" t="s">
        <v>509</v>
      </c>
      <c r="B27" s="16">
        <v>3</v>
      </c>
    </row>
    <row r="28" spans="1:2" x14ac:dyDescent="0.25">
      <c r="A28" s="14" t="s">
        <v>470</v>
      </c>
      <c r="B28" s="16">
        <v>2</v>
      </c>
    </row>
    <row r="29" spans="1:2" x14ac:dyDescent="0.25">
      <c r="A29" s="14" t="s">
        <v>479</v>
      </c>
      <c r="B29" s="16">
        <v>2</v>
      </c>
    </row>
    <row r="30" spans="1:2" x14ac:dyDescent="0.25">
      <c r="A30" s="14" t="s">
        <v>547</v>
      </c>
      <c r="B30" s="16">
        <v>2</v>
      </c>
    </row>
    <row r="31" spans="1:2" x14ac:dyDescent="0.25">
      <c r="A31" s="14" t="s">
        <v>776</v>
      </c>
      <c r="B31" s="16">
        <v>1</v>
      </c>
    </row>
    <row r="32" spans="1:2" x14ac:dyDescent="0.25">
      <c r="A32" s="14" t="s">
        <v>733</v>
      </c>
      <c r="B32" s="16">
        <v>2</v>
      </c>
    </row>
    <row r="33" spans="1:2" x14ac:dyDescent="0.25">
      <c r="A33" s="14" t="s">
        <v>231</v>
      </c>
      <c r="B33" s="16">
        <v>12</v>
      </c>
    </row>
    <row r="34" spans="1:2" x14ac:dyDescent="0.25">
      <c r="A34" s="14" t="s">
        <v>301</v>
      </c>
      <c r="B34" s="16">
        <v>3</v>
      </c>
    </row>
    <row r="35" spans="1:2" x14ac:dyDescent="0.25">
      <c r="A35" s="14" t="s">
        <v>217</v>
      </c>
      <c r="B35" s="16">
        <v>18</v>
      </c>
    </row>
    <row r="36" spans="1:2" x14ac:dyDescent="0.25">
      <c r="A36" s="14" t="s">
        <v>386</v>
      </c>
      <c r="B36" s="16">
        <v>3</v>
      </c>
    </row>
    <row r="37" spans="1:2" x14ac:dyDescent="0.25">
      <c r="A37" s="14" t="s">
        <v>528</v>
      </c>
      <c r="B37" s="16">
        <v>6</v>
      </c>
    </row>
    <row r="38" spans="1:2" x14ac:dyDescent="0.25">
      <c r="A38" s="14" t="s">
        <v>487</v>
      </c>
      <c r="B38" s="16">
        <v>1</v>
      </c>
    </row>
    <row r="39" spans="1:2" x14ac:dyDescent="0.25">
      <c r="A39" s="14" t="s">
        <v>695</v>
      </c>
      <c r="B39" s="16">
        <v>2</v>
      </c>
    </row>
    <row r="40" spans="1:2" x14ac:dyDescent="0.25">
      <c r="A40" s="14" t="s">
        <v>309</v>
      </c>
      <c r="B40" s="16">
        <v>3</v>
      </c>
    </row>
    <row r="41" spans="1:2" x14ac:dyDescent="0.25">
      <c r="A41" s="14" t="s">
        <v>275</v>
      </c>
      <c r="B41" s="16">
        <v>4</v>
      </c>
    </row>
    <row r="42" spans="1:2" x14ac:dyDescent="0.25">
      <c r="A42" s="14" t="s">
        <v>356</v>
      </c>
      <c r="B42" s="16">
        <v>6</v>
      </c>
    </row>
    <row r="43" spans="1:2" x14ac:dyDescent="0.25">
      <c r="A43" s="14" t="s">
        <v>365</v>
      </c>
      <c r="B43" s="16">
        <v>5</v>
      </c>
    </row>
    <row r="44" spans="1:2" x14ac:dyDescent="0.25">
      <c r="A44" s="14" t="s">
        <v>318</v>
      </c>
      <c r="B44" s="16">
        <v>2</v>
      </c>
    </row>
    <row r="45" spans="1:2" x14ac:dyDescent="0.25">
      <c r="A45" s="14" t="s">
        <v>221</v>
      </c>
      <c r="B45" s="16">
        <v>5</v>
      </c>
    </row>
    <row r="46" spans="1:2" x14ac:dyDescent="0.25">
      <c r="A46" s="14" t="s">
        <v>112</v>
      </c>
      <c r="B46" s="16">
        <v>2</v>
      </c>
    </row>
    <row r="47" spans="1:2" x14ac:dyDescent="0.25">
      <c r="A47" s="14" t="s">
        <v>556</v>
      </c>
      <c r="B47" s="16">
        <v>7</v>
      </c>
    </row>
    <row r="48" spans="1:2" x14ac:dyDescent="0.25">
      <c r="A48" s="14" t="s">
        <v>359</v>
      </c>
      <c r="B48" s="16">
        <v>2</v>
      </c>
    </row>
    <row r="49" spans="1:2" x14ac:dyDescent="0.25">
      <c r="A49" s="14" t="s">
        <v>294</v>
      </c>
      <c r="B49" s="16">
        <v>4</v>
      </c>
    </row>
    <row r="50" spans="1:2" x14ac:dyDescent="0.25">
      <c r="A50" s="14" t="s">
        <v>227</v>
      </c>
      <c r="B50" s="16">
        <v>3</v>
      </c>
    </row>
    <row r="51" spans="1:2" x14ac:dyDescent="0.25">
      <c r="A51" s="14" t="s">
        <v>543</v>
      </c>
      <c r="B51" s="16">
        <v>3</v>
      </c>
    </row>
    <row r="52" spans="1:2" x14ac:dyDescent="0.25">
      <c r="A52" s="14" t="s">
        <v>671</v>
      </c>
      <c r="B52" s="16">
        <v>1</v>
      </c>
    </row>
    <row r="53" spans="1:2" x14ac:dyDescent="0.25">
      <c r="A53" s="14" t="s">
        <v>337</v>
      </c>
      <c r="B53" s="16">
        <v>4</v>
      </c>
    </row>
    <row r="54" spans="1:2" x14ac:dyDescent="0.25">
      <c r="A54" s="14" t="s">
        <v>604</v>
      </c>
      <c r="B54" s="16">
        <v>2</v>
      </c>
    </row>
    <row r="55" spans="1:2" x14ac:dyDescent="0.25">
      <c r="A55" s="14" t="s">
        <v>252</v>
      </c>
      <c r="B55" s="16">
        <v>6</v>
      </c>
    </row>
    <row r="56" spans="1:2" x14ac:dyDescent="0.25">
      <c r="A56" s="14" t="s">
        <v>314</v>
      </c>
      <c r="B56" s="16">
        <v>8</v>
      </c>
    </row>
    <row r="57" spans="1:2" x14ac:dyDescent="0.25">
      <c r="A57" s="14" t="s">
        <v>268</v>
      </c>
      <c r="B57" s="16">
        <v>8</v>
      </c>
    </row>
    <row r="58" spans="1:2" x14ac:dyDescent="0.25">
      <c r="A58" s="14" t="s">
        <v>283</v>
      </c>
      <c r="B58" s="16">
        <v>5</v>
      </c>
    </row>
    <row r="59" spans="1:2" x14ac:dyDescent="0.25">
      <c r="A59" s="14" t="s">
        <v>936</v>
      </c>
      <c r="B59" s="16">
        <v>246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Zega Bank Employees</vt:lpstr>
      <vt:lpstr>AccountInformation</vt:lpstr>
      <vt:lpstr>CustomerInfo</vt:lpstr>
      <vt:lpstr>DASHBOARD</vt:lpstr>
      <vt:lpstr>Pivot table</vt:lpstr>
      <vt:lpstr>Sheet2</vt:lpstr>
      <vt:lpstr>Sheet4</vt:lpstr>
      <vt:lpstr>Sheet1</vt:lpstr>
      <vt:lpstr>Sheet6</vt:lpstr>
      <vt:lpstr>Accountname</vt:lpstr>
      <vt:lpstr>ClosedAccounts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Gbemisola Ibikunle</dc:creator>
  <cp:lastModifiedBy>Gbemisola Ibikunle</cp:lastModifiedBy>
  <dcterms:created xsi:type="dcterms:W3CDTF">2023-12-26T07:40:17Z</dcterms:created>
  <dcterms:modified xsi:type="dcterms:W3CDTF">2024-08-20T18:12:23Z</dcterms:modified>
</cp:coreProperties>
</file>