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07585f94bc8d41/MTSU/MBAI 6835-IT APPLICATIONS FOR DECISION MAKING/MODULE 2/"/>
    </mc:Choice>
  </mc:AlternateContent>
  <xr:revisionPtr revIDLastSave="180" documentId="13_ncr:1_{127AE541-BED2-4895-9A7B-1D5A20D848EB}" xr6:coauthVersionLast="47" xr6:coauthVersionMax="47" xr10:uidLastSave="{AA0B88C9-5CB1-494E-8DFA-EFDDE54B16F6}"/>
  <bookViews>
    <workbookView xWindow="-110" yWindow="-110" windowWidth="19420" windowHeight="10420" xr2:uid="{00000000-000D-0000-FFFF-FFFF00000000}"/>
  </bookViews>
  <sheets>
    <sheet name="Analysis" sheetId="3" r:id="rId1"/>
  </sheets>
  <definedNames>
    <definedName name="Pluto">Analysis!$A$9:$D$9</definedName>
    <definedName name="ProjectedCosts">Analysis!$D$17:$D$20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8" i="3" l="1"/>
  <c r="A49" i="3" s="1"/>
  <c r="A50" i="3" s="1"/>
  <c r="A51" i="3" s="1"/>
  <c r="A52" i="3" s="1"/>
  <c r="A53" i="3" s="1"/>
  <c r="A54" i="3" s="1"/>
  <c r="A47" i="3"/>
  <c r="K45" i="3"/>
  <c r="L45" i="3" s="1"/>
  <c r="E45" i="3"/>
  <c r="F45" i="3"/>
  <c r="G45" i="3"/>
  <c r="H45" i="3" s="1"/>
  <c r="I45" i="3" s="1"/>
  <c r="J45" i="3" s="1"/>
  <c r="D45" i="3"/>
  <c r="C45" i="3"/>
  <c r="C32" i="3"/>
  <c r="B32" i="3" l="1"/>
  <c r="A37" i="3"/>
  <c r="A38" i="3" s="1"/>
  <c r="A39" i="3" s="1"/>
  <c r="A40" i="3" s="1"/>
  <c r="A41" i="3" s="1"/>
  <c r="A36" i="3"/>
  <c r="A35" i="3"/>
  <c r="A34" i="3"/>
  <c r="D7" i="3" l="1"/>
  <c r="D24" i="3"/>
  <c r="D25" i="3"/>
  <c r="D26" i="3"/>
  <c r="D27" i="3"/>
  <c r="D28" i="3"/>
  <c r="D23" i="3"/>
  <c r="D19" i="3" l="1"/>
  <c r="D32" i="3" s="1"/>
  <c r="D17" i="3" l="1"/>
  <c r="D18" i="3"/>
  <c r="D20" i="3" l="1"/>
  <c r="A45" i="3" s="1"/>
  <c r="E32" i="3" l="1"/>
</calcChain>
</file>

<file path=xl/sharedStrings.xml><?xml version="1.0" encoding="utf-8"?>
<sst xmlns="http://schemas.openxmlformats.org/spreadsheetml/2006/main" count="37" uniqueCount="37">
  <si>
    <t>MTSULiveHere</t>
  </si>
  <si>
    <t>Apartment Rental Cost Analysis</t>
  </si>
  <si>
    <t>As of June 30, 2020</t>
  </si>
  <si>
    <t>Apartment Rental Contract Terms</t>
  </si>
  <si>
    <t>Customer-related data</t>
  </si>
  <si>
    <t>Apartment type:</t>
  </si>
  <si>
    <t>2-Bedroom</t>
  </si>
  <si>
    <t>Number of months renting apartment:</t>
  </si>
  <si>
    <t>Monthly rental amount:</t>
  </si>
  <si>
    <t>Estimated number of 100KWh needed:</t>
  </si>
  <si>
    <t>Charge per 100 KWh electricity:</t>
  </si>
  <si>
    <t>Pet-releated data</t>
  </si>
  <si>
    <t>Average pounds of food per week:</t>
  </si>
  <si>
    <t>Average cost per pound of food</t>
  </si>
  <si>
    <t>Quote Renter Projected Costs of:</t>
  </si>
  <si>
    <t>Base rate for Murfreesboro Rent</t>
  </si>
  <si>
    <t>Apartment rental:</t>
  </si>
  <si>
    <t>Electricity charge:</t>
  </si>
  <si>
    <t>Pet food expenses:</t>
  </si>
  <si>
    <t>Projected housing exp</t>
  </si>
  <si>
    <t>Cities</t>
  </si>
  <si>
    <t>Population</t>
  </si>
  <si>
    <t>Median Household Income</t>
  </si>
  <si>
    <t>Ratio to Murfreesboro</t>
  </si>
  <si>
    <t>Murfreesboro</t>
  </si>
  <si>
    <t>Smryna</t>
  </si>
  <si>
    <t>Manchester</t>
  </si>
  <si>
    <t>Nashville</t>
  </si>
  <si>
    <t>Franklin</t>
  </si>
  <si>
    <t>Wooodbury</t>
  </si>
  <si>
    <t>Effect of changes in Average Price of Pet Food</t>
  </si>
  <si>
    <t>Average Price of Pet Food</t>
  </si>
  <si>
    <t>Rental Price</t>
  </si>
  <si>
    <t>Electricity Charge</t>
  </si>
  <si>
    <t>Pet Food Expense</t>
  </si>
  <si>
    <t>Projected Housing Expense</t>
  </si>
  <si>
    <t>Total Projected Housing Expense by Average Pet Food Prices by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</si>
</sst>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1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/>
    <xf numFmtId="44" fontId="0" fillId="0" borderId="0" xfId="2" applyFont="1"/>
    <xf numFmtId="164" fontId="0" fillId="0" borderId="0" xfId="2" applyNumberFormat="1" applyFont="1"/>
    <xf numFmtId="164" fontId="0" fillId="0" borderId="0" xfId="0" applyNumberFormat="1"/>
    <xf numFmtId="0" fontId="5" fillId="0" borderId="0" xfId="0" applyFont="1"/>
    <xf numFmtId="43" fontId="0" fillId="0" borderId="0" xfId="1" applyFont="1"/>
    <xf numFmtId="44" fontId="0" fillId="0" borderId="1" xfId="2" applyFont="1" applyBorder="1"/>
    <xf numFmtId="8" fontId="0" fillId="3" borderId="0" xfId="0" applyNumberFormat="1" applyFill="1"/>
    <xf numFmtId="0" fontId="0" fillId="0" borderId="6" xfId="0" applyBorder="1"/>
    <xf numFmtId="44" fontId="0" fillId="0" borderId="0" xfId="2" applyFont="1" applyBorder="1"/>
    <xf numFmtId="2" fontId="0" fillId="0" borderId="7" xfId="0" applyNumberFormat="1" applyBorder="1"/>
    <xf numFmtId="0" fontId="0" fillId="0" borderId="8" xfId="0" applyBorder="1"/>
    <xf numFmtId="44" fontId="0" fillId="0" borderId="9" xfId="2" applyFont="1" applyBorder="1"/>
    <xf numFmtId="2" fontId="0" fillId="0" borderId="10" xfId="0" applyNumberForma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165" fontId="0" fillId="0" borderId="0" xfId="1" applyNumberFormat="1" applyFont="1" applyBorder="1"/>
    <xf numFmtId="165" fontId="0" fillId="0" borderId="9" xfId="1" applyNumberFormat="1" applyFont="1" applyBorder="1"/>
    <xf numFmtId="0" fontId="4" fillId="4" borderId="2" xfId="0" applyFont="1" applyFill="1" applyBorder="1" applyAlignment="1">
      <alignment horizontal="center" wrapText="1"/>
    </xf>
    <xf numFmtId="0" fontId="0" fillId="0" borderId="2" xfId="0" applyBorder="1"/>
    <xf numFmtId="0" fontId="4" fillId="4" borderId="2" xfId="0" applyFont="1" applyFill="1" applyBorder="1"/>
    <xf numFmtId="0" fontId="3" fillId="2" borderId="0" xfId="0" applyFont="1" applyFill="1" applyAlignment="1">
      <alignment horizontal="center"/>
    </xf>
    <xf numFmtId="44" fontId="0" fillId="0" borderId="2" xfId="2" applyNumberFormat="1" applyFont="1" applyBorder="1" applyAlignment="1">
      <alignment horizontal="center"/>
    </xf>
    <xf numFmtId="44" fontId="0" fillId="0" borderId="2" xfId="0" applyNumberFormat="1" applyBorder="1"/>
    <xf numFmtId="44" fontId="0" fillId="0" borderId="2" xfId="2" applyNumberFormat="1" applyFont="1" applyBorder="1"/>
    <xf numFmtId="44" fontId="4" fillId="0" borderId="2" xfId="0" applyNumberFormat="1" applyFont="1" applyBorder="1" applyAlignment="1">
      <alignment horizontal="center"/>
    </xf>
    <xf numFmtId="44" fontId="4" fillId="4" borderId="2" xfId="0" applyNumberFormat="1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13</xdr:row>
      <xdr:rowOff>95250</xdr:rowOff>
    </xdr:from>
    <xdr:to>
      <xdr:col>10</xdr:col>
      <xdr:colOff>9525</xdr:colOff>
      <xdr:row>13</xdr:row>
      <xdr:rowOff>95250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38100" y="2286000"/>
          <a:ext cx="6334125" cy="0"/>
        </a:xfrm>
        <a:prstGeom prst="line">
          <a:avLst/>
        </a:prstGeom>
        <a:noFill/>
        <a:ln w="19050">
          <a:solidFill>
            <a:srgbClr val="0000FF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topLeftCell="A32" workbookViewId="0">
      <selection activeCell="B46" sqref="B46:L54"/>
    </sheetView>
  </sheetViews>
  <sheetFormatPr defaultRowHeight="12.5" x14ac:dyDescent="0.25"/>
  <cols>
    <col min="1" max="1" width="14.81640625" customWidth="1"/>
    <col min="2" max="2" width="10.54296875" customWidth="1"/>
    <col min="3" max="3" width="13.7265625" customWidth="1"/>
    <col min="4" max="4" width="14.81640625" customWidth="1"/>
    <col min="5" max="5" width="17.81640625" customWidth="1"/>
    <col min="6" max="6" width="20" customWidth="1"/>
    <col min="7" max="7" width="10.7265625" customWidth="1"/>
    <col min="8" max="8" width="10.81640625" customWidth="1"/>
    <col min="9" max="9" width="10.26953125" customWidth="1"/>
    <col min="10" max="10" width="10.1796875" customWidth="1"/>
    <col min="11" max="11" width="10.7265625" customWidth="1"/>
    <col min="12" max="12" width="10.1796875" customWidth="1"/>
  </cols>
  <sheetData>
    <row r="1" spans="1:10" ht="14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4" x14ac:dyDescent="0.3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14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</row>
    <row r="5" spans="1:10" ht="13" x14ac:dyDescent="0.3">
      <c r="A5" s="2" t="s">
        <v>3</v>
      </c>
      <c r="F5" s="2" t="s">
        <v>4</v>
      </c>
      <c r="G5" s="2"/>
    </row>
    <row r="6" spans="1:10" x14ac:dyDescent="0.25">
      <c r="A6" t="s">
        <v>5</v>
      </c>
      <c r="D6" s="1" t="s">
        <v>6</v>
      </c>
      <c r="F6" t="s">
        <v>7</v>
      </c>
      <c r="J6">
        <v>3</v>
      </c>
    </row>
    <row r="7" spans="1:10" x14ac:dyDescent="0.25">
      <c r="A7" t="s">
        <v>8</v>
      </c>
      <c r="D7" s="4">
        <f>G16*D24</f>
        <v>1009.5059996883277</v>
      </c>
      <c r="F7" t="s">
        <v>9</v>
      </c>
      <c r="J7">
        <v>35</v>
      </c>
    </row>
    <row r="8" spans="1:10" x14ac:dyDescent="0.25">
      <c r="A8" t="s">
        <v>10</v>
      </c>
      <c r="D8" s="4">
        <v>8</v>
      </c>
    </row>
    <row r="10" spans="1:10" ht="13" x14ac:dyDescent="0.3">
      <c r="A10" s="2" t="s">
        <v>11</v>
      </c>
    </row>
    <row r="11" spans="1:10" x14ac:dyDescent="0.25">
      <c r="A11" t="s">
        <v>12</v>
      </c>
      <c r="D11">
        <v>10</v>
      </c>
    </row>
    <row r="12" spans="1:10" x14ac:dyDescent="0.25">
      <c r="A12" t="s">
        <v>13</v>
      </c>
      <c r="D12" s="5">
        <v>2.85</v>
      </c>
    </row>
    <row r="16" spans="1:10" ht="13" x14ac:dyDescent="0.3">
      <c r="A16" s="2" t="s">
        <v>14</v>
      </c>
      <c r="F16" t="s">
        <v>15</v>
      </c>
      <c r="G16" s="9">
        <v>1000</v>
      </c>
    </row>
    <row r="17" spans="1:5" x14ac:dyDescent="0.25">
      <c r="A17" t="s">
        <v>16</v>
      </c>
      <c r="D17" s="3">
        <f>D7*J6</f>
        <v>3028.5179990649831</v>
      </c>
    </row>
    <row r="18" spans="1:5" x14ac:dyDescent="0.25">
      <c r="A18" t="s">
        <v>17</v>
      </c>
      <c r="D18" s="7">
        <f>D8*J7</f>
        <v>280</v>
      </c>
    </row>
    <row r="19" spans="1:5" x14ac:dyDescent="0.25">
      <c r="A19" t="s">
        <v>18</v>
      </c>
      <c r="D19" s="7">
        <f>(J6*4)*D11*D12</f>
        <v>342</v>
      </c>
    </row>
    <row r="20" spans="1:5" ht="13.5" thickBot="1" x14ac:dyDescent="0.35">
      <c r="A20" s="6" t="s">
        <v>19</v>
      </c>
      <c r="D20" s="8">
        <f>SUM(D17:D19)</f>
        <v>3650.5179990649831</v>
      </c>
    </row>
    <row r="21" spans="1:5" ht="13" thickTop="1" x14ac:dyDescent="0.25"/>
    <row r="22" spans="1:5" ht="13" x14ac:dyDescent="0.3">
      <c r="A22" s="16" t="s">
        <v>20</v>
      </c>
      <c r="B22" s="17" t="s">
        <v>21</v>
      </c>
      <c r="C22" s="17" t="s">
        <v>22</v>
      </c>
      <c r="D22" s="18" t="s">
        <v>23</v>
      </c>
    </row>
    <row r="23" spans="1:5" x14ac:dyDescent="0.25">
      <c r="A23" s="10" t="s">
        <v>24</v>
      </c>
      <c r="B23" s="19">
        <v>146900</v>
      </c>
      <c r="C23" s="11">
        <v>57753</v>
      </c>
      <c r="D23" s="12">
        <f>C23/$C$23</f>
        <v>1</v>
      </c>
    </row>
    <row r="24" spans="1:5" x14ac:dyDescent="0.25">
      <c r="A24" s="10" t="s">
        <v>25</v>
      </c>
      <c r="B24" s="19">
        <v>51586</v>
      </c>
      <c r="C24" s="11">
        <v>58302</v>
      </c>
      <c r="D24" s="12">
        <f t="shared" ref="D24:D28" si="0">C24/$C$23</f>
        <v>1.0095059996883278</v>
      </c>
    </row>
    <row r="25" spans="1:5" x14ac:dyDescent="0.25">
      <c r="A25" s="10" t="s">
        <v>26</v>
      </c>
      <c r="B25" s="19">
        <v>11038</v>
      </c>
      <c r="C25" s="11">
        <v>48280</v>
      </c>
      <c r="D25" s="12">
        <f t="shared" si="0"/>
        <v>0.83597388880231327</v>
      </c>
    </row>
    <row r="26" spans="1:5" x14ac:dyDescent="0.25">
      <c r="A26" s="10" t="s">
        <v>27</v>
      </c>
      <c r="B26" s="19">
        <v>670820</v>
      </c>
      <c r="C26" s="11">
        <v>52858</v>
      </c>
      <c r="D26" s="12">
        <f t="shared" si="0"/>
        <v>0.91524249822520043</v>
      </c>
    </row>
    <row r="27" spans="1:5" x14ac:dyDescent="0.25">
      <c r="A27" s="10" t="s">
        <v>28</v>
      </c>
      <c r="B27" s="19">
        <v>83097</v>
      </c>
      <c r="C27" s="11">
        <v>92589</v>
      </c>
      <c r="D27" s="12">
        <f t="shared" si="0"/>
        <v>1.6031894447041712</v>
      </c>
    </row>
    <row r="28" spans="1:5" x14ac:dyDescent="0.25">
      <c r="A28" s="13" t="s">
        <v>29</v>
      </c>
      <c r="B28" s="20">
        <v>2889</v>
      </c>
      <c r="C28" s="14">
        <v>33333</v>
      </c>
      <c r="D28" s="15">
        <f t="shared" si="0"/>
        <v>0.57716482260661783</v>
      </c>
    </row>
    <row r="30" spans="1:5" ht="13" x14ac:dyDescent="0.3">
      <c r="A30" s="2" t="s">
        <v>30</v>
      </c>
      <c r="B30" s="2"/>
      <c r="C30" s="2"/>
    </row>
    <row r="31" spans="1:5" ht="25.5" customHeight="1" x14ac:dyDescent="0.3">
      <c r="A31" s="21" t="s">
        <v>31</v>
      </c>
      <c r="B31" s="21" t="s">
        <v>32</v>
      </c>
      <c r="C31" s="21" t="s">
        <v>33</v>
      </c>
      <c r="D31" s="21" t="s">
        <v>34</v>
      </c>
      <c r="E31" s="21" t="s">
        <v>35</v>
      </c>
    </row>
    <row r="32" spans="1:5" x14ac:dyDescent="0.25">
      <c r="A32" s="22"/>
      <c r="B32" s="26">
        <f>D17</f>
        <v>3028.5179990649831</v>
      </c>
      <c r="C32" s="26">
        <f>D18</f>
        <v>280</v>
      </c>
      <c r="D32" s="26">
        <f>D19</f>
        <v>342</v>
      </c>
      <c r="E32" s="27">
        <f>D20</f>
        <v>3650.5179990649831</v>
      </c>
    </row>
    <row r="33" spans="1:12" x14ac:dyDescent="0.25">
      <c r="A33" s="25">
        <v>1.5</v>
      </c>
      <c r="B33" s="26">
        <f t="dataTable" ref="B33:E41" dt2D="0" dtr="0" r1="D12" ca="1"/>
        <v>3028.5179990649831</v>
      </c>
      <c r="C33" s="26">
        <v>280</v>
      </c>
      <c r="D33" s="26">
        <v>180</v>
      </c>
      <c r="E33" s="27">
        <v>3488.5179990649831</v>
      </c>
    </row>
    <row r="34" spans="1:12" x14ac:dyDescent="0.25">
      <c r="A34" s="25">
        <f>A33+0.2</f>
        <v>1.7</v>
      </c>
      <c r="B34" s="26">
        <v>3028.5179990649831</v>
      </c>
      <c r="C34" s="26">
        <v>280</v>
      </c>
      <c r="D34" s="26">
        <v>204</v>
      </c>
      <c r="E34" s="27">
        <v>3512.5179990649831</v>
      </c>
    </row>
    <row r="35" spans="1:12" x14ac:dyDescent="0.25">
      <c r="A35" s="25">
        <f>A34+0.2</f>
        <v>1.9</v>
      </c>
      <c r="B35" s="26">
        <v>3028.5179990649831</v>
      </c>
      <c r="C35" s="26">
        <v>280</v>
      </c>
      <c r="D35" s="26">
        <v>228</v>
      </c>
      <c r="E35" s="27">
        <v>3536.5179990649831</v>
      </c>
    </row>
    <row r="36" spans="1:12" x14ac:dyDescent="0.25">
      <c r="A36" s="25">
        <f>A35+0.2</f>
        <v>2.1</v>
      </c>
      <c r="B36" s="26">
        <v>3028.5179990649831</v>
      </c>
      <c r="C36" s="26">
        <v>280</v>
      </c>
      <c r="D36" s="26">
        <v>252</v>
      </c>
      <c r="E36" s="27">
        <v>3560.5179990649831</v>
      </c>
    </row>
    <row r="37" spans="1:12" x14ac:dyDescent="0.25">
      <c r="A37" s="25">
        <f t="shared" ref="A37:A41" si="1">A36+0.2</f>
        <v>2.3000000000000003</v>
      </c>
      <c r="B37" s="26">
        <v>3028.5179990649831</v>
      </c>
      <c r="C37" s="26">
        <v>280</v>
      </c>
      <c r="D37" s="26">
        <v>276.00000000000006</v>
      </c>
      <c r="E37" s="27">
        <v>3584.5179990649831</v>
      </c>
    </row>
    <row r="38" spans="1:12" x14ac:dyDescent="0.25">
      <c r="A38" s="25">
        <f t="shared" si="1"/>
        <v>2.5000000000000004</v>
      </c>
      <c r="B38" s="26">
        <v>3028.5179990649831</v>
      </c>
      <c r="C38" s="26">
        <v>280</v>
      </c>
      <c r="D38" s="26">
        <v>300.00000000000006</v>
      </c>
      <c r="E38" s="27">
        <v>3608.5179990649831</v>
      </c>
    </row>
    <row r="39" spans="1:12" x14ac:dyDescent="0.25">
      <c r="A39" s="25">
        <f t="shared" si="1"/>
        <v>2.7000000000000006</v>
      </c>
      <c r="B39" s="26">
        <v>3028.5179990649831</v>
      </c>
      <c r="C39" s="26">
        <v>280</v>
      </c>
      <c r="D39" s="26">
        <v>324.00000000000006</v>
      </c>
      <c r="E39" s="27">
        <v>3632.5179990649831</v>
      </c>
    </row>
    <row r="40" spans="1:12" x14ac:dyDescent="0.25">
      <c r="A40" s="25">
        <f t="shared" si="1"/>
        <v>2.9000000000000008</v>
      </c>
      <c r="B40" s="26">
        <v>3028.5179990649831</v>
      </c>
      <c r="C40" s="26">
        <v>280</v>
      </c>
      <c r="D40" s="26">
        <v>348.00000000000011</v>
      </c>
      <c r="E40" s="27">
        <v>3656.5179990649831</v>
      </c>
    </row>
    <row r="41" spans="1:12" x14ac:dyDescent="0.25">
      <c r="A41" s="25">
        <f t="shared" si="1"/>
        <v>3.100000000000001</v>
      </c>
      <c r="B41" s="26">
        <v>3028.5179990649831</v>
      </c>
      <c r="C41" s="26">
        <v>280</v>
      </c>
      <c r="D41" s="26">
        <v>372.00000000000011</v>
      </c>
      <c r="E41" s="27">
        <v>3680.5179990649831</v>
      </c>
    </row>
    <row r="44" spans="1:12" ht="13" x14ac:dyDescent="0.3">
      <c r="A44" s="2" t="s">
        <v>36</v>
      </c>
    </row>
    <row r="45" spans="1:12" s="2" customFormat="1" ht="13" x14ac:dyDescent="0.3">
      <c r="A45" s="28">
        <f>D20</f>
        <v>3650.5179990649831</v>
      </c>
      <c r="B45" s="23">
        <v>5</v>
      </c>
      <c r="C45" s="23">
        <f>B45+2</f>
        <v>7</v>
      </c>
      <c r="D45" s="23">
        <f>C45+2</f>
        <v>9</v>
      </c>
      <c r="E45" s="23">
        <f t="shared" ref="E45:J45" si="2">D45+2</f>
        <v>11</v>
      </c>
      <c r="F45" s="23">
        <f t="shared" si="2"/>
        <v>13</v>
      </c>
      <c r="G45" s="23">
        <f t="shared" si="2"/>
        <v>15</v>
      </c>
      <c r="H45" s="23">
        <f t="shared" si="2"/>
        <v>17</v>
      </c>
      <c r="I45" s="23">
        <f t="shared" si="2"/>
        <v>19</v>
      </c>
      <c r="J45" s="23">
        <f t="shared" si="2"/>
        <v>21</v>
      </c>
      <c r="K45" s="23">
        <f>J45+2</f>
        <v>23</v>
      </c>
      <c r="L45" s="23">
        <f>K45+2</f>
        <v>25</v>
      </c>
    </row>
    <row r="46" spans="1:12" ht="13" x14ac:dyDescent="0.3">
      <c r="A46" s="29">
        <v>1.5</v>
      </c>
      <c r="B46" s="26">
        <f t="dataTable" ref="B46:L54" dt2D="1" dtr="1" r1="D11" r2="D12"/>
        <v>3398.5179990649831</v>
      </c>
      <c r="C46" s="26">
        <v>3434.5179990649831</v>
      </c>
      <c r="D46" s="26">
        <v>3470.5179990649831</v>
      </c>
      <c r="E46" s="26">
        <v>3506.5179990649831</v>
      </c>
      <c r="F46" s="26">
        <v>3542.5179990649831</v>
      </c>
      <c r="G46" s="26">
        <v>3578.5179990649831</v>
      </c>
      <c r="H46" s="26">
        <v>3614.5179990649831</v>
      </c>
      <c r="I46" s="26">
        <v>3650.5179990649831</v>
      </c>
      <c r="J46" s="26">
        <v>3686.5179990649831</v>
      </c>
      <c r="K46" s="26">
        <v>3722.5179990649831</v>
      </c>
      <c r="L46" s="26">
        <v>3758.5179990649831</v>
      </c>
    </row>
    <row r="47" spans="1:12" ht="13" x14ac:dyDescent="0.3">
      <c r="A47" s="29">
        <f>A46+0.2</f>
        <v>1.7</v>
      </c>
      <c r="B47" s="26">
        <v>3410.5179990649831</v>
      </c>
      <c r="C47" s="26">
        <v>3451.3179990649833</v>
      </c>
      <c r="D47" s="26">
        <v>3492.117999064983</v>
      </c>
      <c r="E47" s="26">
        <v>3532.9179990649832</v>
      </c>
      <c r="F47" s="26">
        <v>3573.7179990649829</v>
      </c>
      <c r="G47" s="26">
        <v>3614.5179990649831</v>
      </c>
      <c r="H47" s="26">
        <v>3655.3179990649833</v>
      </c>
      <c r="I47" s="26">
        <v>3696.117999064983</v>
      </c>
      <c r="J47" s="26">
        <v>3736.9179990649832</v>
      </c>
      <c r="K47" s="26">
        <v>3777.7179990649829</v>
      </c>
      <c r="L47" s="26">
        <v>3818.5179990649831</v>
      </c>
    </row>
    <row r="48" spans="1:12" ht="13" x14ac:dyDescent="0.3">
      <c r="A48" s="29">
        <f t="shared" ref="A48:A54" si="3">A47+0.2</f>
        <v>1.9</v>
      </c>
      <c r="B48" s="26">
        <v>3422.5179990649831</v>
      </c>
      <c r="C48" s="26">
        <v>3468.117999064983</v>
      </c>
      <c r="D48" s="26">
        <v>3513.7179990649829</v>
      </c>
      <c r="E48" s="26">
        <v>3559.3179990649833</v>
      </c>
      <c r="F48" s="26">
        <v>3604.9179990649832</v>
      </c>
      <c r="G48" s="26">
        <v>3650.5179990649831</v>
      </c>
      <c r="H48" s="26">
        <v>3696.117999064983</v>
      </c>
      <c r="I48" s="26">
        <v>3741.7179990649829</v>
      </c>
      <c r="J48" s="26">
        <v>3787.3179990649833</v>
      </c>
      <c r="K48" s="26">
        <v>3832.9179990649832</v>
      </c>
      <c r="L48" s="26">
        <v>3878.5179990649831</v>
      </c>
    </row>
    <row r="49" spans="1:12" ht="13" x14ac:dyDescent="0.3">
      <c r="A49" s="29">
        <f t="shared" si="3"/>
        <v>2.1</v>
      </c>
      <c r="B49" s="26">
        <v>3434.5179990649831</v>
      </c>
      <c r="C49" s="26">
        <v>3484.9179990649832</v>
      </c>
      <c r="D49" s="26">
        <v>3535.3179990649833</v>
      </c>
      <c r="E49" s="26">
        <v>3585.7179990649829</v>
      </c>
      <c r="F49" s="26">
        <v>3636.117999064983</v>
      </c>
      <c r="G49" s="26">
        <v>3686.5179990649831</v>
      </c>
      <c r="H49" s="26">
        <v>3736.9179990649832</v>
      </c>
      <c r="I49" s="26">
        <v>3787.3179990649833</v>
      </c>
      <c r="J49" s="26">
        <v>3837.7179990649829</v>
      </c>
      <c r="K49" s="26">
        <v>3888.117999064983</v>
      </c>
      <c r="L49" s="26">
        <v>3938.5179990649831</v>
      </c>
    </row>
    <row r="50" spans="1:12" ht="13" x14ac:dyDescent="0.3">
      <c r="A50" s="29">
        <f t="shared" si="3"/>
        <v>2.3000000000000003</v>
      </c>
      <c r="B50" s="26">
        <v>3446.5179990649831</v>
      </c>
      <c r="C50" s="26">
        <v>3501.7179990649829</v>
      </c>
      <c r="D50" s="26">
        <v>3556.9179990649832</v>
      </c>
      <c r="E50" s="26">
        <v>3612.117999064983</v>
      </c>
      <c r="F50" s="26">
        <v>3667.3179990649833</v>
      </c>
      <c r="G50" s="26">
        <v>3722.5179990649831</v>
      </c>
      <c r="H50" s="26">
        <v>3777.7179990649829</v>
      </c>
      <c r="I50" s="26">
        <v>3832.9179990649832</v>
      </c>
      <c r="J50" s="26">
        <v>3888.117999064983</v>
      </c>
      <c r="K50" s="26">
        <v>3943.3179990649833</v>
      </c>
      <c r="L50" s="26">
        <v>3998.5179990649831</v>
      </c>
    </row>
    <row r="51" spans="1:12" ht="13" x14ac:dyDescent="0.3">
      <c r="A51" s="29">
        <f t="shared" si="3"/>
        <v>2.5000000000000004</v>
      </c>
      <c r="B51" s="26">
        <v>3458.5179990649831</v>
      </c>
      <c r="C51" s="26">
        <v>3518.5179990649831</v>
      </c>
      <c r="D51" s="26">
        <v>3578.5179990649831</v>
      </c>
      <c r="E51" s="26">
        <v>3638.5179990649831</v>
      </c>
      <c r="F51" s="26">
        <v>3698.5179990649831</v>
      </c>
      <c r="G51" s="26">
        <v>3758.5179990649831</v>
      </c>
      <c r="H51" s="26">
        <v>3818.5179990649831</v>
      </c>
      <c r="I51" s="26">
        <v>3878.5179990649831</v>
      </c>
      <c r="J51" s="26">
        <v>3938.5179990649831</v>
      </c>
      <c r="K51" s="26">
        <v>3998.5179990649831</v>
      </c>
      <c r="L51" s="26">
        <v>4058.5179990649831</v>
      </c>
    </row>
    <row r="52" spans="1:12" ht="13" x14ac:dyDescent="0.3">
      <c r="A52" s="29">
        <f t="shared" si="3"/>
        <v>2.7000000000000006</v>
      </c>
      <c r="B52" s="26">
        <v>3470.5179990649831</v>
      </c>
      <c r="C52" s="26">
        <v>3535.3179990649833</v>
      </c>
      <c r="D52" s="26">
        <v>3600.117999064983</v>
      </c>
      <c r="E52" s="26">
        <v>3664.9179990649832</v>
      </c>
      <c r="F52" s="26">
        <v>3729.7179990649834</v>
      </c>
      <c r="G52" s="26">
        <v>3794.5179990649831</v>
      </c>
      <c r="H52" s="26">
        <v>3859.3179990649833</v>
      </c>
      <c r="I52" s="26">
        <v>3924.1179990649835</v>
      </c>
      <c r="J52" s="26">
        <v>3988.9179990649832</v>
      </c>
      <c r="K52" s="26">
        <v>4053.7179990649834</v>
      </c>
      <c r="L52" s="26">
        <v>4118.5179990649831</v>
      </c>
    </row>
    <row r="53" spans="1:12" ht="13" x14ac:dyDescent="0.3">
      <c r="A53" s="29">
        <f t="shared" si="3"/>
        <v>2.9000000000000008</v>
      </c>
      <c r="B53" s="26">
        <v>3482.5179990649831</v>
      </c>
      <c r="C53" s="26">
        <v>3552.117999064983</v>
      </c>
      <c r="D53" s="26">
        <v>3621.7179990649834</v>
      </c>
      <c r="E53" s="26">
        <v>3691.3179990649833</v>
      </c>
      <c r="F53" s="26">
        <v>3760.9179990649832</v>
      </c>
      <c r="G53" s="26">
        <v>3830.5179990649831</v>
      </c>
      <c r="H53" s="26">
        <v>3900.1179990649835</v>
      </c>
      <c r="I53" s="26">
        <v>3969.7179990649834</v>
      </c>
      <c r="J53" s="26">
        <v>4039.3179990649833</v>
      </c>
      <c r="K53" s="26">
        <v>4108.9179990649836</v>
      </c>
      <c r="L53" s="26">
        <v>4178.5179990649831</v>
      </c>
    </row>
    <row r="54" spans="1:12" ht="13" x14ac:dyDescent="0.3">
      <c r="A54" s="29">
        <f t="shared" si="3"/>
        <v>3.100000000000001</v>
      </c>
      <c r="B54" s="26">
        <v>3494.5179990649831</v>
      </c>
      <c r="C54" s="26">
        <v>3568.9179990649832</v>
      </c>
      <c r="D54" s="26">
        <v>3643.3179990649833</v>
      </c>
      <c r="E54" s="26">
        <v>3717.7179990649834</v>
      </c>
      <c r="F54" s="26">
        <v>3792.1179990649835</v>
      </c>
      <c r="G54" s="26">
        <v>3866.5179990649831</v>
      </c>
      <c r="H54" s="26">
        <v>3940.9179990649832</v>
      </c>
      <c r="I54" s="26">
        <v>4015.3179990649833</v>
      </c>
      <c r="J54" s="26">
        <v>4089.7179990649834</v>
      </c>
      <c r="K54" s="26">
        <v>4164.1179990649835</v>
      </c>
      <c r="L54" s="26">
        <v>4238.5179990649831</v>
      </c>
    </row>
  </sheetData>
  <mergeCells count="3">
    <mergeCell ref="A1:J1"/>
    <mergeCell ref="A2:J2"/>
    <mergeCell ref="A3:J3"/>
  </mergeCells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Analysis</vt:lpstr>
      <vt:lpstr>Pluto</vt:lpstr>
      <vt:lpstr>ProjectedCosts</vt:lpstr>
    </vt:vector>
  </TitlesOfParts>
  <Manager/>
  <Company>Minco Customer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stoney.brooks@mtsu.edu</dc:creator>
  <cp:keywords/>
  <dc:description/>
  <cp:lastModifiedBy>Akinteye Gbemisola</cp:lastModifiedBy>
  <cp:revision/>
  <dcterms:created xsi:type="dcterms:W3CDTF">2004-08-13T08:24:36Z</dcterms:created>
  <dcterms:modified xsi:type="dcterms:W3CDTF">2022-11-01T03:55:18Z</dcterms:modified>
  <cp:category/>
  <cp:contentStatus/>
</cp:coreProperties>
</file>