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2/"/>
    </mc:Choice>
  </mc:AlternateContent>
  <xr:revisionPtr revIDLastSave="8362" documentId="8_{CDAB2920-F2D8-418B-BAAE-0AB7B8C84747}" xr6:coauthVersionLast="47" xr6:coauthVersionMax="47" xr10:uidLastSave="{C92E2792-4A0A-4063-BB32-83EC3DC5A456}"/>
  <bookViews>
    <workbookView xWindow="-110" yWindow="-110" windowWidth="19420" windowHeight="10420" activeTab="1" xr2:uid="{00000000-000D-0000-FFFF-FFFF00000000}"/>
  </bookViews>
  <sheets>
    <sheet name="Answer Report 1" sheetId="10" r:id="rId1"/>
    <sheet name="Purchase Plan" sheetId="1" r:id="rId2"/>
    <sheet name="Lookup" sheetId="2" r:id="rId3"/>
  </sheets>
  <definedNames>
    <definedName name="Seahawks">'Purchase Plan'!$G$1:$H$1</definedName>
    <definedName name="solver_adj" localSheetId="1" hidden="1">'Purchase Plan'!$B$4:$B$7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'Purchase Plan'!$B$4</definedName>
    <definedName name="solver_lhs10" localSheetId="1" hidden="1">'Purchase Plan'!$I$8</definedName>
    <definedName name="solver_lhs2" localSheetId="1" hidden="1">'Purchase Plan'!$B$4</definedName>
    <definedName name="solver_lhs3" localSheetId="1" hidden="1">'Purchase Plan'!$B$4:$B$7</definedName>
    <definedName name="solver_lhs4" localSheetId="1" hidden="1">'Purchase Plan'!$B$5</definedName>
    <definedName name="solver_lhs5" localSheetId="1" hidden="1">'Purchase Plan'!$B$5</definedName>
    <definedName name="solver_lhs6" localSheetId="1" hidden="1">'Purchase Plan'!$B$6</definedName>
    <definedName name="solver_lhs7" localSheetId="1" hidden="1">'Purchase Plan'!$B$7</definedName>
    <definedName name="solver_lhs8" localSheetId="1" hidden="1">'Purchase Plan'!$B$7</definedName>
    <definedName name="solver_lhs9" localSheetId="1" hidden="1">'Purchase Plan'!$B$8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10</definedName>
    <definedName name="solver_nwt" localSheetId="1" hidden="1">1</definedName>
    <definedName name="solver_opt" localSheetId="1" hidden="1">'Purchase Plan'!$J$8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10" localSheetId="1" hidden="1">1</definedName>
    <definedName name="solver_rel2" localSheetId="1" hidden="1">3</definedName>
    <definedName name="solver_rel3" localSheetId="1" hidden="1">4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'Purchase Plan'!$B$6*0.5</definedName>
    <definedName name="solver_rhs10" localSheetId="1" hidden="1">100000</definedName>
    <definedName name="solver_rhs2" localSheetId="1" hidden="1">250</definedName>
    <definedName name="solver_rhs3" localSheetId="1" hidden="1">"integer"</definedName>
    <definedName name="solver_rhs4" localSheetId="1" hidden="1">'Purchase Plan'!$B$4</definedName>
    <definedName name="solver_rhs5" localSheetId="1" hidden="1">250</definedName>
    <definedName name="solver_rhs6" localSheetId="1" hidden="1">250</definedName>
    <definedName name="solver_rhs7" localSheetId="1" hidden="1">'Purchase Plan'!$B$6</definedName>
    <definedName name="solver_rhs8" localSheetId="1" hidden="1">250</definedName>
    <definedName name="solver_rhs9" localSheetId="1" hidden="1">7250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oyPrices">Lookup!$A$2:$D$5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7" i="1"/>
  <c r="B8" i="1" l="1"/>
  <c r="C4" i="1"/>
  <c r="D4" i="1" s="1"/>
  <c r="C5" i="1"/>
  <c r="D5" i="1" s="1"/>
  <c r="G4" i="1"/>
  <c r="H4" i="1" s="1"/>
  <c r="G5" i="1"/>
  <c r="H5" i="1" s="1"/>
  <c r="G6" i="1"/>
  <c r="H6" i="1" s="1"/>
  <c r="G7" i="1"/>
  <c r="H7" i="1" s="1"/>
  <c r="E5" i="1"/>
  <c r="F5" i="1" s="1"/>
  <c r="E6" i="1"/>
  <c r="F6" i="1" s="1"/>
  <c r="E7" i="1"/>
  <c r="F7" i="1" s="1"/>
  <c r="C6" i="1"/>
  <c r="D6" i="1" s="1"/>
  <c r="C7" i="1"/>
  <c r="D7" i="1" s="1"/>
  <c r="I6" i="1" l="1"/>
  <c r="I5" i="1"/>
  <c r="I7" i="1"/>
  <c r="E4" i="1"/>
  <c r="F4" i="1" s="1"/>
  <c r="I4" i="1" s="1"/>
  <c r="I8" i="1" l="1"/>
  <c r="J8" i="1"/>
</calcChain>
</file>

<file path=xl/sharedStrings.xml><?xml version="1.0" encoding="utf-8"?>
<sst xmlns="http://schemas.openxmlformats.org/spreadsheetml/2006/main" count="122" uniqueCount="83">
  <si>
    <t>Number Purchased</t>
  </si>
  <si>
    <t>Retail Price</t>
  </si>
  <si>
    <t>Gross Revenue</t>
  </si>
  <si>
    <t>Unit Cost</t>
  </si>
  <si>
    <t>Total Unit Cost</t>
  </si>
  <si>
    <t>Storage Cost per Unit</t>
  </si>
  <si>
    <t>Total Storage Cost</t>
  </si>
  <si>
    <t>Total Cost</t>
  </si>
  <si>
    <t>Profit</t>
  </si>
  <si>
    <t>Total</t>
  </si>
  <si>
    <t>Constraints</t>
  </si>
  <si>
    <t>Mighty Toys Purchasing Plan</t>
  </si>
  <si>
    <t>Blue Raider Urban Adventure Set</t>
  </si>
  <si>
    <t>Super Action Kit</t>
  </si>
  <si>
    <t>Hiking Kit</t>
  </si>
  <si>
    <t>Blue Raider Outdoor Set</t>
  </si>
  <si>
    <t>Storage Cost</t>
  </si>
  <si>
    <t>Toys</t>
  </si>
  <si>
    <t>B4&gt;=B6*0.5</t>
  </si>
  <si>
    <t>B4:B7 =Integer</t>
  </si>
  <si>
    <t>Hiking Kits is &lt; Blue Raiders Outdoor Sets</t>
  </si>
  <si>
    <t>At least half as many Blue Raider Outdoor Set as Blue Raider Urban Set</t>
  </si>
  <si>
    <t>Minimum number of any specific toy is 250</t>
  </si>
  <si>
    <t>Purchasing budget (Total cost) is $100,000 amongst all four toys</t>
  </si>
  <si>
    <t>Super action kit is &lt; Blue Raider Urban Adventure</t>
  </si>
  <si>
    <t>At least 7250 items in total</t>
  </si>
  <si>
    <t>All purchases must be a whole item</t>
  </si>
  <si>
    <t>Microsoft Excel 16.0 Answer Report</t>
  </si>
  <si>
    <t>Worksheet: [MightyToys(Akinteye).xlsx]Purchase Plan</t>
  </si>
  <si>
    <t>Solver Engine</t>
  </si>
  <si>
    <t>Solver Options</t>
  </si>
  <si>
    <t>Max Time Unlimited,  Iterations Unlimited, Precision 0.000001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</si>
  <si>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</si>
  <si>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</si>
  <si>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</si>
  <si>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</si>
  <si>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</si>
  <si>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</si>
  <si>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</si>
  <si>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</si>
  <si>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</si>
  <si>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</si>
  <si>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</si>
  <si>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$B$8</t>
  </si>
  <si>
    <t>Total Number Purchased</t>
  </si>
  <si>
    <t>$B$4</t>
  </si>
  <si>
    <t>Blue Raider Urban Adventure Set Number Purchased</t>
  </si>
  <si>
    <t>$B$5</t>
  </si>
  <si>
    <t>Super Action Kit Number Purchased</t>
  </si>
  <si>
    <t>$B$6</t>
  </si>
  <si>
    <t>Blue Raider Outdoor Set Number Purchased</t>
  </si>
  <si>
    <t>$B$7</t>
  </si>
  <si>
    <t>Hiking Kit Number Purchased</t>
  </si>
  <si>
    <t>$B$4&gt;=$B$6*0.5</t>
  </si>
  <si>
    <t>Not Binding</t>
  </si>
  <si>
    <t>$B$5&lt;=$B$4</t>
  </si>
  <si>
    <t>$B$7&lt;=$B$6</t>
  </si>
  <si>
    <t>Binding</t>
  </si>
  <si>
    <t>$B$8&lt;=7250</t>
  </si>
  <si>
    <t>$I$8</t>
  </si>
  <si>
    <t>Total Total Cost</t>
  </si>
  <si>
    <t>$I$8&lt;=100000</t>
  </si>
  <si>
    <t>$B$4&gt;=250</t>
  </si>
  <si>
    <t>$B$5&gt;=250</t>
  </si>
  <si>
    <t>$B$6&gt;=250</t>
  </si>
  <si>
    <t>$B$7&gt;=250</t>
  </si>
  <si>
    <t>$B$4:$B$7=Integer</t>
  </si>
  <si>
    <t>Result: Solver found a solution.  All Constraints and optimality conditions are satisfied.</t>
  </si>
  <si>
    <t>Max Subproblems Unlimited, Max Integer Sols Unlimited, Integer Tolerance 0%, Assume NonNegative</t>
  </si>
  <si>
    <t>RECOMMENDATION</t>
  </si>
  <si>
    <t>More number of toys (673) can be purchased</t>
  </si>
  <si>
    <t>B5&lt;B4</t>
  </si>
  <si>
    <t>B7&lt;B6</t>
  </si>
  <si>
    <t>B4:B7&gt;=250</t>
  </si>
  <si>
    <t>B8&gt;=7,250</t>
  </si>
  <si>
    <t>I8&lt;=100,000</t>
  </si>
  <si>
    <t>$J$8</t>
  </si>
  <si>
    <t>Total Profit</t>
  </si>
  <si>
    <t>Report Created: 10/30/2022 9:57:52 PM</t>
  </si>
  <si>
    <t>Engine: GRG Nonlinear</t>
  </si>
  <si>
    <t>Solution Time: 0.844 Seconds.</t>
  </si>
  <si>
    <t>Iterations: 0 Subproblems: 14</t>
  </si>
  <si>
    <t xml:space="preserve"> Convergence 0.0001, Population Size 100, Random Seed 0, Derivatives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</si>
</sst>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2" fillId="0" borderId="1" xfId="0" applyFont="1" applyBorder="1"/>
    <xf numFmtId="44" fontId="0" fillId="0" borderId="1" xfId="0" applyNumberForma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NumberFormat="1" applyFill="1" applyBorder="1" applyAlignment="1"/>
    <xf numFmtId="44" fontId="1" fillId="2" borderId="1" xfId="2" applyNumberFormat="1" applyFill="1" applyBorder="1"/>
    <xf numFmtId="44" fontId="1" fillId="0" borderId="1" xfId="2" applyNumberFormat="1" applyBorder="1" applyAlignment="1">
      <alignment horizontal="center"/>
    </xf>
    <xf numFmtId="44" fontId="1" fillId="0" borderId="1" xfId="2" applyNumberFormat="1" applyBorder="1"/>
    <xf numFmtId="44" fontId="2" fillId="0" borderId="1" xfId="0" applyNumberFormat="1" applyFont="1" applyBorder="1"/>
    <xf numFmtId="0" fontId="0" fillId="0" borderId="1" xfId="1" applyNumberFormat="1" applyFont="1" applyBorder="1"/>
    <xf numFmtId="0" fontId="2" fillId="0" borderId="1" xfId="1" applyNumberFormat="1" applyFont="1" applyBorder="1"/>
    <xf numFmtId="44" fontId="0" fillId="0" borderId="4" xfId="0" applyNumberFormat="1" applyFill="1" applyBorder="1" applyAlignment="1"/>
    <xf numFmtId="0" fontId="0" fillId="0" borderId="4" xfId="0" applyNumberFormat="1" applyFill="1" applyBorder="1" applyAlignment="1"/>
    <xf numFmtId="44" fontId="0" fillId="0" borderId="5" xfId="0" applyNumberForma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2812-8123-4012-AC03-8184CAC5AA12}">
  <dimension ref="A1:G41"/>
  <sheetViews>
    <sheetView showGridLines="0" workbookViewId="0">
      <selection activeCell="D42" sqref="D42"/>
    </sheetView>
  </sheetViews>
  <sheetFormatPr defaultRowHeight="12.5" x14ac:dyDescent="0.25"/>
  <cols>
    <col min="1" max="1" width="2.1796875" customWidth="1"/>
    <col min="2" max="2" width="16.54296875" bestFit="1" customWidth="1"/>
    <col min="3" max="3" width="43.6328125" bestFit="1" customWidth="1"/>
    <col min="4" max="4" width="12.90625" bestFit="1" customWidth="1"/>
    <col min="5" max="5" width="14.7265625" bestFit="1" customWidth="1"/>
    <col min="6" max="6" width="9.81640625" bestFit="1" customWidth="1"/>
    <col min="7" max="7" width="6.81640625" bestFit="1" customWidth="1"/>
  </cols>
  <sheetData>
    <row r="1" spans="1:5" ht="13" x14ac:dyDescent="0.3">
      <c r="A1" s="9" t="s">
        <v>27</v>
      </c>
    </row>
    <row r="2" spans="1:5" ht="13" x14ac:dyDescent="0.3">
      <c r="A2" s="9" t="s">
        <v>28</v>
      </c>
    </row>
    <row r="3" spans="1:5" ht="13" x14ac:dyDescent="0.3">
      <c r="A3" s="9" t="s">
        <v>78</v>
      </c>
    </row>
    <row r="4" spans="1:5" ht="13" x14ac:dyDescent="0.3">
      <c r="A4" s="9" t="s">
        <v>67</v>
      </c>
    </row>
    <row r="5" spans="1:5" ht="13" x14ac:dyDescent="0.3">
      <c r="A5" s="9" t="s">
        <v>29</v>
      </c>
    </row>
    <row r="6" spans="1:5" ht="13" x14ac:dyDescent="0.3">
      <c r="A6" s="9"/>
      <c r="B6" t="s">
        <v>79</v>
      </c>
    </row>
    <row r="7" spans="1:5" ht="13" x14ac:dyDescent="0.3">
      <c r="A7" s="9"/>
      <c r="B7" t="s">
        <v>80</v>
      </c>
    </row>
    <row r="8" spans="1:5" ht="13" x14ac:dyDescent="0.3">
      <c r="A8" s="9"/>
      <c r="B8" t="s">
        <v>81</v>
      </c>
    </row>
    <row r="9" spans="1:5" ht="13" x14ac:dyDescent="0.3">
      <c r="A9" s="9" t="s">
        <v>30</v>
      </c>
    </row>
    <row r="10" spans="1:5" x14ac:dyDescent="0.25">
      <c r="B10" t="s">
        <v>31</v>
      </c>
    </row>
    <row r="11" spans="1:5" x14ac:dyDescent="0.25">
      <c r="B11" t="s">
        <v>82</v>
      </c>
    </row>
    <row r="12" spans="1:5" x14ac:dyDescent="0.25">
      <c r="B12" t="s">
        <v>68</v>
      </c>
    </row>
    <row r="14" spans="1:5" ht="13" thickBot="1" x14ac:dyDescent="0.3">
      <c r="A14" t="s">
        <v>32</v>
      </c>
    </row>
    <row r="15" spans="1:5" ht="13.5" thickBot="1" x14ac:dyDescent="0.35">
      <c r="B15" s="19" t="s">
        <v>33</v>
      </c>
      <c r="C15" s="19" t="s">
        <v>34</v>
      </c>
      <c r="D15" s="19" t="s">
        <v>35</v>
      </c>
      <c r="E15" s="19" t="s">
        <v>36</v>
      </c>
    </row>
    <row r="16" spans="1:5" ht="13" thickBot="1" x14ac:dyDescent="0.3">
      <c r="B16" s="18" t="s">
        <v>76</v>
      </c>
      <c r="C16" s="18" t="s">
        <v>77</v>
      </c>
      <c r="D16" s="28">
        <v>27202.7</v>
      </c>
      <c r="E16" s="28">
        <v>27202.7</v>
      </c>
    </row>
    <row r="19" spans="1:7" ht="13" thickBot="1" x14ac:dyDescent="0.3">
      <c r="A19" t="s">
        <v>37</v>
      </c>
    </row>
    <row r="20" spans="1:7" ht="13.5" thickBot="1" x14ac:dyDescent="0.35">
      <c r="B20" s="19" t="s">
        <v>33</v>
      </c>
      <c r="C20" s="19" t="s">
        <v>34</v>
      </c>
      <c r="D20" s="19" t="s">
        <v>35</v>
      </c>
      <c r="E20" s="19" t="s">
        <v>36</v>
      </c>
      <c r="F20" s="19" t="s">
        <v>38</v>
      </c>
    </row>
    <row r="21" spans="1:7" x14ac:dyDescent="0.25">
      <c r="B21" s="20" t="s">
        <v>45</v>
      </c>
      <c r="C21" s="20" t="s">
        <v>46</v>
      </c>
      <c r="D21" s="21">
        <v>5825</v>
      </c>
      <c r="E21" s="21">
        <v>5825</v>
      </c>
      <c r="F21" s="20" t="s">
        <v>38</v>
      </c>
    </row>
    <row r="22" spans="1:7" x14ac:dyDescent="0.25">
      <c r="B22" s="20" t="s">
        <v>47</v>
      </c>
      <c r="C22" s="20" t="s">
        <v>48</v>
      </c>
      <c r="D22" s="21">
        <v>250</v>
      </c>
      <c r="E22" s="21">
        <v>250</v>
      </c>
      <c r="F22" s="20" t="s">
        <v>38</v>
      </c>
    </row>
    <row r="23" spans="1:7" x14ac:dyDescent="0.25">
      <c r="B23" s="20" t="s">
        <v>49</v>
      </c>
      <c r="C23" s="20" t="s">
        <v>50</v>
      </c>
      <c r="D23" s="21">
        <v>251</v>
      </c>
      <c r="E23" s="21">
        <v>251</v>
      </c>
      <c r="F23" s="20" t="s">
        <v>38</v>
      </c>
    </row>
    <row r="24" spans="1:7" ht="13" thickBot="1" x14ac:dyDescent="0.3">
      <c r="B24" s="18" t="s">
        <v>51</v>
      </c>
      <c r="C24" s="18" t="s">
        <v>52</v>
      </c>
      <c r="D24" s="29">
        <v>251</v>
      </c>
      <c r="E24" s="29">
        <v>251</v>
      </c>
      <c r="F24" s="18" t="s">
        <v>38</v>
      </c>
    </row>
    <row r="27" spans="1:7" ht="13" thickBot="1" x14ac:dyDescent="0.3">
      <c r="A27" t="s">
        <v>10</v>
      </c>
    </row>
    <row r="28" spans="1:7" ht="13.5" thickBot="1" x14ac:dyDescent="0.35">
      <c r="B28" s="19" t="s">
        <v>33</v>
      </c>
      <c r="C28" s="19" t="s">
        <v>34</v>
      </c>
      <c r="D28" s="19" t="s">
        <v>39</v>
      </c>
      <c r="E28" s="19" t="s">
        <v>40</v>
      </c>
      <c r="F28" s="19" t="s">
        <v>41</v>
      </c>
      <c r="G28" s="19" t="s">
        <v>42</v>
      </c>
    </row>
    <row r="29" spans="1:7" x14ac:dyDescent="0.25">
      <c r="B29" s="20" t="s">
        <v>45</v>
      </c>
      <c r="C29" s="20" t="s">
        <v>46</v>
      </c>
      <c r="D29" s="21">
        <v>5825</v>
      </c>
      <c r="E29" s="20" t="s">
        <v>53</v>
      </c>
      <c r="F29" s="20" t="s">
        <v>54</v>
      </c>
      <c r="G29" s="21">
        <v>5699.5</v>
      </c>
    </row>
    <row r="30" spans="1:7" x14ac:dyDescent="0.25">
      <c r="B30" s="20" t="s">
        <v>47</v>
      </c>
      <c r="C30" s="20" t="s">
        <v>48</v>
      </c>
      <c r="D30" s="21">
        <v>250</v>
      </c>
      <c r="E30" s="20" t="s">
        <v>55</v>
      </c>
      <c r="F30" s="20" t="s">
        <v>54</v>
      </c>
      <c r="G30" s="20">
        <v>5575</v>
      </c>
    </row>
    <row r="31" spans="1:7" x14ac:dyDescent="0.25">
      <c r="B31" s="20" t="s">
        <v>51</v>
      </c>
      <c r="C31" s="20" t="s">
        <v>52</v>
      </c>
      <c r="D31" s="21">
        <v>251</v>
      </c>
      <c r="E31" s="20" t="s">
        <v>56</v>
      </c>
      <c r="F31" s="20" t="s">
        <v>57</v>
      </c>
      <c r="G31" s="20">
        <v>0</v>
      </c>
    </row>
    <row r="32" spans="1:7" x14ac:dyDescent="0.25">
      <c r="B32" s="20" t="s">
        <v>43</v>
      </c>
      <c r="C32" s="20" t="s">
        <v>44</v>
      </c>
      <c r="D32" s="21">
        <v>6577</v>
      </c>
      <c r="E32" s="20" t="s">
        <v>58</v>
      </c>
      <c r="F32" s="20" t="s">
        <v>54</v>
      </c>
      <c r="G32" s="20">
        <v>673</v>
      </c>
    </row>
    <row r="33" spans="2:7" x14ac:dyDescent="0.25">
      <c r="B33" s="20" t="s">
        <v>59</v>
      </c>
      <c r="C33" s="20" t="s">
        <v>60</v>
      </c>
      <c r="D33" s="30">
        <v>99997.45</v>
      </c>
      <c r="E33" s="20" t="s">
        <v>61</v>
      </c>
      <c r="F33" s="20" t="s">
        <v>54</v>
      </c>
      <c r="G33" s="20">
        <v>2.5500000000029104</v>
      </c>
    </row>
    <row r="34" spans="2:7" x14ac:dyDescent="0.25">
      <c r="B34" s="20" t="s">
        <v>45</v>
      </c>
      <c r="C34" s="20" t="s">
        <v>46</v>
      </c>
      <c r="D34" s="21">
        <v>5825</v>
      </c>
      <c r="E34" s="20" t="s">
        <v>62</v>
      </c>
      <c r="F34" s="20" t="s">
        <v>54</v>
      </c>
      <c r="G34" s="21">
        <v>5575</v>
      </c>
    </row>
    <row r="35" spans="2:7" x14ac:dyDescent="0.25">
      <c r="B35" s="20" t="s">
        <v>47</v>
      </c>
      <c r="C35" s="20" t="s">
        <v>48</v>
      </c>
      <c r="D35" s="21">
        <v>250</v>
      </c>
      <c r="E35" s="20" t="s">
        <v>63</v>
      </c>
      <c r="F35" s="20" t="s">
        <v>57</v>
      </c>
      <c r="G35" s="21">
        <v>0</v>
      </c>
    </row>
    <row r="36" spans="2:7" x14ac:dyDescent="0.25">
      <c r="B36" s="20" t="s">
        <v>49</v>
      </c>
      <c r="C36" s="20" t="s">
        <v>50</v>
      </c>
      <c r="D36" s="21">
        <v>251</v>
      </c>
      <c r="E36" s="20" t="s">
        <v>64</v>
      </c>
      <c r="F36" s="20" t="s">
        <v>57</v>
      </c>
      <c r="G36" s="21">
        <v>0</v>
      </c>
    </row>
    <row r="37" spans="2:7" x14ac:dyDescent="0.25">
      <c r="B37" s="20" t="s">
        <v>51</v>
      </c>
      <c r="C37" s="20" t="s">
        <v>52</v>
      </c>
      <c r="D37" s="21">
        <v>251</v>
      </c>
      <c r="E37" s="20" t="s">
        <v>65</v>
      </c>
      <c r="F37" s="20" t="s">
        <v>54</v>
      </c>
      <c r="G37" s="21">
        <v>1</v>
      </c>
    </row>
    <row r="38" spans="2:7" ht="13" thickBot="1" x14ac:dyDescent="0.3">
      <c r="B38" s="18" t="s">
        <v>66</v>
      </c>
      <c r="C38" s="18"/>
      <c r="D38" s="18"/>
      <c r="E38" s="18"/>
      <c r="F38" s="18"/>
      <c r="G38" s="18"/>
    </row>
    <row r="40" spans="2:7" x14ac:dyDescent="0.25">
      <c r="C40" t="s">
        <v>69</v>
      </c>
    </row>
    <row r="41" spans="2:7" x14ac:dyDescent="0.25">
      <c r="C41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selection activeCell="J7" sqref="J7"/>
    </sheetView>
  </sheetViews>
  <sheetFormatPr defaultRowHeight="13" x14ac:dyDescent="0.3"/>
  <cols>
    <col min="1" max="1" width="59.54296875" style="9" customWidth="1"/>
    <col min="2" max="2" width="11.1796875" bestFit="1" customWidth="1"/>
    <col min="3" max="3" width="15.1796875" customWidth="1"/>
    <col min="4" max="4" width="18.453125" customWidth="1"/>
    <col min="5" max="5" width="9.453125" customWidth="1"/>
    <col min="6" max="6" width="17" customWidth="1"/>
    <col min="7" max="7" width="13.81640625" customWidth="1"/>
    <col min="8" max="8" width="17.26953125" customWidth="1"/>
    <col min="9" max="9" width="16" customWidth="1"/>
    <col min="10" max="10" width="16.453125" customWidth="1"/>
  </cols>
  <sheetData>
    <row r="1" spans="1:10" ht="15.75" customHeight="1" x14ac:dyDescent="0.5">
      <c r="A1" s="1" t="s">
        <v>11</v>
      </c>
      <c r="B1" s="2"/>
      <c r="C1" s="2"/>
      <c r="D1" s="2"/>
      <c r="E1" s="2"/>
      <c r="F1" s="2"/>
      <c r="G1" s="2"/>
    </row>
    <row r="2" spans="1:10" ht="12.75" customHeight="1" x14ac:dyDescent="0.5">
      <c r="A2" s="3"/>
      <c r="B2" s="2"/>
      <c r="C2" s="2"/>
      <c r="D2" s="2"/>
      <c r="E2" s="2"/>
      <c r="F2" s="2"/>
      <c r="G2" s="2"/>
    </row>
    <row r="3" spans="1:10" ht="37.5" customHeight="1" x14ac:dyDescent="0.3">
      <c r="A3" s="6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1:10" x14ac:dyDescent="0.3">
      <c r="A4" s="6" t="s">
        <v>12</v>
      </c>
      <c r="B4" s="26">
        <v>5826</v>
      </c>
      <c r="C4" s="22">
        <f>VLOOKUP(A4, ToyPrices, 2, FALSE)</f>
        <v>19.95</v>
      </c>
      <c r="D4" s="7">
        <f>B4*C4</f>
        <v>116228.7</v>
      </c>
      <c r="E4" s="23">
        <f>VLOOKUP(A4, ToyPrices, 3, FALSE)</f>
        <v>15.36</v>
      </c>
      <c r="F4" s="7">
        <f>E4*B4</f>
        <v>89487.360000000001</v>
      </c>
      <c r="G4" s="22">
        <f>VLOOKUP(A4, ToyPrices, 4, FALSE)</f>
        <v>0.15</v>
      </c>
      <c r="H4" s="24">
        <f>G4*B4</f>
        <v>873.9</v>
      </c>
      <c r="I4" s="7">
        <f>F4+H4</f>
        <v>90361.26</v>
      </c>
      <c r="J4" s="7">
        <f t="shared" ref="J4:J6" si="0">D4-I4</f>
        <v>25867.440000000002</v>
      </c>
    </row>
    <row r="5" spans="1:10" x14ac:dyDescent="0.3">
      <c r="A5" s="6" t="s">
        <v>13</v>
      </c>
      <c r="B5" s="26">
        <v>250</v>
      </c>
      <c r="C5" s="22">
        <f>VLOOKUP(A5, ToyPrices, 2, FALSE)</f>
        <v>14.95</v>
      </c>
      <c r="D5" s="7">
        <f t="shared" ref="D5:D7" si="1">B5*C5</f>
        <v>3737.5</v>
      </c>
      <c r="E5" s="23">
        <f>VLOOKUP(A5, ToyPrices, 3, FALSE)</f>
        <v>14.21</v>
      </c>
      <c r="F5" s="7">
        <f t="shared" ref="F5:F7" si="2">E5*B5</f>
        <v>3552.5</v>
      </c>
      <c r="G5" s="22">
        <f>VLOOKUP(A5, ToyPrices, 4, FALSE)</f>
        <v>0.1</v>
      </c>
      <c r="H5" s="24">
        <f t="shared" ref="H5:H7" si="3">G5*B5</f>
        <v>25</v>
      </c>
      <c r="I5" s="7">
        <f t="shared" ref="I5:I7" si="4">F5+H5</f>
        <v>3577.5</v>
      </c>
      <c r="J5" s="7">
        <f t="shared" si="0"/>
        <v>160</v>
      </c>
    </row>
    <row r="6" spans="1:10" x14ac:dyDescent="0.3">
      <c r="A6" s="6" t="s">
        <v>15</v>
      </c>
      <c r="B6" s="26">
        <v>250</v>
      </c>
      <c r="C6" s="22">
        <f>VLOOKUP(A6, ToyPrices, 2, FALSE)</f>
        <v>16.95</v>
      </c>
      <c r="D6" s="7">
        <f t="shared" si="1"/>
        <v>4237.5</v>
      </c>
      <c r="E6" s="23">
        <f>VLOOKUP(A6, ToyPrices, 3, FALSE)</f>
        <v>13.77</v>
      </c>
      <c r="F6" s="7">
        <f t="shared" si="2"/>
        <v>3442.5</v>
      </c>
      <c r="G6" s="22">
        <f>VLOOKUP(A6, ToyPrices, 4, FALSE)</f>
        <v>0.25</v>
      </c>
      <c r="H6" s="24">
        <f t="shared" si="3"/>
        <v>62.5</v>
      </c>
      <c r="I6" s="7">
        <f t="shared" si="4"/>
        <v>3505</v>
      </c>
      <c r="J6" s="7">
        <f t="shared" si="0"/>
        <v>732.5</v>
      </c>
    </row>
    <row r="7" spans="1:10" x14ac:dyDescent="0.3">
      <c r="A7" s="6" t="s">
        <v>14</v>
      </c>
      <c r="B7" s="26">
        <v>250</v>
      </c>
      <c r="C7" s="22">
        <f>VLOOKUP(A7, ToyPrices, 2, FALSE)</f>
        <v>11.95</v>
      </c>
      <c r="D7" s="7">
        <f t="shared" si="1"/>
        <v>2987.5</v>
      </c>
      <c r="E7" s="23">
        <f>VLOOKUP(A7, ToyPrices, 3, FALSE)</f>
        <v>10.029999999999999</v>
      </c>
      <c r="F7" s="7">
        <f t="shared" si="2"/>
        <v>2507.5</v>
      </c>
      <c r="G7" s="22">
        <f>VLOOKUP(A7, ToyPrices, 4, FALSE)</f>
        <v>0.15</v>
      </c>
      <c r="H7" s="24">
        <f t="shared" si="3"/>
        <v>37.5</v>
      </c>
      <c r="I7" s="7">
        <f t="shared" si="4"/>
        <v>2545</v>
      </c>
      <c r="J7" s="7">
        <f>D7-I7</f>
        <v>442.5</v>
      </c>
    </row>
    <row r="8" spans="1:10" x14ac:dyDescent="0.3">
      <c r="A8" s="6" t="s">
        <v>9</v>
      </c>
      <c r="B8" s="27">
        <f>SUM(B4:B7)</f>
        <v>6576</v>
      </c>
      <c r="C8" s="4"/>
      <c r="D8" s="4"/>
      <c r="E8" s="4"/>
      <c r="F8" s="7"/>
      <c r="G8" s="4"/>
      <c r="H8" s="8" t="s">
        <v>9</v>
      </c>
      <c r="I8" s="25">
        <f>SUM(I4:I7)</f>
        <v>99988.76</v>
      </c>
      <c r="J8" s="25">
        <f>SUM(J4:J7)</f>
        <v>27202.440000000002</v>
      </c>
    </row>
    <row r="10" spans="1:10" x14ac:dyDescent="0.3">
      <c r="A10" s="9" t="s">
        <v>10</v>
      </c>
    </row>
    <row r="11" spans="1:10" s="16" customFormat="1" ht="12.5" x14ac:dyDescent="0.25">
      <c r="A11" s="17" t="s">
        <v>23</v>
      </c>
      <c r="B11" s="16" t="s">
        <v>75</v>
      </c>
    </row>
    <row r="12" spans="1:10" s="16" customFormat="1" ht="12.5" x14ac:dyDescent="0.25">
      <c r="A12" s="16" t="s">
        <v>24</v>
      </c>
      <c r="B12" s="16" t="s">
        <v>71</v>
      </c>
    </row>
    <row r="13" spans="1:10" s="16" customFormat="1" ht="12.5" x14ac:dyDescent="0.25">
      <c r="A13" s="17" t="s">
        <v>20</v>
      </c>
      <c r="B13" s="17" t="s">
        <v>72</v>
      </c>
    </row>
    <row r="14" spans="1:10" s="16" customFormat="1" ht="12.5" x14ac:dyDescent="0.25">
      <c r="A14" s="17" t="s">
        <v>21</v>
      </c>
      <c r="B14" s="17" t="s">
        <v>18</v>
      </c>
    </row>
    <row r="15" spans="1:10" s="16" customFormat="1" ht="12.5" x14ac:dyDescent="0.25">
      <c r="A15" s="16" t="s">
        <v>22</v>
      </c>
      <c r="B15" s="17" t="s">
        <v>73</v>
      </c>
    </row>
    <row r="16" spans="1:10" s="16" customFormat="1" ht="12.5" x14ac:dyDescent="0.25">
      <c r="A16" s="16" t="s">
        <v>25</v>
      </c>
      <c r="B16" s="17" t="s">
        <v>74</v>
      </c>
    </row>
    <row r="17" spans="1:3" s="16" customFormat="1" ht="12.5" x14ac:dyDescent="0.25">
      <c r="A17" s="16" t="s">
        <v>26</v>
      </c>
      <c r="B17" s="17" t="s">
        <v>19</v>
      </c>
    </row>
    <row r="18" spans="1:3" s="16" customFormat="1" ht="12.5" x14ac:dyDescent="0.25">
      <c r="A18" s="17"/>
    </row>
    <row r="20" spans="1:3" x14ac:dyDescent="0.3">
      <c r="A20" s="10"/>
      <c r="B20" s="13"/>
      <c r="C20" s="12"/>
    </row>
    <row r="21" spans="1:3" x14ac:dyDescent="0.3">
      <c r="A21" s="10"/>
      <c r="B21" s="13"/>
      <c r="C21" s="12"/>
    </row>
    <row r="22" spans="1:3" x14ac:dyDescent="0.3">
      <c r="A22" s="10"/>
      <c r="B22" s="13"/>
      <c r="C22" s="12"/>
    </row>
    <row r="23" spans="1:3" x14ac:dyDescent="0.3">
      <c r="A23" s="10"/>
      <c r="B23" s="11"/>
      <c r="C23" s="12"/>
    </row>
    <row r="24" spans="1:3" x14ac:dyDescent="0.3">
      <c r="A24" s="15"/>
      <c r="B24" s="14"/>
      <c r="C24" s="14"/>
    </row>
  </sheetData>
  <scenarios current="0">
    <scenario name="Report for Answer" count="4" user="Akinteye Gbemisola" comment="Created by Akinteye Gbemisola on 10/29/2022">
      <inputCells r="B4" val="1812" numFmtId="164"/>
      <inputCells r="B5" val="1740" numFmtId="164"/>
      <inputCells r="B6" val="1849" numFmtId="164"/>
      <inputCells r="B7" val="1849" numFmtId="164"/>
    </scenario>
    <scenario name="ddd" count="4" user="Akinteye Gbemisola" comment="Created by Akinteye Gbemisola on 10/29/2022">
      <inputCells r="B4" val="0" numFmtId="164"/>
      <inputCells r="B5" val="0" numFmtId="164"/>
      <inputCells r="B6" val="0" numFmtId="164"/>
      <inputCells r="B7" val="0" numFmtId="164"/>
    </scenario>
    <scenario name="ggg" count="4" user="Akinteye Gbemisola" comment="Created by Akinteye Gbemisola on 10/29/2022">
      <inputCells r="B4" val="3436" numFmtId="164"/>
      <inputCells r="B5" val="250" numFmtId="164"/>
      <inputCells r="B6" val="1782" numFmtId="164"/>
      <inputCells r="B7" val="1782" numFmtId="164"/>
    </scenario>
    <scenario name="report" count="4" user="Akinteye Gbemisola" comment="Created by Akinteye Gbemisola on 10/29/2022">
      <inputCells r="B4" val="3436" numFmtId="164"/>
      <inputCells r="B5" val="250" numFmtId="164"/>
      <inputCells r="B6" val="1782" numFmtId="164"/>
      <inputCells r="B7" val="1782" numFmtId="164"/>
    </scenario>
    <scenario name="Answer Report" count="4" user="Akinteye Gbemisola" comment="Created by Akinteye Gbemisola on 10/29/2022">
      <inputCells r="B4" val="3436" numFmtId="164"/>
      <inputCells r="B5" val="250" numFmtId="164"/>
      <inputCells r="B6" val="1782" numFmtId="164"/>
      <inputCells r="B7" val="1782" numFmtId="164"/>
    </scenario>
  </scenario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303E-2901-4E6E-A532-8F8DF9D3B3A1}">
  <dimension ref="A1:D5"/>
  <sheetViews>
    <sheetView workbookViewId="0">
      <selection activeCell="B3" sqref="B3"/>
    </sheetView>
  </sheetViews>
  <sheetFormatPr defaultRowHeight="12.5" x14ac:dyDescent="0.25"/>
  <cols>
    <col min="1" max="1" width="28.36328125" customWidth="1"/>
    <col min="2" max="2" width="13.6328125" customWidth="1"/>
    <col min="3" max="3" width="13.26953125" customWidth="1"/>
    <col min="4" max="4" width="11.54296875" customWidth="1"/>
  </cols>
  <sheetData>
    <row r="1" spans="1:4" ht="13" x14ac:dyDescent="0.3">
      <c r="A1" s="6" t="s">
        <v>17</v>
      </c>
      <c r="B1" s="6" t="s">
        <v>1</v>
      </c>
      <c r="C1" s="6" t="s">
        <v>3</v>
      </c>
      <c r="D1" s="6" t="s">
        <v>16</v>
      </c>
    </row>
    <row r="2" spans="1:4" x14ac:dyDescent="0.25">
      <c r="A2" s="4" t="s">
        <v>12</v>
      </c>
      <c r="B2" s="7">
        <v>19.95</v>
      </c>
      <c r="C2" s="7">
        <v>15.36</v>
      </c>
      <c r="D2" s="7">
        <v>0.15</v>
      </c>
    </row>
    <row r="3" spans="1:4" x14ac:dyDescent="0.25">
      <c r="A3" s="4" t="s">
        <v>13</v>
      </c>
      <c r="B3" s="7">
        <v>14.95</v>
      </c>
      <c r="C3" s="7">
        <v>14.21</v>
      </c>
      <c r="D3" s="7">
        <v>0.1</v>
      </c>
    </row>
    <row r="4" spans="1:4" x14ac:dyDescent="0.25">
      <c r="A4" s="4" t="s">
        <v>15</v>
      </c>
      <c r="B4" s="7">
        <v>16.95</v>
      </c>
      <c r="C4" s="7">
        <v>13.77</v>
      </c>
      <c r="D4" s="7">
        <v>0.25</v>
      </c>
    </row>
    <row r="5" spans="1:4" x14ac:dyDescent="0.25">
      <c r="A5" s="4" t="s">
        <v>14</v>
      </c>
      <c r="B5" s="7">
        <v>11.95</v>
      </c>
      <c r="C5" s="7">
        <v>10.029999999999999</v>
      </c>
      <c r="D5" s="7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Answer Report 1</vt:lpstr>
      <vt:lpstr>Purchase Plan</vt:lpstr>
      <vt:lpstr>Lookup</vt:lpstr>
      <vt:lpstr>Seahawks</vt:lpstr>
      <vt:lpstr>ToyPrices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Akinteye Gbemisola</cp:lastModifiedBy>
  <dcterms:created xsi:type="dcterms:W3CDTF">2013-02-13T05:20:10Z</dcterms:created>
  <dcterms:modified xsi:type="dcterms:W3CDTF">2022-11-01T23:50:40Z</dcterms:modified>
</cp:coreProperties>
</file>