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7585f94bc8d41/MTSU/MBAI 6835-IT APPLICATIONS FOR DECISION MAKING/MODULE 6/"/>
    </mc:Choice>
  </mc:AlternateContent>
  <xr:revisionPtr revIDLastSave="1202" documentId="8_{E6212F37-29A9-44AD-86E9-7F397D128032}" xr6:coauthVersionLast="47" xr6:coauthVersionMax="47" xr10:uidLastSave="{6083BBC6-578B-48F7-BA33-9BDDC74651B3}"/>
  <bookViews>
    <workbookView xWindow="-110" yWindow="-110" windowWidth="19420" windowHeight="10420" activeTab="1" xr2:uid="{00000000-000D-0000-FFFF-FFFF00000000}"/>
  </bookViews>
  <sheets>
    <sheet name="pass-2011" sheetId="3" r:id="rId1"/>
    <sheet name="Quaterback Analysis" sheetId="14" r:id="rId2"/>
  </sheets>
  <definedNames>
    <definedName name="Metric1">OFFSET('Quaterback Analysis'!$AF$5, 0, MATCH('Quaterback Analysis'!$AN$18, 'Quaterback Analysis'!$AF$4:$AQ$4, 0) -1, 10, 1)</definedName>
    <definedName name="Metric2">OFFSET('Quaterback Analysis'!$AF$5, 0, MATCH('Quaterback Analysis'!$AQ$18, 'Quaterback Analysis'!$AF$4:$AQ$4, 0) -1, 10, 1)</definedName>
    <definedName name="Patriots">'pass-2011'!$A$88:$K$90</definedName>
    <definedName name="SeriesX">OFFSET('Quaterback Analysis'!$R$23, 'Quaterback Analysis'!$X$40, 0, 'Quaterback Analysis'!$X$41, 1)</definedName>
    <definedName name="SeriesY1">OFFSET('Quaterback Analysis'!$S$23, 'Quaterback Analysis'!$X$40, 0, 'Quaterback Analysis'!$X$41, 1)</definedName>
    <definedName name="SeriesY2">OFFSET('Quaterback Analysis'!$T$23, 'Quaterback Analysis'!$X$40, 0, 'Quaterback Analysis'!$X$41, 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8" i="14" l="1"/>
  <c r="AO37" i="14" s="1"/>
  <c r="AQ18" i="14"/>
  <c r="AP37" i="14" s="1"/>
  <c r="AP6" i="14" l="1"/>
  <c r="AQ6" i="14"/>
  <c r="AP39" i="14" s="1"/>
  <c r="AP7" i="14"/>
  <c r="AQ7" i="14"/>
  <c r="AP40" i="14" s="1"/>
  <c r="AP8" i="14"/>
  <c r="AQ8" i="14"/>
  <c r="AP41" i="14" s="1"/>
  <c r="AP9" i="14"/>
  <c r="AQ9" i="14"/>
  <c r="AP42" i="14" s="1"/>
  <c r="AP10" i="14"/>
  <c r="AQ10" i="14"/>
  <c r="AP43" i="14" s="1"/>
  <c r="AP11" i="14"/>
  <c r="AQ11" i="14"/>
  <c r="AP44" i="14" s="1"/>
  <c r="AP12" i="14"/>
  <c r="AQ12" i="14"/>
  <c r="AP45" i="14" s="1"/>
  <c r="AP13" i="14"/>
  <c r="AQ13" i="14"/>
  <c r="AP46" i="14" s="1"/>
  <c r="AP14" i="14"/>
  <c r="AQ14" i="14"/>
  <c r="AP47" i="14" s="1"/>
  <c r="AQ5" i="14"/>
  <c r="AP38" i="14" s="1"/>
  <c r="AO6" i="14"/>
  <c r="AO9" i="14"/>
  <c r="AP5" i="14"/>
  <c r="AN6" i="14"/>
  <c r="AN7" i="14"/>
  <c r="AN8" i="14"/>
  <c r="AN9" i="14"/>
  <c r="AN10" i="14"/>
  <c r="AN11" i="14"/>
  <c r="AN12" i="14"/>
  <c r="AN13" i="14"/>
  <c r="AN14" i="14"/>
  <c r="AN5" i="14"/>
  <c r="AO5" i="14"/>
  <c r="AL14" i="14"/>
  <c r="AL6" i="14"/>
  <c r="AL7" i="14"/>
  <c r="AL8" i="14"/>
  <c r="AL9" i="14"/>
  <c r="AL10" i="14"/>
  <c r="AL11" i="14"/>
  <c r="AL12" i="14"/>
  <c r="AL13" i="14"/>
  <c r="AL5" i="14"/>
  <c r="AF6" i="14"/>
  <c r="AG6" i="14"/>
  <c r="AH6" i="14"/>
  <c r="AO39" i="14" s="1"/>
  <c r="AI6" i="14"/>
  <c r="AF7" i="14"/>
  <c r="AG7" i="14"/>
  <c r="AH7" i="14"/>
  <c r="AO40" i="14" s="1"/>
  <c r="AI7" i="14"/>
  <c r="AF8" i="14"/>
  <c r="AG8" i="14"/>
  <c r="AH8" i="14"/>
  <c r="AO41" i="14" s="1"/>
  <c r="AI8" i="14"/>
  <c r="AF9" i="14"/>
  <c r="AG9" i="14"/>
  <c r="AH9" i="14"/>
  <c r="AO42" i="14" s="1"/>
  <c r="AI9" i="14"/>
  <c r="AF10" i="14"/>
  <c r="AG10" i="14"/>
  <c r="AH10" i="14"/>
  <c r="AO43" i="14" s="1"/>
  <c r="AI10" i="14"/>
  <c r="AF11" i="14"/>
  <c r="AG11" i="14"/>
  <c r="AH11" i="14"/>
  <c r="AO44" i="14" s="1"/>
  <c r="AI11" i="14"/>
  <c r="AF12" i="14"/>
  <c r="AG12" i="14"/>
  <c r="AM12" i="14" s="1"/>
  <c r="AH12" i="14"/>
  <c r="AO45" i="14" s="1"/>
  <c r="AI12" i="14"/>
  <c r="AF13" i="14"/>
  <c r="AG13" i="14"/>
  <c r="AH13" i="14"/>
  <c r="AO46" i="14" s="1"/>
  <c r="AI13" i="14"/>
  <c r="AF14" i="14"/>
  <c r="AG14" i="14"/>
  <c r="AH14" i="14"/>
  <c r="AO47" i="14" s="1"/>
  <c r="AI14" i="14"/>
  <c r="AG5" i="14"/>
  <c r="AH5" i="14"/>
  <c r="AO38" i="14" s="1"/>
  <c r="AI5" i="14"/>
  <c r="AF5" i="14"/>
  <c r="X42" i="14"/>
  <c r="AM9" i="14" l="1"/>
  <c r="AG16" i="14"/>
  <c r="AF16" i="14"/>
  <c r="AK14" i="14"/>
  <c r="AK13" i="14"/>
  <c r="AJ12" i="14"/>
  <c r="AJ11" i="14"/>
  <c r="AK10" i="14"/>
  <c r="AK9" i="14"/>
  <c r="AJ8" i="14"/>
  <c r="AJ7" i="14"/>
  <c r="AK6" i="14"/>
  <c r="AM10" i="14"/>
  <c r="AM6" i="14"/>
  <c r="AM13" i="14"/>
  <c r="AH16" i="14"/>
  <c r="AM8" i="14"/>
  <c r="AN16" i="14"/>
  <c r="AO16" i="14" s="1"/>
  <c r="AQ16" i="14"/>
  <c r="AJ5" i="14"/>
  <c r="AI16" i="14"/>
  <c r="AJ16" i="14" s="1"/>
  <c r="AL16" i="14"/>
  <c r="AM16" i="14" s="1"/>
  <c r="AM11" i="14"/>
  <c r="AM7" i="14"/>
  <c r="AM14" i="14"/>
  <c r="AP16" i="14"/>
  <c r="AJ13" i="14"/>
  <c r="AJ9" i="14"/>
  <c r="AK5" i="14"/>
  <c r="AK11" i="14"/>
  <c r="AK7" i="14"/>
  <c r="AM5" i="14"/>
  <c r="AJ14" i="14"/>
  <c r="AJ10" i="14"/>
  <c r="AJ6" i="14"/>
  <c r="AK12" i="14"/>
  <c r="AK8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AO7" i="14" s="1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AO8" i="14" s="1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AO10" i="14" s="1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AO11" i="14" s="1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3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AO12" i="14" s="1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AO13" i="14" s="1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28" i="14"/>
  <c r="J629" i="14"/>
  <c r="J630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48" i="14"/>
  <c r="J649" i="14"/>
  <c r="J650" i="14"/>
  <c r="AO14" i="14" s="1"/>
  <c r="J651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69" i="14"/>
  <c r="J670" i="14"/>
  <c r="J671" i="14"/>
  <c r="J672" i="14"/>
  <c r="J673" i="14"/>
  <c r="J674" i="14"/>
  <c r="J675" i="14"/>
  <c r="J676" i="14"/>
  <c r="J677" i="14"/>
  <c r="J678" i="14"/>
  <c r="J679" i="14"/>
  <c r="J680" i="14"/>
  <c r="J681" i="14"/>
  <c r="J682" i="14"/>
  <c r="J683" i="14"/>
  <c r="J684" i="14"/>
  <c r="J685" i="14"/>
  <c r="J686" i="14"/>
  <c r="J687" i="14"/>
  <c r="J688" i="14"/>
  <c r="J689" i="14"/>
  <c r="J690" i="14"/>
  <c r="S32" i="14"/>
  <c r="S24" i="14"/>
  <c r="S25" i="14"/>
  <c r="S26" i="14"/>
  <c r="S27" i="14"/>
  <c r="S28" i="14"/>
  <c r="S29" i="14"/>
  <c r="S30" i="14"/>
  <c r="S31" i="14"/>
  <c r="S23" i="14"/>
  <c r="S1" i="14"/>
  <c r="S6" i="14" s="1"/>
  <c r="T1" i="14"/>
  <c r="T11" i="14" s="1"/>
  <c r="C2" i="3"/>
  <c r="E2" i="3" s="1"/>
  <c r="C3" i="3"/>
  <c r="E3" i="3" s="1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E24" i="3" s="1"/>
  <c r="C25" i="3"/>
  <c r="E25" i="3" s="1"/>
  <c r="C26" i="3"/>
  <c r="E26" i="3" s="1"/>
  <c r="C27" i="3"/>
  <c r="E27" i="3" s="1"/>
  <c r="C28" i="3"/>
  <c r="E28" i="3" s="1"/>
  <c r="C29" i="3"/>
  <c r="E29" i="3" s="1"/>
  <c r="C30" i="3"/>
  <c r="D30" i="3" s="1"/>
  <c r="C31" i="3"/>
  <c r="E31" i="3" s="1"/>
  <c r="C32" i="3"/>
  <c r="E32" i="3" s="1"/>
  <c r="C33" i="3"/>
  <c r="E33" i="3" s="1"/>
  <c r="C34" i="3"/>
  <c r="E34" i="3" s="1"/>
  <c r="C35" i="3"/>
  <c r="E35" i="3" s="1"/>
  <c r="C36" i="3"/>
  <c r="E36" i="3" s="1"/>
  <c r="C37" i="3"/>
  <c r="E37" i="3" s="1"/>
  <c r="C38" i="3"/>
  <c r="D38" i="3" s="1"/>
  <c r="C39" i="3"/>
  <c r="E39" i="3" s="1"/>
  <c r="C40" i="3"/>
  <c r="E40" i="3" s="1"/>
  <c r="C41" i="3"/>
  <c r="E41" i="3" s="1"/>
  <c r="C42" i="3"/>
  <c r="E42" i="3" s="1"/>
  <c r="C43" i="3"/>
  <c r="E43" i="3" s="1"/>
  <c r="C44" i="3"/>
  <c r="E44" i="3" s="1"/>
  <c r="C45" i="3"/>
  <c r="E45" i="3" s="1"/>
  <c r="C46" i="3"/>
  <c r="D46" i="3" s="1"/>
  <c r="C47" i="3"/>
  <c r="E47" i="3" s="1"/>
  <c r="C48" i="3"/>
  <c r="E48" i="3" s="1"/>
  <c r="C49" i="3"/>
  <c r="E49" i="3" s="1"/>
  <c r="C50" i="3"/>
  <c r="E50" i="3" s="1"/>
  <c r="C51" i="3"/>
  <c r="E51" i="3" s="1"/>
  <c r="C52" i="3"/>
  <c r="E52" i="3" s="1"/>
  <c r="C53" i="3"/>
  <c r="E53" i="3" s="1"/>
  <c r="C54" i="3"/>
  <c r="D54" i="3" s="1"/>
  <c r="C55" i="3"/>
  <c r="E55" i="3" s="1"/>
  <c r="C56" i="3"/>
  <c r="E56" i="3" s="1"/>
  <c r="C57" i="3"/>
  <c r="E57" i="3" s="1"/>
  <c r="C58" i="3"/>
  <c r="E58" i="3" s="1"/>
  <c r="C59" i="3"/>
  <c r="E59" i="3" s="1"/>
  <c r="C60" i="3"/>
  <c r="E60" i="3" s="1"/>
  <c r="C61" i="3"/>
  <c r="E61" i="3" s="1"/>
  <c r="C62" i="3"/>
  <c r="D62" i="3" s="1"/>
  <c r="C63" i="3"/>
  <c r="E63" i="3" s="1"/>
  <c r="C64" i="3"/>
  <c r="E64" i="3" s="1"/>
  <c r="C65" i="3"/>
  <c r="E65" i="3" s="1"/>
  <c r="C66" i="3"/>
  <c r="E66" i="3" s="1"/>
  <c r="C67" i="3"/>
  <c r="E67" i="3" s="1"/>
  <c r="C68" i="3"/>
  <c r="E68" i="3" s="1"/>
  <c r="C69" i="3"/>
  <c r="E69" i="3" s="1"/>
  <c r="T32" i="14" l="1"/>
  <c r="AK16" i="14"/>
  <c r="T31" i="14"/>
  <c r="T30" i="14"/>
  <c r="T29" i="14"/>
  <c r="T27" i="14"/>
  <c r="T23" i="14"/>
  <c r="T26" i="14"/>
  <c r="T25" i="14"/>
  <c r="T24" i="14"/>
  <c r="T28" i="14"/>
  <c r="S2" i="14"/>
  <c r="S8" i="14"/>
  <c r="S4" i="14"/>
  <c r="S9" i="14"/>
  <c r="S5" i="14"/>
  <c r="S11" i="14"/>
  <c r="S7" i="14"/>
  <c r="S3" i="14"/>
  <c r="S10" i="14"/>
  <c r="T8" i="14"/>
  <c r="T4" i="14"/>
  <c r="T9" i="14"/>
  <c r="T5" i="14"/>
  <c r="T2" i="14"/>
  <c r="T7" i="14"/>
  <c r="T3" i="14"/>
  <c r="T10" i="14"/>
  <c r="T6" i="14"/>
  <c r="D2" i="3"/>
  <c r="F2" i="3" s="1"/>
  <c r="F29" i="3"/>
  <c r="F13" i="3"/>
  <c r="D66" i="3"/>
  <c r="F66" i="3" s="1"/>
  <c r="D69" i="3"/>
  <c r="F69" i="3" s="1"/>
  <c r="D65" i="3"/>
  <c r="F65" i="3" s="1"/>
  <c r="D61" i="3"/>
  <c r="F61" i="3" s="1"/>
  <c r="D57" i="3"/>
  <c r="F57" i="3" s="1"/>
  <c r="D53" i="3"/>
  <c r="F53" i="3" s="1"/>
  <c r="D49" i="3"/>
  <c r="F49" i="3" s="1"/>
  <c r="D45" i="3"/>
  <c r="F45" i="3" s="1"/>
  <c r="D41" i="3"/>
  <c r="F41" i="3" s="1"/>
  <c r="D37" i="3"/>
  <c r="F37" i="3" s="1"/>
  <c r="D33" i="3"/>
  <c r="F33" i="3" s="1"/>
  <c r="D29" i="3"/>
  <c r="D25" i="3"/>
  <c r="F25" i="3" s="1"/>
  <c r="D21" i="3"/>
  <c r="F21" i="3" s="1"/>
  <c r="D17" i="3"/>
  <c r="F17" i="3" s="1"/>
  <c r="D13" i="3"/>
  <c r="D9" i="3"/>
  <c r="F9" i="3" s="1"/>
  <c r="D5" i="3"/>
  <c r="F5" i="3" s="1"/>
  <c r="D58" i="3"/>
  <c r="F58" i="3" s="1"/>
  <c r="D50" i="3"/>
  <c r="F50" i="3" s="1"/>
  <c r="D42" i="3"/>
  <c r="F42" i="3" s="1"/>
  <c r="D34" i="3"/>
  <c r="F34" i="3" s="1"/>
  <c r="D22" i="3"/>
  <c r="F22" i="3" s="1"/>
  <c r="D14" i="3"/>
  <c r="F14" i="3" s="1"/>
  <c r="E62" i="3"/>
  <c r="F62" i="3" s="1"/>
  <c r="E54" i="3"/>
  <c r="F54" i="3" s="1"/>
  <c r="E46" i="3"/>
  <c r="F46" i="3" s="1"/>
  <c r="E38" i="3"/>
  <c r="F38" i="3" s="1"/>
  <c r="E30" i="3"/>
  <c r="F30" i="3" s="1"/>
  <c r="D68" i="3"/>
  <c r="F68" i="3" s="1"/>
  <c r="D64" i="3"/>
  <c r="F64" i="3" s="1"/>
  <c r="D60" i="3"/>
  <c r="F60" i="3" s="1"/>
  <c r="D56" i="3"/>
  <c r="F56" i="3" s="1"/>
  <c r="D52" i="3"/>
  <c r="F52" i="3" s="1"/>
  <c r="D48" i="3"/>
  <c r="F48" i="3" s="1"/>
  <c r="D44" i="3"/>
  <c r="F44" i="3" s="1"/>
  <c r="D40" i="3"/>
  <c r="F40" i="3" s="1"/>
  <c r="D36" i="3"/>
  <c r="F36" i="3" s="1"/>
  <c r="D32" i="3"/>
  <c r="F32" i="3" s="1"/>
  <c r="D28" i="3"/>
  <c r="F28" i="3" s="1"/>
  <c r="D24" i="3"/>
  <c r="F24" i="3" s="1"/>
  <c r="D20" i="3"/>
  <c r="F20" i="3" s="1"/>
  <c r="D16" i="3"/>
  <c r="F16" i="3" s="1"/>
  <c r="D12" i="3"/>
  <c r="F12" i="3" s="1"/>
  <c r="D8" i="3"/>
  <c r="F8" i="3" s="1"/>
  <c r="D4" i="3"/>
  <c r="F4" i="3" s="1"/>
  <c r="D26" i="3"/>
  <c r="F26" i="3" s="1"/>
  <c r="D18" i="3"/>
  <c r="F18" i="3" s="1"/>
  <c r="D10" i="3"/>
  <c r="F10" i="3" s="1"/>
  <c r="D6" i="3"/>
  <c r="F6" i="3" s="1"/>
  <c r="D67" i="3"/>
  <c r="F67" i="3" s="1"/>
  <c r="D63" i="3"/>
  <c r="F63" i="3" s="1"/>
  <c r="D59" i="3"/>
  <c r="F59" i="3" s="1"/>
  <c r="D55" i="3"/>
  <c r="F55" i="3" s="1"/>
  <c r="D51" i="3"/>
  <c r="F51" i="3" s="1"/>
  <c r="D47" i="3"/>
  <c r="F47" i="3" s="1"/>
  <c r="D43" i="3"/>
  <c r="F43" i="3" s="1"/>
  <c r="D39" i="3"/>
  <c r="F39" i="3" s="1"/>
  <c r="D35" i="3"/>
  <c r="F35" i="3" s="1"/>
  <c r="D31" i="3"/>
  <c r="F31" i="3" s="1"/>
  <c r="D27" i="3"/>
  <c r="F27" i="3" s="1"/>
  <c r="D23" i="3"/>
  <c r="F23" i="3" s="1"/>
  <c r="D19" i="3"/>
  <c r="F19" i="3" s="1"/>
  <c r="D15" i="3"/>
  <c r="F15" i="3" s="1"/>
  <c r="D11" i="3"/>
  <c r="F11" i="3" s="1"/>
  <c r="D7" i="3"/>
  <c r="F7" i="3" s="1"/>
  <c r="D3" i="3"/>
  <c r="F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606DC9-F521-408C-A4E3-210938D87C76}" keepAlive="1" name="Query - 3" description="Connection to the '3' query in the workbook." type="5" refreshedVersion="0" background="1">
    <dbPr connection="Provider=Microsoft.Mashup.OleDb.1;Data Source=$Workbook$;Location=3;Extended Properties=&quot;&quot;" command="SELECT * FROM [3]"/>
  </connection>
  <connection id="2" xr16:uid="{AED82ED2-0D7A-44A0-B833-63886D89846A}" keepAlive="1" name="Query - 3 (2)" description="Connection to the '3 (2)' query in the workbook." type="5" refreshedVersion="0" background="1">
    <dbPr connection="Provider=Microsoft.Mashup.OleDb.1;Data Source=$Workbook$;Location=&quot;3 (2)&quot;;Extended Properties=&quot;&quot;" command="SELECT * FROM [3 (2)]"/>
  </connection>
</connections>
</file>

<file path=xl/sharedStrings.xml><?xml version="1.0" encoding="utf-8"?>
<sst xmlns="http://schemas.openxmlformats.org/spreadsheetml/2006/main" count="1830" uniqueCount="343">
  <si>
    <t>Player</t>
  </si>
  <si>
    <t>Tm</t>
  </si>
  <si>
    <t>Cmp</t>
  </si>
  <si>
    <t>Att</t>
  </si>
  <si>
    <t>Cmp%</t>
  </si>
  <si>
    <t>Yds</t>
  </si>
  <si>
    <t>TD</t>
  </si>
  <si>
    <t>Int</t>
  </si>
  <si>
    <t>Lng</t>
  </si>
  <si>
    <t>Y/G</t>
  </si>
  <si>
    <t>QBR</t>
  </si>
  <si>
    <t>Sk</t>
  </si>
  <si>
    <t>HOU</t>
  </si>
  <si>
    <t>IND</t>
  </si>
  <si>
    <t>Tom Brady*\BradTo00</t>
  </si>
  <si>
    <t>NWE</t>
  </si>
  <si>
    <t>Jay Cutler\CutlJa00</t>
  </si>
  <si>
    <t>CHI</t>
  </si>
  <si>
    <t>DAL</t>
  </si>
  <si>
    <t>Kyle Orton\OrtoKy00</t>
  </si>
  <si>
    <t>DEN</t>
  </si>
  <si>
    <t>GNB</t>
  </si>
  <si>
    <t>MIN</t>
  </si>
  <si>
    <t>JAX</t>
  </si>
  <si>
    <t>Drew Brees*\BreeDr00</t>
  </si>
  <si>
    <t>NOR</t>
  </si>
  <si>
    <t>ARI</t>
  </si>
  <si>
    <t>NYG</t>
  </si>
  <si>
    <t>Jason Campbell\CampJa00</t>
  </si>
  <si>
    <t>WAS</t>
  </si>
  <si>
    <t>PIT</t>
  </si>
  <si>
    <t>Joe Flacco\FlacJo00</t>
  </si>
  <si>
    <t>BAL</t>
  </si>
  <si>
    <t>Matt Cassel\CassMa00</t>
  </si>
  <si>
    <t>KAN</t>
  </si>
  <si>
    <t>Matt Hasselbeck\HassMa00</t>
  </si>
  <si>
    <t>SEA</t>
  </si>
  <si>
    <t>Philip Rivers*\RivePh00</t>
  </si>
  <si>
    <t>SDG</t>
  </si>
  <si>
    <t>Carson Palmer\PalmCa00</t>
  </si>
  <si>
    <t>CIN</t>
  </si>
  <si>
    <t>Chad Henne\HennCh01</t>
  </si>
  <si>
    <t>MIA</t>
  </si>
  <si>
    <t>Matt Ryan\RyanMa00</t>
  </si>
  <si>
    <t>ATL</t>
  </si>
  <si>
    <t>PHI</t>
  </si>
  <si>
    <t>Matthew Stafford\StafMa00</t>
  </si>
  <si>
    <t>DET</t>
  </si>
  <si>
    <t>Alex Smith\SmitAl03</t>
  </si>
  <si>
    <t>SFO</t>
  </si>
  <si>
    <t>Mark Sanchez\SancMa00</t>
  </si>
  <si>
    <t>NYJ</t>
  </si>
  <si>
    <t>Jake Delhomme\DelhJa00</t>
  </si>
  <si>
    <t>CAR</t>
  </si>
  <si>
    <t>Josh Freeman\FreeJo00</t>
  </si>
  <si>
    <t>TAM</t>
  </si>
  <si>
    <t>TEN</t>
  </si>
  <si>
    <t>CLE</t>
  </si>
  <si>
    <t>STL</t>
  </si>
  <si>
    <t>OAK</t>
  </si>
  <si>
    <t>Ryan Fitzpatrick\FitzRy00</t>
  </si>
  <si>
    <t>BUF</t>
  </si>
  <si>
    <t>Kerry Collins\CollKe00</t>
  </si>
  <si>
    <t>Kyle Boller\BollKy00</t>
  </si>
  <si>
    <t>Shaun Hill\HillSh00</t>
  </si>
  <si>
    <t>Bruce Gradkowski\GradBr00</t>
  </si>
  <si>
    <t>Matt Moore\MoorMa01</t>
  </si>
  <si>
    <t>Josh Johnson\JohnJo05</t>
  </si>
  <si>
    <t>Seneca Wallace\WallSe00</t>
  </si>
  <si>
    <t>Chris Redman\RedmCh00</t>
  </si>
  <si>
    <t>Kevin Kolb\KolbKe00</t>
  </si>
  <si>
    <t>Matt Leinart\LeinMa00</t>
  </si>
  <si>
    <t>Mark Brunell\BrunMa00</t>
  </si>
  <si>
    <t>Curtis Painter\PainCu00</t>
  </si>
  <si>
    <t>Kellen Clemens\ClemKe00</t>
  </si>
  <si>
    <t>Tarvaris Jackson\JackTa00</t>
  </si>
  <si>
    <t>Michael Vick\VickMi00</t>
  </si>
  <si>
    <t>Matt Flynn\FlynMa00</t>
  </si>
  <si>
    <t>Rex Grossman\GrosRe00</t>
  </si>
  <si>
    <t>Tyler Thigpen\ThigTy00</t>
  </si>
  <si>
    <t>Caleb Hanie\HaniCa00</t>
  </si>
  <si>
    <t>Josh McCown\McCoJo01</t>
  </si>
  <si>
    <t>Luke McCown\McCoLu00</t>
  </si>
  <si>
    <t>Charlie Batch\BatcCh00</t>
  </si>
  <si>
    <t>J.P. Losman\LosmJ.00</t>
  </si>
  <si>
    <t>Chase Daniel\DaniCh00</t>
  </si>
  <si>
    <t>Tyler Palko\PalkTy00</t>
  </si>
  <si>
    <t>Richard Bartel\BartRi00</t>
  </si>
  <si>
    <t>Tim Tebow\TeboTi00</t>
  </si>
  <si>
    <t>Charlie Whitehurst\WhitCh02</t>
  </si>
  <si>
    <t>John Skelton\SkelJo00</t>
  </si>
  <si>
    <t>Vince Young\YounVi00</t>
  </si>
  <si>
    <t>Tony Romo\RomoTo00</t>
  </si>
  <si>
    <t>Colt McCoy\McCoCo00</t>
  </si>
  <si>
    <t>Jon Kitna\KitnJo00</t>
  </si>
  <si>
    <t>Donovan McNabb\McNaDo00</t>
  </si>
  <si>
    <t>Matt Schaub\SchaMa00</t>
  </si>
  <si>
    <t>Sam Bradford\BradSa00</t>
  </si>
  <si>
    <t>Colin Kaepernick\KaepCo00</t>
  </si>
  <si>
    <t>Mike Kafka\KafkMi00</t>
  </si>
  <si>
    <t>Jake Locker\LockJa00</t>
  </si>
  <si>
    <t>A.J. Feeley\FeelA.00</t>
  </si>
  <si>
    <t>John Beck\BeckJo00</t>
  </si>
  <si>
    <t>T.J. Yates\YateT.00</t>
  </si>
  <si>
    <t>Dan Orlovsky\OrloDa00</t>
  </si>
  <si>
    <t>Christian Ponder\PondCh00</t>
  </si>
  <si>
    <t>Blaine Gabbert\GabbBl00</t>
  </si>
  <si>
    <t>Aaron Rodgers*+\RodgAa00</t>
  </si>
  <si>
    <t>Ben Roethlisberger*\RoetBe00</t>
  </si>
  <si>
    <t>Andy Dalton*\DaltAn00</t>
  </si>
  <si>
    <t>Cam Newton*\NewtCa00</t>
  </si>
  <si>
    <t>Eli Manning*\MannEl00</t>
  </si>
  <si>
    <t>3TM</t>
  </si>
  <si>
    <t>LAR</t>
  </si>
  <si>
    <t>LAC</t>
  </si>
  <si>
    <t>LVR</t>
  </si>
  <si>
    <t>2TM</t>
  </si>
  <si>
    <t>FirstName</t>
  </si>
  <si>
    <t>LastName</t>
  </si>
  <si>
    <t>Player FullName</t>
  </si>
  <si>
    <t>LastName, FirstName</t>
  </si>
  <si>
    <t>Year</t>
  </si>
  <si>
    <t>Stafford, Matthew</t>
  </si>
  <si>
    <t>Brees, Drew</t>
  </si>
  <si>
    <t>Brady, Tom</t>
  </si>
  <si>
    <t>Manning, Eli</t>
  </si>
  <si>
    <t>Rivers, Philip</t>
  </si>
  <si>
    <t>Fitzpatrick, Ryan</t>
  </si>
  <si>
    <t>Ryan, Matt</t>
  </si>
  <si>
    <t>Freeman, Josh</t>
  </si>
  <si>
    <t>Sanchez, Mark</t>
  </si>
  <si>
    <t>Flacco, Joe</t>
  </si>
  <si>
    <t>Romo, Tony</t>
  </si>
  <si>
    <t>Hasselbeck, Matt</t>
  </si>
  <si>
    <t>Newton, Cam</t>
  </si>
  <si>
    <t>Dalton, Andy</t>
  </si>
  <si>
    <t>Roethlisberger, Ben</t>
  </si>
  <si>
    <t>Rodgers, Aaron</t>
  </si>
  <si>
    <t>McCoy, Colt</t>
  </si>
  <si>
    <t>Grossman, Rex</t>
  </si>
  <si>
    <t>Jackson, Tarvaris</t>
  </si>
  <si>
    <t>Smith, Alex</t>
  </si>
  <si>
    <t>Vick, Michael</t>
  </si>
  <si>
    <t>Gabbert, Blaine</t>
  </si>
  <si>
    <t>Bradford, Sam</t>
  </si>
  <si>
    <t>Moore, Matt</t>
  </si>
  <si>
    <t>Palmer, Carson</t>
  </si>
  <si>
    <t>Cutler, Jay</t>
  </si>
  <si>
    <t>Schaub, Matt</t>
  </si>
  <si>
    <t>Ponder, Christian</t>
  </si>
  <si>
    <t>Skelton, John</t>
  </si>
  <si>
    <t>Tebow, Tim</t>
  </si>
  <si>
    <t>Cassel, Matt</t>
  </si>
  <si>
    <t>Kolb, Kevin</t>
  </si>
  <si>
    <t>Orton, Kyle</t>
  </si>
  <si>
    <t>Painter, Curtis</t>
  </si>
  <si>
    <t>Orlovsky, Dan</t>
  </si>
  <si>
    <t>Campbell, Jason</t>
  </si>
  <si>
    <t>McNabb, Donovan</t>
  </si>
  <si>
    <t>Palko, Tyler</t>
  </si>
  <si>
    <t>Yates, T.J.</t>
  </si>
  <si>
    <t>Beck, John</t>
  </si>
  <si>
    <t>Young, Vince</t>
  </si>
  <si>
    <t>Henne, Chad</t>
  </si>
  <si>
    <t>Wallace, Seneca</t>
  </si>
  <si>
    <t>Hanie, Caleb</t>
  </si>
  <si>
    <t>Collins, Kerry</t>
  </si>
  <si>
    <t>Feeley, A.J.</t>
  </si>
  <si>
    <t>Clemens, Kellen</t>
  </si>
  <si>
    <t>Locker, Jake</t>
  </si>
  <si>
    <t>McCown, Luke</t>
  </si>
  <si>
    <t>Whitehurst, Charlie</t>
  </si>
  <si>
    <t>McCown, Josh</t>
  </si>
  <si>
    <t>Flynn, Matt</t>
  </si>
  <si>
    <t>Johnson, Josh</t>
  </si>
  <si>
    <t>Boller, Kyle</t>
  </si>
  <si>
    <t>Delhomme, Jake</t>
  </si>
  <si>
    <t>Redman, Chris</t>
  </si>
  <si>
    <t>Batch, Charlie</t>
  </si>
  <si>
    <t>Bartel, Richard</t>
  </si>
  <si>
    <t>Gradkowski, Bruce</t>
  </si>
  <si>
    <t>Kafka, Mike</t>
  </si>
  <si>
    <t>Leinart, Matt</t>
  </si>
  <si>
    <t>Kitna, Jon</t>
  </si>
  <si>
    <t>Losman, J.P.</t>
  </si>
  <si>
    <t>Thigpen, Tyler</t>
  </si>
  <si>
    <t>Daniel, Chase</t>
  </si>
  <si>
    <t>Kaepernick, Colin</t>
  </si>
  <si>
    <t>Brunell, Mark</t>
  </si>
  <si>
    <t>Hill, Shaun</t>
  </si>
  <si>
    <t>Luck, Andrew</t>
  </si>
  <si>
    <t>Manning, Peyton</t>
  </si>
  <si>
    <t>Weeden, Brandon</t>
  </si>
  <si>
    <t>Tannehill, Ryan</t>
  </si>
  <si>
    <t>Griffin, Robert</t>
  </si>
  <si>
    <t>Wilson, Russell</t>
  </si>
  <si>
    <t>Foles, Nick</t>
  </si>
  <si>
    <t>Quinn, Brady</t>
  </si>
  <si>
    <t>Lindley, Ryan</t>
  </si>
  <si>
    <t>Hoyer, Brian</t>
  </si>
  <si>
    <t>Leftwich, Byron</t>
  </si>
  <si>
    <t>Cousins, Kirk</t>
  </si>
  <si>
    <t>Lewis, Thaddeus</t>
  </si>
  <si>
    <t>McElroy, Greg</t>
  </si>
  <si>
    <t>Pryor, Terrelle</t>
  </si>
  <si>
    <t>Taylor, Tyrod</t>
  </si>
  <si>
    <t>Smith, Rusty</t>
  </si>
  <si>
    <t>Anderson, Derek</t>
  </si>
  <si>
    <t>Harrell, Graham</t>
  </si>
  <si>
    <t>Mallett, Ryan</t>
  </si>
  <si>
    <t>Osweiler, Brock</t>
  </si>
  <si>
    <t>Carr, David</t>
  </si>
  <si>
    <t>Smith, Geno</t>
  </si>
  <si>
    <t>Glennon, Mike</t>
  </si>
  <si>
    <t>Manuel, EJ</t>
  </si>
  <si>
    <t>Keenum, Case</t>
  </si>
  <si>
    <t>McGloin, Matt</t>
  </si>
  <si>
    <t>Tolzien, Scott</t>
  </si>
  <si>
    <t>Tuel, Jeff</t>
  </si>
  <si>
    <t>Barkley, Matt</t>
  </si>
  <si>
    <t>Simms, Matt</t>
  </si>
  <si>
    <t>Cribbs, Josh</t>
  </si>
  <si>
    <t>Carr, Derek</t>
  </si>
  <si>
    <t>Bortles, Blake</t>
  </si>
  <si>
    <t>Bridgewater, Teddy</t>
  </si>
  <si>
    <t>Davis, Austin</t>
  </si>
  <si>
    <t>Stanton, Drew</t>
  </si>
  <si>
    <t>Mettenberger, Zach</t>
  </si>
  <si>
    <t>Clausen, Jimmy</t>
  </si>
  <si>
    <t>Manziel, Johnny</t>
  </si>
  <si>
    <t>Shaw, Connor</t>
  </si>
  <si>
    <t>Garoppolo, Jimmy</t>
  </si>
  <si>
    <t>Savage, Tom</t>
  </si>
  <si>
    <t>Thomas, Logan</t>
  </si>
  <si>
    <t>Nassib, Ryan</t>
  </si>
  <si>
    <t>Palmer, Jordan</t>
  </si>
  <si>
    <t>Winston, Jameis</t>
  </si>
  <si>
    <t>Mariota, Marcus</t>
  </si>
  <si>
    <t>McCarron, A.J.</t>
  </si>
  <si>
    <t>Moore, Kellen</t>
  </si>
  <si>
    <t>Jones, Landry</t>
  </si>
  <si>
    <t>Tanney, Alex</t>
  </si>
  <si>
    <t>Mannion, Sean</t>
  </si>
  <si>
    <t>Renfree, Sean</t>
  </si>
  <si>
    <t>Wentz, Carson</t>
  </si>
  <si>
    <t>Siemian, Trevor</t>
  </si>
  <si>
    <t>Prescott, Dak</t>
  </si>
  <si>
    <t>Goff, Jared</t>
  </si>
  <si>
    <t>Kessler, Cody</t>
  </si>
  <si>
    <t>Petty, Bryce</t>
  </si>
  <si>
    <t>Lynch, Paxton</t>
  </si>
  <si>
    <t>Brissett, Jacoby</t>
  </si>
  <si>
    <t>Hogan, Kevin</t>
  </si>
  <si>
    <t>Cook, Connor</t>
  </si>
  <si>
    <t>Boykin, Trevone</t>
  </si>
  <si>
    <t>Jones, Cardale</t>
  </si>
  <si>
    <t>Hundley, Brett</t>
  </si>
  <si>
    <t>Fales, David</t>
  </si>
  <si>
    <t>Kizer, DeShone</t>
  </si>
  <si>
    <t>Trubisky, Mitchell</t>
  </si>
  <si>
    <t>Beathard, C.J.</t>
  </si>
  <si>
    <t>Watson, Deshaun</t>
  </si>
  <si>
    <t>Peterman, Nathan</t>
  </si>
  <si>
    <t>Mahomes, Patrick</t>
  </si>
  <si>
    <t>Sudfeld, Nate</t>
  </si>
  <si>
    <t>Callahan, Joe</t>
  </si>
  <si>
    <t>Webb, Joe</t>
  </si>
  <si>
    <t>Rudock, Jake</t>
  </si>
  <si>
    <t>Mayfield, Baker</t>
  </si>
  <si>
    <t>Darnold, Sam</t>
  </si>
  <si>
    <t>Rosen, Josh</t>
  </si>
  <si>
    <t>Allen, Josh</t>
  </si>
  <si>
    <t>Mullens, Nick</t>
  </si>
  <si>
    <t>Driskel, Jeff</t>
  </si>
  <si>
    <t>Jackson, Lamar</t>
  </si>
  <si>
    <t>Heinicke, Taylor</t>
  </si>
  <si>
    <t>Allen, Kyle</t>
  </si>
  <si>
    <t>Dobbs, Joshua</t>
  </si>
  <si>
    <t>Hill, Taysom</t>
  </si>
  <si>
    <t>Gilbert, Garrett</t>
  </si>
  <si>
    <t>Murray, Kyler</t>
  </si>
  <si>
    <t>Minshew II, Gardner</t>
  </si>
  <si>
    <t>Jones, Daniel</t>
  </si>
  <si>
    <t>Rudolph, Mason</t>
  </si>
  <si>
    <t>Haskins, Dwayne</t>
  </si>
  <si>
    <t>Hodges, Devlin</t>
  </si>
  <si>
    <t>Lock, Drew</t>
  </si>
  <si>
    <t>Blough, David</t>
  </si>
  <si>
    <t>Allen, Brandon</t>
  </si>
  <si>
    <t>Finley, Ryan</t>
  </si>
  <si>
    <t>Falk, Luke</t>
  </si>
  <si>
    <t>Grier, Will</t>
  </si>
  <si>
    <t>Griffin III, Robert</t>
  </si>
  <si>
    <t>Samuels, Jaylen</t>
  </si>
  <si>
    <t>Sanders, Emmanuel</t>
  </si>
  <si>
    <t>White, James</t>
  </si>
  <si>
    <t>Lee, Andy</t>
  </si>
  <si>
    <t>Griffin, Ryan</t>
  </si>
  <si>
    <t>Cooke, Logan</t>
  </si>
  <si>
    <t>Pettis, Dante</t>
  </si>
  <si>
    <t>Boyle, Tim</t>
  </si>
  <si>
    <t>Kern, Brett</t>
  </si>
  <si>
    <t>Herbert, Justin</t>
  </si>
  <si>
    <t>Mahomes , Patrick</t>
  </si>
  <si>
    <t>Allen , Josh</t>
  </si>
  <si>
    <t>Murray , Kyler</t>
  </si>
  <si>
    <t>Wilson , Russell</t>
  </si>
  <si>
    <t>Watson , Deshaun</t>
  </si>
  <si>
    <t>Rodgers , Aaron</t>
  </si>
  <si>
    <t>Burrow, Joe</t>
  </si>
  <si>
    <t>Tagovailoa, Tua</t>
  </si>
  <si>
    <t>Hurts, Jalen</t>
  </si>
  <si>
    <t>Luton, Jake</t>
  </si>
  <si>
    <t>Walker, Phillip</t>
  </si>
  <si>
    <t>Stidham, Jarrett</t>
  </si>
  <si>
    <t>DiNucci, Ben</t>
  </si>
  <si>
    <t>Rypien, Brett</t>
  </si>
  <si>
    <t>Wolford, John</t>
  </si>
  <si>
    <t>Streveler, Chris</t>
  </si>
  <si>
    <t>McSorley, Trace</t>
  </si>
  <si>
    <t>Hinton, Kendall</t>
  </si>
  <si>
    <t>Bray, Tyler</t>
  </si>
  <si>
    <t>Huntley, Tyler</t>
  </si>
  <si>
    <t>The quarterback with the most overall passing yards during this ten-year span is: Drew Brees</t>
  </si>
  <si>
    <t>Team</t>
  </si>
  <si>
    <t xml:space="preserve">Select Team 1: </t>
  </si>
  <si>
    <t>Select Team 2:</t>
  </si>
  <si>
    <t>Int%</t>
  </si>
  <si>
    <t>Scroll Index</t>
  </si>
  <si>
    <t>Zoom Index</t>
  </si>
  <si>
    <t>Max Scroll</t>
  </si>
  <si>
    <t>Scroll</t>
  </si>
  <si>
    <t>Zoom</t>
  </si>
  <si>
    <t xml:space="preserve">Select Player: </t>
  </si>
  <si>
    <t>Y/A</t>
  </si>
  <si>
    <t>Y/C</t>
  </si>
  <si>
    <t>TD%</t>
  </si>
  <si>
    <t>Total</t>
  </si>
  <si>
    <t>Metric1</t>
  </si>
  <si>
    <t>Metric2</t>
  </si>
  <si>
    <t>Select Metric 2</t>
  </si>
  <si>
    <t>Select Metric 1</t>
  </si>
  <si>
    <t>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</si>
</sst>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16" fillId="34" borderId="0" xfId="0" applyFont="1" applyFill="1" applyAlignment="1">
      <alignment horizontal="center"/>
    </xf>
    <xf numFmtId="164" fontId="0" fillId="33" borderId="0" xfId="0" applyNumberFormat="1" applyFill="1"/>
    <xf numFmtId="0" fontId="16" fillId="36" borderId="0" xfId="0" applyFont="1" applyFill="1" applyAlignment="1">
      <alignment horizontal="center"/>
    </xf>
    <xf numFmtId="0" fontId="16" fillId="35" borderId="0" xfId="0" applyFont="1" applyFill="1"/>
    <xf numFmtId="0" fontId="0" fillId="0" borderId="0" xfId="0" applyAlignment="1">
      <alignment horizontal="center"/>
    </xf>
    <xf numFmtId="0" fontId="13" fillId="37" borderId="0" xfId="0" applyFont="1" applyFill="1" applyAlignment="1">
      <alignment horizontal="center"/>
    </xf>
    <xf numFmtId="0" fontId="0" fillId="35" borderId="0" xfId="0" applyFill="1" applyAlignment="1">
      <alignment horizontal="right"/>
    </xf>
    <xf numFmtId="2" fontId="0" fillId="35" borderId="0" xfId="0" applyNumberFormat="1" applyFill="1" applyAlignment="1">
      <alignment horizontal="right"/>
    </xf>
    <xf numFmtId="164" fontId="0" fillId="35" borderId="0" xfId="42" applyNumberFormat="1" applyFont="1" applyFill="1" applyBorder="1" applyAlignment="1">
      <alignment horizontal="right"/>
    </xf>
    <xf numFmtId="0" fontId="0" fillId="35" borderId="0" xfId="42" applyNumberFormat="1" applyFont="1" applyFill="1" applyBorder="1" applyAlignment="1">
      <alignment horizontal="right"/>
    </xf>
    <xf numFmtId="2" fontId="13" fillId="37" borderId="0" xfId="0" applyNumberFormat="1" applyFont="1" applyFill="1" applyAlignment="1">
      <alignment horizontal="center"/>
    </xf>
    <xf numFmtId="165" fontId="13" fillId="37" borderId="0" xfId="0" applyNumberFormat="1" applyFont="1" applyFill="1" applyAlignment="1">
      <alignment horizontal="center"/>
    </xf>
    <xf numFmtId="164" fontId="13" fillId="37" borderId="0" xfId="42" applyNumberFormat="1" applyFont="1" applyFill="1" applyAlignment="1">
      <alignment horizontal="center"/>
    </xf>
    <xf numFmtId="164" fontId="16" fillId="35" borderId="0" xfId="42" applyNumberFormat="1" applyFont="1" applyFill="1" applyBorder="1" applyAlignment="1">
      <alignment horizontal="right"/>
    </xf>
    <xf numFmtId="0" fontId="16" fillId="35" borderId="0" xfId="0" applyFont="1" applyFill="1" applyAlignment="1">
      <alignment horizontal="right"/>
    </xf>
    <xf numFmtId="0" fontId="13" fillId="3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7" fillId="33" borderId="0" xfId="0" applyFont="1" applyFill="1"/>
    <xf numFmtId="0" fontId="17" fillId="0" borderId="0" xfId="0" applyFont="1"/>
    <xf numFmtId="0" fontId="13" fillId="0" borderId="0" xfId="0" applyFont="1"/>
    <xf numFmtId="164" fontId="17" fillId="0" borderId="0" xfId="42" applyNumberFormat="1" applyFont="1"/>
    <xf numFmtId="0" fontId="18" fillId="34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4" formatCode="0.0%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'Quaterback Analysis'!$S$1</c:f>
              <c:strCache>
                <c:ptCount val="1"/>
                <c:pt idx="0">
                  <c:v>SFO</c:v>
                </c:pt>
              </c:strCache>
            </c:strRef>
          </c:tx>
          <c:spPr>
            <a:solidFill>
              <a:srgbClr val="7030A0">
                <a:alpha val="74000"/>
              </a:srgbClr>
            </a:solidFill>
            <a:ln>
              <a:noFill/>
            </a:ln>
            <a:effectLst/>
          </c:spPr>
          <c:cat>
            <c:numRef>
              <c:f>'Quaterback Analysis'!$R$2:$R$11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'Quaterback Analysis'!$S$2:$S$11</c:f>
              <c:numCache>
                <c:formatCode>General</c:formatCode>
                <c:ptCount val="10"/>
                <c:pt idx="0">
                  <c:v>3179</c:v>
                </c:pt>
                <c:pt idx="1">
                  <c:v>3551</c:v>
                </c:pt>
                <c:pt idx="2">
                  <c:v>3210</c:v>
                </c:pt>
                <c:pt idx="3">
                  <c:v>3407</c:v>
                </c:pt>
                <c:pt idx="4">
                  <c:v>3646</c:v>
                </c:pt>
                <c:pt idx="5">
                  <c:v>3166</c:v>
                </c:pt>
                <c:pt idx="6">
                  <c:v>4277</c:v>
                </c:pt>
                <c:pt idx="7">
                  <c:v>4247</c:v>
                </c:pt>
                <c:pt idx="8">
                  <c:v>3994</c:v>
                </c:pt>
                <c:pt idx="9">
                  <c:v>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9-498C-9307-10F3991E4112}"/>
            </c:ext>
          </c:extLst>
        </c:ser>
        <c:ser>
          <c:idx val="1"/>
          <c:order val="1"/>
          <c:tx>
            <c:strRef>
              <c:f>'Quaterback Analysis'!$T$1</c:f>
              <c:strCache>
                <c:ptCount val="1"/>
                <c:pt idx="0">
                  <c:v>PIT</c:v>
                </c:pt>
              </c:strCache>
            </c:strRef>
          </c:tx>
          <c:spPr>
            <a:solidFill>
              <a:schemeClr val="accent1">
                <a:lumMod val="75000"/>
                <a:alpha val="55000"/>
              </a:schemeClr>
            </a:solidFill>
            <a:ln>
              <a:noFill/>
            </a:ln>
            <a:effectLst/>
          </c:spPr>
          <c:cat>
            <c:numRef>
              <c:f>'Quaterback Analysis'!$R$2:$R$11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'Quaterback Analysis'!$T$2:$T$11</c:f>
              <c:numCache>
                <c:formatCode>General</c:formatCode>
                <c:ptCount val="10"/>
                <c:pt idx="0">
                  <c:v>4285</c:v>
                </c:pt>
                <c:pt idx="1">
                  <c:v>4012</c:v>
                </c:pt>
                <c:pt idx="2">
                  <c:v>4261</c:v>
                </c:pt>
                <c:pt idx="3">
                  <c:v>4952</c:v>
                </c:pt>
                <c:pt idx="4">
                  <c:v>4822</c:v>
                </c:pt>
                <c:pt idx="5">
                  <c:v>4377</c:v>
                </c:pt>
                <c:pt idx="6">
                  <c:v>4490</c:v>
                </c:pt>
                <c:pt idx="7">
                  <c:v>5172</c:v>
                </c:pt>
                <c:pt idx="8">
                  <c:v>3214</c:v>
                </c:pt>
                <c:pt idx="9">
                  <c:v>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9-498C-9307-10F3991E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046079"/>
        <c:axId val="1501054815"/>
      </c:areaChart>
      <c:catAx>
        <c:axId val="1501046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54815"/>
        <c:crosses val="autoZero"/>
        <c:auto val="1"/>
        <c:lblAlgn val="ctr"/>
        <c:lblOffset val="100"/>
        <c:noMultiLvlLbl val="0"/>
      </c:catAx>
      <c:valAx>
        <c:axId val="1501054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0104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'Quaterback Analysis'!$R$23:$R$32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[0]!SeriesY1</c:f>
              <c:numCache>
                <c:formatCode>General</c:formatCode>
                <c:ptCount val="4"/>
                <c:pt idx="0">
                  <c:v>737</c:v>
                </c:pt>
                <c:pt idx="1">
                  <c:v>753</c:v>
                </c:pt>
                <c:pt idx="2">
                  <c:v>799</c:v>
                </c:pt>
                <c:pt idx="3">
                  <c:v>803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17-484B-8CB6-FD450990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007263"/>
        <c:axId val="16039914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1A1-4D53-B4C0-3E20EE567F6B}"/>
              </c:ext>
            </c:extLst>
          </c:dPt>
          <c:dLbls>
            <c:dLbl>
              <c:idx val="3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A1-4D53-B4C0-3E20EE567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[0]!SeriesX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[0]!SeriesY2</c:f>
              <c:numCache>
                <c:formatCode>0.0%</c:formatCode>
                <c:ptCount val="4"/>
                <c:pt idx="0">
                  <c:v>3.5355727180961194E-2</c:v>
                </c:pt>
                <c:pt idx="1">
                  <c:v>3.180897769707719E-2</c:v>
                </c:pt>
                <c:pt idx="2">
                  <c:v>3.9624750096861429E-2</c:v>
                </c:pt>
                <c:pt idx="3">
                  <c:v>3.0450437231249617E-2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617-484B-8CB6-FD450990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986463"/>
        <c:axId val="1603993535"/>
      </c:lineChart>
      <c:catAx>
        <c:axId val="160400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91455"/>
        <c:crosses val="autoZero"/>
        <c:auto val="1"/>
        <c:lblAlgn val="ctr"/>
        <c:lblOffset val="100"/>
        <c:noMultiLvlLbl val="0"/>
      </c:catAx>
      <c:valAx>
        <c:axId val="16039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07263"/>
        <c:crosses val="autoZero"/>
        <c:crossBetween val="between"/>
      </c:valAx>
      <c:valAx>
        <c:axId val="1603993535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86463"/>
        <c:crosses val="max"/>
        <c:crossBetween val="between"/>
      </c:valAx>
      <c:catAx>
        <c:axId val="16039864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3993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'Quaterback Analysis'!$AF$4</c:f>
              <c:strCache>
                <c:ptCount val="1"/>
                <c:pt idx="0">
                  <c:v>Cmp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'Quaterback Analysis'!$AE$5:$AE$14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'Quaterback Analysis'!$AF$5:$AF$14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247</c:v>
                </c:pt>
                <c:pt idx="3">
                  <c:v>117</c:v>
                </c:pt>
                <c:pt idx="4">
                  <c:v>0</c:v>
                </c:pt>
                <c:pt idx="5">
                  <c:v>10</c:v>
                </c:pt>
                <c:pt idx="6">
                  <c:v>93</c:v>
                </c:pt>
                <c:pt idx="7">
                  <c:v>15</c:v>
                </c:pt>
                <c:pt idx="8">
                  <c:v>6</c:v>
                </c:pt>
                <c:pt idx="9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B-4FDF-A385-EE0ADEFD4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1851766399"/>
        <c:axId val="1851765983"/>
      </c:barChart>
      <c:lineChart>
        <c:grouping val="standard"/>
        <c:varyColors val="0"/>
        <c:ser>
          <c:idx val="1"/>
          <c:order val="1"/>
          <c:tx>
            <c:strRef>
              <c:f>'Quaterback Analysis'!$AK$4</c:f>
              <c:strCache>
                <c:ptCount val="1"/>
                <c:pt idx="0">
                  <c:v>Y/C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chemeClr val="tx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8AB-4FDF-A385-EE0ADEFD4F57}"/>
              </c:ext>
            </c:extLst>
          </c:dPt>
          <c:dPt>
            <c:idx val="9"/>
            <c:marker>
              <c:symbol val="diamond"/>
              <c:size val="7"/>
              <c:spPr>
                <a:solidFill>
                  <a:schemeClr val="tx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8AB-4FDF-A385-EE0ADEFD4F57}"/>
              </c:ext>
            </c:extLst>
          </c:dPt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AB-4FDF-A385-EE0ADEFD4F57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AB-4FDF-A385-EE0ADEFD4F57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'Quaterback Analysis'!$AE$5:$AE$14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'Quaterback Analysis'!$AK$5:$AK$14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10.558704453441296</c:v>
                </c:pt>
                <c:pt idx="3">
                  <c:v>12.111111111111111</c:v>
                </c:pt>
                <c:pt idx="4">
                  <c:v>0</c:v>
                </c:pt>
                <c:pt idx="5">
                  <c:v>7.5</c:v>
                </c:pt>
                <c:pt idx="6">
                  <c:v>8.956989247311828</c:v>
                </c:pt>
                <c:pt idx="7">
                  <c:v>11.6</c:v>
                </c:pt>
                <c:pt idx="8">
                  <c:v>9.3333333333333339</c:v>
                </c:pt>
                <c:pt idx="9">
                  <c:v>9.6576576576576585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B-4FDF-A385-EE0ADEFD4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919743"/>
        <c:axId val="1967914751"/>
      </c:lineChart>
      <c:catAx>
        <c:axId val="18517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65983"/>
        <c:crosses val="autoZero"/>
        <c:auto val="1"/>
        <c:lblAlgn val="ctr"/>
        <c:lblOffset val="100"/>
        <c:noMultiLvlLbl val="0"/>
      </c:catAx>
      <c:valAx>
        <c:axId val="18517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66399"/>
        <c:crosses val="autoZero"/>
        <c:crossBetween val="between"/>
      </c:valAx>
      <c:valAx>
        <c:axId val="19679147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19743"/>
        <c:crosses val="max"/>
        <c:crossBetween val="between"/>
      </c:valAx>
      <c:catAx>
        <c:axId val="196791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914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8590406833535"/>
          <c:y val="3.2263578557095829E-2"/>
          <c:w val="0.82918959175641893"/>
          <c:h val="0.84237735757299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'Quaterback Analysis'!$AF$4</c:f>
              <c:strCache>
                <c:ptCount val="1"/>
                <c:pt idx="0">
                  <c:v>Cmp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'Quaterback Analysis'!$AE$5:$AE$14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[0]!Metric1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2608</c:v>
                </c:pt>
                <c:pt idx="3">
                  <c:v>1417</c:v>
                </c:pt>
                <c:pt idx="4">
                  <c:v>0</c:v>
                </c:pt>
                <c:pt idx="5">
                  <c:v>75</c:v>
                </c:pt>
                <c:pt idx="6">
                  <c:v>833</c:v>
                </c:pt>
                <c:pt idx="7">
                  <c:v>174</c:v>
                </c:pt>
                <c:pt idx="8">
                  <c:v>56</c:v>
                </c:pt>
                <c:pt idx="9">
                  <c:v>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7-4315-BA74-2BB937AF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1851766399"/>
        <c:axId val="1851765983"/>
      </c:barChart>
      <c:lineChart>
        <c:grouping val="standard"/>
        <c:varyColors val="0"/>
        <c:ser>
          <c:idx val="1"/>
          <c:order val="1"/>
          <c:tx>
            <c:strRef>
              <c:f>'Quaterback Analysis'!$AK$4</c:f>
              <c:strCache>
                <c:ptCount val="1"/>
                <c:pt idx="0">
                  <c:v>Y/C</c:v>
                </c:pt>
              </c:strCache>
            </c:strRef>
          </c:tx>
          <c:spPr>
            <a:ln w="254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chemeClr val="tx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DC7-4315-BA74-2BB937AF4EB3}"/>
              </c:ext>
            </c:extLst>
          </c:dPt>
          <c:dPt>
            <c:idx val="9"/>
            <c:marker>
              <c:symbol val="diamond"/>
              <c:size val="7"/>
              <c:spPr>
                <a:solidFill>
                  <a:schemeClr val="tx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DC7-4315-BA74-2BB937AF4EB3}"/>
              </c:ext>
            </c:extLst>
          </c:dPt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C7-4315-BA74-2BB937AF4EB3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C7-4315-BA74-2BB937AF4EB3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'Quaterback Analysis'!$AE$5:$AE$14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[0]!Metric2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200.6</c:v>
                </c:pt>
                <c:pt idx="3">
                  <c:v>236.2</c:v>
                </c:pt>
                <c:pt idx="4">
                  <c:v>0</c:v>
                </c:pt>
                <c:pt idx="5">
                  <c:v>37.5</c:v>
                </c:pt>
                <c:pt idx="6">
                  <c:v>208.3</c:v>
                </c:pt>
                <c:pt idx="7">
                  <c:v>87</c:v>
                </c:pt>
                <c:pt idx="8">
                  <c:v>28</c:v>
                </c:pt>
                <c:pt idx="9">
                  <c:v>214.4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C7-4315-BA74-2BB937AF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919743"/>
        <c:axId val="1967914751"/>
      </c:lineChart>
      <c:catAx>
        <c:axId val="18517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65983"/>
        <c:crosses val="autoZero"/>
        <c:auto val="1"/>
        <c:lblAlgn val="ctr"/>
        <c:lblOffset val="100"/>
        <c:noMultiLvlLbl val="0"/>
      </c:catAx>
      <c:valAx>
        <c:axId val="18517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66399"/>
        <c:crosses val="autoZero"/>
        <c:crossBetween val="between"/>
      </c:valAx>
      <c:valAx>
        <c:axId val="19679147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19743"/>
        <c:crosses val="max"/>
        <c:crossBetween val="between"/>
      </c:valAx>
      <c:catAx>
        <c:axId val="196791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914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X$40" horiz="1" max="9" page="10" val="0"/>
</file>

<file path=xl/ctrlProps/ctrlProp2.xml><?xml version="1.0" encoding="utf-8"?>
<formControlPr xmlns="http://schemas.microsoft.com/office/spreadsheetml/2009/9/main" objectType="Scroll" dx="31" fmlaLink="$X$41" horiz="1" max="10" min="1" page="10" val="4"/>
</file>

<file path=xl/ctrlProps/ctrlProp3.xml><?xml version="1.0" encoding="utf-8"?>
<formControlPr xmlns="http://schemas.microsoft.com/office/spreadsheetml/2009/9/main" objectType="Spin" dx="31" fmlaLink="$AU$6" max="11" page="10" val="3"/>
</file>

<file path=xl/ctrlProps/ctrlProp4.xml><?xml version="1.0" encoding="utf-8"?>
<formControlPr xmlns="http://schemas.microsoft.com/office/spreadsheetml/2009/9/main" objectType="Spin" dx="31" fmlaLink="$AU$7" max="11" page="10" val="1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300565</xdr:colOff>
      <xdr:row>3</xdr:row>
      <xdr:rowOff>12699</xdr:rowOff>
    </xdr:from>
    <xdr:to>
      <xdr:col>28</xdr:col>
      <xdr:colOff>745066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38</xdr:row>
          <xdr:rowOff>152400</xdr:rowOff>
        </xdr:from>
        <xdr:to>
          <xdr:col>30</xdr:col>
          <xdr:colOff>336550</xdr:colOff>
          <xdr:row>40</xdr:row>
          <xdr:rowOff>25400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44450</xdr:colOff>
          <xdr:row>41</xdr:row>
          <xdr:rowOff>12700</xdr:rowOff>
        </xdr:from>
        <xdr:to>
          <xdr:col>30</xdr:col>
          <xdr:colOff>298450</xdr:colOff>
          <xdr:row>42</xdr:row>
          <xdr:rowOff>57150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21</xdr:col>
      <xdr:colOff>385234</xdr:colOff>
      <xdr:row>21</xdr:row>
      <xdr:rowOff>67734</xdr:rowOff>
    </xdr:from>
    <xdr:to>
      <xdr:col>27</xdr:col>
      <xdr:colOff>452967</xdr:colOff>
      <xdr:row>36</xdr:row>
      <xdr:rowOff>16934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215899</xdr:colOff>
      <xdr:row>20</xdr:row>
      <xdr:rowOff>25401</xdr:rowOff>
    </xdr:from>
    <xdr:to>
      <xdr:col>37</xdr:col>
      <xdr:colOff>156633</xdr:colOff>
      <xdr:row>34</xdr:row>
      <xdr:rowOff>160867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471312</xdr:colOff>
      <xdr:row>19</xdr:row>
      <xdr:rowOff>105832</xdr:rowOff>
    </xdr:from>
    <xdr:to>
      <xdr:col>47</xdr:col>
      <xdr:colOff>90312</xdr:colOff>
      <xdr:row>34</xdr:row>
      <xdr:rowOff>39039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25400</xdr:colOff>
          <xdr:row>16</xdr:row>
          <xdr:rowOff>158750</xdr:rowOff>
        </xdr:from>
        <xdr:to>
          <xdr:col>40</xdr:col>
          <xdr:colOff>577850</xdr:colOff>
          <xdr:row>17</xdr:row>
          <xdr:rowOff>177800</xdr:rowOff>
        </xdr:to>
        <xdr:sp macro="" textlink="">
          <xdr:nvSpPr>
            <xdr:cNvPr id="1052" name="Spinner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558800</xdr:colOff>
          <xdr:row>17</xdr:row>
          <xdr:rowOff>0</xdr:rowOff>
        </xdr:from>
        <xdr:to>
          <xdr:col>43</xdr:col>
          <xdr:colOff>514350</xdr:colOff>
          <xdr:row>17</xdr:row>
          <xdr:rowOff>177800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38</xdr:col>
      <xdr:colOff>207238</xdr:colOff>
      <xdr:row>27</xdr:row>
      <xdr:rowOff>1495</xdr:rowOff>
    </xdr:from>
    <xdr:ext cx="264560" cy="389979"/>
    <xdr:sp macro="" textlink="$AN$18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 rot="16200000">
          <a:off x="23004528" y="5144205"/>
          <a:ext cx="38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5C57B8E-F654-4DC9-B359-CD04E67D4E8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Yds</a:t>
          </a:fld>
          <a:endParaRPr lang="en-US" sz="1100"/>
        </a:p>
      </xdr:txBody>
    </xdr:sp>
    <xdr:clientData/>
  </xdr:oneCellAnchor>
  <xdr:oneCellAnchor>
    <xdr:from>
      <xdr:col>47</xdr:col>
      <xdr:colOff>188148</xdr:colOff>
      <xdr:row>26</xdr:row>
      <xdr:rowOff>155522</xdr:rowOff>
    </xdr:from>
    <xdr:ext cx="264560" cy="408445"/>
    <xdr:sp macro="" textlink="$AQ$18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 rot="5400000">
          <a:off x="27938612" y="5119317"/>
          <a:ext cx="4084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5B0362-55C9-4F3E-A2FD-62EB2BB8E9EB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Y/G</a:t>
          </a:fld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AF68F-4105-4742-A515-2EE890D13009}" name="Table1" displayName="Table1" ref="A1:N690" totalsRowShown="0" headerRowDxfId="15" dataDxfId="14">
  <autoFilter ref="A1:N690" xr:uid="{17AAF68F-4105-4742-A515-2EE890D13009}"/>
  <tableColumns count="14">
    <tableColumn id="1" xr3:uid="{3E54FA55-A4D5-41E7-9BE1-88931DBDABE6}" name="Year" dataDxfId="13"/>
    <tableColumn id="2" xr3:uid="{CE9A47EC-BA9D-4DDD-8023-90D61D51A59C}" name="LastName, FirstName" dataDxfId="12"/>
    <tableColumn id="3" xr3:uid="{25416E57-309E-4F7A-8A8E-354178D6345B}" name="Team" dataDxfId="11"/>
    <tableColumn id="4" xr3:uid="{B1FFA198-8AFD-4240-A02F-773179C95C35}" name="Cmp" dataDxfId="10"/>
    <tableColumn id="5" xr3:uid="{2971194B-4C6D-4576-90D3-F7309443ECFD}" name="Att" dataDxfId="9"/>
    <tableColumn id="6" xr3:uid="{B676FA8B-2BC9-4453-B55C-97B966A6962E}" name="Cmp%" dataDxfId="8"/>
    <tableColumn id="7" xr3:uid="{47624DAD-0BEA-4412-9490-AD5399FD0F9F}" name="Yds" dataDxfId="7"/>
    <tableColumn id="8" xr3:uid="{DD9E2658-AE02-48E3-B91C-DBDB432DB03D}" name="TD" dataDxfId="6"/>
    <tableColumn id="9" xr3:uid="{28CE218C-2DA6-4236-A6D7-532E81E4762B}" name="Int" dataDxfId="5"/>
    <tableColumn id="14" xr3:uid="{AFC25EE5-826C-45B5-9733-836F8F8C9843}" name="Int%" dataDxfId="4">
      <calculatedColumnFormula>I2/E2</calculatedColumnFormula>
    </tableColumn>
    <tableColumn id="10" xr3:uid="{F1E3EABB-D4FE-4359-A4A0-3A5B7225DB7C}" name="Lng" dataDxfId="3"/>
    <tableColumn id="11" xr3:uid="{06BDC94D-EB04-4E70-BA68-6CEB43DC9F14}" name="Y/G" dataDxfId="2"/>
    <tableColumn id="12" xr3:uid="{80F5EE2D-0C77-4ECF-A21A-7030BC6C9D1C}" name="QBR" dataDxfId="1"/>
    <tableColumn id="13" xr3:uid="{39F92F40-00ED-4668-8BC6-3056472D8496}" name="S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1"/>
  <sheetViews>
    <sheetView workbookViewId="0">
      <selection activeCell="A70" sqref="A70"/>
    </sheetView>
  </sheetViews>
  <sheetFormatPr defaultRowHeight="14.5" x14ac:dyDescent="0.35"/>
  <cols>
    <col min="1" max="1" width="28.81640625" bestFit="1" customWidth="1"/>
    <col min="2" max="2" width="7.90625" customWidth="1"/>
    <col min="3" max="3" width="19.26953125" customWidth="1"/>
    <col min="4" max="4" width="13.7265625" customWidth="1"/>
    <col min="5" max="5" width="15.7265625" customWidth="1"/>
    <col min="6" max="6" width="20.453125" customWidth="1"/>
  </cols>
  <sheetData>
    <row r="1" spans="1:17" s="1" customFormat="1" x14ac:dyDescent="0.35">
      <c r="A1" s="1" t="s">
        <v>0</v>
      </c>
      <c r="B1" s="1" t="s">
        <v>121</v>
      </c>
      <c r="C1" s="1" t="s">
        <v>119</v>
      </c>
      <c r="D1" s="1" t="s">
        <v>117</v>
      </c>
      <c r="E1" s="1" t="s">
        <v>118</v>
      </c>
      <c r="F1" s="1" t="s">
        <v>120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35">
      <c r="A2" t="s">
        <v>46</v>
      </c>
      <c r="B2">
        <v>2011</v>
      </c>
      <c r="C2" t="str">
        <f>IFERROR(LEFT(A2, FIND("*", A2)-1), LEFT(A2,FIND("\",A2)-1))</f>
        <v>Matthew Stafford</v>
      </c>
      <c r="D2" t="str">
        <f>LEFT(C2,FIND(" ",C2)-1)</f>
        <v>Matthew</v>
      </c>
      <c r="E2" t="str">
        <f>RIGHT(C2,LEN(C2)-SEARCH(" ",C2))</f>
        <v>Stafford</v>
      </c>
      <c r="F2" t="str">
        <f>_xlfn.CONCAT(E2, ","," ", D2)</f>
        <v>Stafford, Matthew</v>
      </c>
      <c r="G2" t="s">
        <v>47</v>
      </c>
      <c r="H2">
        <v>421</v>
      </c>
      <c r="I2">
        <v>663</v>
      </c>
      <c r="J2">
        <v>63.5</v>
      </c>
      <c r="K2">
        <v>5038</v>
      </c>
      <c r="L2">
        <v>41</v>
      </c>
      <c r="M2">
        <v>16</v>
      </c>
      <c r="N2">
        <v>73</v>
      </c>
      <c r="O2">
        <v>314.89999999999998</v>
      </c>
      <c r="P2">
        <v>61.6</v>
      </c>
      <c r="Q2">
        <v>36</v>
      </c>
    </row>
    <row r="3" spans="1:17" x14ac:dyDescent="0.35">
      <c r="A3" t="s">
        <v>24</v>
      </c>
      <c r="B3">
        <v>2011</v>
      </c>
      <c r="C3" t="str">
        <f t="shared" ref="C3:C66" si="0">IFERROR(LEFT(A3, FIND("*", A3)-1), LEFT(A3,FIND("\",A3)-1))</f>
        <v>Drew Brees</v>
      </c>
      <c r="D3" t="str">
        <f t="shared" ref="D3:D66" si="1">LEFT(C3,FIND(" ",C3)-1)</f>
        <v>Drew</v>
      </c>
      <c r="E3" t="str">
        <f t="shared" ref="E3:E66" si="2">RIGHT(C3,LEN(C3)-SEARCH(" ",C3))</f>
        <v>Brees</v>
      </c>
      <c r="F3" t="str">
        <f t="shared" ref="F3:F66" si="3">_xlfn.CONCAT(E3, ","," ", D3)</f>
        <v>Brees, Drew</v>
      </c>
      <c r="G3" t="s">
        <v>25</v>
      </c>
      <c r="H3">
        <v>468</v>
      </c>
      <c r="I3">
        <v>657</v>
      </c>
      <c r="J3">
        <v>71.2</v>
      </c>
      <c r="K3">
        <v>5476</v>
      </c>
      <c r="L3">
        <v>46</v>
      </c>
      <c r="M3">
        <v>14</v>
      </c>
      <c r="N3">
        <v>79</v>
      </c>
      <c r="O3">
        <v>342.3</v>
      </c>
      <c r="P3">
        <v>83</v>
      </c>
      <c r="Q3">
        <v>24</v>
      </c>
    </row>
    <row r="4" spans="1:17" x14ac:dyDescent="0.35">
      <c r="A4" t="s">
        <v>14</v>
      </c>
      <c r="B4">
        <v>2011</v>
      </c>
      <c r="C4" t="str">
        <f t="shared" si="0"/>
        <v>Tom Brady</v>
      </c>
      <c r="D4" t="str">
        <f t="shared" si="1"/>
        <v>Tom</v>
      </c>
      <c r="E4" t="str">
        <f t="shared" si="2"/>
        <v>Brady</v>
      </c>
      <c r="F4" t="str">
        <f t="shared" si="3"/>
        <v>Brady, Tom</v>
      </c>
      <c r="G4" t="s">
        <v>15</v>
      </c>
      <c r="H4">
        <v>401</v>
      </c>
      <c r="I4">
        <v>611</v>
      </c>
      <c r="J4">
        <v>65.599999999999994</v>
      </c>
      <c r="K4">
        <v>5235</v>
      </c>
      <c r="L4">
        <v>39</v>
      </c>
      <c r="M4">
        <v>12</v>
      </c>
      <c r="N4">
        <v>99</v>
      </c>
      <c r="O4">
        <v>327.2</v>
      </c>
      <c r="P4">
        <v>75.2</v>
      </c>
      <c r="Q4">
        <v>32</v>
      </c>
    </row>
    <row r="5" spans="1:17" x14ac:dyDescent="0.35">
      <c r="A5" t="s">
        <v>111</v>
      </c>
      <c r="B5">
        <v>2011</v>
      </c>
      <c r="C5" t="str">
        <f t="shared" si="0"/>
        <v>Eli Manning</v>
      </c>
      <c r="D5" t="str">
        <f t="shared" si="1"/>
        <v>Eli</v>
      </c>
      <c r="E5" t="str">
        <f t="shared" si="2"/>
        <v>Manning</v>
      </c>
      <c r="F5" t="str">
        <f t="shared" si="3"/>
        <v>Manning, Eli</v>
      </c>
      <c r="G5" t="s">
        <v>27</v>
      </c>
      <c r="H5">
        <v>359</v>
      </c>
      <c r="I5">
        <v>589</v>
      </c>
      <c r="J5">
        <v>61</v>
      </c>
      <c r="K5">
        <v>4933</v>
      </c>
      <c r="L5">
        <v>29</v>
      </c>
      <c r="M5">
        <v>16</v>
      </c>
      <c r="N5">
        <v>99</v>
      </c>
      <c r="O5">
        <v>308.3</v>
      </c>
      <c r="P5">
        <v>64</v>
      </c>
      <c r="Q5">
        <v>28</v>
      </c>
    </row>
    <row r="6" spans="1:17" x14ac:dyDescent="0.35">
      <c r="A6" t="s">
        <v>37</v>
      </c>
      <c r="B6">
        <v>2011</v>
      </c>
      <c r="C6" t="str">
        <f t="shared" si="0"/>
        <v>Philip Rivers</v>
      </c>
      <c r="D6" t="str">
        <f t="shared" si="1"/>
        <v>Philip</v>
      </c>
      <c r="E6" t="str">
        <f t="shared" si="2"/>
        <v>Rivers</v>
      </c>
      <c r="F6" t="str">
        <f t="shared" si="3"/>
        <v>Rivers, Philip</v>
      </c>
      <c r="G6" t="s">
        <v>38</v>
      </c>
      <c r="H6">
        <v>366</v>
      </c>
      <c r="I6">
        <v>582</v>
      </c>
      <c r="J6">
        <v>62.9</v>
      </c>
      <c r="K6">
        <v>4624</v>
      </c>
      <c r="L6">
        <v>27</v>
      </c>
      <c r="M6">
        <v>20</v>
      </c>
      <c r="N6">
        <v>58</v>
      </c>
      <c r="O6">
        <v>289</v>
      </c>
      <c r="P6">
        <v>64.099999999999994</v>
      </c>
      <c r="Q6">
        <v>30</v>
      </c>
    </row>
    <row r="7" spans="1:17" x14ac:dyDescent="0.35">
      <c r="A7" t="s">
        <v>60</v>
      </c>
      <c r="B7">
        <v>2011</v>
      </c>
      <c r="C7" t="str">
        <f t="shared" si="0"/>
        <v>Ryan Fitzpatrick</v>
      </c>
      <c r="D7" t="str">
        <f t="shared" si="1"/>
        <v>Ryan</v>
      </c>
      <c r="E7" t="str">
        <f t="shared" si="2"/>
        <v>Fitzpatrick</v>
      </c>
      <c r="F7" t="str">
        <f t="shared" si="3"/>
        <v>Fitzpatrick, Ryan</v>
      </c>
      <c r="G7" t="s">
        <v>61</v>
      </c>
      <c r="H7">
        <v>353</v>
      </c>
      <c r="I7">
        <v>569</v>
      </c>
      <c r="J7">
        <v>62</v>
      </c>
      <c r="K7">
        <v>3832</v>
      </c>
      <c r="L7">
        <v>24</v>
      </c>
      <c r="M7">
        <v>23</v>
      </c>
      <c r="N7">
        <v>60</v>
      </c>
      <c r="O7">
        <v>239.5</v>
      </c>
      <c r="P7">
        <v>50.5</v>
      </c>
      <c r="Q7">
        <v>22</v>
      </c>
    </row>
    <row r="8" spans="1:17" x14ac:dyDescent="0.35">
      <c r="A8" t="s">
        <v>43</v>
      </c>
      <c r="B8">
        <v>2011</v>
      </c>
      <c r="C8" t="str">
        <f t="shared" si="0"/>
        <v>Matt Ryan</v>
      </c>
      <c r="D8" t="str">
        <f t="shared" si="1"/>
        <v>Matt</v>
      </c>
      <c r="E8" t="str">
        <f t="shared" si="2"/>
        <v>Ryan</v>
      </c>
      <c r="F8" t="str">
        <f t="shared" si="3"/>
        <v>Ryan, Matt</v>
      </c>
      <c r="G8" t="s">
        <v>44</v>
      </c>
      <c r="H8">
        <v>347</v>
      </c>
      <c r="I8">
        <v>566</v>
      </c>
      <c r="J8">
        <v>61.3</v>
      </c>
      <c r="K8">
        <v>4177</v>
      </c>
      <c r="L8">
        <v>29</v>
      </c>
      <c r="M8">
        <v>12</v>
      </c>
      <c r="N8">
        <v>80</v>
      </c>
      <c r="O8">
        <v>261.10000000000002</v>
      </c>
      <c r="P8">
        <v>69.099999999999994</v>
      </c>
      <c r="Q8">
        <v>26</v>
      </c>
    </row>
    <row r="9" spans="1:17" x14ac:dyDescent="0.35">
      <c r="A9" t="s">
        <v>54</v>
      </c>
      <c r="B9">
        <v>2011</v>
      </c>
      <c r="C9" t="str">
        <f t="shared" si="0"/>
        <v>Josh Freeman</v>
      </c>
      <c r="D9" t="str">
        <f t="shared" si="1"/>
        <v>Josh</v>
      </c>
      <c r="E9" t="str">
        <f t="shared" si="2"/>
        <v>Freeman</v>
      </c>
      <c r="F9" t="str">
        <f t="shared" si="3"/>
        <v>Freeman, Josh</v>
      </c>
      <c r="G9" t="s">
        <v>55</v>
      </c>
      <c r="H9">
        <v>346</v>
      </c>
      <c r="I9">
        <v>551</v>
      </c>
      <c r="J9">
        <v>62.8</v>
      </c>
      <c r="K9">
        <v>3592</v>
      </c>
      <c r="L9">
        <v>16</v>
      </c>
      <c r="M9">
        <v>22</v>
      </c>
      <c r="N9">
        <v>65</v>
      </c>
      <c r="O9">
        <v>239.5</v>
      </c>
      <c r="P9">
        <v>46.7</v>
      </c>
      <c r="Q9">
        <v>29</v>
      </c>
    </row>
    <row r="10" spans="1:17" x14ac:dyDescent="0.35">
      <c r="A10" t="s">
        <v>50</v>
      </c>
      <c r="B10">
        <v>2011</v>
      </c>
      <c r="C10" t="str">
        <f t="shared" si="0"/>
        <v>Mark Sanchez</v>
      </c>
      <c r="D10" t="str">
        <f t="shared" si="1"/>
        <v>Mark</v>
      </c>
      <c r="E10" t="str">
        <f t="shared" si="2"/>
        <v>Sanchez</v>
      </c>
      <c r="F10" t="str">
        <f t="shared" si="3"/>
        <v>Sanchez, Mark</v>
      </c>
      <c r="G10" t="s">
        <v>51</v>
      </c>
      <c r="H10">
        <v>308</v>
      </c>
      <c r="I10">
        <v>543</v>
      </c>
      <c r="J10">
        <v>56.7</v>
      </c>
      <c r="K10">
        <v>3474</v>
      </c>
      <c r="L10">
        <v>26</v>
      </c>
      <c r="M10">
        <v>18</v>
      </c>
      <c r="N10">
        <v>74</v>
      </c>
      <c r="O10">
        <v>217.1</v>
      </c>
      <c r="P10">
        <v>44.1</v>
      </c>
      <c r="Q10">
        <v>39</v>
      </c>
    </row>
    <row r="11" spans="1:17" x14ac:dyDescent="0.35">
      <c r="A11" t="s">
        <v>31</v>
      </c>
      <c r="B11">
        <v>2011</v>
      </c>
      <c r="C11" t="str">
        <f t="shared" si="0"/>
        <v>Joe Flacco</v>
      </c>
      <c r="D11" t="str">
        <f t="shared" si="1"/>
        <v>Joe</v>
      </c>
      <c r="E11" t="str">
        <f t="shared" si="2"/>
        <v>Flacco</v>
      </c>
      <c r="F11" t="str">
        <f t="shared" si="3"/>
        <v>Flacco, Joe</v>
      </c>
      <c r="G11" t="s">
        <v>32</v>
      </c>
      <c r="H11">
        <v>312</v>
      </c>
      <c r="I11">
        <v>542</v>
      </c>
      <c r="J11">
        <v>57.6</v>
      </c>
      <c r="K11">
        <v>3610</v>
      </c>
      <c r="L11">
        <v>20</v>
      </c>
      <c r="M11">
        <v>12</v>
      </c>
      <c r="N11">
        <v>74</v>
      </c>
      <c r="O11">
        <v>225.6</v>
      </c>
      <c r="P11">
        <v>62.5</v>
      </c>
      <c r="Q11">
        <v>31</v>
      </c>
    </row>
    <row r="12" spans="1:17" x14ac:dyDescent="0.35">
      <c r="A12" t="s">
        <v>92</v>
      </c>
      <c r="B12">
        <v>2011</v>
      </c>
      <c r="C12" t="str">
        <f t="shared" si="0"/>
        <v>Tony Romo</v>
      </c>
      <c r="D12" t="str">
        <f t="shared" si="1"/>
        <v>Tony</v>
      </c>
      <c r="E12" t="str">
        <f t="shared" si="2"/>
        <v>Romo</v>
      </c>
      <c r="F12" t="str">
        <f t="shared" si="3"/>
        <v>Romo, Tony</v>
      </c>
      <c r="G12" t="s">
        <v>18</v>
      </c>
      <c r="H12">
        <v>346</v>
      </c>
      <c r="I12">
        <v>522</v>
      </c>
      <c r="J12">
        <v>66.3</v>
      </c>
      <c r="K12">
        <v>4184</v>
      </c>
      <c r="L12">
        <v>31</v>
      </c>
      <c r="M12">
        <v>10</v>
      </c>
      <c r="N12">
        <v>77</v>
      </c>
      <c r="O12">
        <v>261.5</v>
      </c>
      <c r="P12">
        <v>69.5</v>
      </c>
      <c r="Q12">
        <v>36</v>
      </c>
    </row>
    <row r="13" spans="1:17" x14ac:dyDescent="0.35">
      <c r="A13" t="s">
        <v>35</v>
      </c>
      <c r="B13">
        <v>2011</v>
      </c>
      <c r="C13" t="str">
        <f t="shared" si="0"/>
        <v>Matt Hasselbeck</v>
      </c>
      <c r="D13" t="str">
        <f t="shared" si="1"/>
        <v>Matt</v>
      </c>
      <c r="E13" t="str">
        <f t="shared" si="2"/>
        <v>Hasselbeck</v>
      </c>
      <c r="F13" t="str">
        <f t="shared" si="3"/>
        <v>Hasselbeck, Matt</v>
      </c>
      <c r="G13" t="s">
        <v>56</v>
      </c>
      <c r="H13">
        <v>319</v>
      </c>
      <c r="I13">
        <v>518</v>
      </c>
      <c r="J13">
        <v>61.6</v>
      </c>
      <c r="K13">
        <v>3571</v>
      </c>
      <c r="L13">
        <v>18</v>
      </c>
      <c r="M13">
        <v>14</v>
      </c>
      <c r="N13">
        <v>80</v>
      </c>
      <c r="O13">
        <v>223.2</v>
      </c>
      <c r="P13">
        <v>51.4</v>
      </c>
      <c r="Q13">
        <v>19</v>
      </c>
    </row>
    <row r="14" spans="1:17" x14ac:dyDescent="0.35">
      <c r="A14" t="s">
        <v>110</v>
      </c>
      <c r="B14">
        <v>2011</v>
      </c>
      <c r="C14" t="str">
        <f t="shared" si="0"/>
        <v>Cam Newton</v>
      </c>
      <c r="D14" t="str">
        <f t="shared" si="1"/>
        <v>Cam</v>
      </c>
      <c r="E14" t="str">
        <f t="shared" si="2"/>
        <v>Newton</v>
      </c>
      <c r="F14" t="str">
        <f t="shared" si="3"/>
        <v>Newton, Cam</v>
      </c>
      <c r="G14" t="s">
        <v>53</v>
      </c>
      <c r="H14">
        <v>310</v>
      </c>
      <c r="I14">
        <v>517</v>
      </c>
      <c r="J14">
        <v>60</v>
      </c>
      <c r="K14">
        <v>4051</v>
      </c>
      <c r="L14">
        <v>21</v>
      </c>
      <c r="M14">
        <v>17</v>
      </c>
      <c r="N14">
        <v>91</v>
      </c>
      <c r="O14">
        <v>253.2</v>
      </c>
      <c r="P14">
        <v>58.1</v>
      </c>
      <c r="Q14">
        <v>35</v>
      </c>
    </row>
    <row r="15" spans="1:17" x14ac:dyDescent="0.35">
      <c r="A15" t="s">
        <v>109</v>
      </c>
      <c r="B15">
        <v>2011</v>
      </c>
      <c r="C15" t="str">
        <f t="shared" si="0"/>
        <v>Andy Dalton</v>
      </c>
      <c r="D15" t="str">
        <f t="shared" si="1"/>
        <v>Andy</v>
      </c>
      <c r="E15" t="str">
        <f t="shared" si="2"/>
        <v>Dalton</v>
      </c>
      <c r="F15" t="str">
        <f t="shared" si="3"/>
        <v>Dalton, Andy</v>
      </c>
      <c r="G15" t="s">
        <v>40</v>
      </c>
      <c r="H15">
        <v>300</v>
      </c>
      <c r="I15">
        <v>516</v>
      </c>
      <c r="J15">
        <v>58.1</v>
      </c>
      <c r="K15">
        <v>3398</v>
      </c>
      <c r="L15">
        <v>20</v>
      </c>
      <c r="M15">
        <v>13</v>
      </c>
      <c r="N15">
        <v>84</v>
      </c>
      <c r="O15">
        <v>212.4</v>
      </c>
      <c r="P15">
        <v>46.9</v>
      </c>
      <c r="Q15">
        <v>24</v>
      </c>
    </row>
    <row r="16" spans="1:17" x14ac:dyDescent="0.35">
      <c r="A16" t="s">
        <v>108</v>
      </c>
      <c r="B16">
        <v>2011</v>
      </c>
      <c r="C16" t="str">
        <f t="shared" si="0"/>
        <v>Ben Roethlisberger</v>
      </c>
      <c r="D16" t="str">
        <f t="shared" si="1"/>
        <v>Ben</v>
      </c>
      <c r="E16" t="str">
        <f t="shared" si="2"/>
        <v>Roethlisberger</v>
      </c>
      <c r="F16" t="str">
        <f t="shared" si="3"/>
        <v>Roethlisberger, Ben</v>
      </c>
      <c r="G16" t="s">
        <v>30</v>
      </c>
      <c r="H16">
        <v>324</v>
      </c>
      <c r="I16">
        <v>513</v>
      </c>
      <c r="J16">
        <v>63.2</v>
      </c>
      <c r="K16">
        <v>4077</v>
      </c>
      <c r="L16">
        <v>21</v>
      </c>
      <c r="M16">
        <v>14</v>
      </c>
      <c r="N16">
        <v>95</v>
      </c>
      <c r="O16">
        <v>271.8</v>
      </c>
      <c r="P16">
        <v>65</v>
      </c>
      <c r="Q16">
        <v>40</v>
      </c>
    </row>
    <row r="17" spans="1:17" x14ac:dyDescent="0.35">
      <c r="A17" t="s">
        <v>107</v>
      </c>
      <c r="B17">
        <v>2011</v>
      </c>
      <c r="C17" t="str">
        <f t="shared" si="0"/>
        <v>Aaron Rodgers</v>
      </c>
      <c r="D17" t="str">
        <f t="shared" si="1"/>
        <v>Aaron</v>
      </c>
      <c r="E17" t="str">
        <f t="shared" si="2"/>
        <v>Rodgers</v>
      </c>
      <c r="F17" t="str">
        <f t="shared" si="3"/>
        <v>Rodgers, Aaron</v>
      </c>
      <c r="G17" t="s">
        <v>21</v>
      </c>
      <c r="H17">
        <v>343</v>
      </c>
      <c r="I17">
        <v>502</v>
      </c>
      <c r="J17">
        <v>68.3</v>
      </c>
      <c r="K17">
        <v>4643</v>
      </c>
      <c r="L17">
        <v>45</v>
      </c>
      <c r="M17">
        <v>6</v>
      </c>
      <c r="N17">
        <v>93</v>
      </c>
      <c r="O17">
        <v>309.5</v>
      </c>
      <c r="P17">
        <v>84.5</v>
      </c>
      <c r="Q17">
        <v>36</v>
      </c>
    </row>
    <row r="18" spans="1:17" x14ac:dyDescent="0.35">
      <c r="A18" t="s">
        <v>93</v>
      </c>
      <c r="B18">
        <v>2011</v>
      </c>
      <c r="C18" t="str">
        <f t="shared" si="0"/>
        <v>Colt McCoy</v>
      </c>
      <c r="D18" t="str">
        <f t="shared" si="1"/>
        <v>Colt</v>
      </c>
      <c r="E18" t="str">
        <f t="shared" si="2"/>
        <v>McCoy</v>
      </c>
      <c r="F18" t="str">
        <f t="shared" si="3"/>
        <v>McCoy, Colt</v>
      </c>
      <c r="G18" t="s">
        <v>57</v>
      </c>
      <c r="H18">
        <v>265</v>
      </c>
      <c r="I18">
        <v>463</v>
      </c>
      <c r="J18">
        <v>57.2</v>
      </c>
      <c r="K18">
        <v>2733</v>
      </c>
      <c r="L18">
        <v>14</v>
      </c>
      <c r="M18">
        <v>11</v>
      </c>
      <c r="N18">
        <v>56</v>
      </c>
      <c r="O18">
        <v>210.2</v>
      </c>
      <c r="P18">
        <v>44.4</v>
      </c>
      <c r="Q18">
        <v>32</v>
      </c>
    </row>
    <row r="19" spans="1:17" x14ac:dyDescent="0.35">
      <c r="A19" t="s">
        <v>78</v>
      </c>
      <c r="B19">
        <v>2011</v>
      </c>
      <c r="C19" t="str">
        <f t="shared" si="0"/>
        <v>Rex Grossman</v>
      </c>
      <c r="D19" t="str">
        <f t="shared" si="1"/>
        <v>Rex</v>
      </c>
      <c r="E19" t="str">
        <f t="shared" si="2"/>
        <v>Grossman</v>
      </c>
      <c r="F19" t="str">
        <f t="shared" si="3"/>
        <v>Grossman, Rex</v>
      </c>
      <c r="G19" t="s">
        <v>29</v>
      </c>
      <c r="H19">
        <v>265</v>
      </c>
      <c r="I19">
        <v>458</v>
      </c>
      <c r="J19">
        <v>57.9</v>
      </c>
      <c r="K19">
        <v>3151</v>
      </c>
      <c r="L19">
        <v>16</v>
      </c>
      <c r="M19">
        <v>20</v>
      </c>
      <c r="N19">
        <v>51</v>
      </c>
      <c r="O19">
        <v>242.4</v>
      </c>
      <c r="P19">
        <v>42.7</v>
      </c>
      <c r="Q19">
        <v>25</v>
      </c>
    </row>
    <row r="20" spans="1:17" x14ac:dyDescent="0.35">
      <c r="A20" t="s">
        <v>75</v>
      </c>
      <c r="B20">
        <v>2011</v>
      </c>
      <c r="C20" t="str">
        <f t="shared" si="0"/>
        <v>Tarvaris Jackson</v>
      </c>
      <c r="D20" t="str">
        <f t="shared" si="1"/>
        <v>Tarvaris</v>
      </c>
      <c r="E20" t="str">
        <f t="shared" si="2"/>
        <v>Jackson</v>
      </c>
      <c r="F20" t="str">
        <f t="shared" si="3"/>
        <v>Jackson, Tarvaris</v>
      </c>
      <c r="G20" t="s">
        <v>36</v>
      </c>
      <c r="H20">
        <v>271</v>
      </c>
      <c r="I20">
        <v>450</v>
      </c>
      <c r="J20">
        <v>60.2</v>
      </c>
      <c r="K20">
        <v>3091</v>
      </c>
      <c r="L20">
        <v>14</v>
      </c>
      <c r="M20">
        <v>13</v>
      </c>
      <c r="N20">
        <v>61</v>
      </c>
      <c r="O20">
        <v>206.1</v>
      </c>
      <c r="P20">
        <v>44.7</v>
      </c>
      <c r="Q20">
        <v>42</v>
      </c>
    </row>
    <row r="21" spans="1:17" x14ac:dyDescent="0.35">
      <c r="A21" t="s">
        <v>48</v>
      </c>
      <c r="B21">
        <v>2011</v>
      </c>
      <c r="C21" t="str">
        <f t="shared" si="0"/>
        <v>Alex Smith</v>
      </c>
      <c r="D21" t="str">
        <f t="shared" si="1"/>
        <v>Alex</v>
      </c>
      <c r="E21" t="str">
        <f t="shared" si="2"/>
        <v>Smith</v>
      </c>
      <c r="F21" t="str">
        <f t="shared" si="3"/>
        <v>Smith, Alex</v>
      </c>
      <c r="G21" t="s">
        <v>49</v>
      </c>
      <c r="H21">
        <v>273</v>
      </c>
      <c r="I21">
        <v>445</v>
      </c>
      <c r="J21">
        <v>61.3</v>
      </c>
      <c r="K21">
        <v>3144</v>
      </c>
      <c r="L21">
        <v>17</v>
      </c>
      <c r="M21">
        <v>5</v>
      </c>
      <c r="N21">
        <v>56</v>
      </c>
      <c r="O21">
        <v>196.5</v>
      </c>
      <c r="P21">
        <v>53</v>
      </c>
      <c r="Q21">
        <v>44</v>
      </c>
    </row>
    <row r="22" spans="1:17" x14ac:dyDescent="0.35">
      <c r="A22" t="s">
        <v>76</v>
      </c>
      <c r="B22">
        <v>2011</v>
      </c>
      <c r="C22" t="str">
        <f t="shared" si="0"/>
        <v>Michael Vick</v>
      </c>
      <c r="D22" t="str">
        <f t="shared" si="1"/>
        <v>Michael</v>
      </c>
      <c r="E22" t="str">
        <f t="shared" si="2"/>
        <v>Vick</v>
      </c>
      <c r="F22" t="str">
        <f t="shared" si="3"/>
        <v>Vick, Michael</v>
      </c>
      <c r="G22" t="s">
        <v>45</v>
      </c>
      <c r="H22">
        <v>253</v>
      </c>
      <c r="I22">
        <v>423</v>
      </c>
      <c r="J22">
        <v>59.8</v>
      </c>
      <c r="K22">
        <v>3303</v>
      </c>
      <c r="L22">
        <v>18</v>
      </c>
      <c r="M22">
        <v>14</v>
      </c>
      <c r="N22">
        <v>73</v>
      </c>
      <c r="O22">
        <v>254.1</v>
      </c>
      <c r="P22">
        <v>60.9</v>
      </c>
      <c r="Q22">
        <v>23</v>
      </c>
    </row>
    <row r="23" spans="1:17" x14ac:dyDescent="0.35">
      <c r="A23" t="s">
        <v>106</v>
      </c>
      <c r="B23">
        <v>2011</v>
      </c>
      <c r="C23" t="str">
        <f t="shared" si="0"/>
        <v>Blaine Gabbert</v>
      </c>
      <c r="D23" t="str">
        <f t="shared" si="1"/>
        <v>Blaine</v>
      </c>
      <c r="E23" t="str">
        <f t="shared" si="2"/>
        <v>Gabbert</v>
      </c>
      <c r="F23" t="str">
        <f t="shared" si="3"/>
        <v>Gabbert, Blaine</v>
      </c>
      <c r="G23" t="s">
        <v>23</v>
      </c>
      <c r="H23">
        <v>210</v>
      </c>
      <c r="I23">
        <v>413</v>
      </c>
      <c r="J23">
        <v>50.8</v>
      </c>
      <c r="K23">
        <v>2214</v>
      </c>
      <c r="L23">
        <v>12</v>
      </c>
      <c r="M23">
        <v>11</v>
      </c>
      <c r="N23">
        <v>74</v>
      </c>
      <c r="O23">
        <v>147.6</v>
      </c>
      <c r="P23">
        <v>22.1</v>
      </c>
      <c r="Q23">
        <v>40</v>
      </c>
    </row>
    <row r="24" spans="1:17" x14ac:dyDescent="0.35">
      <c r="A24" t="s">
        <v>97</v>
      </c>
      <c r="B24">
        <v>2011</v>
      </c>
      <c r="C24" t="str">
        <f t="shared" si="0"/>
        <v>Sam Bradford</v>
      </c>
      <c r="D24" t="str">
        <f t="shared" si="1"/>
        <v>Sam</v>
      </c>
      <c r="E24" t="str">
        <f t="shared" si="2"/>
        <v>Bradford</v>
      </c>
      <c r="F24" t="str">
        <f t="shared" si="3"/>
        <v>Bradford, Sam</v>
      </c>
      <c r="G24" t="s">
        <v>58</v>
      </c>
      <c r="H24">
        <v>191</v>
      </c>
      <c r="I24">
        <v>357</v>
      </c>
      <c r="J24">
        <v>53.5</v>
      </c>
      <c r="K24">
        <v>2164</v>
      </c>
      <c r="L24">
        <v>6</v>
      </c>
      <c r="M24">
        <v>6</v>
      </c>
      <c r="N24">
        <v>68</v>
      </c>
      <c r="O24">
        <v>216.4</v>
      </c>
      <c r="P24">
        <v>30.5</v>
      </c>
      <c r="Q24">
        <v>36</v>
      </c>
    </row>
    <row r="25" spans="1:17" x14ac:dyDescent="0.35">
      <c r="A25" t="s">
        <v>66</v>
      </c>
      <c r="B25">
        <v>2011</v>
      </c>
      <c r="C25" t="str">
        <f t="shared" si="0"/>
        <v>Matt Moore</v>
      </c>
      <c r="D25" t="str">
        <f t="shared" si="1"/>
        <v>Matt</v>
      </c>
      <c r="E25" t="str">
        <f t="shared" si="2"/>
        <v>Moore</v>
      </c>
      <c r="F25" t="str">
        <f t="shared" si="3"/>
        <v>Moore, Matt</v>
      </c>
      <c r="G25" t="s">
        <v>42</v>
      </c>
      <c r="H25">
        <v>210</v>
      </c>
      <c r="I25">
        <v>347</v>
      </c>
      <c r="J25">
        <v>60.5</v>
      </c>
      <c r="K25">
        <v>2497</v>
      </c>
      <c r="L25">
        <v>16</v>
      </c>
      <c r="M25">
        <v>9</v>
      </c>
      <c r="N25">
        <v>65</v>
      </c>
      <c r="O25">
        <v>192.1</v>
      </c>
      <c r="P25">
        <v>57.2</v>
      </c>
      <c r="Q25">
        <v>36</v>
      </c>
    </row>
    <row r="26" spans="1:17" x14ac:dyDescent="0.35">
      <c r="A26" t="s">
        <v>39</v>
      </c>
      <c r="B26">
        <v>2011</v>
      </c>
      <c r="C26" t="str">
        <f t="shared" si="0"/>
        <v>Carson Palmer</v>
      </c>
      <c r="D26" t="str">
        <f t="shared" si="1"/>
        <v>Carson</v>
      </c>
      <c r="E26" t="str">
        <f t="shared" si="2"/>
        <v>Palmer</v>
      </c>
      <c r="F26" t="str">
        <f t="shared" si="3"/>
        <v>Palmer, Carson</v>
      </c>
      <c r="G26" t="s">
        <v>59</v>
      </c>
      <c r="H26">
        <v>199</v>
      </c>
      <c r="I26">
        <v>328</v>
      </c>
      <c r="J26">
        <v>60.7</v>
      </c>
      <c r="K26">
        <v>2753</v>
      </c>
      <c r="L26">
        <v>13</v>
      </c>
      <c r="M26">
        <v>16</v>
      </c>
      <c r="N26">
        <v>78</v>
      </c>
      <c r="O26">
        <v>275.3</v>
      </c>
      <c r="P26">
        <v>55.7</v>
      </c>
      <c r="Q26">
        <v>17</v>
      </c>
    </row>
    <row r="27" spans="1:17" x14ac:dyDescent="0.35">
      <c r="A27" t="s">
        <v>16</v>
      </c>
      <c r="B27">
        <v>2011</v>
      </c>
      <c r="C27" t="str">
        <f t="shared" si="0"/>
        <v>Jay Cutler</v>
      </c>
      <c r="D27" t="str">
        <f t="shared" si="1"/>
        <v>Jay</v>
      </c>
      <c r="E27" t="str">
        <f t="shared" si="2"/>
        <v>Cutler</v>
      </c>
      <c r="F27" t="str">
        <f t="shared" si="3"/>
        <v>Cutler, Jay</v>
      </c>
      <c r="G27" t="s">
        <v>17</v>
      </c>
      <c r="H27">
        <v>182</v>
      </c>
      <c r="I27">
        <v>314</v>
      </c>
      <c r="J27">
        <v>58</v>
      </c>
      <c r="K27">
        <v>2319</v>
      </c>
      <c r="L27">
        <v>13</v>
      </c>
      <c r="M27">
        <v>7</v>
      </c>
      <c r="N27">
        <v>56</v>
      </c>
      <c r="O27">
        <v>231.9</v>
      </c>
      <c r="P27">
        <v>63.6</v>
      </c>
      <c r="Q27">
        <v>23</v>
      </c>
    </row>
    <row r="28" spans="1:17" x14ac:dyDescent="0.35">
      <c r="A28" t="s">
        <v>96</v>
      </c>
      <c r="B28">
        <v>2011</v>
      </c>
      <c r="C28" t="str">
        <f t="shared" si="0"/>
        <v>Matt Schaub</v>
      </c>
      <c r="D28" t="str">
        <f t="shared" si="1"/>
        <v>Matt</v>
      </c>
      <c r="E28" t="str">
        <f t="shared" si="2"/>
        <v>Schaub</v>
      </c>
      <c r="F28" t="str">
        <f t="shared" si="3"/>
        <v>Schaub, Matt</v>
      </c>
      <c r="G28" t="s">
        <v>12</v>
      </c>
      <c r="H28">
        <v>178</v>
      </c>
      <c r="I28">
        <v>292</v>
      </c>
      <c r="J28">
        <v>61</v>
      </c>
      <c r="K28">
        <v>2479</v>
      </c>
      <c r="L28">
        <v>15</v>
      </c>
      <c r="M28">
        <v>6</v>
      </c>
      <c r="N28">
        <v>80</v>
      </c>
      <c r="O28">
        <v>247.9</v>
      </c>
      <c r="P28">
        <v>72.900000000000006</v>
      </c>
      <c r="Q28">
        <v>16</v>
      </c>
    </row>
    <row r="29" spans="1:17" x14ac:dyDescent="0.35">
      <c r="A29" t="s">
        <v>105</v>
      </c>
      <c r="B29">
        <v>2011</v>
      </c>
      <c r="C29" t="str">
        <f t="shared" si="0"/>
        <v>Christian Ponder</v>
      </c>
      <c r="D29" t="str">
        <f t="shared" si="1"/>
        <v>Christian</v>
      </c>
      <c r="E29" t="str">
        <f t="shared" si="2"/>
        <v>Ponder</v>
      </c>
      <c r="F29" t="str">
        <f t="shared" si="3"/>
        <v>Ponder, Christian</v>
      </c>
      <c r="G29" t="s">
        <v>22</v>
      </c>
      <c r="H29">
        <v>158</v>
      </c>
      <c r="I29">
        <v>291</v>
      </c>
      <c r="J29">
        <v>54.3</v>
      </c>
      <c r="K29">
        <v>1853</v>
      </c>
      <c r="L29">
        <v>13</v>
      </c>
      <c r="M29">
        <v>13</v>
      </c>
      <c r="N29">
        <v>72</v>
      </c>
      <c r="O29">
        <v>168.5</v>
      </c>
      <c r="P29">
        <v>33.4</v>
      </c>
      <c r="Q29">
        <v>30</v>
      </c>
    </row>
    <row r="30" spans="1:17" x14ac:dyDescent="0.35">
      <c r="A30" t="s">
        <v>90</v>
      </c>
      <c r="B30">
        <v>2011</v>
      </c>
      <c r="C30" t="str">
        <f t="shared" si="0"/>
        <v>John Skelton</v>
      </c>
      <c r="D30" t="str">
        <f t="shared" si="1"/>
        <v>John</v>
      </c>
      <c r="E30" t="str">
        <f t="shared" si="2"/>
        <v>Skelton</v>
      </c>
      <c r="F30" t="str">
        <f t="shared" si="3"/>
        <v>Skelton, John</v>
      </c>
      <c r="G30" t="s">
        <v>26</v>
      </c>
      <c r="H30">
        <v>151</v>
      </c>
      <c r="I30">
        <v>275</v>
      </c>
      <c r="J30">
        <v>54.9</v>
      </c>
      <c r="K30">
        <v>1913</v>
      </c>
      <c r="L30">
        <v>11</v>
      </c>
      <c r="M30">
        <v>14</v>
      </c>
      <c r="N30">
        <v>60</v>
      </c>
      <c r="O30">
        <v>239.1</v>
      </c>
      <c r="P30">
        <v>34.9</v>
      </c>
      <c r="Q30">
        <v>23</v>
      </c>
    </row>
    <row r="31" spans="1:17" x14ac:dyDescent="0.35">
      <c r="A31" t="s">
        <v>88</v>
      </c>
      <c r="B31">
        <v>2011</v>
      </c>
      <c r="C31" t="str">
        <f t="shared" si="0"/>
        <v>Tim Tebow</v>
      </c>
      <c r="D31" t="str">
        <f t="shared" si="1"/>
        <v>Tim</v>
      </c>
      <c r="E31" t="str">
        <f t="shared" si="2"/>
        <v>Tebow</v>
      </c>
      <c r="F31" t="str">
        <f t="shared" si="3"/>
        <v>Tebow, Tim</v>
      </c>
      <c r="G31" t="s">
        <v>20</v>
      </c>
      <c r="H31">
        <v>126</v>
      </c>
      <c r="I31">
        <v>271</v>
      </c>
      <c r="J31">
        <v>46.5</v>
      </c>
      <c r="K31">
        <v>1729</v>
      </c>
      <c r="L31">
        <v>12</v>
      </c>
      <c r="M31">
        <v>6</v>
      </c>
      <c r="N31">
        <v>56</v>
      </c>
      <c r="O31">
        <v>123.5</v>
      </c>
      <c r="P31">
        <v>39.6</v>
      </c>
      <c r="Q31">
        <v>33</v>
      </c>
    </row>
    <row r="32" spans="1:17" x14ac:dyDescent="0.35">
      <c r="A32" t="s">
        <v>33</v>
      </c>
      <c r="B32">
        <v>2011</v>
      </c>
      <c r="C32" t="str">
        <f t="shared" si="0"/>
        <v>Matt Cassel</v>
      </c>
      <c r="D32" t="str">
        <f t="shared" si="1"/>
        <v>Matt</v>
      </c>
      <c r="E32" t="str">
        <f t="shared" si="2"/>
        <v>Cassel</v>
      </c>
      <c r="F32" t="str">
        <f t="shared" si="3"/>
        <v>Cassel, Matt</v>
      </c>
      <c r="G32" t="s">
        <v>34</v>
      </c>
      <c r="H32">
        <v>160</v>
      </c>
      <c r="I32">
        <v>269</v>
      </c>
      <c r="J32">
        <v>59.5</v>
      </c>
      <c r="K32">
        <v>1713</v>
      </c>
      <c r="L32">
        <v>10</v>
      </c>
      <c r="M32">
        <v>9</v>
      </c>
      <c r="N32">
        <v>52</v>
      </c>
      <c r="O32">
        <v>190.3</v>
      </c>
      <c r="P32">
        <v>54.7</v>
      </c>
      <c r="Q32">
        <v>22</v>
      </c>
    </row>
    <row r="33" spans="1:17" x14ac:dyDescent="0.35">
      <c r="A33" t="s">
        <v>70</v>
      </c>
      <c r="B33">
        <v>2011</v>
      </c>
      <c r="C33" t="str">
        <f t="shared" si="0"/>
        <v>Kevin Kolb</v>
      </c>
      <c r="D33" t="str">
        <f t="shared" si="1"/>
        <v>Kevin</v>
      </c>
      <c r="E33" t="str">
        <f t="shared" si="2"/>
        <v>Kolb</v>
      </c>
      <c r="F33" t="str">
        <f t="shared" si="3"/>
        <v>Kolb, Kevin</v>
      </c>
      <c r="G33" t="s">
        <v>26</v>
      </c>
      <c r="H33">
        <v>146</v>
      </c>
      <c r="I33">
        <v>253</v>
      </c>
      <c r="J33">
        <v>57.7</v>
      </c>
      <c r="K33">
        <v>1955</v>
      </c>
      <c r="L33">
        <v>9</v>
      </c>
      <c r="M33">
        <v>8</v>
      </c>
      <c r="N33">
        <v>73</v>
      </c>
      <c r="O33">
        <v>217.2</v>
      </c>
      <c r="P33">
        <v>34</v>
      </c>
      <c r="Q33">
        <v>30</v>
      </c>
    </row>
    <row r="34" spans="1:17" x14ac:dyDescent="0.35">
      <c r="A34" t="s">
        <v>19</v>
      </c>
      <c r="B34">
        <v>2011</v>
      </c>
      <c r="C34" t="str">
        <f t="shared" si="0"/>
        <v>Kyle Orton</v>
      </c>
      <c r="D34" t="str">
        <f t="shared" si="1"/>
        <v>Kyle</v>
      </c>
      <c r="E34" t="str">
        <f t="shared" si="2"/>
        <v>Orton</v>
      </c>
      <c r="F34" t="str">
        <f t="shared" si="3"/>
        <v>Orton, Kyle</v>
      </c>
      <c r="G34" t="s">
        <v>17</v>
      </c>
      <c r="H34">
        <v>150</v>
      </c>
      <c r="I34">
        <v>252</v>
      </c>
      <c r="J34">
        <v>59.5</v>
      </c>
      <c r="K34">
        <v>1758</v>
      </c>
      <c r="L34">
        <v>9</v>
      </c>
      <c r="M34">
        <v>9</v>
      </c>
      <c r="N34">
        <v>52</v>
      </c>
      <c r="O34">
        <v>195.3</v>
      </c>
      <c r="P34">
        <v>34</v>
      </c>
      <c r="Q34">
        <v>10</v>
      </c>
    </row>
    <row r="35" spans="1:17" x14ac:dyDescent="0.35">
      <c r="A35" t="s">
        <v>73</v>
      </c>
      <c r="B35">
        <v>2011</v>
      </c>
      <c r="C35" t="str">
        <f t="shared" si="0"/>
        <v>Curtis Painter</v>
      </c>
      <c r="D35" t="str">
        <f t="shared" si="1"/>
        <v>Curtis</v>
      </c>
      <c r="E35" t="str">
        <f t="shared" si="2"/>
        <v>Painter</v>
      </c>
      <c r="F35" t="str">
        <f t="shared" si="3"/>
        <v>Painter, Curtis</v>
      </c>
      <c r="G35" t="s">
        <v>13</v>
      </c>
      <c r="H35">
        <v>132</v>
      </c>
      <c r="I35">
        <v>243</v>
      </c>
      <c r="J35">
        <v>54.3</v>
      </c>
      <c r="K35">
        <v>1541</v>
      </c>
      <c r="L35">
        <v>6</v>
      </c>
      <c r="M35">
        <v>9</v>
      </c>
      <c r="N35">
        <v>87</v>
      </c>
      <c r="O35">
        <v>171.2</v>
      </c>
      <c r="P35">
        <v>30.4</v>
      </c>
      <c r="Q35">
        <v>16</v>
      </c>
    </row>
    <row r="36" spans="1:17" x14ac:dyDescent="0.35">
      <c r="A36" t="s">
        <v>104</v>
      </c>
      <c r="B36">
        <v>2011</v>
      </c>
      <c r="C36" t="str">
        <f t="shared" si="0"/>
        <v>Dan Orlovsky</v>
      </c>
      <c r="D36" t="str">
        <f t="shared" si="1"/>
        <v>Dan</v>
      </c>
      <c r="E36" t="str">
        <f t="shared" si="2"/>
        <v>Orlovsky</v>
      </c>
      <c r="F36" t="str">
        <f t="shared" si="3"/>
        <v>Orlovsky, Dan</v>
      </c>
      <c r="G36" t="s">
        <v>13</v>
      </c>
      <c r="H36">
        <v>122</v>
      </c>
      <c r="I36">
        <v>193</v>
      </c>
      <c r="J36">
        <v>63.2</v>
      </c>
      <c r="K36">
        <v>1201</v>
      </c>
      <c r="L36">
        <v>6</v>
      </c>
      <c r="M36">
        <v>4</v>
      </c>
      <c r="N36">
        <v>40</v>
      </c>
      <c r="O36">
        <v>150.1</v>
      </c>
      <c r="P36">
        <v>44.3</v>
      </c>
      <c r="Q36">
        <v>14</v>
      </c>
    </row>
    <row r="37" spans="1:17" x14ac:dyDescent="0.35">
      <c r="A37" t="s">
        <v>28</v>
      </c>
      <c r="B37">
        <v>2011</v>
      </c>
      <c r="C37" t="str">
        <f t="shared" si="0"/>
        <v>Jason Campbell</v>
      </c>
      <c r="D37" t="str">
        <f t="shared" si="1"/>
        <v>Jason</v>
      </c>
      <c r="E37" t="str">
        <f t="shared" si="2"/>
        <v>Campbell</v>
      </c>
      <c r="F37" t="str">
        <f t="shared" si="3"/>
        <v>Campbell, Jason</v>
      </c>
      <c r="G37" t="s">
        <v>59</v>
      </c>
      <c r="H37">
        <v>100</v>
      </c>
      <c r="I37">
        <v>165</v>
      </c>
      <c r="J37">
        <v>60.6</v>
      </c>
      <c r="K37">
        <v>1170</v>
      </c>
      <c r="L37">
        <v>6</v>
      </c>
      <c r="M37">
        <v>4</v>
      </c>
      <c r="N37">
        <v>58</v>
      </c>
      <c r="O37">
        <v>195</v>
      </c>
      <c r="P37">
        <v>55.1</v>
      </c>
      <c r="Q37">
        <v>5</v>
      </c>
    </row>
    <row r="38" spans="1:17" x14ac:dyDescent="0.35">
      <c r="A38" t="s">
        <v>95</v>
      </c>
      <c r="B38">
        <v>2011</v>
      </c>
      <c r="C38" t="str">
        <f t="shared" si="0"/>
        <v>Donovan McNabb</v>
      </c>
      <c r="D38" t="str">
        <f t="shared" si="1"/>
        <v>Donovan</v>
      </c>
      <c r="E38" t="str">
        <f t="shared" si="2"/>
        <v>McNabb</v>
      </c>
      <c r="F38" t="str">
        <f t="shared" si="3"/>
        <v>McNabb, Donovan</v>
      </c>
      <c r="G38" t="s">
        <v>22</v>
      </c>
      <c r="H38">
        <v>94</v>
      </c>
      <c r="I38">
        <v>156</v>
      </c>
      <c r="J38">
        <v>60.3</v>
      </c>
      <c r="K38">
        <v>1026</v>
      </c>
      <c r="L38">
        <v>4</v>
      </c>
      <c r="M38">
        <v>2</v>
      </c>
      <c r="N38">
        <v>60</v>
      </c>
      <c r="O38">
        <v>171</v>
      </c>
      <c r="P38">
        <v>55.3</v>
      </c>
      <c r="Q38">
        <v>16</v>
      </c>
    </row>
    <row r="39" spans="1:17" x14ac:dyDescent="0.35">
      <c r="A39" t="s">
        <v>86</v>
      </c>
      <c r="B39">
        <v>2011</v>
      </c>
      <c r="C39" t="str">
        <f t="shared" si="0"/>
        <v>Tyler Palko</v>
      </c>
      <c r="D39" t="str">
        <f t="shared" si="1"/>
        <v>Tyler</v>
      </c>
      <c r="E39" t="str">
        <f t="shared" si="2"/>
        <v>Palko</v>
      </c>
      <c r="F39" t="str">
        <f t="shared" si="3"/>
        <v>Palko, Tyler</v>
      </c>
      <c r="G39" t="s">
        <v>34</v>
      </c>
      <c r="H39">
        <v>80</v>
      </c>
      <c r="I39">
        <v>134</v>
      </c>
      <c r="J39">
        <v>59.7</v>
      </c>
      <c r="K39">
        <v>796</v>
      </c>
      <c r="L39">
        <v>2</v>
      </c>
      <c r="M39">
        <v>7</v>
      </c>
      <c r="N39">
        <v>38</v>
      </c>
      <c r="O39">
        <v>132.69999999999999</v>
      </c>
      <c r="P39">
        <v>29.6</v>
      </c>
      <c r="Q39">
        <v>11</v>
      </c>
    </row>
    <row r="40" spans="1:17" x14ac:dyDescent="0.35">
      <c r="A40" t="s">
        <v>103</v>
      </c>
      <c r="B40">
        <v>2011</v>
      </c>
      <c r="C40" t="str">
        <f t="shared" si="0"/>
        <v>T.J. Yates</v>
      </c>
      <c r="D40" t="str">
        <f t="shared" si="1"/>
        <v>T.J.</v>
      </c>
      <c r="E40" t="str">
        <f t="shared" si="2"/>
        <v>Yates</v>
      </c>
      <c r="F40" t="str">
        <f t="shared" si="3"/>
        <v>Yates, T.J.</v>
      </c>
      <c r="G40" t="s">
        <v>12</v>
      </c>
      <c r="H40">
        <v>82</v>
      </c>
      <c r="I40">
        <v>134</v>
      </c>
      <c r="J40">
        <v>61.2</v>
      </c>
      <c r="K40">
        <v>949</v>
      </c>
      <c r="L40">
        <v>3</v>
      </c>
      <c r="M40">
        <v>3</v>
      </c>
      <c r="N40">
        <v>50</v>
      </c>
      <c r="O40">
        <v>158.19999999999999</v>
      </c>
      <c r="P40">
        <v>43.6</v>
      </c>
      <c r="Q40">
        <v>15</v>
      </c>
    </row>
    <row r="41" spans="1:17" x14ac:dyDescent="0.35">
      <c r="A41" t="s">
        <v>102</v>
      </c>
      <c r="B41">
        <v>2011</v>
      </c>
      <c r="C41" t="str">
        <f t="shared" si="0"/>
        <v>John Beck</v>
      </c>
      <c r="D41" t="str">
        <f t="shared" si="1"/>
        <v>John</v>
      </c>
      <c r="E41" t="str">
        <f t="shared" si="2"/>
        <v>Beck</v>
      </c>
      <c r="F41" t="str">
        <f t="shared" si="3"/>
        <v>Beck, John</v>
      </c>
      <c r="G41" t="s">
        <v>29</v>
      </c>
      <c r="H41">
        <v>80</v>
      </c>
      <c r="I41">
        <v>132</v>
      </c>
      <c r="J41">
        <v>60.6</v>
      </c>
      <c r="K41">
        <v>858</v>
      </c>
      <c r="L41">
        <v>2</v>
      </c>
      <c r="M41">
        <v>4</v>
      </c>
      <c r="N41">
        <v>32</v>
      </c>
      <c r="O41">
        <v>214.5</v>
      </c>
      <c r="P41">
        <v>39.1</v>
      </c>
      <c r="Q41">
        <v>16</v>
      </c>
    </row>
    <row r="42" spans="1:17" x14ac:dyDescent="0.35">
      <c r="A42" t="s">
        <v>91</v>
      </c>
      <c r="B42">
        <v>2011</v>
      </c>
      <c r="C42" t="str">
        <f t="shared" si="0"/>
        <v>Vince Young</v>
      </c>
      <c r="D42" t="str">
        <f t="shared" si="1"/>
        <v>Vince</v>
      </c>
      <c r="E42" t="str">
        <f t="shared" si="2"/>
        <v>Young</v>
      </c>
      <c r="F42" t="str">
        <f t="shared" si="3"/>
        <v>Young, Vince</v>
      </c>
      <c r="G42" t="s">
        <v>45</v>
      </c>
      <c r="H42">
        <v>66</v>
      </c>
      <c r="I42">
        <v>114</v>
      </c>
      <c r="J42">
        <v>57.9</v>
      </c>
      <c r="K42">
        <v>866</v>
      </c>
      <c r="L42">
        <v>4</v>
      </c>
      <c r="M42">
        <v>9</v>
      </c>
      <c r="N42">
        <v>58</v>
      </c>
      <c r="O42">
        <v>144.30000000000001</v>
      </c>
      <c r="P42">
        <v>41.9</v>
      </c>
      <c r="Q42">
        <v>8</v>
      </c>
    </row>
    <row r="43" spans="1:17" x14ac:dyDescent="0.35">
      <c r="A43" t="s">
        <v>41</v>
      </c>
      <c r="B43">
        <v>2011</v>
      </c>
      <c r="C43" t="str">
        <f t="shared" si="0"/>
        <v>Chad Henne</v>
      </c>
      <c r="D43" t="str">
        <f t="shared" si="1"/>
        <v>Chad</v>
      </c>
      <c r="E43" t="str">
        <f t="shared" si="2"/>
        <v>Henne</v>
      </c>
      <c r="F43" t="str">
        <f t="shared" si="3"/>
        <v>Henne, Chad</v>
      </c>
      <c r="G43" t="s">
        <v>42</v>
      </c>
      <c r="H43">
        <v>64</v>
      </c>
      <c r="I43">
        <v>112</v>
      </c>
      <c r="J43">
        <v>57.1</v>
      </c>
      <c r="K43">
        <v>868</v>
      </c>
      <c r="L43">
        <v>4</v>
      </c>
      <c r="M43">
        <v>4</v>
      </c>
      <c r="N43">
        <v>41</v>
      </c>
      <c r="O43">
        <v>217</v>
      </c>
      <c r="P43">
        <v>62.8</v>
      </c>
      <c r="Q43">
        <v>11</v>
      </c>
    </row>
    <row r="44" spans="1:17" x14ac:dyDescent="0.35">
      <c r="A44" t="s">
        <v>68</v>
      </c>
      <c r="B44">
        <v>2011</v>
      </c>
      <c r="C44" t="str">
        <f t="shared" si="0"/>
        <v>Seneca Wallace</v>
      </c>
      <c r="D44" t="str">
        <f t="shared" si="1"/>
        <v>Seneca</v>
      </c>
      <c r="E44" t="str">
        <f t="shared" si="2"/>
        <v>Wallace</v>
      </c>
      <c r="F44" t="str">
        <f t="shared" si="3"/>
        <v>Wallace, Seneca</v>
      </c>
      <c r="G44" t="s">
        <v>57</v>
      </c>
      <c r="H44">
        <v>55</v>
      </c>
      <c r="I44">
        <v>107</v>
      </c>
      <c r="J44">
        <v>51.4</v>
      </c>
      <c r="K44">
        <v>567</v>
      </c>
      <c r="L44">
        <v>2</v>
      </c>
      <c r="M44">
        <v>2</v>
      </c>
      <c r="N44">
        <v>76</v>
      </c>
      <c r="O44">
        <v>94.5</v>
      </c>
      <c r="P44">
        <v>54.4</v>
      </c>
      <c r="Q44">
        <v>6</v>
      </c>
    </row>
    <row r="45" spans="1:17" x14ac:dyDescent="0.35">
      <c r="A45" t="s">
        <v>80</v>
      </c>
      <c r="B45">
        <v>2011</v>
      </c>
      <c r="C45" t="str">
        <f t="shared" si="0"/>
        <v>Caleb Hanie</v>
      </c>
      <c r="D45" t="str">
        <f t="shared" si="1"/>
        <v>Caleb</v>
      </c>
      <c r="E45" t="str">
        <f t="shared" si="2"/>
        <v>Hanie</v>
      </c>
      <c r="F45" t="str">
        <f t="shared" si="3"/>
        <v>Hanie, Caleb</v>
      </c>
      <c r="G45" t="s">
        <v>17</v>
      </c>
      <c r="H45">
        <v>51</v>
      </c>
      <c r="I45">
        <v>102</v>
      </c>
      <c r="J45">
        <v>50</v>
      </c>
      <c r="K45">
        <v>613</v>
      </c>
      <c r="L45">
        <v>3</v>
      </c>
      <c r="M45">
        <v>9</v>
      </c>
      <c r="N45">
        <v>81</v>
      </c>
      <c r="O45">
        <v>102.2</v>
      </c>
      <c r="P45">
        <v>17.3</v>
      </c>
      <c r="Q45">
        <v>19</v>
      </c>
    </row>
    <row r="46" spans="1:17" x14ac:dyDescent="0.35">
      <c r="A46" t="s">
        <v>62</v>
      </c>
      <c r="B46">
        <v>2011</v>
      </c>
      <c r="C46" t="str">
        <f t="shared" si="0"/>
        <v>Kerry Collins</v>
      </c>
      <c r="D46" t="str">
        <f t="shared" si="1"/>
        <v>Kerry</v>
      </c>
      <c r="E46" t="str">
        <f t="shared" si="2"/>
        <v>Collins</v>
      </c>
      <c r="F46" t="str">
        <f t="shared" si="3"/>
        <v>Collins, Kerry</v>
      </c>
      <c r="G46" t="s">
        <v>13</v>
      </c>
      <c r="H46">
        <v>48</v>
      </c>
      <c r="I46">
        <v>98</v>
      </c>
      <c r="J46">
        <v>49</v>
      </c>
      <c r="K46">
        <v>481</v>
      </c>
      <c r="L46">
        <v>2</v>
      </c>
      <c r="M46">
        <v>1</v>
      </c>
      <c r="N46">
        <v>36</v>
      </c>
      <c r="O46">
        <v>160.30000000000001</v>
      </c>
      <c r="P46">
        <v>16.399999999999999</v>
      </c>
      <c r="Q46">
        <v>5</v>
      </c>
    </row>
    <row r="47" spans="1:17" x14ac:dyDescent="0.35">
      <c r="A47" t="s">
        <v>101</v>
      </c>
      <c r="B47">
        <v>2011</v>
      </c>
      <c r="C47" t="str">
        <f t="shared" si="0"/>
        <v>A.J. Feeley</v>
      </c>
      <c r="D47" t="str">
        <f t="shared" si="1"/>
        <v>A.J.</v>
      </c>
      <c r="E47" t="str">
        <f t="shared" si="2"/>
        <v>Feeley</v>
      </c>
      <c r="F47" t="str">
        <f t="shared" si="3"/>
        <v>Feeley, A.J.</v>
      </c>
      <c r="G47" t="s">
        <v>58</v>
      </c>
      <c r="H47">
        <v>53</v>
      </c>
      <c r="I47">
        <v>97</v>
      </c>
      <c r="J47">
        <v>54.6</v>
      </c>
      <c r="K47">
        <v>548</v>
      </c>
      <c r="L47">
        <v>1</v>
      </c>
      <c r="M47">
        <v>2</v>
      </c>
      <c r="N47">
        <v>34</v>
      </c>
      <c r="O47">
        <v>109.6</v>
      </c>
      <c r="P47">
        <v>27.3</v>
      </c>
      <c r="Q47">
        <v>10</v>
      </c>
    </row>
    <row r="48" spans="1:17" x14ac:dyDescent="0.35">
      <c r="A48" t="s">
        <v>74</v>
      </c>
      <c r="B48">
        <v>2011</v>
      </c>
      <c r="C48" t="str">
        <f t="shared" si="0"/>
        <v>Kellen Clemens</v>
      </c>
      <c r="D48" t="str">
        <f t="shared" si="1"/>
        <v>Kellen</v>
      </c>
      <c r="E48" t="str">
        <f t="shared" si="2"/>
        <v>Clemens</v>
      </c>
      <c r="F48" t="str">
        <f t="shared" si="3"/>
        <v>Clemens, Kellen</v>
      </c>
      <c r="G48" t="s">
        <v>58</v>
      </c>
      <c r="H48">
        <v>48</v>
      </c>
      <c r="I48">
        <v>91</v>
      </c>
      <c r="J48">
        <v>52.7</v>
      </c>
      <c r="K48">
        <v>546</v>
      </c>
      <c r="L48">
        <v>2</v>
      </c>
      <c r="M48">
        <v>1</v>
      </c>
      <c r="N48">
        <v>36</v>
      </c>
      <c r="O48">
        <v>182</v>
      </c>
      <c r="P48">
        <v>33.1</v>
      </c>
      <c r="Q48">
        <v>9</v>
      </c>
    </row>
    <row r="49" spans="1:17" x14ac:dyDescent="0.35">
      <c r="A49" t="s">
        <v>100</v>
      </c>
      <c r="B49">
        <v>2011</v>
      </c>
      <c r="C49" t="str">
        <f t="shared" si="0"/>
        <v>Jake Locker</v>
      </c>
      <c r="D49" t="str">
        <f t="shared" si="1"/>
        <v>Jake</v>
      </c>
      <c r="E49" t="str">
        <f t="shared" si="2"/>
        <v>Locker</v>
      </c>
      <c r="F49" t="str">
        <f t="shared" si="3"/>
        <v>Locker, Jake</v>
      </c>
      <c r="G49" t="s">
        <v>56</v>
      </c>
      <c r="H49">
        <v>34</v>
      </c>
      <c r="I49">
        <v>66</v>
      </c>
      <c r="J49">
        <v>51.5</v>
      </c>
      <c r="K49">
        <v>542</v>
      </c>
      <c r="L49">
        <v>4</v>
      </c>
      <c r="M49">
        <v>0</v>
      </c>
      <c r="N49">
        <v>54</v>
      </c>
      <c r="O49">
        <v>108.4</v>
      </c>
      <c r="P49">
        <v>66.3</v>
      </c>
      <c r="Q49">
        <v>5</v>
      </c>
    </row>
    <row r="50" spans="1:17" x14ac:dyDescent="0.35">
      <c r="A50" t="s">
        <v>82</v>
      </c>
      <c r="B50">
        <v>2011</v>
      </c>
      <c r="C50" t="str">
        <f t="shared" si="0"/>
        <v>Luke McCown</v>
      </c>
      <c r="D50" t="str">
        <f t="shared" si="1"/>
        <v>Luke</v>
      </c>
      <c r="E50" t="str">
        <f t="shared" si="2"/>
        <v>McCown</v>
      </c>
      <c r="F50" t="str">
        <f t="shared" si="3"/>
        <v>McCown, Luke</v>
      </c>
      <c r="G50" t="s">
        <v>23</v>
      </c>
      <c r="H50">
        <v>30</v>
      </c>
      <c r="I50">
        <v>56</v>
      </c>
      <c r="J50">
        <v>53.6</v>
      </c>
      <c r="K50">
        <v>296</v>
      </c>
      <c r="L50">
        <v>0</v>
      </c>
      <c r="M50">
        <v>4</v>
      </c>
      <c r="N50">
        <v>26</v>
      </c>
      <c r="O50">
        <v>74</v>
      </c>
      <c r="P50">
        <v>21.6</v>
      </c>
      <c r="Q50">
        <v>4</v>
      </c>
    </row>
    <row r="51" spans="1:17" x14ac:dyDescent="0.35">
      <c r="A51" t="s">
        <v>89</v>
      </c>
      <c r="B51">
        <v>2011</v>
      </c>
      <c r="C51" t="str">
        <f t="shared" si="0"/>
        <v>Charlie Whitehurst</v>
      </c>
      <c r="D51" t="str">
        <f t="shared" si="1"/>
        <v>Charlie</v>
      </c>
      <c r="E51" t="str">
        <f t="shared" si="2"/>
        <v>Whitehurst</v>
      </c>
      <c r="F51" t="str">
        <f t="shared" si="3"/>
        <v>Whitehurst, Charlie</v>
      </c>
      <c r="G51" t="s">
        <v>36</v>
      </c>
      <c r="H51">
        <v>27</v>
      </c>
      <c r="I51">
        <v>56</v>
      </c>
      <c r="J51">
        <v>48.2</v>
      </c>
      <c r="K51">
        <v>298</v>
      </c>
      <c r="L51">
        <v>1</v>
      </c>
      <c r="M51">
        <v>1</v>
      </c>
      <c r="N51">
        <v>38</v>
      </c>
      <c r="O51">
        <v>99.3</v>
      </c>
      <c r="P51">
        <v>18.600000000000001</v>
      </c>
      <c r="Q51">
        <v>8</v>
      </c>
    </row>
    <row r="52" spans="1:17" x14ac:dyDescent="0.35">
      <c r="A52" t="s">
        <v>81</v>
      </c>
      <c r="B52">
        <v>2011</v>
      </c>
      <c r="C52" t="str">
        <f t="shared" si="0"/>
        <v>Josh McCown</v>
      </c>
      <c r="D52" t="str">
        <f t="shared" si="1"/>
        <v>Josh</v>
      </c>
      <c r="E52" t="str">
        <f t="shared" si="2"/>
        <v>McCown</v>
      </c>
      <c r="F52" t="str">
        <f t="shared" si="3"/>
        <v>McCown, Josh</v>
      </c>
      <c r="G52" t="s">
        <v>17</v>
      </c>
      <c r="H52">
        <v>35</v>
      </c>
      <c r="I52">
        <v>55</v>
      </c>
      <c r="J52">
        <v>63.6</v>
      </c>
      <c r="K52">
        <v>414</v>
      </c>
      <c r="L52">
        <v>2</v>
      </c>
      <c r="M52">
        <v>4</v>
      </c>
      <c r="N52">
        <v>49</v>
      </c>
      <c r="O52">
        <v>138</v>
      </c>
      <c r="P52">
        <v>33.9</v>
      </c>
      <c r="Q52">
        <v>7</v>
      </c>
    </row>
    <row r="53" spans="1:17" x14ac:dyDescent="0.35">
      <c r="A53" t="s">
        <v>77</v>
      </c>
      <c r="B53">
        <v>2011</v>
      </c>
      <c r="C53" t="str">
        <f t="shared" si="0"/>
        <v>Matt Flynn</v>
      </c>
      <c r="D53" t="str">
        <f t="shared" si="1"/>
        <v>Matt</v>
      </c>
      <c r="E53" t="str">
        <f t="shared" si="2"/>
        <v>Flynn</v>
      </c>
      <c r="F53" t="str">
        <f t="shared" si="3"/>
        <v>Flynn, Matt</v>
      </c>
      <c r="G53" t="s">
        <v>21</v>
      </c>
      <c r="H53">
        <v>33</v>
      </c>
      <c r="I53">
        <v>49</v>
      </c>
      <c r="J53">
        <v>67.3</v>
      </c>
      <c r="K53">
        <v>518</v>
      </c>
      <c r="L53">
        <v>6</v>
      </c>
      <c r="M53">
        <v>2</v>
      </c>
      <c r="N53">
        <v>80</v>
      </c>
      <c r="O53">
        <v>103.6</v>
      </c>
      <c r="P53">
        <v>85.6</v>
      </c>
      <c r="Q53">
        <v>5</v>
      </c>
    </row>
    <row r="54" spans="1:17" x14ac:dyDescent="0.35">
      <c r="A54" t="s">
        <v>67</v>
      </c>
      <c r="B54">
        <v>2011</v>
      </c>
      <c r="C54" t="str">
        <f t="shared" si="0"/>
        <v>Josh Johnson</v>
      </c>
      <c r="D54" t="str">
        <f t="shared" si="1"/>
        <v>Josh</v>
      </c>
      <c r="E54" t="str">
        <f t="shared" si="2"/>
        <v>Johnson</v>
      </c>
      <c r="F54" t="str">
        <f t="shared" si="3"/>
        <v>Johnson, Josh</v>
      </c>
      <c r="G54" t="s">
        <v>55</v>
      </c>
      <c r="H54">
        <v>19</v>
      </c>
      <c r="I54">
        <v>36</v>
      </c>
      <c r="J54">
        <v>52.8</v>
      </c>
      <c r="K54">
        <v>246</v>
      </c>
      <c r="L54">
        <v>1</v>
      </c>
      <c r="M54">
        <v>2</v>
      </c>
      <c r="N54">
        <v>42</v>
      </c>
      <c r="O54">
        <v>27.3</v>
      </c>
      <c r="P54">
        <v>49</v>
      </c>
      <c r="Q54">
        <v>3</v>
      </c>
    </row>
    <row r="55" spans="1:17" x14ac:dyDescent="0.35">
      <c r="A55" t="s">
        <v>63</v>
      </c>
      <c r="B55">
        <v>2011</v>
      </c>
      <c r="C55" t="str">
        <f t="shared" si="0"/>
        <v>Kyle Boller</v>
      </c>
      <c r="D55" t="str">
        <f t="shared" si="1"/>
        <v>Kyle</v>
      </c>
      <c r="E55" t="str">
        <f t="shared" si="2"/>
        <v>Boller</v>
      </c>
      <c r="F55" t="str">
        <f t="shared" si="3"/>
        <v>Boller, Kyle</v>
      </c>
      <c r="G55" t="s">
        <v>59</v>
      </c>
      <c r="H55">
        <v>15</v>
      </c>
      <c r="I55">
        <v>28</v>
      </c>
      <c r="J55">
        <v>53.6</v>
      </c>
      <c r="K55">
        <v>161</v>
      </c>
      <c r="L55">
        <v>0</v>
      </c>
      <c r="M55">
        <v>3</v>
      </c>
      <c r="N55">
        <v>27</v>
      </c>
      <c r="O55">
        <v>80.5</v>
      </c>
      <c r="P55">
        <v>6.8</v>
      </c>
      <c r="Q55">
        <v>3</v>
      </c>
    </row>
    <row r="56" spans="1:17" x14ac:dyDescent="0.35">
      <c r="A56" t="s">
        <v>52</v>
      </c>
      <c r="B56">
        <v>2011</v>
      </c>
      <c r="C56" t="str">
        <f t="shared" si="0"/>
        <v>Jake Delhomme</v>
      </c>
      <c r="D56" t="str">
        <f t="shared" si="1"/>
        <v>Jake</v>
      </c>
      <c r="E56" t="str">
        <f t="shared" si="2"/>
        <v>Delhomme</v>
      </c>
      <c r="F56" t="str">
        <f t="shared" si="3"/>
        <v>Delhomme, Jake</v>
      </c>
      <c r="G56" t="s">
        <v>12</v>
      </c>
      <c r="H56">
        <v>18</v>
      </c>
      <c r="I56">
        <v>28</v>
      </c>
      <c r="J56">
        <v>64.3</v>
      </c>
      <c r="K56">
        <v>211</v>
      </c>
      <c r="L56">
        <v>1</v>
      </c>
      <c r="M56">
        <v>0</v>
      </c>
      <c r="N56">
        <v>40</v>
      </c>
      <c r="O56">
        <v>211</v>
      </c>
      <c r="P56">
        <v>61.5</v>
      </c>
      <c r="Q56">
        <v>2</v>
      </c>
    </row>
    <row r="57" spans="1:17" x14ac:dyDescent="0.35">
      <c r="A57" t="s">
        <v>69</v>
      </c>
      <c r="B57">
        <v>2011</v>
      </c>
      <c r="C57" t="str">
        <f t="shared" si="0"/>
        <v>Chris Redman</v>
      </c>
      <c r="D57" t="str">
        <f t="shared" si="1"/>
        <v>Chris</v>
      </c>
      <c r="E57" t="str">
        <f t="shared" si="2"/>
        <v>Redman</v>
      </c>
      <c r="F57" t="str">
        <f t="shared" si="3"/>
        <v>Redman, Chris</v>
      </c>
      <c r="G57" t="s">
        <v>44</v>
      </c>
      <c r="H57">
        <v>18</v>
      </c>
      <c r="I57">
        <v>28</v>
      </c>
      <c r="J57">
        <v>64.3</v>
      </c>
      <c r="K57">
        <v>188</v>
      </c>
      <c r="L57">
        <v>0</v>
      </c>
      <c r="M57">
        <v>1</v>
      </c>
      <c r="N57">
        <v>22</v>
      </c>
      <c r="O57">
        <v>37.6</v>
      </c>
      <c r="P57">
        <v>22.4</v>
      </c>
      <c r="Q57">
        <v>0</v>
      </c>
    </row>
    <row r="58" spans="1:17" x14ac:dyDescent="0.35">
      <c r="A58" t="s">
        <v>83</v>
      </c>
      <c r="B58">
        <v>2011</v>
      </c>
      <c r="C58" t="str">
        <f t="shared" si="0"/>
        <v>Charlie Batch</v>
      </c>
      <c r="D58" t="str">
        <f t="shared" si="1"/>
        <v>Charlie</v>
      </c>
      <c r="E58" t="str">
        <f t="shared" si="2"/>
        <v>Batch</v>
      </c>
      <c r="F58" t="str">
        <f t="shared" si="3"/>
        <v>Batch, Charlie</v>
      </c>
      <c r="G58" t="s">
        <v>30</v>
      </c>
      <c r="H58">
        <v>15</v>
      </c>
      <c r="I58">
        <v>24</v>
      </c>
      <c r="J58">
        <v>62.5</v>
      </c>
      <c r="K58">
        <v>208</v>
      </c>
      <c r="L58">
        <v>0</v>
      </c>
      <c r="M58">
        <v>1</v>
      </c>
      <c r="N58">
        <v>46</v>
      </c>
      <c r="O58">
        <v>52</v>
      </c>
      <c r="P58">
        <v>22.5</v>
      </c>
      <c r="Q58">
        <v>2</v>
      </c>
    </row>
    <row r="59" spans="1:17" x14ac:dyDescent="0.35">
      <c r="A59" t="s">
        <v>87</v>
      </c>
      <c r="B59">
        <v>2011</v>
      </c>
      <c r="C59" t="str">
        <f t="shared" si="0"/>
        <v>Richard Bartel</v>
      </c>
      <c r="D59" t="str">
        <f t="shared" si="1"/>
        <v>Richard</v>
      </c>
      <c r="E59" t="str">
        <f t="shared" si="2"/>
        <v>Bartel</v>
      </c>
      <c r="F59" t="str">
        <f t="shared" si="3"/>
        <v>Bartel, Richard</v>
      </c>
      <c r="G59" t="s">
        <v>26</v>
      </c>
      <c r="H59">
        <v>10</v>
      </c>
      <c r="I59">
        <v>22</v>
      </c>
      <c r="J59">
        <v>45.5</v>
      </c>
      <c r="K59">
        <v>86</v>
      </c>
      <c r="L59">
        <v>1</v>
      </c>
      <c r="M59">
        <v>1</v>
      </c>
      <c r="N59">
        <v>23</v>
      </c>
      <c r="O59">
        <v>43</v>
      </c>
      <c r="P59">
        <v>17.100000000000001</v>
      </c>
      <c r="Q59">
        <v>1</v>
      </c>
    </row>
    <row r="60" spans="1:17" x14ac:dyDescent="0.35">
      <c r="A60" t="s">
        <v>65</v>
      </c>
      <c r="B60">
        <v>2011</v>
      </c>
      <c r="C60" t="str">
        <f t="shared" si="0"/>
        <v>Bruce Gradkowski</v>
      </c>
      <c r="D60" t="str">
        <f t="shared" si="1"/>
        <v>Bruce</v>
      </c>
      <c r="E60" t="str">
        <f t="shared" si="2"/>
        <v>Gradkowski</v>
      </c>
      <c r="F60" t="str">
        <f t="shared" si="3"/>
        <v>Gradkowski, Bruce</v>
      </c>
      <c r="G60" t="s">
        <v>40</v>
      </c>
      <c r="H60">
        <v>8</v>
      </c>
      <c r="I60">
        <v>18</v>
      </c>
      <c r="J60">
        <v>44.4</v>
      </c>
      <c r="K60">
        <v>109</v>
      </c>
      <c r="L60">
        <v>1</v>
      </c>
      <c r="M60">
        <v>1</v>
      </c>
      <c r="N60">
        <v>41</v>
      </c>
      <c r="O60">
        <v>54.5</v>
      </c>
      <c r="P60">
        <v>16.899999999999999</v>
      </c>
      <c r="Q60">
        <v>1</v>
      </c>
    </row>
    <row r="61" spans="1:17" x14ac:dyDescent="0.35">
      <c r="A61" t="s">
        <v>99</v>
      </c>
      <c r="B61">
        <v>2011</v>
      </c>
      <c r="C61" t="str">
        <f t="shared" si="0"/>
        <v>Mike Kafka</v>
      </c>
      <c r="D61" t="str">
        <f t="shared" si="1"/>
        <v>Mike</v>
      </c>
      <c r="E61" t="str">
        <f t="shared" si="2"/>
        <v>Kafka</v>
      </c>
      <c r="F61" t="str">
        <f t="shared" si="3"/>
        <v>Kafka, Mike</v>
      </c>
      <c r="G61" t="s">
        <v>45</v>
      </c>
      <c r="H61">
        <v>11</v>
      </c>
      <c r="I61">
        <v>16</v>
      </c>
      <c r="J61">
        <v>68.8</v>
      </c>
      <c r="K61">
        <v>107</v>
      </c>
      <c r="L61">
        <v>0</v>
      </c>
      <c r="M61">
        <v>2</v>
      </c>
      <c r="N61">
        <v>43</v>
      </c>
      <c r="O61">
        <v>26.8</v>
      </c>
      <c r="P61">
        <v>10.9</v>
      </c>
      <c r="Q61">
        <v>1</v>
      </c>
    </row>
    <row r="62" spans="1:17" x14ac:dyDescent="0.35">
      <c r="A62" t="s">
        <v>71</v>
      </c>
      <c r="B62">
        <v>2011</v>
      </c>
      <c r="C62" t="str">
        <f t="shared" si="0"/>
        <v>Matt Leinart</v>
      </c>
      <c r="D62" t="str">
        <f t="shared" si="1"/>
        <v>Matt</v>
      </c>
      <c r="E62" t="str">
        <f t="shared" si="2"/>
        <v>Leinart</v>
      </c>
      <c r="F62" t="str">
        <f t="shared" si="3"/>
        <v>Leinart, Matt</v>
      </c>
      <c r="G62" t="s">
        <v>12</v>
      </c>
      <c r="H62">
        <v>10</v>
      </c>
      <c r="I62">
        <v>13</v>
      </c>
      <c r="J62">
        <v>76.900000000000006</v>
      </c>
      <c r="K62">
        <v>57</v>
      </c>
      <c r="L62">
        <v>1</v>
      </c>
      <c r="M62">
        <v>0</v>
      </c>
      <c r="N62">
        <v>20</v>
      </c>
      <c r="O62">
        <v>28.5</v>
      </c>
      <c r="P62">
        <v>38.1</v>
      </c>
      <c r="Q62">
        <v>0</v>
      </c>
    </row>
    <row r="63" spans="1:17" x14ac:dyDescent="0.35">
      <c r="A63" t="s">
        <v>94</v>
      </c>
      <c r="B63">
        <v>2011</v>
      </c>
      <c r="C63" t="str">
        <f t="shared" si="0"/>
        <v>Jon Kitna</v>
      </c>
      <c r="D63" t="str">
        <f t="shared" si="1"/>
        <v>Jon</v>
      </c>
      <c r="E63" t="str">
        <f t="shared" si="2"/>
        <v>Kitna</v>
      </c>
      <c r="F63" t="str">
        <f t="shared" si="3"/>
        <v>Kitna, Jon</v>
      </c>
      <c r="G63" t="s">
        <v>18</v>
      </c>
      <c r="H63">
        <v>6</v>
      </c>
      <c r="I63">
        <v>10</v>
      </c>
      <c r="J63">
        <v>60</v>
      </c>
      <c r="K63">
        <v>87</v>
      </c>
      <c r="L63">
        <v>1</v>
      </c>
      <c r="M63">
        <v>2</v>
      </c>
      <c r="N63">
        <v>33</v>
      </c>
      <c r="O63">
        <v>29</v>
      </c>
      <c r="P63">
        <v>56.5</v>
      </c>
      <c r="Q63">
        <v>0</v>
      </c>
    </row>
    <row r="64" spans="1:17" x14ac:dyDescent="0.35">
      <c r="A64" t="s">
        <v>84</v>
      </c>
      <c r="B64">
        <v>2011</v>
      </c>
      <c r="C64" t="str">
        <f t="shared" si="0"/>
        <v>J.P. Losman</v>
      </c>
      <c r="D64" t="str">
        <f t="shared" si="1"/>
        <v>J.P.</v>
      </c>
      <c r="E64" t="str">
        <f t="shared" si="2"/>
        <v>Losman</v>
      </c>
      <c r="F64" t="str">
        <f t="shared" si="3"/>
        <v>Losman, J.P.</v>
      </c>
      <c r="G64" t="s">
        <v>42</v>
      </c>
      <c r="H64">
        <v>6</v>
      </c>
      <c r="I64">
        <v>10</v>
      </c>
      <c r="J64">
        <v>60</v>
      </c>
      <c r="K64">
        <v>60</v>
      </c>
      <c r="L64">
        <v>0</v>
      </c>
      <c r="M64">
        <v>0</v>
      </c>
      <c r="N64">
        <v>25</v>
      </c>
      <c r="O64">
        <v>30</v>
      </c>
      <c r="P64">
        <v>4.4000000000000004</v>
      </c>
      <c r="Q64">
        <v>5</v>
      </c>
    </row>
    <row r="65" spans="1:17" x14ac:dyDescent="0.35">
      <c r="A65" t="s">
        <v>79</v>
      </c>
      <c r="B65">
        <v>2011</v>
      </c>
      <c r="C65" t="str">
        <f t="shared" si="0"/>
        <v>Tyler Thigpen</v>
      </c>
      <c r="D65" t="str">
        <f t="shared" si="1"/>
        <v>Tyler</v>
      </c>
      <c r="E65" t="str">
        <f t="shared" si="2"/>
        <v>Thigpen</v>
      </c>
      <c r="F65" t="str">
        <f t="shared" si="3"/>
        <v>Thigpen, Tyler</v>
      </c>
      <c r="G65" t="s">
        <v>61</v>
      </c>
      <c r="H65">
        <v>3</v>
      </c>
      <c r="I65">
        <v>8</v>
      </c>
      <c r="J65">
        <v>37.5</v>
      </c>
      <c r="K65">
        <v>25</v>
      </c>
      <c r="L65">
        <v>0</v>
      </c>
      <c r="M65">
        <v>1</v>
      </c>
      <c r="N65">
        <v>13</v>
      </c>
      <c r="O65">
        <v>8.3000000000000007</v>
      </c>
      <c r="P65">
        <v>27.7</v>
      </c>
      <c r="Q65">
        <v>0</v>
      </c>
    </row>
    <row r="66" spans="1:17" x14ac:dyDescent="0.35">
      <c r="A66" t="s">
        <v>85</v>
      </c>
      <c r="B66">
        <v>2011</v>
      </c>
      <c r="C66" t="str">
        <f t="shared" si="0"/>
        <v>Chase Daniel</v>
      </c>
      <c r="D66" t="str">
        <f t="shared" si="1"/>
        <v>Chase</v>
      </c>
      <c r="E66" t="str">
        <f t="shared" si="2"/>
        <v>Daniel</v>
      </c>
      <c r="F66" t="str">
        <f t="shared" si="3"/>
        <v>Daniel, Chase</v>
      </c>
      <c r="G66" t="s">
        <v>25</v>
      </c>
      <c r="H66">
        <v>4</v>
      </c>
      <c r="I66">
        <v>5</v>
      </c>
      <c r="J66">
        <v>80</v>
      </c>
      <c r="K66">
        <v>29</v>
      </c>
      <c r="L66">
        <v>0</v>
      </c>
      <c r="M66">
        <v>0</v>
      </c>
      <c r="N66">
        <v>14</v>
      </c>
      <c r="O66">
        <v>1.8</v>
      </c>
      <c r="P66">
        <v>37.200000000000003</v>
      </c>
      <c r="Q66">
        <v>0</v>
      </c>
    </row>
    <row r="67" spans="1:17" x14ac:dyDescent="0.35">
      <c r="A67" t="s">
        <v>98</v>
      </c>
      <c r="B67">
        <v>2011</v>
      </c>
      <c r="C67" t="str">
        <f t="shared" ref="C67:C69" si="4">IFERROR(LEFT(A67, FIND("*", A67)-1), LEFT(A67,FIND("\",A67)-1))</f>
        <v>Colin Kaepernick</v>
      </c>
      <c r="D67" t="str">
        <f t="shared" ref="D67:D69" si="5">LEFT(C67,FIND(" ",C67)-1)</f>
        <v>Colin</v>
      </c>
      <c r="E67" t="str">
        <f t="shared" ref="E67:E69" si="6">RIGHT(C67,LEN(C67)-SEARCH(" ",C67))</f>
        <v>Kaepernick</v>
      </c>
      <c r="F67" t="str">
        <f t="shared" ref="F67:F69" si="7">_xlfn.CONCAT(E67, ","," ", D67)</f>
        <v>Kaepernick, Colin</v>
      </c>
      <c r="G67" t="s">
        <v>49</v>
      </c>
      <c r="H67">
        <v>3</v>
      </c>
      <c r="I67">
        <v>5</v>
      </c>
      <c r="J67">
        <v>60</v>
      </c>
      <c r="K67">
        <v>35</v>
      </c>
      <c r="L67">
        <v>0</v>
      </c>
      <c r="M67">
        <v>0</v>
      </c>
      <c r="N67">
        <v>19</v>
      </c>
      <c r="O67">
        <v>11.7</v>
      </c>
      <c r="P67">
        <v>74.400000000000006</v>
      </c>
      <c r="Q67">
        <v>0</v>
      </c>
    </row>
    <row r="68" spans="1:17" x14ac:dyDescent="0.35">
      <c r="A68" t="s">
        <v>72</v>
      </c>
      <c r="B68">
        <v>2011</v>
      </c>
      <c r="C68" t="str">
        <f t="shared" si="4"/>
        <v>Mark Brunell</v>
      </c>
      <c r="D68" t="str">
        <f t="shared" si="5"/>
        <v>Mark</v>
      </c>
      <c r="E68" t="str">
        <f t="shared" si="6"/>
        <v>Brunell</v>
      </c>
      <c r="F68" t="str">
        <f t="shared" si="7"/>
        <v>Brunell, Mark</v>
      </c>
      <c r="G68" t="s">
        <v>51</v>
      </c>
      <c r="H68">
        <v>1</v>
      </c>
      <c r="I68">
        <v>3</v>
      </c>
      <c r="J68">
        <v>33.299999999999997</v>
      </c>
      <c r="K68">
        <v>27</v>
      </c>
      <c r="L68">
        <v>0</v>
      </c>
      <c r="M68">
        <v>0</v>
      </c>
      <c r="N68">
        <v>27</v>
      </c>
      <c r="O68">
        <v>1.7</v>
      </c>
      <c r="P68">
        <v>2.4</v>
      </c>
      <c r="Q68">
        <v>0</v>
      </c>
    </row>
    <row r="69" spans="1:17" x14ac:dyDescent="0.35">
      <c r="A69" t="s">
        <v>64</v>
      </c>
      <c r="B69">
        <v>2011</v>
      </c>
      <c r="C69" t="str">
        <f t="shared" si="4"/>
        <v>Shaun Hill</v>
      </c>
      <c r="D69" t="str">
        <f t="shared" si="5"/>
        <v>Shaun</v>
      </c>
      <c r="E69" t="str">
        <f t="shared" si="6"/>
        <v>Hill</v>
      </c>
      <c r="F69" t="str">
        <f t="shared" si="7"/>
        <v>Hill, Shaun</v>
      </c>
      <c r="G69" t="s">
        <v>47</v>
      </c>
      <c r="H69">
        <v>2</v>
      </c>
      <c r="I69">
        <v>3</v>
      </c>
      <c r="J69">
        <v>66.7</v>
      </c>
      <c r="K69">
        <v>33</v>
      </c>
      <c r="L69">
        <v>0</v>
      </c>
      <c r="M69">
        <v>0</v>
      </c>
      <c r="N69">
        <v>28</v>
      </c>
      <c r="O69">
        <v>16.5</v>
      </c>
      <c r="P69">
        <v>61.2</v>
      </c>
      <c r="Q69">
        <v>0</v>
      </c>
    </row>
    <row r="71" spans="1:17" x14ac:dyDescent="0.35">
      <c r="A71" s="1" t="s">
        <v>323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A346-4C34-48EB-8A4A-D0CEC2526FC6}">
  <dimension ref="A1:AU690"/>
  <sheetViews>
    <sheetView showGridLines="0" tabSelected="1" zoomScale="54" zoomScaleNormal="60" workbookViewId="0">
      <selection activeCell="AD36" sqref="AD36"/>
    </sheetView>
  </sheetViews>
  <sheetFormatPr defaultRowHeight="14.5" outlineLevelCol="1" x14ac:dyDescent="0.35"/>
  <cols>
    <col min="1" max="1" width="7.90625" style="4" customWidth="1" outlineLevel="1"/>
    <col min="2" max="2" width="20.6328125" style="4" customWidth="1" outlineLevel="1"/>
    <col min="3" max="3" width="10.54296875" style="4" customWidth="1" outlineLevel="1"/>
    <col min="4" max="5" width="8.7265625" style="4" customWidth="1" outlineLevel="1"/>
    <col min="6" max="6" width="9.54296875" style="4" customWidth="1" outlineLevel="1"/>
    <col min="7" max="14" width="8.7265625" style="4" customWidth="1" outlineLevel="1"/>
    <col min="16" max="17" width="2.453125" style="23" customWidth="1"/>
    <col min="18" max="18" width="3" style="23" customWidth="1"/>
    <col min="19" max="20" width="2.7265625" style="23" customWidth="1"/>
    <col min="21" max="21" width="3.08984375" style="23" customWidth="1"/>
    <col min="22" max="22" width="11.08984375" customWidth="1"/>
    <col min="23" max="23" width="13.1796875" customWidth="1"/>
    <col min="24" max="24" width="9.36328125" customWidth="1"/>
    <col min="26" max="26" width="13.36328125" customWidth="1"/>
    <col min="28" max="28" width="8.36328125" customWidth="1"/>
    <col min="29" max="29" width="9" customWidth="1"/>
    <col min="31" max="31" width="10.6328125" customWidth="1"/>
    <col min="33" max="33" width="12" customWidth="1"/>
    <col min="39" max="39" width="13.453125" customWidth="1"/>
    <col min="42" max="42" width="13.81640625" customWidth="1"/>
    <col min="46" max="47" width="0" style="23" hidden="1" customWidth="1"/>
  </cols>
  <sheetData>
    <row r="1" spans="1:47" s="2" customFormat="1" x14ac:dyDescent="0.35">
      <c r="A1" s="3" t="s">
        <v>121</v>
      </c>
      <c r="B1" s="3" t="s">
        <v>120</v>
      </c>
      <c r="C1" s="3" t="s">
        <v>324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327</v>
      </c>
      <c r="K1" s="3" t="s">
        <v>8</v>
      </c>
      <c r="L1" s="3" t="s">
        <v>9</v>
      </c>
      <c r="M1" s="3" t="s">
        <v>10</v>
      </c>
      <c r="N1" s="3" t="s">
        <v>11</v>
      </c>
      <c r="P1" s="20" t="s">
        <v>120</v>
      </c>
      <c r="Q1" s="20" t="s">
        <v>324</v>
      </c>
      <c r="R1" s="21" t="s">
        <v>121</v>
      </c>
      <c r="S1" s="21" t="str">
        <f>X2</f>
        <v>SFO</v>
      </c>
      <c r="T1" s="21" t="str">
        <f>AA2</f>
        <v>PIT</v>
      </c>
      <c r="U1" s="24"/>
      <c r="V1" s="1"/>
      <c r="AT1" s="24"/>
      <c r="AU1" s="24"/>
    </row>
    <row r="2" spans="1:47" x14ac:dyDescent="0.35">
      <c r="A2" s="4">
        <v>2011</v>
      </c>
      <c r="B2" s="4" t="s">
        <v>122</v>
      </c>
      <c r="C2" s="4" t="s">
        <v>47</v>
      </c>
      <c r="D2" s="4">
        <v>421</v>
      </c>
      <c r="E2" s="4">
        <v>663</v>
      </c>
      <c r="F2" s="4">
        <v>63.5</v>
      </c>
      <c r="G2" s="4">
        <v>5038</v>
      </c>
      <c r="H2" s="4">
        <v>41</v>
      </c>
      <c r="I2" s="4">
        <v>16</v>
      </c>
      <c r="J2" s="6">
        <f t="shared" ref="J2:J65" si="0">I2/E2</f>
        <v>2.4132730015082957E-2</v>
      </c>
      <c r="K2" s="4">
        <v>73</v>
      </c>
      <c r="L2" s="4">
        <v>314.89999999999998</v>
      </c>
      <c r="M2" s="4">
        <v>61.6</v>
      </c>
      <c r="N2" s="4">
        <v>36</v>
      </c>
      <c r="P2" s="22" t="s">
        <v>304</v>
      </c>
      <c r="Q2" s="22" t="s">
        <v>116</v>
      </c>
      <c r="R2" s="23">
        <v>2011</v>
      </c>
      <c r="S2" s="23">
        <f t="shared" ref="S2:T11" si="1">SUMIFS($G:$G, $A:$A, $R2, $C:$C, S$1)</f>
        <v>3179</v>
      </c>
      <c r="T2" s="23">
        <f t="shared" si="1"/>
        <v>4285</v>
      </c>
      <c r="W2" s="1" t="s">
        <v>325</v>
      </c>
      <c r="X2" s="5" t="s">
        <v>49</v>
      </c>
      <c r="Z2" s="1" t="s">
        <v>326</v>
      </c>
      <c r="AA2" s="5" t="s">
        <v>30</v>
      </c>
      <c r="AB2" s="1"/>
      <c r="AE2" s="1" t="s">
        <v>333</v>
      </c>
      <c r="AG2" s="27" t="s">
        <v>213</v>
      </c>
      <c r="AH2" s="27"/>
    </row>
    <row r="3" spans="1:47" x14ac:dyDescent="0.35">
      <c r="A3" s="4">
        <v>2011</v>
      </c>
      <c r="B3" s="4" t="s">
        <v>123</v>
      </c>
      <c r="C3" s="4" t="s">
        <v>25</v>
      </c>
      <c r="D3" s="4">
        <v>468</v>
      </c>
      <c r="E3" s="4">
        <v>657</v>
      </c>
      <c r="F3" s="4">
        <v>71.2</v>
      </c>
      <c r="G3" s="4">
        <v>5476</v>
      </c>
      <c r="H3" s="4">
        <v>46</v>
      </c>
      <c r="I3" s="4">
        <v>14</v>
      </c>
      <c r="J3" s="6">
        <f t="shared" si="0"/>
        <v>2.1308980213089801E-2</v>
      </c>
      <c r="K3" s="4">
        <v>79</v>
      </c>
      <c r="L3" s="4">
        <v>342.3</v>
      </c>
      <c r="M3" s="4">
        <v>83</v>
      </c>
      <c r="N3" s="4">
        <v>24</v>
      </c>
      <c r="P3" s="22" t="s">
        <v>288</v>
      </c>
      <c r="Q3" s="22" t="s">
        <v>112</v>
      </c>
      <c r="R3" s="23">
        <v>2012</v>
      </c>
      <c r="S3" s="23">
        <f t="shared" si="1"/>
        <v>3551</v>
      </c>
      <c r="T3" s="23">
        <f t="shared" si="1"/>
        <v>4012</v>
      </c>
    </row>
    <row r="4" spans="1:47" x14ac:dyDescent="0.35">
      <c r="A4" s="4">
        <v>2011</v>
      </c>
      <c r="B4" s="4" t="s">
        <v>124</v>
      </c>
      <c r="C4" s="4" t="s">
        <v>15</v>
      </c>
      <c r="D4" s="4">
        <v>401</v>
      </c>
      <c r="E4" s="4">
        <v>611</v>
      </c>
      <c r="F4" s="4">
        <v>65.599999999999994</v>
      </c>
      <c r="G4" s="4">
        <v>5235</v>
      </c>
      <c r="H4" s="4">
        <v>39</v>
      </c>
      <c r="I4" s="4">
        <v>12</v>
      </c>
      <c r="J4" s="6">
        <f t="shared" si="0"/>
        <v>1.9639934533551555E-2</v>
      </c>
      <c r="K4" s="4">
        <v>99</v>
      </c>
      <c r="L4" s="4">
        <v>327.2</v>
      </c>
      <c r="M4" s="4">
        <v>75.2</v>
      </c>
      <c r="N4" s="4">
        <v>32</v>
      </c>
      <c r="P4" s="22" t="s">
        <v>271</v>
      </c>
      <c r="Q4" s="22" t="s">
        <v>26</v>
      </c>
      <c r="R4" s="23">
        <v>2013</v>
      </c>
      <c r="S4" s="23">
        <f t="shared" si="1"/>
        <v>3210</v>
      </c>
      <c r="T4" s="23">
        <f t="shared" si="1"/>
        <v>4261</v>
      </c>
      <c r="AE4" s="9"/>
      <c r="AF4" s="10" t="s">
        <v>2</v>
      </c>
      <c r="AG4" s="10" t="s">
        <v>3</v>
      </c>
      <c r="AH4" s="10" t="s">
        <v>4</v>
      </c>
      <c r="AI4" s="10" t="s">
        <v>5</v>
      </c>
      <c r="AJ4" s="10" t="s">
        <v>334</v>
      </c>
      <c r="AK4" s="10" t="s">
        <v>335</v>
      </c>
      <c r="AL4" s="19" t="s">
        <v>6</v>
      </c>
      <c r="AM4" s="10" t="s">
        <v>336</v>
      </c>
      <c r="AN4" s="10" t="s">
        <v>7</v>
      </c>
      <c r="AO4" s="10" t="s">
        <v>327</v>
      </c>
      <c r="AP4" s="10" t="s">
        <v>8</v>
      </c>
      <c r="AQ4" s="10" t="s">
        <v>9</v>
      </c>
    </row>
    <row r="5" spans="1:47" x14ac:dyDescent="0.35">
      <c r="A5" s="4">
        <v>2011</v>
      </c>
      <c r="B5" s="4" t="s">
        <v>125</v>
      </c>
      <c r="C5" s="4" t="s">
        <v>27</v>
      </c>
      <c r="D5" s="4">
        <v>359</v>
      </c>
      <c r="E5" s="4">
        <v>589</v>
      </c>
      <c r="F5" s="4">
        <v>61</v>
      </c>
      <c r="G5" s="4">
        <v>4933</v>
      </c>
      <c r="H5" s="4">
        <v>29</v>
      </c>
      <c r="I5" s="4">
        <v>16</v>
      </c>
      <c r="J5" s="6">
        <f t="shared" si="0"/>
        <v>2.7164685908319185E-2</v>
      </c>
      <c r="K5" s="4">
        <v>99</v>
      </c>
      <c r="L5" s="4">
        <v>308.3</v>
      </c>
      <c r="M5" s="4">
        <v>64</v>
      </c>
      <c r="N5" s="4">
        <v>28</v>
      </c>
      <c r="P5" s="22" t="s">
        <v>276</v>
      </c>
      <c r="Q5" s="22" t="s">
        <v>44</v>
      </c>
      <c r="R5" s="23">
        <v>2014</v>
      </c>
      <c r="S5" s="23">
        <f t="shared" si="1"/>
        <v>3407</v>
      </c>
      <c r="T5" s="23">
        <f t="shared" si="1"/>
        <v>4952</v>
      </c>
      <c r="AE5" s="10">
        <v>2011</v>
      </c>
      <c r="AF5" s="11" t="str">
        <f t="shared" ref="AF5:AF14" si="2">IFERROR(IF(SUMIFS(D:D, $B:$B, $AG$2, $A:$A, $AE5)=0, "-", SUMIFS(D:D, $B:$B, $AG$2, $A:$A, $AE5)), "-")</f>
        <v>-</v>
      </c>
      <c r="AG5" s="11" t="str">
        <f t="shared" ref="AG5:AG14" si="3">IFERROR(IF(SUMIFS(E:E, $B:$B, $AG$2, $A:$A, $AE5)=0, "-", SUMIFS(E:E, $B:$B, $AG$2, $A:$A, $AE5)), "-")</f>
        <v>-</v>
      </c>
      <c r="AH5" s="11" t="str">
        <f t="shared" ref="AH5:AH14" si="4">IFERROR(IF(SUMIFS(F:F, $B:$B, $AG$2, $A:$A, $AE5)=0, "-", SUMIFS(F:F, $B:$B, $AG$2, $A:$A, $AE5)), "-")</f>
        <v>-</v>
      </c>
      <c r="AI5" s="19" t="str">
        <f t="shared" ref="AI5:AI14" si="5">IFERROR(IF(SUMIFS(G:G, $B:$B, $AG$2, $A:$A, $AE5)=0, "-", SUMIFS(G:G, $B:$B, $AG$2, $A:$A, $AE5)), "-")</f>
        <v>-</v>
      </c>
      <c r="AJ5" s="12" t="str">
        <f>IFERROR(AI5/AG5, "-")</f>
        <v>-</v>
      </c>
      <c r="AK5" s="12" t="str">
        <f>IFERROR(AI5/AF5, "-")</f>
        <v>-</v>
      </c>
      <c r="AL5" s="19" t="str">
        <f t="shared" ref="AL5:AL14" si="6">IFERROR(IF(SUMIFS(H:H, $B:$B, $AG$2, $A:$A, $AE5)=0, "-", SUMIFS(H:H, $B:$B, $AG$2, $A:$A, $AE5)), "-")</f>
        <v>-</v>
      </c>
      <c r="AM5" s="13" t="str">
        <f>IFERROR(AL5/AG5, "-")</f>
        <v>-</v>
      </c>
      <c r="AN5" s="11" t="str">
        <f t="shared" ref="AN5:AN14" si="7">IFERROR(IF(SUMIFS(I:I, $B:$B, $AG$2, $A:$A, $AE5)=0, "-", SUMIFS(I:I, $B:$B, $AG$2, $A:$A, $AE5)), "-")</f>
        <v>-</v>
      </c>
      <c r="AO5" s="18" t="str">
        <f t="shared" ref="AO5:AO14" si="8">IFERROR(IF(SUMIFS(J:J, $B:$B, $AG$2, $A:$A, $AE5)=0, "-", SUMIFS(J:J, $B:$B, $AG$2, $A:$A, $AE5)), "-")</f>
        <v>-</v>
      </c>
      <c r="AP5" s="14" t="str">
        <f t="shared" ref="AP5:AP14" si="9">IFERROR(IF(SUMIFS(K:K, $B:$B, $AG$2, $A:$A, $AE5)=0, "-", SUMIFS(K:K, $B:$B, $AG$2, $A:$A, $AE5)), "-")</f>
        <v>-</v>
      </c>
      <c r="AQ5" s="14" t="str">
        <f t="shared" ref="AQ5:AQ14" si="10">IFERROR(IF(SUMIFS(L:L, $B:$B, $AG$2, $A:$A, $AE5)=0, "-", SUMIFS(L:L, $B:$B, $AG$2, $A:$A, $AE5)), "-")</f>
        <v>-</v>
      </c>
    </row>
    <row r="6" spans="1:47" x14ac:dyDescent="0.35">
      <c r="A6" s="4">
        <v>2011</v>
      </c>
      <c r="B6" s="4" t="s">
        <v>126</v>
      </c>
      <c r="C6" s="4" t="s">
        <v>38</v>
      </c>
      <c r="D6" s="4">
        <v>366</v>
      </c>
      <c r="E6" s="4">
        <v>582</v>
      </c>
      <c r="F6" s="4">
        <v>62.9</v>
      </c>
      <c r="G6" s="4">
        <v>4624</v>
      </c>
      <c r="H6" s="4">
        <v>27</v>
      </c>
      <c r="I6" s="4">
        <v>20</v>
      </c>
      <c r="J6" s="6">
        <f t="shared" si="0"/>
        <v>3.4364261168384883E-2</v>
      </c>
      <c r="K6" s="4">
        <v>58</v>
      </c>
      <c r="L6" s="4">
        <v>289</v>
      </c>
      <c r="M6" s="4">
        <v>64.099999999999994</v>
      </c>
      <c r="N6" s="4">
        <v>30</v>
      </c>
      <c r="P6" s="22" t="s">
        <v>207</v>
      </c>
      <c r="Q6" s="22" t="s">
        <v>32</v>
      </c>
      <c r="R6" s="23">
        <v>2015</v>
      </c>
      <c r="S6" s="23">
        <f t="shared" si="1"/>
        <v>3646</v>
      </c>
      <c r="T6" s="23">
        <f t="shared" si="1"/>
        <v>4822</v>
      </c>
      <c r="AE6" s="10">
        <v>2012</v>
      </c>
      <c r="AF6" s="11" t="str">
        <f t="shared" si="2"/>
        <v>-</v>
      </c>
      <c r="AG6" s="11" t="str">
        <f t="shared" si="3"/>
        <v>-</v>
      </c>
      <c r="AH6" s="11" t="str">
        <f t="shared" si="4"/>
        <v>-</v>
      </c>
      <c r="AI6" s="19" t="str">
        <f t="shared" si="5"/>
        <v>-</v>
      </c>
      <c r="AJ6" s="12" t="str">
        <f t="shared" ref="AJ6:AJ14" si="11">IFERROR(AI6/AG6, "-")</f>
        <v>-</v>
      </c>
      <c r="AK6" s="12" t="str">
        <f t="shared" ref="AK6:AK14" si="12">IFERROR(AI6/AF6, "-")</f>
        <v>-</v>
      </c>
      <c r="AL6" s="19" t="str">
        <f t="shared" si="6"/>
        <v>-</v>
      </c>
      <c r="AM6" s="13" t="str">
        <f t="shared" ref="AM6:AM14" si="13">IFERROR(AL6/AG6, "-")</f>
        <v>-</v>
      </c>
      <c r="AN6" s="11" t="str">
        <f t="shared" si="7"/>
        <v>-</v>
      </c>
      <c r="AO6" s="18" t="str">
        <f t="shared" si="8"/>
        <v>-</v>
      </c>
      <c r="AP6" s="14" t="str">
        <f t="shared" si="9"/>
        <v>-</v>
      </c>
      <c r="AQ6" s="14" t="str">
        <f t="shared" si="10"/>
        <v>-</v>
      </c>
      <c r="AT6" s="23" t="s">
        <v>338</v>
      </c>
      <c r="AU6" s="23">
        <v>3</v>
      </c>
    </row>
    <row r="7" spans="1:47" x14ac:dyDescent="0.35">
      <c r="A7" s="4">
        <v>2011</v>
      </c>
      <c r="B7" s="4" t="s">
        <v>127</v>
      </c>
      <c r="C7" s="4" t="s">
        <v>61</v>
      </c>
      <c r="D7" s="4">
        <v>353</v>
      </c>
      <c r="E7" s="4">
        <v>569</v>
      </c>
      <c r="F7" s="4">
        <v>62</v>
      </c>
      <c r="G7" s="4">
        <v>3832</v>
      </c>
      <c r="H7" s="4">
        <v>24</v>
      </c>
      <c r="I7" s="4">
        <v>23</v>
      </c>
      <c r="J7" s="6">
        <f t="shared" si="0"/>
        <v>4.0421792618629174E-2</v>
      </c>
      <c r="K7" s="4">
        <v>60</v>
      </c>
      <c r="L7" s="4">
        <v>239.5</v>
      </c>
      <c r="M7" s="4">
        <v>50.5</v>
      </c>
      <c r="N7" s="4">
        <v>22</v>
      </c>
      <c r="P7" s="22" t="s">
        <v>219</v>
      </c>
      <c r="Q7" s="22" t="s">
        <v>61</v>
      </c>
      <c r="R7" s="23">
        <v>2016</v>
      </c>
      <c r="S7" s="23">
        <f t="shared" si="1"/>
        <v>3166</v>
      </c>
      <c r="T7" s="23">
        <f t="shared" si="1"/>
        <v>4377</v>
      </c>
      <c r="AE7" s="10">
        <v>2013</v>
      </c>
      <c r="AF7" s="11">
        <f t="shared" si="2"/>
        <v>247</v>
      </c>
      <c r="AG7" s="11">
        <f t="shared" si="3"/>
        <v>416</v>
      </c>
      <c r="AH7" s="11">
        <f t="shared" si="4"/>
        <v>59.4</v>
      </c>
      <c r="AI7" s="19">
        <f t="shared" si="5"/>
        <v>2608</v>
      </c>
      <c r="AJ7" s="12">
        <f t="shared" si="11"/>
        <v>6.2692307692307692</v>
      </c>
      <c r="AK7" s="12">
        <f t="shared" si="12"/>
        <v>10.558704453441296</v>
      </c>
      <c r="AL7" s="19">
        <f t="shared" si="6"/>
        <v>19</v>
      </c>
      <c r="AM7" s="13">
        <f t="shared" si="13"/>
        <v>4.567307692307692E-2</v>
      </c>
      <c r="AN7" s="11">
        <f t="shared" si="7"/>
        <v>9</v>
      </c>
      <c r="AO7" s="18">
        <f t="shared" si="8"/>
        <v>2.1634615384615384E-2</v>
      </c>
      <c r="AP7" s="14">
        <f t="shared" si="9"/>
        <v>85</v>
      </c>
      <c r="AQ7" s="14">
        <f t="shared" si="10"/>
        <v>200.6</v>
      </c>
      <c r="AT7" s="23" t="s">
        <v>339</v>
      </c>
      <c r="AU7" s="23">
        <v>11</v>
      </c>
    </row>
    <row r="8" spans="1:47" x14ac:dyDescent="0.35">
      <c r="A8" s="4">
        <v>2011</v>
      </c>
      <c r="B8" s="4" t="s">
        <v>128</v>
      </c>
      <c r="C8" s="4" t="s">
        <v>44</v>
      </c>
      <c r="D8" s="4">
        <v>347</v>
      </c>
      <c r="E8" s="4">
        <v>566</v>
      </c>
      <c r="F8" s="4">
        <v>61.3</v>
      </c>
      <c r="G8" s="4">
        <v>4177</v>
      </c>
      <c r="H8" s="4">
        <v>29</v>
      </c>
      <c r="I8" s="4">
        <v>12</v>
      </c>
      <c r="J8" s="6">
        <f t="shared" si="0"/>
        <v>2.1201413427561839E-2</v>
      </c>
      <c r="K8" s="4">
        <v>80</v>
      </c>
      <c r="L8" s="4">
        <v>261.10000000000002</v>
      </c>
      <c r="M8" s="4">
        <v>69.099999999999994</v>
      </c>
      <c r="N8" s="4">
        <v>26</v>
      </c>
      <c r="P8" s="22" t="s">
        <v>179</v>
      </c>
      <c r="Q8" s="22" t="s">
        <v>53</v>
      </c>
      <c r="R8" s="23">
        <v>2017</v>
      </c>
      <c r="S8" s="23">
        <f t="shared" si="1"/>
        <v>4277</v>
      </c>
      <c r="T8" s="23">
        <f t="shared" si="1"/>
        <v>4490</v>
      </c>
      <c r="AE8" s="10">
        <v>2014</v>
      </c>
      <c r="AF8" s="11">
        <f t="shared" si="2"/>
        <v>117</v>
      </c>
      <c r="AG8" s="11">
        <f t="shared" si="3"/>
        <v>203</v>
      </c>
      <c r="AH8" s="11">
        <f t="shared" si="4"/>
        <v>57.6</v>
      </c>
      <c r="AI8" s="19">
        <f t="shared" si="5"/>
        <v>1417</v>
      </c>
      <c r="AJ8" s="12">
        <f t="shared" si="11"/>
        <v>6.9802955665024626</v>
      </c>
      <c r="AK8" s="12">
        <f t="shared" si="12"/>
        <v>12.111111111111111</v>
      </c>
      <c r="AL8" s="19">
        <f t="shared" si="6"/>
        <v>10</v>
      </c>
      <c r="AM8" s="13">
        <f t="shared" si="13"/>
        <v>4.9261083743842367E-2</v>
      </c>
      <c r="AN8" s="11">
        <f t="shared" si="7"/>
        <v>6</v>
      </c>
      <c r="AO8" s="18">
        <f t="shared" si="8"/>
        <v>2.9556650246305417E-2</v>
      </c>
      <c r="AP8" s="14">
        <f t="shared" si="9"/>
        <v>41</v>
      </c>
      <c r="AQ8" s="14">
        <f t="shared" si="10"/>
        <v>236.2</v>
      </c>
      <c r="AT8" s="23">
        <v>0</v>
      </c>
      <c r="AU8" s="23" t="s">
        <v>342</v>
      </c>
    </row>
    <row r="9" spans="1:47" x14ac:dyDescent="0.35">
      <c r="A9" s="4">
        <v>2011</v>
      </c>
      <c r="B9" s="4" t="s">
        <v>129</v>
      </c>
      <c r="C9" s="4" t="s">
        <v>55</v>
      </c>
      <c r="D9" s="4">
        <v>346</v>
      </c>
      <c r="E9" s="4">
        <v>551</v>
      </c>
      <c r="F9" s="4">
        <v>62.8</v>
      </c>
      <c r="G9" s="4">
        <v>3592</v>
      </c>
      <c r="H9" s="4">
        <v>16</v>
      </c>
      <c r="I9" s="4">
        <v>22</v>
      </c>
      <c r="J9" s="6">
        <f t="shared" si="0"/>
        <v>3.9927404718693285E-2</v>
      </c>
      <c r="K9" s="4">
        <v>65</v>
      </c>
      <c r="L9" s="4">
        <v>239.5</v>
      </c>
      <c r="M9" s="4">
        <v>46.7</v>
      </c>
      <c r="N9" s="4">
        <v>29</v>
      </c>
      <c r="P9" s="22" t="s">
        <v>178</v>
      </c>
      <c r="Q9" s="22" t="s">
        <v>17</v>
      </c>
      <c r="R9" s="23">
        <v>2018</v>
      </c>
      <c r="S9" s="23">
        <f t="shared" si="1"/>
        <v>4247</v>
      </c>
      <c r="T9" s="23">
        <f t="shared" si="1"/>
        <v>5172</v>
      </c>
      <c r="AE9" s="10">
        <v>2015</v>
      </c>
      <c r="AF9" s="11" t="str">
        <f t="shared" si="2"/>
        <v>-</v>
      </c>
      <c r="AG9" s="11" t="str">
        <f t="shared" si="3"/>
        <v>-</v>
      </c>
      <c r="AH9" s="11" t="str">
        <f t="shared" si="4"/>
        <v>-</v>
      </c>
      <c r="AI9" s="19" t="str">
        <f t="shared" si="5"/>
        <v>-</v>
      </c>
      <c r="AJ9" s="12" t="str">
        <f t="shared" si="11"/>
        <v>-</v>
      </c>
      <c r="AK9" s="12" t="str">
        <f t="shared" si="12"/>
        <v>-</v>
      </c>
      <c r="AL9" s="19" t="str">
        <f t="shared" si="6"/>
        <v>-</v>
      </c>
      <c r="AM9" s="13" t="str">
        <f t="shared" si="13"/>
        <v>-</v>
      </c>
      <c r="AN9" s="11" t="str">
        <f t="shared" si="7"/>
        <v>-</v>
      </c>
      <c r="AO9" s="18" t="str">
        <f t="shared" si="8"/>
        <v>-</v>
      </c>
      <c r="AP9" s="14" t="str">
        <f t="shared" si="9"/>
        <v>-</v>
      </c>
      <c r="AQ9" s="14" t="str">
        <f t="shared" si="10"/>
        <v>-</v>
      </c>
      <c r="AT9" s="23">
        <v>1</v>
      </c>
      <c r="AU9" s="23" t="s">
        <v>3</v>
      </c>
    </row>
    <row r="10" spans="1:47" x14ac:dyDescent="0.35">
      <c r="A10" s="4">
        <v>2011</v>
      </c>
      <c r="B10" s="4" t="s">
        <v>130</v>
      </c>
      <c r="C10" s="4" t="s">
        <v>51</v>
      </c>
      <c r="D10" s="4">
        <v>308</v>
      </c>
      <c r="E10" s="4">
        <v>543</v>
      </c>
      <c r="F10" s="4">
        <v>56.7</v>
      </c>
      <c r="G10" s="4">
        <v>3474</v>
      </c>
      <c r="H10" s="4">
        <v>26</v>
      </c>
      <c r="I10" s="4">
        <v>18</v>
      </c>
      <c r="J10" s="6">
        <f t="shared" si="0"/>
        <v>3.3149171270718231E-2</v>
      </c>
      <c r="K10" s="4">
        <v>74</v>
      </c>
      <c r="L10" s="4">
        <v>217.1</v>
      </c>
      <c r="M10" s="4">
        <v>44.1</v>
      </c>
      <c r="N10" s="4">
        <v>39</v>
      </c>
      <c r="P10" s="22" t="s">
        <v>260</v>
      </c>
      <c r="Q10" s="22" t="s">
        <v>40</v>
      </c>
      <c r="R10" s="23">
        <v>2019</v>
      </c>
      <c r="S10" s="23">
        <f t="shared" si="1"/>
        <v>3994</v>
      </c>
      <c r="T10" s="23">
        <f t="shared" si="1"/>
        <v>3214</v>
      </c>
      <c r="AE10" s="10">
        <v>2016</v>
      </c>
      <c r="AF10" s="11">
        <f t="shared" si="2"/>
        <v>10</v>
      </c>
      <c r="AG10" s="11">
        <f t="shared" si="3"/>
        <v>11</v>
      </c>
      <c r="AH10" s="11">
        <f t="shared" si="4"/>
        <v>90.9</v>
      </c>
      <c r="AI10" s="19">
        <f t="shared" si="5"/>
        <v>75</v>
      </c>
      <c r="AJ10" s="12">
        <f t="shared" si="11"/>
        <v>6.8181818181818183</v>
      </c>
      <c r="AK10" s="12">
        <f t="shared" si="12"/>
        <v>7.5</v>
      </c>
      <c r="AL10" s="19">
        <f t="shared" si="6"/>
        <v>1</v>
      </c>
      <c r="AM10" s="13">
        <f t="shared" si="13"/>
        <v>9.0909090909090912E-2</v>
      </c>
      <c r="AN10" s="11" t="str">
        <f t="shared" si="7"/>
        <v>-</v>
      </c>
      <c r="AO10" s="18" t="str">
        <f t="shared" si="8"/>
        <v>-</v>
      </c>
      <c r="AP10" s="14">
        <f t="shared" si="9"/>
        <v>13</v>
      </c>
      <c r="AQ10" s="14">
        <f t="shared" si="10"/>
        <v>37.5</v>
      </c>
      <c r="AT10" s="23">
        <v>2</v>
      </c>
      <c r="AU10" s="23" t="s">
        <v>4</v>
      </c>
    </row>
    <row r="11" spans="1:47" x14ac:dyDescent="0.35">
      <c r="A11" s="4">
        <v>2011</v>
      </c>
      <c r="B11" s="4" t="s">
        <v>131</v>
      </c>
      <c r="C11" s="4" t="s">
        <v>32</v>
      </c>
      <c r="D11" s="4">
        <v>312</v>
      </c>
      <c r="E11" s="4">
        <v>542</v>
      </c>
      <c r="F11" s="4">
        <v>57.6</v>
      </c>
      <c r="G11" s="4">
        <v>3610</v>
      </c>
      <c r="H11" s="4">
        <v>20</v>
      </c>
      <c r="I11" s="4">
        <v>12</v>
      </c>
      <c r="J11" s="6">
        <f t="shared" si="0"/>
        <v>2.2140221402214021E-2</v>
      </c>
      <c r="K11" s="4">
        <v>74</v>
      </c>
      <c r="L11" s="4">
        <v>225.6</v>
      </c>
      <c r="M11" s="4">
        <v>62.5</v>
      </c>
      <c r="N11" s="4">
        <v>31</v>
      </c>
      <c r="P11" s="22" t="s">
        <v>161</v>
      </c>
      <c r="Q11" s="22" t="s">
        <v>57</v>
      </c>
      <c r="R11" s="23">
        <v>2020</v>
      </c>
      <c r="S11" s="23">
        <f t="shared" si="1"/>
        <v>4320</v>
      </c>
      <c r="T11" s="23">
        <f t="shared" si="1"/>
        <v>4129</v>
      </c>
      <c r="AE11" s="10">
        <v>2017</v>
      </c>
      <c r="AF11" s="11">
        <f t="shared" si="2"/>
        <v>93</v>
      </c>
      <c r="AG11" s="11">
        <f t="shared" si="3"/>
        <v>140</v>
      </c>
      <c r="AH11" s="11">
        <f t="shared" si="4"/>
        <v>66.400000000000006</v>
      </c>
      <c r="AI11" s="19">
        <f t="shared" si="5"/>
        <v>833</v>
      </c>
      <c r="AJ11" s="12">
        <f t="shared" si="11"/>
        <v>5.95</v>
      </c>
      <c r="AK11" s="12">
        <f t="shared" si="12"/>
        <v>8.956989247311828</v>
      </c>
      <c r="AL11" s="19">
        <f t="shared" si="6"/>
        <v>4</v>
      </c>
      <c r="AM11" s="13">
        <f t="shared" si="13"/>
        <v>2.8571428571428571E-2</v>
      </c>
      <c r="AN11" s="11">
        <f t="shared" si="7"/>
        <v>5</v>
      </c>
      <c r="AO11" s="18">
        <f t="shared" si="8"/>
        <v>3.5714285714285712E-2</v>
      </c>
      <c r="AP11" s="14">
        <f t="shared" si="9"/>
        <v>29</v>
      </c>
      <c r="AQ11" s="14">
        <f t="shared" si="10"/>
        <v>208.3</v>
      </c>
      <c r="AT11" s="23">
        <v>3</v>
      </c>
      <c r="AU11" s="23" t="s">
        <v>5</v>
      </c>
    </row>
    <row r="12" spans="1:47" x14ac:dyDescent="0.35">
      <c r="A12" s="4">
        <v>2011</v>
      </c>
      <c r="B12" s="4" t="s">
        <v>132</v>
      </c>
      <c r="C12" s="4" t="s">
        <v>18</v>
      </c>
      <c r="D12" s="4">
        <v>346</v>
      </c>
      <c r="E12" s="4">
        <v>522</v>
      </c>
      <c r="F12" s="4">
        <v>66.3</v>
      </c>
      <c r="G12" s="4">
        <v>4184</v>
      </c>
      <c r="H12" s="4">
        <v>31</v>
      </c>
      <c r="I12" s="4">
        <v>10</v>
      </c>
      <c r="J12" s="6">
        <f t="shared" si="0"/>
        <v>1.9157088122605363E-2</v>
      </c>
      <c r="K12" s="4">
        <v>77</v>
      </c>
      <c r="L12" s="4">
        <v>261.5</v>
      </c>
      <c r="M12" s="4">
        <v>69.5</v>
      </c>
      <c r="N12" s="4">
        <v>36</v>
      </c>
      <c r="P12" s="22" t="s">
        <v>287</v>
      </c>
      <c r="Q12" s="22" t="s">
        <v>18</v>
      </c>
      <c r="AE12" s="10">
        <v>2018</v>
      </c>
      <c r="AF12" s="11">
        <f t="shared" si="2"/>
        <v>15</v>
      </c>
      <c r="AG12" s="11">
        <f t="shared" si="3"/>
        <v>21</v>
      </c>
      <c r="AH12" s="11">
        <f t="shared" si="4"/>
        <v>71.400000000000006</v>
      </c>
      <c r="AI12" s="19">
        <f t="shared" si="5"/>
        <v>174</v>
      </c>
      <c r="AJ12" s="12">
        <f t="shared" si="11"/>
        <v>8.2857142857142865</v>
      </c>
      <c r="AK12" s="12">
        <f t="shared" si="12"/>
        <v>11.6</v>
      </c>
      <c r="AL12" s="19">
        <f t="shared" si="6"/>
        <v>1</v>
      </c>
      <c r="AM12" s="13">
        <f t="shared" si="13"/>
        <v>4.7619047619047616E-2</v>
      </c>
      <c r="AN12" s="11" t="str">
        <f t="shared" si="7"/>
        <v>-</v>
      </c>
      <c r="AO12" s="18" t="str">
        <f t="shared" si="8"/>
        <v>-</v>
      </c>
      <c r="AP12" s="14">
        <f t="shared" si="9"/>
        <v>26</v>
      </c>
      <c r="AQ12" s="14">
        <f t="shared" si="10"/>
        <v>87</v>
      </c>
      <c r="AT12" s="23">
        <v>4</v>
      </c>
      <c r="AU12" s="23" t="s">
        <v>334</v>
      </c>
    </row>
    <row r="13" spans="1:47" x14ac:dyDescent="0.35">
      <c r="A13" s="4">
        <v>2011</v>
      </c>
      <c r="B13" s="4" t="s">
        <v>133</v>
      </c>
      <c r="C13" s="4" t="s">
        <v>56</v>
      </c>
      <c r="D13" s="4">
        <v>319</v>
      </c>
      <c r="E13" s="4">
        <v>518</v>
      </c>
      <c r="F13" s="4">
        <v>61.6</v>
      </c>
      <c r="G13" s="4">
        <v>3571</v>
      </c>
      <c r="H13" s="4">
        <v>18</v>
      </c>
      <c r="I13" s="4">
        <v>14</v>
      </c>
      <c r="J13" s="6">
        <f t="shared" si="0"/>
        <v>2.7027027027027029E-2</v>
      </c>
      <c r="K13" s="4">
        <v>80</v>
      </c>
      <c r="L13" s="4">
        <v>223.2</v>
      </c>
      <c r="M13" s="4">
        <v>51.4</v>
      </c>
      <c r="N13" s="4">
        <v>19</v>
      </c>
      <c r="P13" s="22" t="s">
        <v>175</v>
      </c>
      <c r="Q13" s="22" t="s">
        <v>20</v>
      </c>
      <c r="AE13" s="10">
        <v>2019</v>
      </c>
      <c r="AF13" s="11">
        <f t="shared" si="2"/>
        <v>6</v>
      </c>
      <c r="AG13" s="11">
        <f t="shared" si="3"/>
        <v>10</v>
      </c>
      <c r="AH13" s="11">
        <f t="shared" si="4"/>
        <v>60</v>
      </c>
      <c r="AI13" s="19">
        <f t="shared" si="5"/>
        <v>56</v>
      </c>
      <c r="AJ13" s="12">
        <f t="shared" si="11"/>
        <v>5.6</v>
      </c>
      <c r="AK13" s="12">
        <f t="shared" si="12"/>
        <v>9.3333333333333339</v>
      </c>
      <c r="AL13" s="19">
        <f t="shared" si="6"/>
        <v>1</v>
      </c>
      <c r="AM13" s="13">
        <f t="shared" si="13"/>
        <v>0.1</v>
      </c>
      <c r="AN13" s="11" t="str">
        <f t="shared" si="7"/>
        <v>-</v>
      </c>
      <c r="AO13" s="18" t="str">
        <f t="shared" si="8"/>
        <v>-</v>
      </c>
      <c r="AP13" s="14">
        <f t="shared" si="9"/>
        <v>19</v>
      </c>
      <c r="AQ13" s="14">
        <f t="shared" si="10"/>
        <v>28</v>
      </c>
      <c r="AT13" s="23">
        <v>5</v>
      </c>
      <c r="AU13" s="23" t="s">
        <v>335</v>
      </c>
    </row>
    <row r="14" spans="1:47" x14ac:dyDescent="0.35">
      <c r="A14" s="4">
        <v>2011</v>
      </c>
      <c r="B14" s="4" t="s">
        <v>134</v>
      </c>
      <c r="C14" s="4" t="s">
        <v>53</v>
      </c>
      <c r="D14" s="4">
        <v>310</v>
      </c>
      <c r="E14" s="4">
        <v>517</v>
      </c>
      <c r="F14" s="4">
        <v>60</v>
      </c>
      <c r="G14" s="4">
        <v>4051</v>
      </c>
      <c r="H14" s="4">
        <v>21</v>
      </c>
      <c r="I14" s="4">
        <v>17</v>
      </c>
      <c r="J14" s="6">
        <f t="shared" si="0"/>
        <v>3.2882011605415859E-2</v>
      </c>
      <c r="K14" s="4">
        <v>91</v>
      </c>
      <c r="L14" s="4">
        <v>253.2</v>
      </c>
      <c r="M14" s="4">
        <v>58.1</v>
      </c>
      <c r="N14" s="4">
        <v>35</v>
      </c>
      <c r="P14" s="22" t="s">
        <v>223</v>
      </c>
      <c r="Q14" s="22" t="s">
        <v>47</v>
      </c>
      <c r="AE14" s="10">
        <v>2020</v>
      </c>
      <c r="AF14" s="11">
        <f t="shared" si="2"/>
        <v>111</v>
      </c>
      <c r="AG14" s="11">
        <f t="shared" si="3"/>
        <v>179</v>
      </c>
      <c r="AH14" s="11">
        <f t="shared" si="4"/>
        <v>62</v>
      </c>
      <c r="AI14" s="19">
        <f t="shared" si="5"/>
        <v>1072</v>
      </c>
      <c r="AJ14" s="12">
        <f t="shared" si="11"/>
        <v>5.988826815642458</v>
      </c>
      <c r="AK14" s="12">
        <f t="shared" si="12"/>
        <v>9.6576576576576585</v>
      </c>
      <c r="AL14" s="19">
        <f t="shared" si="6"/>
        <v>7</v>
      </c>
      <c r="AM14" s="13">
        <f t="shared" si="13"/>
        <v>3.9106145251396648E-2</v>
      </c>
      <c r="AN14" s="11">
        <f t="shared" si="7"/>
        <v>5</v>
      </c>
      <c r="AO14" s="18">
        <f t="shared" si="8"/>
        <v>2.7932960893854747E-2</v>
      </c>
      <c r="AP14" s="14">
        <f t="shared" si="9"/>
        <v>46</v>
      </c>
      <c r="AQ14" s="14">
        <f t="shared" si="10"/>
        <v>214.4</v>
      </c>
      <c r="AT14" s="23">
        <v>6</v>
      </c>
      <c r="AU14" s="23" t="s">
        <v>6</v>
      </c>
    </row>
    <row r="15" spans="1:47" x14ac:dyDescent="0.35">
      <c r="A15" s="4">
        <v>2011</v>
      </c>
      <c r="B15" s="4" t="s">
        <v>135</v>
      </c>
      <c r="C15" s="4" t="s">
        <v>40</v>
      </c>
      <c r="D15" s="4">
        <v>300</v>
      </c>
      <c r="E15" s="4">
        <v>516</v>
      </c>
      <c r="F15" s="4">
        <v>58.1</v>
      </c>
      <c r="G15" s="4">
        <v>3398</v>
      </c>
      <c r="H15" s="4">
        <v>20</v>
      </c>
      <c r="I15" s="4">
        <v>13</v>
      </c>
      <c r="J15" s="6">
        <f t="shared" si="0"/>
        <v>2.5193798449612403E-2</v>
      </c>
      <c r="K15" s="4">
        <v>84</v>
      </c>
      <c r="L15" s="4">
        <v>212.4</v>
      </c>
      <c r="M15" s="4">
        <v>46.9</v>
      </c>
      <c r="N15" s="4">
        <v>24</v>
      </c>
      <c r="P15" s="22" t="s">
        <v>254</v>
      </c>
      <c r="Q15" s="22" t="s">
        <v>21</v>
      </c>
      <c r="AT15" s="23">
        <v>7</v>
      </c>
      <c r="AU15" s="23" t="s">
        <v>336</v>
      </c>
    </row>
    <row r="16" spans="1:47" x14ac:dyDescent="0.35">
      <c r="A16" s="4">
        <v>2011</v>
      </c>
      <c r="B16" s="4" t="s">
        <v>136</v>
      </c>
      <c r="C16" s="4" t="s">
        <v>30</v>
      </c>
      <c r="D16" s="4">
        <v>324</v>
      </c>
      <c r="E16" s="4">
        <v>513</v>
      </c>
      <c r="F16" s="4">
        <v>63.2</v>
      </c>
      <c r="G16" s="4">
        <v>4077</v>
      </c>
      <c r="H16" s="4">
        <v>21</v>
      </c>
      <c r="I16" s="4">
        <v>14</v>
      </c>
      <c r="J16" s="6">
        <f t="shared" si="0"/>
        <v>2.7290448343079921E-2</v>
      </c>
      <c r="K16" s="4">
        <v>95</v>
      </c>
      <c r="L16" s="4">
        <v>271.8</v>
      </c>
      <c r="M16" s="4">
        <v>65</v>
      </c>
      <c r="N16" s="4">
        <v>40</v>
      </c>
      <c r="P16" s="22" t="s">
        <v>300</v>
      </c>
      <c r="Q16" s="22" t="s">
        <v>12</v>
      </c>
      <c r="AE16" s="1" t="s">
        <v>337</v>
      </c>
      <c r="AF16" s="10">
        <f>SUM(AF5:AF15)</f>
        <v>599</v>
      </c>
      <c r="AG16" s="10">
        <f t="shared" ref="AG16:AN16" si="14">SUM(AG5:AG15)</f>
        <v>980</v>
      </c>
      <c r="AH16" s="10">
        <f t="shared" si="14"/>
        <v>467.70000000000005</v>
      </c>
      <c r="AI16" s="10">
        <f t="shared" si="14"/>
        <v>6235</v>
      </c>
      <c r="AJ16" s="15">
        <f>IFERROR(AI16/AG16, "-")</f>
        <v>6.3622448979591839</v>
      </c>
      <c r="AK16" s="15">
        <f>IFERROR(AI16/AF16, "-")</f>
        <v>10.409015025041736</v>
      </c>
      <c r="AL16" s="10">
        <f t="shared" si="14"/>
        <v>43</v>
      </c>
      <c r="AM16" s="17">
        <f>IFERROR(AL16/AG16, "-")</f>
        <v>4.3877551020408162E-2</v>
      </c>
      <c r="AN16" s="10">
        <f t="shared" si="14"/>
        <v>25</v>
      </c>
      <c r="AO16" s="17">
        <f>IFERROR(AN16/AG16, "-")</f>
        <v>2.5510204081632654E-2</v>
      </c>
      <c r="AP16" s="10">
        <f>SUM(AP5:AP15)</f>
        <v>259</v>
      </c>
      <c r="AQ16" s="16">
        <f t="shared" ref="AQ16" si="15">SUM(AQ5:AQ15)</f>
        <v>1011.9999999999999</v>
      </c>
      <c r="AT16" s="23">
        <v>8</v>
      </c>
      <c r="AU16" s="23" t="s">
        <v>7</v>
      </c>
    </row>
    <row r="17" spans="1:47" x14ac:dyDescent="0.35">
      <c r="A17" s="4">
        <v>2011</v>
      </c>
      <c r="B17" s="4" t="s">
        <v>137</v>
      </c>
      <c r="C17" s="4" t="s">
        <v>21</v>
      </c>
      <c r="D17" s="4">
        <v>343</v>
      </c>
      <c r="E17" s="4">
        <v>502</v>
      </c>
      <c r="F17" s="4">
        <v>68.3</v>
      </c>
      <c r="G17" s="4">
        <v>4643</v>
      </c>
      <c r="H17" s="4">
        <v>45</v>
      </c>
      <c r="I17" s="4">
        <v>6</v>
      </c>
      <c r="J17" s="6">
        <f t="shared" si="0"/>
        <v>1.1952191235059761E-2</v>
      </c>
      <c r="K17" s="4">
        <v>93</v>
      </c>
      <c r="L17" s="4">
        <v>309.5</v>
      </c>
      <c r="M17" s="4">
        <v>84.5</v>
      </c>
      <c r="N17" s="4">
        <v>36</v>
      </c>
      <c r="P17" s="22" t="s">
        <v>144</v>
      </c>
      <c r="Q17" s="22" t="s">
        <v>13</v>
      </c>
      <c r="AT17" s="23">
        <v>9</v>
      </c>
      <c r="AU17" s="23" t="s">
        <v>327</v>
      </c>
    </row>
    <row r="18" spans="1:47" x14ac:dyDescent="0.35">
      <c r="A18" s="4">
        <v>2011</v>
      </c>
      <c r="B18" s="4" t="s">
        <v>138</v>
      </c>
      <c r="C18" s="4" t="s">
        <v>57</v>
      </c>
      <c r="D18" s="4">
        <v>265</v>
      </c>
      <c r="E18" s="4">
        <v>463</v>
      </c>
      <c r="F18" s="4">
        <v>57.2</v>
      </c>
      <c r="G18" s="4">
        <v>2733</v>
      </c>
      <c r="H18" s="4">
        <v>14</v>
      </c>
      <c r="I18" s="4">
        <v>11</v>
      </c>
      <c r="J18" s="6">
        <f t="shared" si="0"/>
        <v>2.3758099352051837E-2</v>
      </c>
      <c r="K18" s="4">
        <v>56</v>
      </c>
      <c r="L18" s="4">
        <v>210.2</v>
      </c>
      <c r="M18" s="4">
        <v>44.4</v>
      </c>
      <c r="N18" s="4">
        <v>32</v>
      </c>
      <c r="P18" s="22" t="s">
        <v>124</v>
      </c>
      <c r="Q18" s="22" t="s">
        <v>23</v>
      </c>
      <c r="AM18" s="1" t="s">
        <v>341</v>
      </c>
      <c r="AN18" s="26" t="str">
        <f>VLOOKUP(AU6,AT8:AU19,2,FALSE)</f>
        <v>Yds</v>
      </c>
      <c r="AO18" s="1"/>
      <c r="AP18" s="1" t="s">
        <v>340</v>
      </c>
      <c r="AQ18" s="26" t="str">
        <f>VLOOKUP(AU7,AT8:AU19,2,FALSE)</f>
        <v>Y/G</v>
      </c>
      <c r="AT18" s="23">
        <v>10</v>
      </c>
      <c r="AU18" s="23" t="s">
        <v>8</v>
      </c>
    </row>
    <row r="19" spans="1:47" x14ac:dyDescent="0.35">
      <c r="A19" s="4">
        <v>2011</v>
      </c>
      <c r="B19" s="4" t="s">
        <v>139</v>
      </c>
      <c r="C19" s="4" t="s">
        <v>29</v>
      </c>
      <c r="D19" s="4">
        <v>265</v>
      </c>
      <c r="E19" s="4">
        <v>458</v>
      </c>
      <c r="F19" s="4">
        <v>57.9</v>
      </c>
      <c r="G19" s="4">
        <v>3151</v>
      </c>
      <c r="H19" s="4">
        <v>16</v>
      </c>
      <c r="I19" s="4">
        <v>20</v>
      </c>
      <c r="J19" s="6">
        <f t="shared" si="0"/>
        <v>4.3668122270742356E-2</v>
      </c>
      <c r="K19" s="4">
        <v>51</v>
      </c>
      <c r="L19" s="4">
        <v>242.4</v>
      </c>
      <c r="M19" s="4">
        <v>42.7</v>
      </c>
      <c r="N19" s="4">
        <v>25</v>
      </c>
      <c r="P19" s="22" t="s">
        <v>321</v>
      </c>
      <c r="Q19" s="22" t="s">
        <v>34</v>
      </c>
      <c r="AT19" s="23">
        <v>11</v>
      </c>
      <c r="AU19" s="23" t="s">
        <v>9</v>
      </c>
    </row>
    <row r="20" spans="1:47" x14ac:dyDescent="0.35">
      <c r="A20" s="4">
        <v>2011</v>
      </c>
      <c r="B20" s="4" t="s">
        <v>140</v>
      </c>
      <c r="C20" s="4" t="s">
        <v>36</v>
      </c>
      <c r="D20" s="4">
        <v>271</v>
      </c>
      <c r="E20" s="4">
        <v>450</v>
      </c>
      <c r="F20" s="4">
        <v>60.2</v>
      </c>
      <c r="G20" s="4">
        <v>3091</v>
      </c>
      <c r="H20" s="4">
        <v>14</v>
      </c>
      <c r="I20" s="4">
        <v>13</v>
      </c>
      <c r="J20" s="6">
        <f t="shared" si="0"/>
        <v>2.8888888888888888E-2</v>
      </c>
      <c r="K20" s="4">
        <v>61</v>
      </c>
      <c r="L20" s="4">
        <v>206.1</v>
      </c>
      <c r="M20" s="4">
        <v>44.7</v>
      </c>
      <c r="N20" s="4">
        <v>42</v>
      </c>
      <c r="P20" s="22" t="s">
        <v>123</v>
      </c>
      <c r="Q20" s="22" t="s">
        <v>114</v>
      </c>
    </row>
    <row r="21" spans="1:47" x14ac:dyDescent="0.35">
      <c r="A21" s="4">
        <v>2011</v>
      </c>
      <c r="B21" s="4" t="s">
        <v>141</v>
      </c>
      <c r="C21" s="4" t="s">
        <v>49</v>
      </c>
      <c r="D21" s="4">
        <v>273</v>
      </c>
      <c r="E21" s="4">
        <v>445</v>
      </c>
      <c r="F21" s="4">
        <v>61.3</v>
      </c>
      <c r="G21" s="4">
        <v>3144</v>
      </c>
      <c r="H21" s="4">
        <v>17</v>
      </c>
      <c r="I21" s="4">
        <v>5</v>
      </c>
      <c r="J21" s="6">
        <f t="shared" si="0"/>
        <v>1.1235955056179775E-2</v>
      </c>
      <c r="K21" s="4">
        <v>56</v>
      </c>
      <c r="L21" s="4">
        <v>196.5</v>
      </c>
      <c r="M21" s="4">
        <v>53</v>
      </c>
      <c r="N21" s="4">
        <v>44</v>
      </c>
      <c r="P21" s="22" t="s">
        <v>224</v>
      </c>
      <c r="Q21" s="22" t="s">
        <v>113</v>
      </c>
    </row>
    <row r="22" spans="1:47" x14ac:dyDescent="0.35">
      <c r="A22" s="4">
        <v>2011</v>
      </c>
      <c r="B22" s="4" t="s">
        <v>142</v>
      </c>
      <c r="C22" s="4" t="s">
        <v>45</v>
      </c>
      <c r="D22" s="4">
        <v>253</v>
      </c>
      <c r="E22" s="4">
        <v>423</v>
      </c>
      <c r="F22" s="4">
        <v>59.8</v>
      </c>
      <c r="G22" s="4">
        <v>3303</v>
      </c>
      <c r="H22" s="4">
        <v>18</v>
      </c>
      <c r="I22" s="4">
        <v>14</v>
      </c>
      <c r="J22" s="6">
        <f t="shared" si="0"/>
        <v>3.309692671394799E-2</v>
      </c>
      <c r="K22" s="4">
        <v>73</v>
      </c>
      <c r="L22" s="4">
        <v>254.1</v>
      </c>
      <c r="M22" s="4">
        <v>60.9</v>
      </c>
      <c r="N22" s="4">
        <v>23</v>
      </c>
      <c r="P22" s="22" t="s">
        <v>251</v>
      </c>
      <c r="Q22" s="22" t="s">
        <v>115</v>
      </c>
      <c r="R22" s="24" t="s">
        <v>121</v>
      </c>
      <c r="S22" s="24" t="s">
        <v>6</v>
      </c>
      <c r="T22" s="24" t="s">
        <v>327</v>
      </c>
    </row>
    <row r="23" spans="1:47" x14ac:dyDescent="0.35">
      <c r="A23" s="4">
        <v>2011</v>
      </c>
      <c r="B23" s="4" t="s">
        <v>143</v>
      </c>
      <c r="C23" s="4" t="s">
        <v>23</v>
      </c>
      <c r="D23" s="4">
        <v>210</v>
      </c>
      <c r="E23" s="4">
        <v>413</v>
      </c>
      <c r="F23" s="4">
        <v>50.8</v>
      </c>
      <c r="G23" s="4">
        <v>2214</v>
      </c>
      <c r="H23" s="4">
        <v>12</v>
      </c>
      <c r="I23" s="4">
        <v>11</v>
      </c>
      <c r="J23" s="6">
        <f t="shared" si="0"/>
        <v>2.6634382566585957E-2</v>
      </c>
      <c r="K23" s="4">
        <v>74</v>
      </c>
      <c r="L23" s="4">
        <v>147.6</v>
      </c>
      <c r="M23" s="4">
        <v>22.1</v>
      </c>
      <c r="N23" s="4">
        <v>40</v>
      </c>
      <c r="P23" s="22" t="s">
        <v>188</v>
      </c>
      <c r="Q23" s="22" t="s">
        <v>42</v>
      </c>
      <c r="R23" s="23">
        <v>2011</v>
      </c>
      <c r="S23" s="23">
        <f t="shared" ref="S23:S32" si="16">SUMIFS(H:H, A:A, R23)</f>
        <v>737</v>
      </c>
      <c r="T23" s="25">
        <f t="shared" ref="T23:T32" si="17">AVERAGEIF(A:A, R23, J:J)</f>
        <v>3.5355727180961194E-2</v>
      </c>
    </row>
    <row r="24" spans="1:47" x14ac:dyDescent="0.35">
      <c r="A24" s="4">
        <v>2011</v>
      </c>
      <c r="B24" s="4" t="s">
        <v>144</v>
      </c>
      <c r="C24" s="4" t="s">
        <v>58</v>
      </c>
      <c r="D24" s="4">
        <v>191</v>
      </c>
      <c r="E24" s="4">
        <v>357</v>
      </c>
      <c r="F24" s="4">
        <v>53.5</v>
      </c>
      <c r="G24" s="4">
        <v>2164</v>
      </c>
      <c r="H24" s="4">
        <v>6</v>
      </c>
      <c r="I24" s="4">
        <v>6</v>
      </c>
      <c r="J24" s="6">
        <f t="shared" si="0"/>
        <v>1.680672268907563E-2</v>
      </c>
      <c r="K24" s="4">
        <v>68</v>
      </c>
      <c r="L24" s="4">
        <v>216.4</v>
      </c>
      <c r="M24" s="4">
        <v>30.5</v>
      </c>
      <c r="N24" s="4">
        <v>36</v>
      </c>
      <c r="P24" s="22" t="s">
        <v>309</v>
      </c>
      <c r="Q24" s="22" t="s">
        <v>22</v>
      </c>
      <c r="R24" s="23">
        <v>2012</v>
      </c>
      <c r="S24" s="23">
        <f t="shared" si="16"/>
        <v>753</v>
      </c>
      <c r="T24" s="25">
        <f t="shared" si="17"/>
        <v>3.180897769707719E-2</v>
      </c>
    </row>
    <row r="25" spans="1:47" x14ac:dyDescent="0.35">
      <c r="A25" s="4">
        <v>2011</v>
      </c>
      <c r="B25" s="4" t="s">
        <v>145</v>
      </c>
      <c r="C25" s="4" t="s">
        <v>42</v>
      </c>
      <c r="D25" s="4">
        <v>210</v>
      </c>
      <c r="E25" s="4">
        <v>347</v>
      </c>
      <c r="F25" s="4">
        <v>60.5</v>
      </c>
      <c r="G25" s="4">
        <v>2497</v>
      </c>
      <c r="H25" s="4">
        <v>16</v>
      </c>
      <c r="I25" s="4">
        <v>9</v>
      </c>
      <c r="J25" s="6">
        <f t="shared" si="0"/>
        <v>2.5936599423631124E-2</v>
      </c>
      <c r="K25" s="4">
        <v>65</v>
      </c>
      <c r="L25" s="4">
        <v>192.1</v>
      </c>
      <c r="M25" s="4">
        <v>57.2</v>
      </c>
      <c r="N25" s="4">
        <v>36</v>
      </c>
      <c r="P25" s="22" t="s">
        <v>265</v>
      </c>
      <c r="Q25" s="22" t="s">
        <v>25</v>
      </c>
      <c r="R25" s="23">
        <v>2013</v>
      </c>
      <c r="S25" s="23">
        <f t="shared" si="16"/>
        <v>799</v>
      </c>
      <c r="T25" s="25">
        <f t="shared" si="17"/>
        <v>3.9624750096861429E-2</v>
      </c>
    </row>
    <row r="26" spans="1:47" x14ac:dyDescent="0.35">
      <c r="A26" s="4">
        <v>2011</v>
      </c>
      <c r="B26" s="4" t="s">
        <v>146</v>
      </c>
      <c r="C26" s="4" t="s">
        <v>59</v>
      </c>
      <c r="D26" s="4">
        <v>199</v>
      </c>
      <c r="E26" s="4">
        <v>328</v>
      </c>
      <c r="F26" s="4">
        <v>60.7</v>
      </c>
      <c r="G26" s="4">
        <v>2753</v>
      </c>
      <c r="H26" s="4">
        <v>13</v>
      </c>
      <c r="I26" s="4">
        <v>16</v>
      </c>
      <c r="J26" s="6">
        <f t="shared" si="0"/>
        <v>4.878048780487805E-2</v>
      </c>
      <c r="K26" s="4">
        <v>78</v>
      </c>
      <c r="L26" s="4">
        <v>275.3</v>
      </c>
      <c r="M26" s="4">
        <v>55.7</v>
      </c>
      <c r="N26" s="4">
        <v>17</v>
      </c>
      <c r="P26" s="22" t="s">
        <v>157</v>
      </c>
      <c r="Q26" s="22" t="s">
        <v>15</v>
      </c>
      <c r="R26" s="23">
        <v>2014</v>
      </c>
      <c r="S26" s="23">
        <f t="shared" si="16"/>
        <v>803</v>
      </c>
      <c r="T26" s="25">
        <f t="shared" si="17"/>
        <v>3.0450437231249617E-2</v>
      </c>
    </row>
    <row r="27" spans="1:47" x14ac:dyDescent="0.35">
      <c r="A27" s="4">
        <v>2011</v>
      </c>
      <c r="B27" s="4" t="s">
        <v>147</v>
      </c>
      <c r="C27" s="4" t="s">
        <v>17</v>
      </c>
      <c r="D27" s="4">
        <v>182</v>
      </c>
      <c r="E27" s="4">
        <v>314</v>
      </c>
      <c r="F27" s="4">
        <v>58</v>
      </c>
      <c r="G27" s="4">
        <v>2319</v>
      </c>
      <c r="H27" s="4">
        <v>13</v>
      </c>
      <c r="I27" s="4">
        <v>7</v>
      </c>
      <c r="J27" s="6">
        <f t="shared" si="0"/>
        <v>2.2292993630573247E-2</v>
      </c>
      <c r="K27" s="4">
        <v>56</v>
      </c>
      <c r="L27" s="4">
        <v>231.9</v>
      </c>
      <c r="M27" s="4">
        <v>63.6</v>
      </c>
      <c r="N27" s="4">
        <v>23</v>
      </c>
      <c r="P27" s="22" t="s">
        <v>211</v>
      </c>
      <c r="Q27" s="22" t="s">
        <v>27</v>
      </c>
      <c r="R27" s="23">
        <v>2015</v>
      </c>
      <c r="S27" s="23">
        <f t="shared" si="16"/>
        <v>840</v>
      </c>
      <c r="T27" s="25">
        <f t="shared" si="17"/>
        <v>2.47945289880026E-2</v>
      </c>
    </row>
    <row r="28" spans="1:47" x14ac:dyDescent="0.35">
      <c r="A28" s="4">
        <v>2011</v>
      </c>
      <c r="B28" s="4" t="s">
        <v>148</v>
      </c>
      <c r="C28" s="4" t="s">
        <v>12</v>
      </c>
      <c r="D28" s="4">
        <v>178</v>
      </c>
      <c r="E28" s="4">
        <v>292</v>
      </c>
      <c r="F28" s="4">
        <v>61</v>
      </c>
      <c r="G28" s="4">
        <v>2479</v>
      </c>
      <c r="H28" s="4">
        <v>15</v>
      </c>
      <c r="I28" s="4">
        <v>6</v>
      </c>
      <c r="J28" s="6">
        <f t="shared" si="0"/>
        <v>2.0547945205479451E-2</v>
      </c>
      <c r="K28" s="4">
        <v>80</v>
      </c>
      <c r="L28" s="4">
        <v>247.9</v>
      </c>
      <c r="M28" s="4">
        <v>72.900000000000006</v>
      </c>
      <c r="N28" s="4">
        <v>16</v>
      </c>
      <c r="P28" s="22" t="s">
        <v>222</v>
      </c>
      <c r="Q28" s="22" t="s">
        <v>51</v>
      </c>
      <c r="R28" s="23">
        <v>2016</v>
      </c>
      <c r="S28" s="23">
        <f t="shared" si="16"/>
        <v>779</v>
      </c>
      <c r="T28" s="25">
        <f t="shared" si="17"/>
        <v>3.1586381256619542E-2</v>
      </c>
      <c r="AU28" s="24"/>
    </row>
    <row r="29" spans="1:47" x14ac:dyDescent="0.35">
      <c r="A29" s="4">
        <v>2011</v>
      </c>
      <c r="B29" s="4" t="s">
        <v>149</v>
      </c>
      <c r="C29" s="4" t="s">
        <v>22</v>
      </c>
      <c r="D29" s="4">
        <v>158</v>
      </c>
      <c r="E29" s="4">
        <v>291</v>
      </c>
      <c r="F29" s="4">
        <v>54.3</v>
      </c>
      <c r="G29" s="4">
        <v>1853</v>
      </c>
      <c r="H29" s="4">
        <v>13</v>
      </c>
      <c r="I29" s="4">
        <v>13</v>
      </c>
      <c r="J29" s="6">
        <f t="shared" si="0"/>
        <v>4.4673539518900345E-2</v>
      </c>
      <c r="K29" s="4">
        <v>72</v>
      </c>
      <c r="L29" s="4">
        <v>168.5</v>
      </c>
      <c r="M29" s="4">
        <v>33.4</v>
      </c>
      <c r="N29" s="4">
        <v>30</v>
      </c>
      <c r="P29" s="22" t="s">
        <v>152</v>
      </c>
      <c r="Q29" s="22" t="s">
        <v>59</v>
      </c>
      <c r="R29" s="23">
        <v>2017</v>
      </c>
      <c r="S29" s="23">
        <f t="shared" si="16"/>
        <v>738</v>
      </c>
      <c r="T29" s="25">
        <f t="shared" si="17"/>
        <v>3.254119977629899E-2</v>
      </c>
    </row>
    <row r="30" spans="1:47" x14ac:dyDescent="0.35">
      <c r="A30" s="4">
        <v>2011</v>
      </c>
      <c r="B30" s="4" t="s">
        <v>150</v>
      </c>
      <c r="C30" s="4" t="s">
        <v>26</v>
      </c>
      <c r="D30" s="4">
        <v>151</v>
      </c>
      <c r="E30" s="4">
        <v>275</v>
      </c>
      <c r="F30" s="4">
        <v>54.9</v>
      </c>
      <c r="G30" s="4">
        <v>1913</v>
      </c>
      <c r="H30" s="4">
        <v>11</v>
      </c>
      <c r="I30" s="4">
        <v>14</v>
      </c>
      <c r="J30" s="6">
        <f t="shared" si="0"/>
        <v>5.0909090909090911E-2</v>
      </c>
      <c r="K30" s="4">
        <v>60</v>
      </c>
      <c r="L30" s="4">
        <v>239.1</v>
      </c>
      <c r="M30" s="4">
        <v>34.9</v>
      </c>
      <c r="N30" s="4">
        <v>23</v>
      </c>
      <c r="P30" s="22" t="s">
        <v>228</v>
      </c>
      <c r="Q30" s="22" t="s">
        <v>45</v>
      </c>
      <c r="R30" s="23">
        <v>2018</v>
      </c>
      <c r="S30" s="23">
        <f t="shared" si="16"/>
        <v>833</v>
      </c>
      <c r="T30" s="25">
        <f t="shared" si="17"/>
        <v>2.806314329331128E-2</v>
      </c>
    </row>
    <row r="31" spans="1:47" x14ac:dyDescent="0.35">
      <c r="A31" s="4">
        <v>2011</v>
      </c>
      <c r="B31" s="4" t="s">
        <v>151</v>
      </c>
      <c r="C31" s="4" t="s">
        <v>20</v>
      </c>
      <c r="D31" s="4">
        <v>126</v>
      </c>
      <c r="E31" s="4">
        <v>271</v>
      </c>
      <c r="F31" s="4">
        <v>46.5</v>
      </c>
      <c r="G31" s="4">
        <v>1729</v>
      </c>
      <c r="H31" s="4">
        <v>12</v>
      </c>
      <c r="I31" s="4">
        <v>6</v>
      </c>
      <c r="J31" s="6">
        <f t="shared" si="0"/>
        <v>2.2140221402214021E-2</v>
      </c>
      <c r="K31" s="4">
        <v>56</v>
      </c>
      <c r="L31" s="4">
        <v>123.5</v>
      </c>
      <c r="M31" s="4">
        <v>39.6</v>
      </c>
      <c r="N31" s="4">
        <v>33</v>
      </c>
      <c r="P31" s="22" t="s">
        <v>168</v>
      </c>
      <c r="Q31" s="22" t="s">
        <v>30</v>
      </c>
      <c r="R31" s="23">
        <v>2019</v>
      </c>
      <c r="S31" s="23">
        <f t="shared" si="16"/>
        <v>792</v>
      </c>
      <c r="T31" s="25">
        <f t="shared" si="17"/>
        <v>2.3966784254636497E-2</v>
      </c>
    </row>
    <row r="32" spans="1:47" x14ac:dyDescent="0.35">
      <c r="A32" s="4">
        <v>2011</v>
      </c>
      <c r="B32" s="4" t="s">
        <v>152</v>
      </c>
      <c r="C32" s="4" t="s">
        <v>34</v>
      </c>
      <c r="D32" s="4">
        <v>160</v>
      </c>
      <c r="E32" s="4">
        <v>269</v>
      </c>
      <c r="F32" s="4">
        <v>59.5</v>
      </c>
      <c r="G32" s="4">
        <v>1713</v>
      </c>
      <c r="H32" s="4">
        <v>10</v>
      </c>
      <c r="I32" s="4">
        <v>9</v>
      </c>
      <c r="J32" s="6">
        <f t="shared" si="0"/>
        <v>3.3457249070631967E-2</v>
      </c>
      <c r="K32" s="4">
        <v>52</v>
      </c>
      <c r="L32" s="4">
        <v>190.3</v>
      </c>
      <c r="M32" s="4">
        <v>54.7</v>
      </c>
      <c r="N32" s="4">
        <v>22</v>
      </c>
      <c r="P32" s="22" t="s">
        <v>166</v>
      </c>
      <c r="Q32" s="22" t="s">
        <v>38</v>
      </c>
      <c r="R32" s="23">
        <v>2020</v>
      </c>
      <c r="S32" s="23">
        <f t="shared" si="16"/>
        <v>863</v>
      </c>
      <c r="T32" s="25">
        <f t="shared" si="17"/>
        <v>2.8920459054217446E-2</v>
      </c>
    </row>
    <row r="33" spans="1:42" x14ac:dyDescent="0.35">
      <c r="A33" s="4">
        <v>2011</v>
      </c>
      <c r="B33" s="4" t="s">
        <v>153</v>
      </c>
      <c r="C33" s="4" t="s">
        <v>26</v>
      </c>
      <c r="D33" s="4">
        <v>146</v>
      </c>
      <c r="E33" s="4">
        <v>253</v>
      </c>
      <c r="F33" s="4">
        <v>57.7</v>
      </c>
      <c r="G33" s="4">
        <v>1955</v>
      </c>
      <c r="H33" s="4">
        <v>9</v>
      </c>
      <c r="I33" s="4">
        <v>8</v>
      </c>
      <c r="J33" s="6">
        <f t="shared" si="0"/>
        <v>3.1620553359683792E-2</v>
      </c>
      <c r="K33" s="4">
        <v>73</v>
      </c>
      <c r="L33" s="4">
        <v>217.2</v>
      </c>
      <c r="M33" s="4">
        <v>34</v>
      </c>
      <c r="N33" s="4">
        <v>30</v>
      </c>
      <c r="P33" s="22" t="s">
        <v>253</v>
      </c>
      <c r="Q33" s="22" t="s">
        <v>36</v>
      </c>
    </row>
    <row r="34" spans="1:42" x14ac:dyDescent="0.35">
      <c r="A34" s="4">
        <v>2011</v>
      </c>
      <c r="B34" s="4" t="s">
        <v>154</v>
      </c>
      <c r="C34" s="4" t="s">
        <v>17</v>
      </c>
      <c r="D34" s="4">
        <v>150</v>
      </c>
      <c r="E34" s="4">
        <v>252</v>
      </c>
      <c r="F34" s="4">
        <v>59.5</v>
      </c>
      <c r="G34" s="4">
        <v>1758</v>
      </c>
      <c r="H34" s="4">
        <v>9</v>
      </c>
      <c r="I34" s="4">
        <v>9</v>
      </c>
      <c r="J34" s="6">
        <f t="shared" si="0"/>
        <v>3.5714285714285712E-2</v>
      </c>
      <c r="K34" s="4">
        <v>52</v>
      </c>
      <c r="L34" s="4">
        <v>195.3</v>
      </c>
      <c r="M34" s="4">
        <v>34</v>
      </c>
      <c r="N34" s="4">
        <v>10</v>
      </c>
      <c r="P34" s="22" t="s">
        <v>298</v>
      </c>
      <c r="Q34" s="22" t="s">
        <v>49</v>
      </c>
    </row>
    <row r="35" spans="1:42" x14ac:dyDescent="0.35">
      <c r="A35" s="4">
        <v>2011</v>
      </c>
      <c r="B35" s="4" t="s">
        <v>155</v>
      </c>
      <c r="C35" s="4" t="s">
        <v>13</v>
      </c>
      <c r="D35" s="4">
        <v>132</v>
      </c>
      <c r="E35" s="4">
        <v>243</v>
      </c>
      <c r="F35" s="4">
        <v>54.3</v>
      </c>
      <c r="G35" s="4">
        <v>1541</v>
      </c>
      <c r="H35" s="4">
        <v>6</v>
      </c>
      <c r="I35" s="4">
        <v>9</v>
      </c>
      <c r="J35" s="6">
        <f t="shared" si="0"/>
        <v>3.7037037037037035E-2</v>
      </c>
      <c r="K35" s="4">
        <v>87</v>
      </c>
      <c r="L35" s="4">
        <v>171.2</v>
      </c>
      <c r="M35" s="4">
        <v>30.4</v>
      </c>
      <c r="N35" s="4">
        <v>16</v>
      </c>
      <c r="P35" s="22" t="s">
        <v>201</v>
      </c>
      <c r="Q35" s="22" t="s">
        <v>58</v>
      </c>
    </row>
    <row r="36" spans="1:42" x14ac:dyDescent="0.35">
      <c r="A36" s="4">
        <v>2011</v>
      </c>
      <c r="B36" s="4" t="s">
        <v>156</v>
      </c>
      <c r="C36" s="4" t="s">
        <v>13</v>
      </c>
      <c r="D36" s="4">
        <v>122</v>
      </c>
      <c r="E36" s="4">
        <v>193</v>
      </c>
      <c r="F36" s="4">
        <v>63.2</v>
      </c>
      <c r="G36" s="4">
        <v>1201</v>
      </c>
      <c r="H36" s="4">
        <v>6</v>
      </c>
      <c r="I36" s="4">
        <v>4</v>
      </c>
      <c r="J36" s="6">
        <f t="shared" si="0"/>
        <v>2.072538860103627E-2</v>
      </c>
      <c r="K36" s="4">
        <v>40</v>
      </c>
      <c r="L36" s="4">
        <v>150.1</v>
      </c>
      <c r="M36" s="4">
        <v>44.3</v>
      </c>
      <c r="N36" s="4">
        <v>14</v>
      </c>
      <c r="P36" s="22" t="s">
        <v>221</v>
      </c>
      <c r="Q36" s="22" t="s">
        <v>55</v>
      </c>
    </row>
    <row r="37" spans="1:42" x14ac:dyDescent="0.35">
      <c r="A37" s="4">
        <v>2011</v>
      </c>
      <c r="B37" s="4" t="s">
        <v>157</v>
      </c>
      <c r="C37" s="4" t="s">
        <v>59</v>
      </c>
      <c r="D37" s="4">
        <v>100</v>
      </c>
      <c r="E37" s="4">
        <v>165</v>
      </c>
      <c r="F37" s="4">
        <v>60.6</v>
      </c>
      <c r="G37" s="4">
        <v>1170</v>
      </c>
      <c r="H37" s="4">
        <v>6</v>
      </c>
      <c r="I37" s="4">
        <v>4</v>
      </c>
      <c r="J37" s="6">
        <f t="shared" si="0"/>
        <v>2.4242424242424242E-2</v>
      </c>
      <c r="K37" s="4">
        <v>58</v>
      </c>
      <c r="L37" s="4">
        <v>195</v>
      </c>
      <c r="M37" s="4">
        <v>55.1</v>
      </c>
      <c r="N37" s="4">
        <v>5</v>
      </c>
      <c r="P37" s="22" t="s">
        <v>147</v>
      </c>
      <c r="Q37" s="22" t="s">
        <v>56</v>
      </c>
      <c r="AN37" s="23"/>
      <c r="AO37" s="23" t="str">
        <f>AN18</f>
        <v>Yds</v>
      </c>
      <c r="AP37" s="23" t="str">
        <f>AQ18</f>
        <v>Y/G</v>
      </c>
    </row>
    <row r="38" spans="1:42" x14ac:dyDescent="0.35">
      <c r="A38" s="4">
        <v>2011</v>
      </c>
      <c r="B38" s="4" t="s">
        <v>158</v>
      </c>
      <c r="C38" s="4" t="s">
        <v>22</v>
      </c>
      <c r="D38" s="4">
        <v>94</v>
      </c>
      <c r="E38" s="4">
        <v>156</v>
      </c>
      <c r="F38" s="4">
        <v>60.3</v>
      </c>
      <c r="G38" s="4">
        <v>1026</v>
      </c>
      <c r="H38" s="4">
        <v>4</v>
      </c>
      <c r="I38" s="4">
        <v>2</v>
      </c>
      <c r="J38" s="6">
        <f t="shared" si="0"/>
        <v>1.282051282051282E-2</v>
      </c>
      <c r="K38" s="4">
        <v>60</v>
      </c>
      <c r="L38" s="4">
        <v>171</v>
      </c>
      <c r="M38" s="4">
        <v>55.3</v>
      </c>
      <c r="N38" s="4">
        <v>16</v>
      </c>
      <c r="P38" s="22" t="s">
        <v>135</v>
      </c>
      <c r="Q38" s="22" t="s">
        <v>29</v>
      </c>
      <c r="AN38" s="23">
        <v>2011</v>
      </c>
      <c r="AO38" s="23" t="str">
        <f>INDEX($AF$5:$AQ$14, MATCH($AN38,$AE$5:$AE$14, 0), MATCH(AO$37, $AF$4:$AQ$4, 0))</f>
        <v>-</v>
      </c>
      <c r="AP38" s="23" t="str">
        <f>INDEX($AF$5:$AQ$14, MATCH($AN38,$AE$5:$AE$14, 0), MATCH(AP$37, $AF$4:$AQ$4, 0))</f>
        <v>-</v>
      </c>
    </row>
    <row r="39" spans="1:42" x14ac:dyDescent="0.35">
      <c r="A39" s="4">
        <v>2011</v>
      </c>
      <c r="B39" s="4" t="s">
        <v>159</v>
      </c>
      <c r="C39" s="4" t="s">
        <v>34</v>
      </c>
      <c r="D39" s="4">
        <v>80</v>
      </c>
      <c r="E39" s="4">
        <v>134</v>
      </c>
      <c r="F39" s="4">
        <v>59.7</v>
      </c>
      <c r="G39" s="4">
        <v>796</v>
      </c>
      <c r="H39" s="4">
        <v>2</v>
      </c>
      <c r="I39" s="4">
        <v>7</v>
      </c>
      <c r="J39" s="6">
        <f t="shared" si="0"/>
        <v>5.2238805970149252E-2</v>
      </c>
      <c r="K39" s="4">
        <v>38</v>
      </c>
      <c r="L39" s="4">
        <v>132.69999999999999</v>
      </c>
      <c r="M39" s="4">
        <v>29.6</v>
      </c>
      <c r="N39" s="4">
        <v>11</v>
      </c>
      <c r="P39" s="22" t="s">
        <v>186</v>
      </c>
      <c r="AN39" s="23">
        <v>2012</v>
      </c>
      <c r="AO39" s="23" t="str">
        <f t="shared" ref="AO39:AP47" si="18">INDEX($AF$5:$AQ$14, MATCH($AN39,$AE$5:$AE$14, 0), MATCH(AO$37, $AF$4:$AQ$4, 0))</f>
        <v>-</v>
      </c>
      <c r="AP39" s="23" t="str">
        <f t="shared" si="18"/>
        <v>-</v>
      </c>
    </row>
    <row r="40" spans="1:42" x14ac:dyDescent="0.35">
      <c r="A40" s="4">
        <v>2011</v>
      </c>
      <c r="B40" s="4" t="s">
        <v>160</v>
      </c>
      <c r="C40" s="4" t="s">
        <v>12</v>
      </c>
      <c r="D40" s="4">
        <v>82</v>
      </c>
      <c r="E40" s="4">
        <v>134</v>
      </c>
      <c r="F40" s="4">
        <v>61.2</v>
      </c>
      <c r="G40" s="4">
        <v>949</v>
      </c>
      <c r="H40" s="4">
        <v>3</v>
      </c>
      <c r="I40" s="4">
        <v>3</v>
      </c>
      <c r="J40" s="6">
        <f t="shared" si="0"/>
        <v>2.2388059701492536E-2</v>
      </c>
      <c r="K40" s="4">
        <v>50</v>
      </c>
      <c r="L40" s="4">
        <v>158.19999999999999</v>
      </c>
      <c r="M40" s="4">
        <v>43.6</v>
      </c>
      <c r="N40" s="4">
        <v>15</v>
      </c>
      <c r="P40" s="22" t="s">
        <v>269</v>
      </c>
      <c r="W40" s="8" t="s">
        <v>328</v>
      </c>
      <c r="X40" s="7">
        <v>0</v>
      </c>
      <c r="Z40" s="1" t="s">
        <v>331</v>
      </c>
      <c r="AN40" s="23">
        <v>2013</v>
      </c>
      <c r="AO40" s="23">
        <f t="shared" si="18"/>
        <v>2608</v>
      </c>
      <c r="AP40" s="23">
        <f t="shared" si="18"/>
        <v>200.6</v>
      </c>
    </row>
    <row r="41" spans="1:42" x14ac:dyDescent="0.35">
      <c r="A41" s="4">
        <v>2011</v>
      </c>
      <c r="B41" s="4" t="s">
        <v>161</v>
      </c>
      <c r="C41" s="4" t="s">
        <v>29</v>
      </c>
      <c r="D41" s="4">
        <v>80</v>
      </c>
      <c r="E41" s="4">
        <v>132</v>
      </c>
      <c r="F41" s="4">
        <v>60.6</v>
      </c>
      <c r="G41" s="4">
        <v>858</v>
      </c>
      <c r="H41" s="4">
        <v>2</v>
      </c>
      <c r="I41" s="4">
        <v>4</v>
      </c>
      <c r="J41" s="6">
        <f t="shared" si="0"/>
        <v>3.0303030303030304E-2</v>
      </c>
      <c r="K41" s="4">
        <v>32</v>
      </c>
      <c r="L41" s="4">
        <v>214.5</v>
      </c>
      <c r="M41" s="4">
        <v>39.1</v>
      </c>
      <c r="N41" s="4">
        <v>16</v>
      </c>
      <c r="P41" s="22" t="s">
        <v>225</v>
      </c>
      <c r="W41" s="8" t="s">
        <v>329</v>
      </c>
      <c r="X41" s="7">
        <v>4</v>
      </c>
      <c r="Z41" s="1"/>
      <c r="AN41" s="23">
        <v>2014</v>
      </c>
      <c r="AO41" s="23">
        <f t="shared" si="18"/>
        <v>1417</v>
      </c>
      <c r="AP41" s="23">
        <f t="shared" si="18"/>
        <v>236.2</v>
      </c>
    </row>
    <row r="42" spans="1:42" x14ac:dyDescent="0.35">
      <c r="A42" s="4">
        <v>2011</v>
      </c>
      <c r="B42" s="4" t="s">
        <v>162</v>
      </c>
      <c r="C42" s="4" t="s">
        <v>45</v>
      </c>
      <c r="D42" s="4">
        <v>66</v>
      </c>
      <c r="E42" s="4">
        <v>114</v>
      </c>
      <c r="F42" s="4">
        <v>57.9</v>
      </c>
      <c r="G42" s="4">
        <v>866</v>
      </c>
      <c r="H42" s="4">
        <v>4</v>
      </c>
      <c r="I42" s="4">
        <v>9</v>
      </c>
      <c r="J42" s="6">
        <f t="shared" si="0"/>
        <v>7.8947368421052627E-2</v>
      </c>
      <c r="K42" s="4">
        <v>58</v>
      </c>
      <c r="L42" s="4">
        <v>144.30000000000001</v>
      </c>
      <c r="M42" s="4">
        <v>41.9</v>
      </c>
      <c r="N42" s="4">
        <v>8</v>
      </c>
      <c r="P42" s="22" t="s">
        <v>176</v>
      </c>
      <c r="W42" s="8" t="s">
        <v>330</v>
      </c>
      <c r="X42" s="7">
        <f>IF( X41+X40 &lt;= 10, X40, 12-X41)</f>
        <v>0</v>
      </c>
      <c r="Z42" s="1" t="s">
        <v>332</v>
      </c>
      <c r="AN42" s="23">
        <v>2015</v>
      </c>
      <c r="AO42" s="23" t="str">
        <f t="shared" si="18"/>
        <v>-</v>
      </c>
      <c r="AP42" s="23" t="str">
        <f t="shared" si="18"/>
        <v>-</v>
      </c>
    </row>
    <row r="43" spans="1:42" x14ac:dyDescent="0.35">
      <c r="A43" s="4">
        <v>2011</v>
      </c>
      <c r="B43" s="4" t="s">
        <v>163</v>
      </c>
      <c r="C43" s="4" t="s">
        <v>42</v>
      </c>
      <c r="D43" s="4">
        <v>64</v>
      </c>
      <c r="E43" s="4">
        <v>112</v>
      </c>
      <c r="F43" s="4">
        <v>57.1</v>
      </c>
      <c r="G43" s="4">
        <v>868</v>
      </c>
      <c r="H43" s="4">
        <v>4</v>
      </c>
      <c r="I43" s="4">
        <v>4</v>
      </c>
      <c r="J43" s="6">
        <f t="shared" si="0"/>
        <v>3.5714285714285712E-2</v>
      </c>
      <c r="K43" s="4">
        <v>41</v>
      </c>
      <c r="L43" s="4">
        <v>217</v>
      </c>
      <c r="M43" s="4">
        <v>62.8</v>
      </c>
      <c r="N43" s="4">
        <v>11</v>
      </c>
      <c r="P43" s="22" t="s">
        <v>315</v>
      </c>
      <c r="AN43" s="23">
        <v>2016</v>
      </c>
      <c r="AO43" s="23">
        <f t="shared" si="18"/>
        <v>75</v>
      </c>
      <c r="AP43" s="23">
        <f t="shared" si="18"/>
        <v>37.5</v>
      </c>
    </row>
    <row r="44" spans="1:42" x14ac:dyDescent="0.35">
      <c r="A44" s="4">
        <v>2011</v>
      </c>
      <c r="B44" s="4" t="s">
        <v>164</v>
      </c>
      <c r="C44" s="4" t="s">
        <v>57</v>
      </c>
      <c r="D44" s="4">
        <v>55</v>
      </c>
      <c r="E44" s="4">
        <v>107</v>
      </c>
      <c r="F44" s="4">
        <v>51.4</v>
      </c>
      <c r="G44" s="4">
        <v>567</v>
      </c>
      <c r="H44" s="4">
        <v>2</v>
      </c>
      <c r="I44" s="4">
        <v>2</v>
      </c>
      <c r="J44" s="6">
        <f t="shared" si="0"/>
        <v>1.8691588785046728E-2</v>
      </c>
      <c r="K44" s="4">
        <v>76</v>
      </c>
      <c r="L44" s="4">
        <v>94.5</v>
      </c>
      <c r="M44" s="4">
        <v>54.4</v>
      </c>
      <c r="N44" s="4">
        <v>6</v>
      </c>
      <c r="P44" s="22" t="s">
        <v>277</v>
      </c>
      <c r="AN44" s="23">
        <v>2017</v>
      </c>
      <c r="AO44" s="23">
        <f t="shared" si="18"/>
        <v>833</v>
      </c>
      <c r="AP44" s="23">
        <f t="shared" si="18"/>
        <v>208.3</v>
      </c>
    </row>
    <row r="45" spans="1:42" x14ac:dyDescent="0.35">
      <c r="A45" s="4">
        <v>2011</v>
      </c>
      <c r="B45" s="4" t="s">
        <v>165</v>
      </c>
      <c r="C45" s="4" t="s">
        <v>17</v>
      </c>
      <c r="D45" s="4">
        <v>51</v>
      </c>
      <c r="E45" s="4">
        <v>102</v>
      </c>
      <c r="F45" s="4">
        <v>50</v>
      </c>
      <c r="G45" s="4">
        <v>613</v>
      </c>
      <c r="H45" s="4">
        <v>3</v>
      </c>
      <c r="I45" s="4">
        <v>9</v>
      </c>
      <c r="J45" s="6">
        <f t="shared" si="0"/>
        <v>8.8235294117647065E-2</v>
      </c>
      <c r="K45" s="4">
        <v>81</v>
      </c>
      <c r="L45" s="4">
        <v>102.2</v>
      </c>
      <c r="M45" s="4">
        <v>17.3</v>
      </c>
      <c r="N45" s="4">
        <v>19</v>
      </c>
      <c r="P45" s="22" t="s">
        <v>273</v>
      </c>
      <c r="AN45" s="23">
        <v>2018</v>
      </c>
      <c r="AO45" s="23">
        <f t="shared" si="18"/>
        <v>174</v>
      </c>
      <c r="AP45" s="23">
        <f t="shared" si="18"/>
        <v>87</v>
      </c>
    </row>
    <row r="46" spans="1:42" x14ac:dyDescent="0.35">
      <c r="A46" s="4">
        <v>2011</v>
      </c>
      <c r="B46" s="4" t="s">
        <v>166</v>
      </c>
      <c r="C46" s="4" t="s">
        <v>13</v>
      </c>
      <c r="D46" s="4">
        <v>48</v>
      </c>
      <c r="E46" s="4">
        <v>98</v>
      </c>
      <c r="F46" s="4">
        <v>49</v>
      </c>
      <c r="G46" s="4">
        <v>481</v>
      </c>
      <c r="H46" s="4">
        <v>2</v>
      </c>
      <c r="I46" s="4">
        <v>1</v>
      </c>
      <c r="J46" s="6">
        <f t="shared" si="0"/>
        <v>1.020408163265306E-2</v>
      </c>
      <c r="K46" s="4">
        <v>36</v>
      </c>
      <c r="L46" s="4">
        <v>160.30000000000001</v>
      </c>
      <c r="M46" s="4">
        <v>16.399999999999999</v>
      </c>
      <c r="N46" s="4">
        <v>5</v>
      </c>
      <c r="P46" s="22" t="s">
        <v>257</v>
      </c>
      <c r="AN46" s="23">
        <v>2019</v>
      </c>
      <c r="AO46" s="23">
        <f t="shared" si="18"/>
        <v>56</v>
      </c>
      <c r="AP46" s="23">
        <f t="shared" si="18"/>
        <v>28</v>
      </c>
    </row>
    <row r="47" spans="1:42" x14ac:dyDescent="0.35">
      <c r="A47" s="4">
        <v>2011</v>
      </c>
      <c r="B47" s="4" t="s">
        <v>167</v>
      </c>
      <c r="C47" s="4" t="s">
        <v>58</v>
      </c>
      <c r="D47" s="4">
        <v>53</v>
      </c>
      <c r="E47" s="4">
        <v>97</v>
      </c>
      <c r="F47" s="4">
        <v>54.6</v>
      </c>
      <c r="G47" s="4">
        <v>548</v>
      </c>
      <c r="H47" s="4">
        <v>1</v>
      </c>
      <c r="I47" s="4">
        <v>2</v>
      </c>
      <c r="J47" s="6">
        <f t="shared" si="0"/>
        <v>2.0618556701030927E-2</v>
      </c>
      <c r="K47" s="4">
        <v>34</v>
      </c>
      <c r="L47" s="4">
        <v>109.6</v>
      </c>
      <c r="M47" s="4">
        <v>27.3</v>
      </c>
      <c r="N47" s="4">
        <v>10</v>
      </c>
      <c r="P47" s="22" t="s">
        <v>290</v>
      </c>
      <c r="AN47" s="23">
        <v>2020</v>
      </c>
      <c r="AO47" s="23">
        <f t="shared" si="18"/>
        <v>1072</v>
      </c>
      <c r="AP47" s="23">
        <f t="shared" si="18"/>
        <v>214.4</v>
      </c>
    </row>
    <row r="48" spans="1:42" x14ac:dyDescent="0.35">
      <c r="A48" s="4">
        <v>2011</v>
      </c>
      <c r="B48" s="4" t="s">
        <v>168</v>
      </c>
      <c r="C48" s="4" t="s">
        <v>58</v>
      </c>
      <c r="D48" s="4">
        <v>48</v>
      </c>
      <c r="E48" s="4">
        <v>91</v>
      </c>
      <c r="F48" s="4">
        <v>52.7</v>
      </c>
      <c r="G48" s="4">
        <v>546</v>
      </c>
      <c r="H48" s="4">
        <v>2</v>
      </c>
      <c r="I48" s="4">
        <v>1</v>
      </c>
      <c r="J48" s="6">
        <f t="shared" si="0"/>
        <v>1.098901098901099E-2</v>
      </c>
      <c r="K48" s="4">
        <v>36</v>
      </c>
      <c r="L48" s="4">
        <v>182</v>
      </c>
      <c r="M48" s="4">
        <v>33.1</v>
      </c>
      <c r="N48" s="4">
        <v>9</v>
      </c>
      <c r="P48" s="22" t="s">
        <v>167</v>
      </c>
    </row>
    <row r="49" spans="1:16" x14ac:dyDescent="0.35">
      <c r="A49" s="4">
        <v>2011</v>
      </c>
      <c r="B49" s="4" t="s">
        <v>169</v>
      </c>
      <c r="C49" s="4" t="s">
        <v>56</v>
      </c>
      <c r="D49" s="4">
        <v>34</v>
      </c>
      <c r="E49" s="4">
        <v>66</v>
      </c>
      <c r="F49" s="4">
        <v>51.5</v>
      </c>
      <c r="G49" s="4">
        <v>542</v>
      </c>
      <c r="H49" s="4">
        <v>4</v>
      </c>
      <c r="I49" s="4">
        <v>0</v>
      </c>
      <c r="J49" s="6">
        <f t="shared" si="0"/>
        <v>0</v>
      </c>
      <c r="K49" s="4">
        <v>54</v>
      </c>
      <c r="L49" s="4">
        <v>108.4</v>
      </c>
      <c r="M49" s="4">
        <v>66.3</v>
      </c>
      <c r="N49" s="4">
        <v>5</v>
      </c>
      <c r="P49" s="22" t="s">
        <v>289</v>
      </c>
    </row>
    <row r="50" spans="1:16" x14ac:dyDescent="0.35">
      <c r="A50" s="4">
        <v>2011</v>
      </c>
      <c r="B50" s="4" t="s">
        <v>170</v>
      </c>
      <c r="C50" s="4" t="s">
        <v>23</v>
      </c>
      <c r="D50" s="4">
        <v>30</v>
      </c>
      <c r="E50" s="4">
        <v>56</v>
      </c>
      <c r="F50" s="4">
        <v>53.6</v>
      </c>
      <c r="G50" s="4">
        <v>296</v>
      </c>
      <c r="H50" s="4">
        <v>0</v>
      </c>
      <c r="I50" s="4">
        <v>4</v>
      </c>
      <c r="J50" s="6">
        <f t="shared" si="0"/>
        <v>7.1428571428571425E-2</v>
      </c>
      <c r="K50" s="4">
        <v>26</v>
      </c>
      <c r="L50" s="4">
        <v>74</v>
      </c>
      <c r="M50" s="4">
        <v>21.6</v>
      </c>
      <c r="N50" s="4">
        <v>4</v>
      </c>
      <c r="P50" s="22" t="s">
        <v>127</v>
      </c>
    </row>
    <row r="51" spans="1:16" x14ac:dyDescent="0.35">
      <c r="A51" s="4">
        <v>2011</v>
      </c>
      <c r="B51" s="4" t="s">
        <v>171</v>
      </c>
      <c r="C51" s="4" t="s">
        <v>36</v>
      </c>
      <c r="D51" s="4">
        <v>27</v>
      </c>
      <c r="E51" s="4">
        <v>56</v>
      </c>
      <c r="F51" s="4">
        <v>48.2</v>
      </c>
      <c r="G51" s="4">
        <v>298</v>
      </c>
      <c r="H51" s="4">
        <v>1</v>
      </c>
      <c r="I51" s="4">
        <v>1</v>
      </c>
      <c r="J51" s="6">
        <f t="shared" si="0"/>
        <v>1.7857142857142856E-2</v>
      </c>
      <c r="K51" s="4">
        <v>38</v>
      </c>
      <c r="L51" s="4">
        <v>99.3</v>
      </c>
      <c r="M51" s="4">
        <v>18.600000000000001</v>
      </c>
      <c r="N51" s="4">
        <v>8</v>
      </c>
      <c r="P51" s="22" t="s">
        <v>131</v>
      </c>
    </row>
    <row r="52" spans="1:16" x14ac:dyDescent="0.35">
      <c r="A52" s="4">
        <v>2011</v>
      </c>
      <c r="B52" s="4" t="s">
        <v>172</v>
      </c>
      <c r="C52" s="4" t="s">
        <v>17</v>
      </c>
      <c r="D52" s="4">
        <v>35</v>
      </c>
      <c r="E52" s="4">
        <v>55</v>
      </c>
      <c r="F52" s="4">
        <v>63.6</v>
      </c>
      <c r="G52" s="4">
        <v>414</v>
      </c>
      <c r="H52" s="4">
        <v>2</v>
      </c>
      <c r="I52" s="4">
        <v>4</v>
      </c>
      <c r="J52" s="6">
        <f t="shared" si="0"/>
        <v>7.2727272727272724E-2</v>
      </c>
      <c r="K52" s="4">
        <v>49</v>
      </c>
      <c r="L52" s="4">
        <v>138</v>
      </c>
      <c r="M52" s="4">
        <v>33.9</v>
      </c>
      <c r="N52" s="4">
        <v>7</v>
      </c>
      <c r="P52" s="22" t="s">
        <v>173</v>
      </c>
    </row>
    <row r="53" spans="1:16" x14ac:dyDescent="0.35">
      <c r="A53" s="4">
        <v>2011</v>
      </c>
      <c r="B53" s="4" t="s">
        <v>173</v>
      </c>
      <c r="C53" s="4" t="s">
        <v>21</v>
      </c>
      <c r="D53" s="4">
        <v>33</v>
      </c>
      <c r="E53" s="4">
        <v>49</v>
      </c>
      <c r="F53" s="4">
        <v>67.3</v>
      </c>
      <c r="G53" s="4">
        <v>518</v>
      </c>
      <c r="H53" s="4">
        <v>6</v>
      </c>
      <c r="I53" s="4">
        <v>2</v>
      </c>
      <c r="J53" s="6">
        <f t="shared" si="0"/>
        <v>4.0816326530612242E-2</v>
      </c>
      <c r="K53" s="4">
        <v>80</v>
      </c>
      <c r="L53" s="4">
        <v>103.6</v>
      </c>
      <c r="M53" s="4">
        <v>85.6</v>
      </c>
      <c r="N53" s="4">
        <v>5</v>
      </c>
      <c r="P53" s="22" t="s">
        <v>196</v>
      </c>
    </row>
    <row r="54" spans="1:16" x14ac:dyDescent="0.35">
      <c r="A54" s="4">
        <v>2011</v>
      </c>
      <c r="B54" s="4" t="s">
        <v>174</v>
      </c>
      <c r="C54" s="4" t="s">
        <v>55</v>
      </c>
      <c r="D54" s="4">
        <v>19</v>
      </c>
      <c r="E54" s="4">
        <v>36</v>
      </c>
      <c r="F54" s="4">
        <v>52.8</v>
      </c>
      <c r="G54" s="4">
        <v>246</v>
      </c>
      <c r="H54" s="4">
        <v>1</v>
      </c>
      <c r="I54" s="4">
        <v>2</v>
      </c>
      <c r="J54" s="6">
        <f t="shared" si="0"/>
        <v>5.5555555555555552E-2</v>
      </c>
      <c r="K54" s="4">
        <v>42</v>
      </c>
      <c r="L54" s="4">
        <v>27.3</v>
      </c>
      <c r="M54" s="4">
        <v>49</v>
      </c>
      <c r="N54" s="4">
        <v>3</v>
      </c>
      <c r="P54" s="22" t="s">
        <v>129</v>
      </c>
    </row>
    <row r="55" spans="1:16" x14ac:dyDescent="0.35">
      <c r="A55" s="4">
        <v>2011</v>
      </c>
      <c r="B55" s="4" t="s">
        <v>175</v>
      </c>
      <c r="C55" s="4" t="s">
        <v>59</v>
      </c>
      <c r="D55" s="4">
        <v>15</v>
      </c>
      <c r="E55" s="4">
        <v>28</v>
      </c>
      <c r="F55" s="4">
        <v>53.6</v>
      </c>
      <c r="G55" s="4">
        <v>161</v>
      </c>
      <c r="H55" s="4">
        <v>0</v>
      </c>
      <c r="I55" s="4">
        <v>3</v>
      </c>
      <c r="J55" s="6">
        <f t="shared" si="0"/>
        <v>0.10714285714285714</v>
      </c>
      <c r="K55" s="4">
        <v>27</v>
      </c>
      <c r="L55" s="4">
        <v>80.5</v>
      </c>
      <c r="M55" s="4">
        <v>6.8</v>
      </c>
      <c r="N55" s="4">
        <v>3</v>
      </c>
      <c r="P55" s="22" t="s">
        <v>143</v>
      </c>
    </row>
    <row r="56" spans="1:16" x14ac:dyDescent="0.35">
      <c r="A56" s="4">
        <v>2011</v>
      </c>
      <c r="B56" s="4" t="s">
        <v>176</v>
      </c>
      <c r="C56" s="4" t="s">
        <v>12</v>
      </c>
      <c r="D56" s="4">
        <v>18</v>
      </c>
      <c r="E56" s="4">
        <v>28</v>
      </c>
      <c r="F56" s="4">
        <v>64.3</v>
      </c>
      <c r="G56" s="4">
        <v>211</v>
      </c>
      <c r="H56" s="4">
        <v>1</v>
      </c>
      <c r="I56" s="4">
        <v>0</v>
      </c>
      <c r="J56" s="6">
        <f t="shared" si="0"/>
        <v>0</v>
      </c>
      <c r="K56" s="4">
        <v>40</v>
      </c>
      <c r="L56" s="4">
        <v>211</v>
      </c>
      <c r="M56" s="4">
        <v>61.5</v>
      </c>
      <c r="N56" s="4">
        <v>2</v>
      </c>
      <c r="P56" s="22" t="s">
        <v>231</v>
      </c>
    </row>
    <row r="57" spans="1:16" x14ac:dyDescent="0.35">
      <c r="A57" s="4">
        <v>2011</v>
      </c>
      <c r="B57" s="4" t="s">
        <v>177</v>
      </c>
      <c r="C57" s="4" t="s">
        <v>44</v>
      </c>
      <c r="D57" s="4">
        <v>18</v>
      </c>
      <c r="E57" s="4">
        <v>28</v>
      </c>
      <c r="F57" s="4">
        <v>64.3</v>
      </c>
      <c r="G57" s="4">
        <v>188</v>
      </c>
      <c r="H57" s="4">
        <v>0</v>
      </c>
      <c r="I57" s="4">
        <v>1</v>
      </c>
      <c r="J57" s="6">
        <f t="shared" si="0"/>
        <v>3.5714285714285712E-2</v>
      </c>
      <c r="K57" s="4">
        <v>22</v>
      </c>
      <c r="L57" s="4">
        <v>37.6</v>
      </c>
      <c r="M57" s="4">
        <v>22.4</v>
      </c>
      <c r="N57" s="4">
        <v>0</v>
      </c>
      <c r="P57" s="22" t="s">
        <v>279</v>
      </c>
    </row>
    <row r="58" spans="1:16" x14ac:dyDescent="0.35">
      <c r="A58" s="4">
        <v>2011</v>
      </c>
      <c r="B58" s="4" t="s">
        <v>178</v>
      </c>
      <c r="C58" s="4" t="s">
        <v>30</v>
      </c>
      <c r="D58" s="4">
        <v>15</v>
      </c>
      <c r="E58" s="4">
        <v>24</v>
      </c>
      <c r="F58" s="4">
        <v>62.5</v>
      </c>
      <c r="G58" s="4">
        <v>208</v>
      </c>
      <c r="H58" s="4">
        <v>0</v>
      </c>
      <c r="I58" s="4">
        <v>1</v>
      </c>
      <c r="J58" s="6">
        <f t="shared" si="0"/>
        <v>4.1666666666666664E-2</v>
      </c>
      <c r="K58" s="4">
        <v>46</v>
      </c>
      <c r="L58" s="4">
        <v>52</v>
      </c>
      <c r="M58" s="4">
        <v>22.5</v>
      </c>
      <c r="N58" s="4">
        <v>2</v>
      </c>
      <c r="P58" s="22" t="s">
        <v>213</v>
      </c>
    </row>
    <row r="59" spans="1:16" x14ac:dyDescent="0.35">
      <c r="A59" s="4">
        <v>2011</v>
      </c>
      <c r="B59" s="4" t="s">
        <v>179</v>
      </c>
      <c r="C59" s="4" t="s">
        <v>26</v>
      </c>
      <c r="D59" s="4">
        <v>10</v>
      </c>
      <c r="E59" s="4">
        <v>22</v>
      </c>
      <c r="F59" s="4">
        <v>45.5</v>
      </c>
      <c r="G59" s="4">
        <v>86</v>
      </c>
      <c r="H59" s="4">
        <v>1</v>
      </c>
      <c r="I59" s="4">
        <v>1</v>
      </c>
      <c r="J59" s="6">
        <f t="shared" si="0"/>
        <v>4.5454545454545456E-2</v>
      </c>
      <c r="K59" s="4">
        <v>23</v>
      </c>
      <c r="L59" s="4">
        <v>43</v>
      </c>
      <c r="M59" s="4">
        <v>17.100000000000001</v>
      </c>
      <c r="N59" s="4">
        <v>1</v>
      </c>
      <c r="P59" s="22" t="s">
        <v>247</v>
      </c>
    </row>
    <row r="60" spans="1:16" x14ac:dyDescent="0.35">
      <c r="A60" s="4">
        <v>2011</v>
      </c>
      <c r="B60" s="4" t="s">
        <v>180</v>
      </c>
      <c r="C60" s="4" t="s">
        <v>40</v>
      </c>
      <c r="D60" s="4">
        <v>8</v>
      </c>
      <c r="E60" s="4">
        <v>18</v>
      </c>
      <c r="F60" s="4">
        <v>44.4</v>
      </c>
      <c r="G60" s="4">
        <v>109</v>
      </c>
      <c r="H60" s="4">
        <v>1</v>
      </c>
      <c r="I60" s="4">
        <v>1</v>
      </c>
      <c r="J60" s="6">
        <f t="shared" si="0"/>
        <v>5.5555555555555552E-2</v>
      </c>
      <c r="K60" s="4">
        <v>41</v>
      </c>
      <c r="L60" s="4">
        <v>54.5</v>
      </c>
      <c r="M60" s="4">
        <v>16.899999999999999</v>
      </c>
      <c r="N60" s="4">
        <v>1</v>
      </c>
      <c r="P60" s="22" t="s">
        <v>180</v>
      </c>
    </row>
    <row r="61" spans="1:16" x14ac:dyDescent="0.35">
      <c r="A61" s="4">
        <v>2011</v>
      </c>
      <c r="B61" s="4" t="s">
        <v>181</v>
      </c>
      <c r="C61" s="4" t="s">
        <v>45</v>
      </c>
      <c r="D61" s="4">
        <v>11</v>
      </c>
      <c r="E61" s="4">
        <v>16</v>
      </c>
      <c r="F61" s="4">
        <v>68.8</v>
      </c>
      <c r="G61" s="4">
        <v>107</v>
      </c>
      <c r="H61" s="4">
        <v>0</v>
      </c>
      <c r="I61" s="4">
        <v>2</v>
      </c>
      <c r="J61" s="6">
        <f t="shared" si="0"/>
        <v>0.125</v>
      </c>
      <c r="K61" s="4">
        <v>43</v>
      </c>
      <c r="L61" s="4">
        <v>26.8</v>
      </c>
      <c r="M61" s="4">
        <v>10.9</v>
      </c>
      <c r="N61" s="4">
        <v>1</v>
      </c>
      <c r="P61" s="22" t="s">
        <v>291</v>
      </c>
    </row>
    <row r="62" spans="1:16" x14ac:dyDescent="0.35">
      <c r="A62" s="4">
        <v>2011</v>
      </c>
      <c r="B62" s="4" t="s">
        <v>182</v>
      </c>
      <c r="C62" s="4" t="s">
        <v>12</v>
      </c>
      <c r="D62" s="4">
        <v>10</v>
      </c>
      <c r="E62" s="4">
        <v>13</v>
      </c>
      <c r="F62" s="4">
        <v>76.900000000000006</v>
      </c>
      <c r="G62" s="4">
        <v>57</v>
      </c>
      <c r="H62" s="4">
        <v>1</v>
      </c>
      <c r="I62" s="4">
        <v>0</v>
      </c>
      <c r="J62" s="6">
        <f t="shared" si="0"/>
        <v>0</v>
      </c>
      <c r="K62" s="4">
        <v>20</v>
      </c>
      <c r="L62" s="4">
        <v>28.5</v>
      </c>
      <c r="M62" s="4">
        <v>38.1</v>
      </c>
      <c r="N62" s="4">
        <v>0</v>
      </c>
      <c r="P62" s="22" t="s">
        <v>292</v>
      </c>
    </row>
    <row r="63" spans="1:16" x14ac:dyDescent="0.35">
      <c r="A63" s="4">
        <v>2011</v>
      </c>
      <c r="B63" s="4" t="s">
        <v>183</v>
      </c>
      <c r="C63" s="4" t="s">
        <v>18</v>
      </c>
      <c r="D63" s="4">
        <v>6</v>
      </c>
      <c r="E63" s="4">
        <v>10</v>
      </c>
      <c r="F63" s="4">
        <v>60</v>
      </c>
      <c r="G63" s="4">
        <v>87</v>
      </c>
      <c r="H63" s="4">
        <v>1</v>
      </c>
      <c r="I63" s="4">
        <v>2</v>
      </c>
      <c r="J63" s="6">
        <f t="shared" si="0"/>
        <v>0.2</v>
      </c>
      <c r="K63" s="4">
        <v>33</v>
      </c>
      <c r="L63" s="4">
        <v>29</v>
      </c>
      <c r="M63" s="4">
        <v>56.5</v>
      </c>
      <c r="N63" s="4">
        <v>0</v>
      </c>
      <c r="P63" s="22" t="s">
        <v>194</v>
      </c>
    </row>
    <row r="64" spans="1:16" x14ac:dyDescent="0.35">
      <c r="A64" s="4">
        <v>2011</v>
      </c>
      <c r="B64" s="4" t="s">
        <v>184</v>
      </c>
      <c r="C64" s="4" t="s">
        <v>42</v>
      </c>
      <c r="D64" s="4">
        <v>6</v>
      </c>
      <c r="E64" s="4">
        <v>10</v>
      </c>
      <c r="F64" s="4">
        <v>60</v>
      </c>
      <c r="G64" s="4">
        <v>60</v>
      </c>
      <c r="H64" s="4">
        <v>0</v>
      </c>
      <c r="I64" s="4">
        <v>0</v>
      </c>
      <c r="J64" s="6">
        <f t="shared" si="0"/>
        <v>0</v>
      </c>
      <c r="K64" s="4">
        <v>25</v>
      </c>
      <c r="L64" s="4">
        <v>30</v>
      </c>
      <c r="M64" s="4">
        <v>4.4000000000000004</v>
      </c>
      <c r="N64" s="4">
        <v>5</v>
      </c>
      <c r="P64" s="22" t="s">
        <v>297</v>
      </c>
    </row>
    <row r="65" spans="1:16" x14ac:dyDescent="0.35">
      <c r="A65" s="4">
        <v>2011</v>
      </c>
      <c r="B65" s="4" t="s">
        <v>185</v>
      </c>
      <c r="C65" s="4" t="s">
        <v>61</v>
      </c>
      <c r="D65" s="4">
        <v>3</v>
      </c>
      <c r="E65" s="4">
        <v>8</v>
      </c>
      <c r="F65" s="4">
        <v>37.5</v>
      </c>
      <c r="G65" s="4">
        <v>25</v>
      </c>
      <c r="H65" s="4">
        <v>0</v>
      </c>
      <c r="I65" s="4">
        <v>1</v>
      </c>
      <c r="J65" s="6">
        <f t="shared" si="0"/>
        <v>0.125</v>
      </c>
      <c r="K65" s="4">
        <v>13</v>
      </c>
      <c r="L65" s="4">
        <v>8.3000000000000007</v>
      </c>
      <c r="M65" s="4">
        <v>27.7</v>
      </c>
      <c r="N65" s="4">
        <v>0</v>
      </c>
      <c r="P65" s="22" t="s">
        <v>139</v>
      </c>
    </row>
    <row r="66" spans="1:16" x14ac:dyDescent="0.35">
      <c r="A66" s="4">
        <v>2011</v>
      </c>
      <c r="B66" s="4" t="s">
        <v>186</v>
      </c>
      <c r="C66" s="4" t="s">
        <v>25</v>
      </c>
      <c r="D66" s="4">
        <v>4</v>
      </c>
      <c r="E66" s="4">
        <v>5</v>
      </c>
      <c r="F66" s="4">
        <v>80</v>
      </c>
      <c r="G66" s="4">
        <v>29</v>
      </c>
      <c r="H66" s="4">
        <v>0</v>
      </c>
      <c r="I66" s="4">
        <v>0</v>
      </c>
      <c r="J66" s="6">
        <f t="shared" ref="J66:J129" si="19">I66/E66</f>
        <v>0</v>
      </c>
      <c r="K66" s="4">
        <v>14</v>
      </c>
      <c r="L66" s="4">
        <v>1.8</v>
      </c>
      <c r="M66" s="4">
        <v>37.200000000000003</v>
      </c>
      <c r="N66" s="4">
        <v>0</v>
      </c>
      <c r="P66" s="22" t="s">
        <v>165</v>
      </c>
    </row>
    <row r="67" spans="1:16" x14ac:dyDescent="0.35">
      <c r="A67" s="4">
        <v>2011</v>
      </c>
      <c r="B67" s="4" t="s">
        <v>187</v>
      </c>
      <c r="C67" s="4" t="s">
        <v>49</v>
      </c>
      <c r="D67" s="4">
        <v>3</v>
      </c>
      <c r="E67" s="4">
        <v>5</v>
      </c>
      <c r="F67" s="4">
        <v>60</v>
      </c>
      <c r="G67" s="4">
        <v>35</v>
      </c>
      <c r="H67" s="4">
        <v>0</v>
      </c>
      <c r="I67" s="4">
        <v>0</v>
      </c>
      <c r="J67" s="6">
        <f t="shared" si="19"/>
        <v>0</v>
      </c>
      <c r="K67" s="4">
        <v>19</v>
      </c>
      <c r="L67" s="4">
        <v>11.7</v>
      </c>
      <c r="M67" s="4">
        <v>74.400000000000006</v>
      </c>
      <c r="N67" s="4">
        <v>0</v>
      </c>
      <c r="P67" s="22" t="s">
        <v>208</v>
      </c>
    </row>
    <row r="68" spans="1:16" x14ac:dyDescent="0.35">
      <c r="A68" s="4">
        <v>2011</v>
      </c>
      <c r="B68" s="4" t="s">
        <v>188</v>
      </c>
      <c r="C68" s="4" t="s">
        <v>51</v>
      </c>
      <c r="D68" s="4">
        <v>1</v>
      </c>
      <c r="E68" s="4">
        <v>3</v>
      </c>
      <c r="F68" s="4">
        <v>33.299999999999997</v>
      </c>
      <c r="G68" s="4">
        <v>27</v>
      </c>
      <c r="H68" s="4">
        <v>0</v>
      </c>
      <c r="I68" s="4">
        <v>0</v>
      </c>
      <c r="J68" s="6">
        <f t="shared" si="19"/>
        <v>0</v>
      </c>
      <c r="K68" s="4">
        <v>27</v>
      </c>
      <c r="L68" s="4">
        <v>1.7</v>
      </c>
      <c r="M68" s="4">
        <v>2.4</v>
      </c>
      <c r="N68" s="4">
        <v>0</v>
      </c>
      <c r="P68" s="22" t="s">
        <v>284</v>
      </c>
    </row>
    <row r="69" spans="1:16" x14ac:dyDescent="0.35">
      <c r="A69" s="4">
        <v>2011</v>
      </c>
      <c r="B69" s="4" t="s">
        <v>189</v>
      </c>
      <c r="C69" s="4" t="s">
        <v>47</v>
      </c>
      <c r="D69" s="4">
        <v>2</v>
      </c>
      <c r="E69" s="4">
        <v>3</v>
      </c>
      <c r="F69" s="4">
        <v>66.7</v>
      </c>
      <c r="G69" s="4">
        <v>33</v>
      </c>
      <c r="H69" s="4">
        <v>0</v>
      </c>
      <c r="I69" s="4">
        <v>0</v>
      </c>
      <c r="J69" s="6">
        <f t="shared" si="19"/>
        <v>0</v>
      </c>
      <c r="K69" s="4">
        <v>28</v>
      </c>
      <c r="L69" s="4">
        <v>16.5</v>
      </c>
      <c r="M69" s="4">
        <v>61.2</v>
      </c>
      <c r="N69" s="4">
        <v>0</v>
      </c>
      <c r="P69" s="22" t="s">
        <v>133</v>
      </c>
    </row>
    <row r="70" spans="1:16" x14ac:dyDescent="0.35">
      <c r="A70" s="4">
        <v>2012</v>
      </c>
      <c r="B70" s="4" t="s">
        <v>122</v>
      </c>
      <c r="C70" s="4" t="s">
        <v>47</v>
      </c>
      <c r="D70" s="4">
        <v>435</v>
      </c>
      <c r="E70" s="4">
        <v>727</v>
      </c>
      <c r="F70" s="4">
        <v>59.8</v>
      </c>
      <c r="G70" s="4">
        <v>4967</v>
      </c>
      <c r="H70" s="4">
        <v>20</v>
      </c>
      <c r="I70" s="4">
        <v>17</v>
      </c>
      <c r="J70" s="6">
        <f t="shared" si="19"/>
        <v>2.3383768913342505E-2</v>
      </c>
      <c r="K70" s="4">
        <v>57</v>
      </c>
      <c r="L70" s="4">
        <v>310.39999999999998</v>
      </c>
      <c r="M70" s="4">
        <v>56.1</v>
      </c>
      <c r="N70" s="4">
        <v>29</v>
      </c>
      <c r="P70" s="22" t="s">
        <v>275</v>
      </c>
    </row>
    <row r="71" spans="1:16" x14ac:dyDescent="0.35">
      <c r="A71" s="4">
        <v>2012</v>
      </c>
      <c r="B71" s="4" t="s">
        <v>123</v>
      </c>
      <c r="C71" s="4" t="s">
        <v>25</v>
      </c>
      <c r="D71" s="4">
        <v>422</v>
      </c>
      <c r="E71" s="4">
        <v>670</v>
      </c>
      <c r="F71" s="4">
        <v>63</v>
      </c>
      <c r="G71" s="4">
        <v>5177</v>
      </c>
      <c r="H71" s="4">
        <v>43</v>
      </c>
      <c r="I71" s="4">
        <v>19</v>
      </c>
      <c r="J71" s="6">
        <f t="shared" si="19"/>
        <v>2.8358208955223882E-2</v>
      </c>
      <c r="K71" s="4">
        <v>80</v>
      </c>
      <c r="L71" s="4">
        <v>323.60000000000002</v>
      </c>
      <c r="M71" s="4">
        <v>68.7</v>
      </c>
      <c r="N71" s="4">
        <v>26</v>
      </c>
      <c r="P71" s="22" t="s">
        <v>163</v>
      </c>
    </row>
    <row r="72" spans="1:16" x14ac:dyDescent="0.35">
      <c r="A72" s="4">
        <v>2012</v>
      </c>
      <c r="B72" s="4" t="s">
        <v>132</v>
      </c>
      <c r="C72" s="4" t="s">
        <v>18</v>
      </c>
      <c r="D72" s="4">
        <v>425</v>
      </c>
      <c r="E72" s="4">
        <v>648</v>
      </c>
      <c r="F72" s="4">
        <v>65.599999999999994</v>
      </c>
      <c r="G72" s="4">
        <v>4903</v>
      </c>
      <c r="H72" s="4">
        <v>28</v>
      </c>
      <c r="I72" s="4">
        <v>19</v>
      </c>
      <c r="J72" s="6">
        <f t="shared" si="19"/>
        <v>2.9320987654320986E-2</v>
      </c>
      <c r="K72" s="4">
        <v>85</v>
      </c>
      <c r="L72" s="4">
        <v>306.39999999999998</v>
      </c>
      <c r="M72" s="4">
        <v>65.400000000000006</v>
      </c>
      <c r="N72" s="4">
        <v>36</v>
      </c>
      <c r="P72" s="22" t="s">
        <v>302</v>
      </c>
    </row>
    <row r="73" spans="1:16" x14ac:dyDescent="0.35">
      <c r="A73" s="4">
        <v>2012</v>
      </c>
      <c r="B73" s="4" t="s">
        <v>124</v>
      </c>
      <c r="C73" s="4" t="s">
        <v>15</v>
      </c>
      <c r="D73" s="4">
        <v>401</v>
      </c>
      <c r="E73" s="4">
        <v>637</v>
      </c>
      <c r="F73" s="4">
        <v>63</v>
      </c>
      <c r="G73" s="4">
        <v>4827</v>
      </c>
      <c r="H73" s="4">
        <v>34</v>
      </c>
      <c r="I73" s="4">
        <v>8</v>
      </c>
      <c r="J73" s="6">
        <f t="shared" si="19"/>
        <v>1.2558869701726845E-2</v>
      </c>
      <c r="K73" s="4">
        <v>83</v>
      </c>
      <c r="L73" s="4">
        <v>301.7</v>
      </c>
      <c r="M73" s="4">
        <v>76.099999999999994</v>
      </c>
      <c r="N73" s="4">
        <v>27</v>
      </c>
      <c r="P73" s="22" t="s">
        <v>189</v>
      </c>
    </row>
    <row r="74" spans="1:16" x14ac:dyDescent="0.35">
      <c r="A74" s="4">
        <v>2012</v>
      </c>
      <c r="B74" s="4" t="s">
        <v>190</v>
      </c>
      <c r="C74" s="4" t="s">
        <v>13</v>
      </c>
      <c r="D74" s="4">
        <v>339</v>
      </c>
      <c r="E74" s="4">
        <v>627</v>
      </c>
      <c r="F74" s="4">
        <v>54.1</v>
      </c>
      <c r="G74" s="4">
        <v>4374</v>
      </c>
      <c r="H74" s="4">
        <v>23</v>
      </c>
      <c r="I74" s="4">
        <v>18</v>
      </c>
      <c r="J74" s="6">
        <f t="shared" si="19"/>
        <v>2.8708133971291867E-2</v>
      </c>
      <c r="K74" s="4">
        <v>70</v>
      </c>
      <c r="L74" s="4">
        <v>273.39999999999998</v>
      </c>
      <c r="M74" s="4">
        <v>65.599999999999994</v>
      </c>
      <c r="N74" s="4">
        <v>41</v>
      </c>
      <c r="P74" s="22" t="s">
        <v>278</v>
      </c>
    </row>
    <row r="75" spans="1:16" x14ac:dyDescent="0.35">
      <c r="A75" s="4">
        <v>2012</v>
      </c>
      <c r="B75" s="4" t="s">
        <v>128</v>
      </c>
      <c r="C75" s="4" t="s">
        <v>44</v>
      </c>
      <c r="D75" s="4">
        <v>422</v>
      </c>
      <c r="E75" s="4">
        <v>615</v>
      </c>
      <c r="F75" s="4">
        <v>68.599999999999994</v>
      </c>
      <c r="G75" s="4">
        <v>4719</v>
      </c>
      <c r="H75" s="4">
        <v>32</v>
      </c>
      <c r="I75" s="4">
        <v>14</v>
      </c>
      <c r="J75" s="6">
        <f t="shared" si="19"/>
        <v>2.2764227642276424E-2</v>
      </c>
      <c r="K75" s="4">
        <v>80</v>
      </c>
      <c r="L75" s="4">
        <v>294.89999999999998</v>
      </c>
      <c r="M75" s="4">
        <v>71.599999999999994</v>
      </c>
      <c r="N75" s="4">
        <v>28</v>
      </c>
      <c r="P75" s="22" t="s">
        <v>320</v>
      </c>
    </row>
    <row r="76" spans="1:16" x14ac:dyDescent="0.35">
      <c r="A76" s="4">
        <v>2012</v>
      </c>
      <c r="B76" s="4" t="s">
        <v>191</v>
      </c>
      <c r="C76" s="4" t="s">
        <v>20</v>
      </c>
      <c r="D76" s="4">
        <v>400</v>
      </c>
      <c r="E76" s="4">
        <v>583</v>
      </c>
      <c r="F76" s="4">
        <v>68.599999999999994</v>
      </c>
      <c r="G76" s="4">
        <v>4659</v>
      </c>
      <c r="H76" s="4">
        <v>37</v>
      </c>
      <c r="I76" s="4">
        <v>11</v>
      </c>
      <c r="J76" s="6">
        <f t="shared" si="19"/>
        <v>1.8867924528301886E-2</v>
      </c>
      <c r="K76" s="4">
        <v>71</v>
      </c>
      <c r="L76" s="4">
        <v>291.2</v>
      </c>
      <c r="M76" s="4">
        <v>79.599999999999994</v>
      </c>
      <c r="N76" s="4">
        <v>21</v>
      </c>
      <c r="P76" s="22" t="s">
        <v>285</v>
      </c>
    </row>
    <row r="77" spans="1:16" x14ac:dyDescent="0.35">
      <c r="A77" s="4">
        <v>2012</v>
      </c>
      <c r="B77" s="4" t="s">
        <v>146</v>
      </c>
      <c r="C77" s="4" t="s">
        <v>59</v>
      </c>
      <c r="D77" s="4">
        <v>345</v>
      </c>
      <c r="E77" s="4">
        <v>565</v>
      </c>
      <c r="F77" s="4">
        <v>61.1</v>
      </c>
      <c r="G77" s="4">
        <v>4018</v>
      </c>
      <c r="H77" s="4">
        <v>22</v>
      </c>
      <c r="I77" s="4">
        <v>14</v>
      </c>
      <c r="J77" s="6">
        <f t="shared" si="19"/>
        <v>2.4778761061946902E-2</v>
      </c>
      <c r="K77" s="4">
        <v>64</v>
      </c>
      <c r="L77" s="4">
        <v>267.89999999999998</v>
      </c>
      <c r="M77" s="4">
        <v>46.6</v>
      </c>
      <c r="N77" s="4">
        <v>26</v>
      </c>
      <c r="P77" s="22" t="s">
        <v>252</v>
      </c>
    </row>
    <row r="78" spans="1:16" x14ac:dyDescent="0.35">
      <c r="A78" s="4">
        <v>2012</v>
      </c>
      <c r="B78" s="4" t="s">
        <v>129</v>
      </c>
      <c r="C78" s="4" t="s">
        <v>55</v>
      </c>
      <c r="D78" s="4">
        <v>306</v>
      </c>
      <c r="E78" s="4">
        <v>558</v>
      </c>
      <c r="F78" s="4">
        <v>54.8</v>
      </c>
      <c r="G78" s="4">
        <v>4065</v>
      </c>
      <c r="H78" s="4">
        <v>27</v>
      </c>
      <c r="I78" s="4">
        <v>17</v>
      </c>
      <c r="J78" s="6">
        <f t="shared" si="19"/>
        <v>3.046594982078853E-2</v>
      </c>
      <c r="K78" s="4">
        <v>95</v>
      </c>
      <c r="L78" s="4">
        <v>254.1</v>
      </c>
      <c r="M78" s="4">
        <v>49.4</v>
      </c>
      <c r="N78" s="4">
        <v>26</v>
      </c>
      <c r="P78" s="22" t="s">
        <v>199</v>
      </c>
    </row>
    <row r="79" spans="1:16" x14ac:dyDescent="0.35">
      <c r="A79" s="4">
        <v>2012</v>
      </c>
      <c r="B79" s="4" t="s">
        <v>137</v>
      </c>
      <c r="C79" s="4" t="s">
        <v>21</v>
      </c>
      <c r="D79" s="4">
        <v>371</v>
      </c>
      <c r="E79" s="4">
        <v>552</v>
      </c>
      <c r="F79" s="4">
        <v>67.2</v>
      </c>
      <c r="G79" s="4">
        <v>4295</v>
      </c>
      <c r="H79" s="4">
        <v>39</v>
      </c>
      <c r="I79" s="4">
        <v>8</v>
      </c>
      <c r="J79" s="6">
        <f t="shared" si="19"/>
        <v>1.4492753623188406E-2</v>
      </c>
      <c r="K79" s="4">
        <v>73</v>
      </c>
      <c r="L79" s="4">
        <v>268.39999999999998</v>
      </c>
      <c r="M79" s="4">
        <v>71.2</v>
      </c>
      <c r="N79" s="4">
        <v>51</v>
      </c>
      <c r="P79" s="22" t="s">
        <v>256</v>
      </c>
    </row>
    <row r="80" spans="1:16" x14ac:dyDescent="0.35">
      <c r="A80" s="4">
        <v>2012</v>
      </c>
      <c r="B80" s="4" t="s">
        <v>144</v>
      </c>
      <c r="C80" s="4" t="s">
        <v>58</v>
      </c>
      <c r="D80" s="4">
        <v>328</v>
      </c>
      <c r="E80" s="4">
        <v>551</v>
      </c>
      <c r="F80" s="4">
        <v>59.5</v>
      </c>
      <c r="G80" s="4">
        <v>3702</v>
      </c>
      <c r="H80" s="4">
        <v>21</v>
      </c>
      <c r="I80" s="4">
        <v>13</v>
      </c>
      <c r="J80" s="6">
        <f t="shared" si="19"/>
        <v>2.3593466424682397E-2</v>
      </c>
      <c r="K80" s="4">
        <v>80</v>
      </c>
      <c r="L80" s="4">
        <v>231.4</v>
      </c>
      <c r="M80" s="4">
        <v>51.6</v>
      </c>
      <c r="N80" s="4">
        <v>35</v>
      </c>
      <c r="P80" s="22" t="s">
        <v>322</v>
      </c>
    </row>
    <row r="81" spans="1:16" x14ac:dyDescent="0.35">
      <c r="A81" s="4">
        <v>2012</v>
      </c>
      <c r="B81" s="4" t="s">
        <v>148</v>
      </c>
      <c r="C81" s="4" t="s">
        <v>12</v>
      </c>
      <c r="D81" s="4">
        <v>350</v>
      </c>
      <c r="E81" s="4">
        <v>544</v>
      </c>
      <c r="F81" s="4">
        <v>64.3</v>
      </c>
      <c r="G81" s="4">
        <v>4008</v>
      </c>
      <c r="H81" s="4">
        <v>22</v>
      </c>
      <c r="I81" s="4">
        <v>12</v>
      </c>
      <c r="J81" s="6">
        <f t="shared" si="19"/>
        <v>2.2058823529411766E-2</v>
      </c>
      <c r="K81" s="4">
        <v>60</v>
      </c>
      <c r="L81" s="4">
        <v>250.5</v>
      </c>
      <c r="M81" s="4">
        <v>61.3</v>
      </c>
      <c r="N81" s="4">
        <v>27</v>
      </c>
      <c r="P81" s="22" t="s">
        <v>311</v>
      </c>
    </row>
    <row r="82" spans="1:16" x14ac:dyDescent="0.35">
      <c r="A82" s="4">
        <v>2012</v>
      </c>
      <c r="B82" s="4" t="s">
        <v>125</v>
      </c>
      <c r="C82" s="4" t="s">
        <v>27</v>
      </c>
      <c r="D82" s="4">
        <v>321</v>
      </c>
      <c r="E82" s="4">
        <v>536</v>
      </c>
      <c r="F82" s="4">
        <v>59.9</v>
      </c>
      <c r="G82" s="4">
        <v>3948</v>
      </c>
      <c r="H82" s="4">
        <v>26</v>
      </c>
      <c r="I82" s="4">
        <v>15</v>
      </c>
      <c r="J82" s="6">
        <f t="shared" si="19"/>
        <v>2.7985074626865673E-2</v>
      </c>
      <c r="K82" s="4">
        <v>80</v>
      </c>
      <c r="L82" s="4">
        <v>246.8</v>
      </c>
      <c r="M82" s="4">
        <v>67</v>
      </c>
      <c r="N82" s="4">
        <v>19</v>
      </c>
      <c r="P82" s="22" t="s">
        <v>274</v>
      </c>
    </row>
    <row r="83" spans="1:16" x14ac:dyDescent="0.35">
      <c r="A83" s="4">
        <v>2012</v>
      </c>
      <c r="B83" s="4" t="s">
        <v>131</v>
      </c>
      <c r="C83" s="4" t="s">
        <v>32</v>
      </c>
      <c r="D83" s="4">
        <v>317</v>
      </c>
      <c r="E83" s="4">
        <v>531</v>
      </c>
      <c r="F83" s="4">
        <v>59.7</v>
      </c>
      <c r="G83" s="4">
        <v>3817</v>
      </c>
      <c r="H83" s="4">
        <v>22</v>
      </c>
      <c r="I83" s="4">
        <v>10</v>
      </c>
      <c r="J83" s="6">
        <f t="shared" si="19"/>
        <v>1.8832391713747645E-2</v>
      </c>
      <c r="K83" s="4">
        <v>61</v>
      </c>
      <c r="L83" s="4">
        <v>238.6</v>
      </c>
      <c r="M83" s="4">
        <v>51.1</v>
      </c>
      <c r="N83" s="4">
        <v>35</v>
      </c>
      <c r="P83" s="22" t="s">
        <v>140</v>
      </c>
    </row>
    <row r="84" spans="1:16" x14ac:dyDescent="0.35">
      <c r="A84" s="4">
        <v>2012</v>
      </c>
      <c r="B84" s="4" t="s">
        <v>135</v>
      </c>
      <c r="C84" s="4" t="s">
        <v>40</v>
      </c>
      <c r="D84" s="4">
        <v>329</v>
      </c>
      <c r="E84" s="4">
        <v>528</v>
      </c>
      <c r="F84" s="4">
        <v>62.3</v>
      </c>
      <c r="G84" s="4">
        <v>3669</v>
      </c>
      <c r="H84" s="4">
        <v>27</v>
      </c>
      <c r="I84" s="4">
        <v>16</v>
      </c>
      <c r="J84" s="6">
        <f t="shared" si="19"/>
        <v>3.0303030303030304E-2</v>
      </c>
      <c r="K84" s="4">
        <v>59</v>
      </c>
      <c r="L84" s="4">
        <v>229.3</v>
      </c>
      <c r="M84" s="4">
        <v>47.7</v>
      </c>
      <c r="N84" s="4">
        <v>46</v>
      </c>
      <c r="P84" s="22" t="s">
        <v>174</v>
      </c>
    </row>
    <row r="85" spans="1:16" x14ac:dyDescent="0.35">
      <c r="A85" s="4">
        <v>2012</v>
      </c>
      <c r="B85" s="4" t="s">
        <v>126</v>
      </c>
      <c r="C85" s="4" t="s">
        <v>38</v>
      </c>
      <c r="D85" s="4">
        <v>338</v>
      </c>
      <c r="E85" s="4">
        <v>527</v>
      </c>
      <c r="F85" s="4">
        <v>64.099999999999994</v>
      </c>
      <c r="G85" s="4">
        <v>3606</v>
      </c>
      <c r="H85" s="4">
        <v>26</v>
      </c>
      <c r="I85" s="4">
        <v>15</v>
      </c>
      <c r="J85" s="6">
        <f t="shared" si="19"/>
        <v>2.8462998102466792E-2</v>
      </c>
      <c r="K85" s="4">
        <v>80</v>
      </c>
      <c r="L85" s="4">
        <v>225.4</v>
      </c>
      <c r="M85" s="4">
        <v>42.6</v>
      </c>
      <c r="N85" s="4">
        <v>49</v>
      </c>
      <c r="P85" s="22" t="s">
        <v>255</v>
      </c>
    </row>
    <row r="86" spans="1:16" x14ac:dyDescent="0.35">
      <c r="A86" s="4">
        <v>2012</v>
      </c>
      <c r="B86" s="4" t="s">
        <v>192</v>
      </c>
      <c r="C86" s="4" t="s">
        <v>57</v>
      </c>
      <c r="D86" s="4">
        <v>297</v>
      </c>
      <c r="E86" s="4">
        <v>517</v>
      </c>
      <c r="F86" s="4">
        <v>57.4</v>
      </c>
      <c r="G86" s="4">
        <v>3385</v>
      </c>
      <c r="H86" s="4">
        <v>14</v>
      </c>
      <c r="I86" s="4">
        <v>17</v>
      </c>
      <c r="J86" s="6">
        <f t="shared" si="19"/>
        <v>3.2882011605415859E-2</v>
      </c>
      <c r="K86" s="4">
        <v>71</v>
      </c>
      <c r="L86" s="4">
        <v>225.7</v>
      </c>
      <c r="M86" s="4">
        <v>33.9</v>
      </c>
      <c r="N86" s="4">
        <v>28</v>
      </c>
      <c r="P86" s="22" t="s">
        <v>282</v>
      </c>
    </row>
    <row r="87" spans="1:16" x14ac:dyDescent="0.35">
      <c r="A87" s="4">
        <v>2012</v>
      </c>
      <c r="B87" s="4" t="s">
        <v>127</v>
      </c>
      <c r="C87" s="4" t="s">
        <v>61</v>
      </c>
      <c r="D87" s="4">
        <v>306</v>
      </c>
      <c r="E87" s="4">
        <v>505</v>
      </c>
      <c r="F87" s="4">
        <v>60.6</v>
      </c>
      <c r="G87" s="4">
        <v>3400</v>
      </c>
      <c r="H87" s="4">
        <v>24</v>
      </c>
      <c r="I87" s="4">
        <v>16</v>
      </c>
      <c r="J87" s="6">
        <f t="shared" si="19"/>
        <v>3.1683168316831684E-2</v>
      </c>
      <c r="K87" s="4">
        <v>68</v>
      </c>
      <c r="L87" s="4">
        <v>212.5</v>
      </c>
      <c r="M87" s="4">
        <v>43.8</v>
      </c>
      <c r="N87" s="4">
        <v>30</v>
      </c>
      <c r="P87" s="22" t="s">
        <v>240</v>
      </c>
    </row>
    <row r="88" spans="1:16" x14ac:dyDescent="0.35">
      <c r="A88" s="4">
        <v>2012</v>
      </c>
      <c r="B88" s="4" t="s">
        <v>134</v>
      </c>
      <c r="C88" s="4" t="s">
        <v>53</v>
      </c>
      <c r="D88" s="4">
        <v>280</v>
      </c>
      <c r="E88" s="4">
        <v>485</v>
      </c>
      <c r="F88" s="4">
        <v>57.7</v>
      </c>
      <c r="G88" s="4">
        <v>3869</v>
      </c>
      <c r="H88" s="4">
        <v>19</v>
      </c>
      <c r="I88" s="4">
        <v>12</v>
      </c>
      <c r="J88" s="6">
        <f t="shared" si="19"/>
        <v>2.4742268041237112E-2</v>
      </c>
      <c r="K88" s="4">
        <v>82</v>
      </c>
      <c r="L88" s="4">
        <v>241.8</v>
      </c>
      <c r="M88" s="4">
        <v>58.3</v>
      </c>
      <c r="N88" s="4">
        <v>36</v>
      </c>
      <c r="P88" s="22" t="s">
        <v>187</v>
      </c>
    </row>
    <row r="89" spans="1:16" x14ac:dyDescent="0.35">
      <c r="A89" s="4">
        <v>2012</v>
      </c>
      <c r="B89" s="4" t="s">
        <v>193</v>
      </c>
      <c r="C89" s="4" t="s">
        <v>42</v>
      </c>
      <c r="D89" s="4">
        <v>282</v>
      </c>
      <c r="E89" s="4">
        <v>484</v>
      </c>
      <c r="F89" s="4">
        <v>58.3</v>
      </c>
      <c r="G89" s="4">
        <v>3294</v>
      </c>
      <c r="H89" s="4">
        <v>12</v>
      </c>
      <c r="I89" s="4">
        <v>13</v>
      </c>
      <c r="J89" s="6">
        <f t="shared" si="19"/>
        <v>2.6859504132231406E-2</v>
      </c>
      <c r="K89" s="4">
        <v>80</v>
      </c>
      <c r="L89" s="4">
        <v>205.9</v>
      </c>
      <c r="M89" s="4">
        <v>48.4</v>
      </c>
      <c r="N89" s="4">
        <v>35</v>
      </c>
      <c r="P89" s="22" t="s">
        <v>181</v>
      </c>
    </row>
    <row r="90" spans="1:16" x14ac:dyDescent="0.35">
      <c r="A90" s="4">
        <v>2012</v>
      </c>
      <c r="B90" s="4" t="s">
        <v>149</v>
      </c>
      <c r="C90" s="4" t="s">
        <v>22</v>
      </c>
      <c r="D90" s="4">
        <v>300</v>
      </c>
      <c r="E90" s="4">
        <v>483</v>
      </c>
      <c r="F90" s="4">
        <v>62.1</v>
      </c>
      <c r="G90" s="4">
        <v>2935</v>
      </c>
      <c r="H90" s="4">
        <v>18</v>
      </c>
      <c r="I90" s="4">
        <v>12</v>
      </c>
      <c r="J90" s="6">
        <f t="shared" si="19"/>
        <v>2.4844720496894408E-2</v>
      </c>
      <c r="K90" s="4">
        <v>65</v>
      </c>
      <c r="L90" s="4">
        <v>183.4</v>
      </c>
      <c r="M90" s="4">
        <v>52.1</v>
      </c>
      <c r="N90" s="4">
        <v>32</v>
      </c>
      <c r="P90" s="22" t="s">
        <v>215</v>
      </c>
    </row>
    <row r="91" spans="1:16" x14ac:dyDescent="0.35">
      <c r="A91" s="4">
        <v>2012</v>
      </c>
      <c r="B91" s="4" t="s">
        <v>130</v>
      </c>
      <c r="C91" s="4" t="s">
        <v>51</v>
      </c>
      <c r="D91" s="4">
        <v>246</v>
      </c>
      <c r="E91" s="4">
        <v>453</v>
      </c>
      <c r="F91" s="4">
        <v>54.3</v>
      </c>
      <c r="G91" s="4">
        <v>2883</v>
      </c>
      <c r="H91" s="4">
        <v>13</v>
      </c>
      <c r="I91" s="4">
        <v>18</v>
      </c>
      <c r="J91" s="6">
        <f t="shared" si="19"/>
        <v>3.9735099337748346E-2</v>
      </c>
      <c r="K91" s="4">
        <v>66</v>
      </c>
      <c r="L91" s="4">
        <v>192.2</v>
      </c>
      <c r="M91" s="4">
        <v>27.1</v>
      </c>
      <c r="N91" s="4">
        <v>34</v>
      </c>
      <c r="P91" s="22" t="s">
        <v>301</v>
      </c>
    </row>
    <row r="92" spans="1:16" x14ac:dyDescent="0.35">
      <c r="A92" s="4">
        <v>2012</v>
      </c>
      <c r="B92" s="4" t="s">
        <v>136</v>
      </c>
      <c r="C92" s="4" t="s">
        <v>30</v>
      </c>
      <c r="D92" s="4">
        <v>284</v>
      </c>
      <c r="E92" s="4">
        <v>449</v>
      </c>
      <c r="F92" s="4">
        <v>63.3</v>
      </c>
      <c r="G92" s="4">
        <v>3265</v>
      </c>
      <c r="H92" s="4">
        <v>26</v>
      </c>
      <c r="I92" s="4">
        <v>8</v>
      </c>
      <c r="J92" s="6">
        <f t="shared" si="19"/>
        <v>1.7817371937639197E-2</v>
      </c>
      <c r="K92" s="4">
        <v>82</v>
      </c>
      <c r="L92" s="4">
        <v>251.2</v>
      </c>
      <c r="M92" s="4">
        <v>71.3</v>
      </c>
      <c r="N92" s="4">
        <v>30</v>
      </c>
      <c r="P92" s="22" t="s">
        <v>248</v>
      </c>
    </row>
    <row r="93" spans="1:16" x14ac:dyDescent="0.35">
      <c r="A93" s="4">
        <v>2012</v>
      </c>
      <c r="B93" s="4" t="s">
        <v>147</v>
      </c>
      <c r="C93" s="4" t="s">
        <v>17</v>
      </c>
      <c r="D93" s="4">
        <v>255</v>
      </c>
      <c r="E93" s="4">
        <v>434</v>
      </c>
      <c r="F93" s="4">
        <v>58.8</v>
      </c>
      <c r="G93" s="4">
        <v>3033</v>
      </c>
      <c r="H93" s="4">
        <v>19</v>
      </c>
      <c r="I93" s="4">
        <v>14</v>
      </c>
      <c r="J93" s="6">
        <f t="shared" si="19"/>
        <v>3.2258064516129031E-2</v>
      </c>
      <c r="K93" s="4">
        <v>60</v>
      </c>
      <c r="L93" s="4">
        <v>202.2</v>
      </c>
      <c r="M93" s="4">
        <v>48.1</v>
      </c>
      <c r="N93" s="4">
        <v>38</v>
      </c>
      <c r="P93" s="22" t="s">
        <v>183</v>
      </c>
    </row>
    <row r="94" spans="1:16" x14ac:dyDescent="0.35">
      <c r="A94" s="4">
        <v>2012</v>
      </c>
      <c r="B94" s="4" t="s">
        <v>194</v>
      </c>
      <c r="C94" s="4" t="s">
        <v>29</v>
      </c>
      <c r="D94" s="4">
        <v>258</v>
      </c>
      <c r="E94" s="4">
        <v>393</v>
      </c>
      <c r="F94" s="4">
        <v>65.599999999999994</v>
      </c>
      <c r="G94" s="4">
        <v>3200</v>
      </c>
      <c r="H94" s="4">
        <v>20</v>
      </c>
      <c r="I94" s="4">
        <v>5</v>
      </c>
      <c r="J94" s="6">
        <f t="shared" si="19"/>
        <v>1.2722646310432569E-2</v>
      </c>
      <c r="K94" s="4">
        <v>88</v>
      </c>
      <c r="L94" s="4">
        <v>213.3</v>
      </c>
      <c r="M94" s="4">
        <v>69.400000000000006</v>
      </c>
      <c r="N94" s="4">
        <v>30</v>
      </c>
      <c r="P94" s="22" t="s">
        <v>258</v>
      </c>
    </row>
    <row r="95" spans="1:16" x14ac:dyDescent="0.35">
      <c r="A95" s="4">
        <v>2012</v>
      </c>
      <c r="B95" s="4" t="s">
        <v>195</v>
      </c>
      <c r="C95" s="4" t="s">
        <v>36</v>
      </c>
      <c r="D95" s="4">
        <v>252</v>
      </c>
      <c r="E95" s="4">
        <v>393</v>
      </c>
      <c r="F95" s="4">
        <v>64.099999999999994</v>
      </c>
      <c r="G95" s="4">
        <v>3118</v>
      </c>
      <c r="H95" s="4">
        <v>26</v>
      </c>
      <c r="I95" s="4">
        <v>10</v>
      </c>
      <c r="J95" s="6">
        <f t="shared" si="19"/>
        <v>2.5445292620865138E-2</v>
      </c>
      <c r="K95" s="4">
        <v>67</v>
      </c>
      <c r="L95" s="4">
        <v>194.9</v>
      </c>
      <c r="M95" s="4">
        <v>72.7</v>
      </c>
      <c r="N95" s="4">
        <v>33</v>
      </c>
      <c r="P95" s="22" t="s">
        <v>153</v>
      </c>
    </row>
    <row r="96" spans="1:16" x14ac:dyDescent="0.35">
      <c r="A96" s="4">
        <v>2012</v>
      </c>
      <c r="B96" s="4" t="s">
        <v>142</v>
      </c>
      <c r="C96" s="4" t="s">
        <v>45</v>
      </c>
      <c r="D96" s="4">
        <v>204</v>
      </c>
      <c r="E96" s="4">
        <v>351</v>
      </c>
      <c r="F96" s="4">
        <v>58.1</v>
      </c>
      <c r="G96" s="4">
        <v>2362</v>
      </c>
      <c r="H96" s="4">
        <v>12</v>
      </c>
      <c r="I96" s="4">
        <v>10</v>
      </c>
      <c r="J96" s="6">
        <f t="shared" si="19"/>
        <v>2.8490028490028491E-2</v>
      </c>
      <c r="K96" s="4">
        <v>77</v>
      </c>
      <c r="L96" s="4">
        <v>236.2</v>
      </c>
      <c r="M96" s="4">
        <v>47</v>
      </c>
      <c r="N96" s="4">
        <v>28</v>
      </c>
      <c r="P96" s="22" t="s">
        <v>296</v>
      </c>
    </row>
    <row r="97" spans="1:16" x14ac:dyDescent="0.35">
      <c r="A97" s="4">
        <v>2012</v>
      </c>
      <c r="B97" s="4" t="s">
        <v>169</v>
      </c>
      <c r="C97" s="4" t="s">
        <v>56</v>
      </c>
      <c r="D97" s="4">
        <v>177</v>
      </c>
      <c r="E97" s="4">
        <v>314</v>
      </c>
      <c r="F97" s="4">
        <v>56.4</v>
      </c>
      <c r="G97" s="4">
        <v>2176</v>
      </c>
      <c r="H97" s="4">
        <v>10</v>
      </c>
      <c r="I97" s="4">
        <v>11</v>
      </c>
      <c r="J97" s="6">
        <f t="shared" si="19"/>
        <v>3.5031847133757961E-2</v>
      </c>
      <c r="K97" s="4">
        <v>71</v>
      </c>
      <c r="L97" s="4">
        <v>197.8</v>
      </c>
      <c r="M97" s="4">
        <v>42</v>
      </c>
      <c r="N97" s="4">
        <v>25</v>
      </c>
      <c r="P97" s="22" t="s">
        <v>200</v>
      </c>
    </row>
    <row r="98" spans="1:16" x14ac:dyDescent="0.35">
      <c r="A98" s="4">
        <v>2012</v>
      </c>
      <c r="B98" s="4" t="s">
        <v>163</v>
      </c>
      <c r="C98" s="4" t="s">
        <v>23</v>
      </c>
      <c r="D98" s="4">
        <v>166</v>
      </c>
      <c r="E98" s="4">
        <v>308</v>
      </c>
      <c r="F98" s="4">
        <v>53.9</v>
      </c>
      <c r="G98" s="4">
        <v>2084</v>
      </c>
      <c r="H98" s="4">
        <v>11</v>
      </c>
      <c r="I98" s="4">
        <v>11</v>
      </c>
      <c r="J98" s="6">
        <f t="shared" si="19"/>
        <v>3.5714285714285712E-2</v>
      </c>
      <c r="K98" s="4">
        <v>81</v>
      </c>
      <c r="L98" s="4">
        <v>208.4</v>
      </c>
      <c r="M98" s="4">
        <v>27.7</v>
      </c>
      <c r="N98" s="4">
        <v>28</v>
      </c>
      <c r="P98" s="22" t="s">
        <v>182</v>
      </c>
    </row>
    <row r="99" spans="1:16" x14ac:dyDescent="0.35">
      <c r="A99" s="4">
        <v>2012</v>
      </c>
      <c r="B99" s="4" t="s">
        <v>143</v>
      </c>
      <c r="C99" s="4" t="s">
        <v>23</v>
      </c>
      <c r="D99" s="4">
        <v>162</v>
      </c>
      <c r="E99" s="4">
        <v>278</v>
      </c>
      <c r="F99" s="4">
        <v>58.3</v>
      </c>
      <c r="G99" s="4">
        <v>1662</v>
      </c>
      <c r="H99" s="4">
        <v>9</v>
      </c>
      <c r="I99" s="4">
        <v>6</v>
      </c>
      <c r="J99" s="6">
        <f t="shared" si="19"/>
        <v>2.1582733812949641E-2</v>
      </c>
      <c r="K99" s="4">
        <v>80</v>
      </c>
      <c r="L99" s="4">
        <v>166.2</v>
      </c>
      <c r="M99" s="4">
        <v>36.1</v>
      </c>
      <c r="N99" s="4">
        <v>22</v>
      </c>
      <c r="P99" s="22" t="s">
        <v>202</v>
      </c>
    </row>
    <row r="100" spans="1:16" x14ac:dyDescent="0.35">
      <c r="A100" s="4">
        <v>2012</v>
      </c>
      <c r="B100" s="4" t="s">
        <v>152</v>
      </c>
      <c r="C100" s="4" t="s">
        <v>34</v>
      </c>
      <c r="D100" s="4">
        <v>161</v>
      </c>
      <c r="E100" s="4">
        <v>277</v>
      </c>
      <c r="F100" s="4">
        <v>58.1</v>
      </c>
      <c r="G100" s="4">
        <v>1796</v>
      </c>
      <c r="H100" s="4">
        <v>6</v>
      </c>
      <c r="I100" s="4">
        <v>12</v>
      </c>
      <c r="J100" s="6">
        <f t="shared" si="19"/>
        <v>4.3321299638989168E-2</v>
      </c>
      <c r="K100" s="4">
        <v>46</v>
      </c>
      <c r="L100" s="4">
        <v>199.6</v>
      </c>
      <c r="M100" s="4">
        <v>26.3</v>
      </c>
      <c r="N100" s="4">
        <v>19</v>
      </c>
      <c r="P100" s="22" t="s">
        <v>198</v>
      </c>
    </row>
    <row r="101" spans="1:16" x14ac:dyDescent="0.35">
      <c r="A101" s="4">
        <v>2012</v>
      </c>
      <c r="B101" s="4" t="s">
        <v>196</v>
      </c>
      <c r="C101" s="4" t="s">
        <v>45</v>
      </c>
      <c r="D101" s="4">
        <v>161</v>
      </c>
      <c r="E101" s="4">
        <v>265</v>
      </c>
      <c r="F101" s="4">
        <v>60.8</v>
      </c>
      <c r="G101" s="4">
        <v>1699</v>
      </c>
      <c r="H101" s="4">
        <v>6</v>
      </c>
      <c r="I101" s="4">
        <v>5</v>
      </c>
      <c r="J101" s="6">
        <f t="shared" si="19"/>
        <v>1.8867924528301886E-2</v>
      </c>
      <c r="K101" s="4">
        <v>46</v>
      </c>
      <c r="L101" s="4">
        <v>242.7</v>
      </c>
      <c r="M101" s="4">
        <v>51.2</v>
      </c>
      <c r="N101" s="4">
        <v>20</v>
      </c>
      <c r="P101" s="22" t="s">
        <v>286</v>
      </c>
    </row>
    <row r="102" spans="1:16" x14ac:dyDescent="0.35">
      <c r="A102" s="4">
        <v>2012</v>
      </c>
      <c r="B102" s="4" t="s">
        <v>133</v>
      </c>
      <c r="C102" s="4" t="s">
        <v>56</v>
      </c>
      <c r="D102" s="4">
        <v>138</v>
      </c>
      <c r="E102" s="4">
        <v>221</v>
      </c>
      <c r="F102" s="4">
        <v>62.4</v>
      </c>
      <c r="G102" s="4">
        <v>1367</v>
      </c>
      <c r="H102" s="4">
        <v>7</v>
      </c>
      <c r="I102" s="4">
        <v>5</v>
      </c>
      <c r="J102" s="6">
        <f t="shared" si="19"/>
        <v>2.2624434389140271E-2</v>
      </c>
      <c r="K102" s="4">
        <v>37</v>
      </c>
      <c r="L102" s="4">
        <v>170.9</v>
      </c>
      <c r="M102" s="4">
        <v>45</v>
      </c>
      <c r="N102" s="4">
        <v>14</v>
      </c>
      <c r="P102" s="22" t="s">
        <v>169</v>
      </c>
    </row>
    <row r="103" spans="1:16" x14ac:dyDescent="0.35">
      <c r="A103" s="4">
        <v>2012</v>
      </c>
      <c r="B103" s="4" t="s">
        <v>187</v>
      </c>
      <c r="C103" s="4" t="s">
        <v>49</v>
      </c>
      <c r="D103" s="4">
        <v>136</v>
      </c>
      <c r="E103" s="4">
        <v>218</v>
      </c>
      <c r="F103" s="4">
        <v>62.4</v>
      </c>
      <c r="G103" s="4">
        <v>1814</v>
      </c>
      <c r="H103" s="4">
        <v>10</v>
      </c>
      <c r="I103" s="4">
        <v>3</v>
      </c>
      <c r="J103" s="6">
        <f t="shared" si="19"/>
        <v>1.3761467889908258E-2</v>
      </c>
      <c r="K103" s="4">
        <v>57</v>
      </c>
      <c r="L103" s="4">
        <v>139.5</v>
      </c>
      <c r="M103" s="4">
        <v>71.8</v>
      </c>
      <c r="N103" s="4">
        <v>16</v>
      </c>
      <c r="P103" s="22" t="s">
        <v>184</v>
      </c>
    </row>
    <row r="104" spans="1:16" x14ac:dyDescent="0.35">
      <c r="A104" s="4">
        <v>2012</v>
      </c>
      <c r="B104" s="4" t="s">
        <v>141</v>
      </c>
      <c r="C104" s="4" t="s">
        <v>49</v>
      </c>
      <c r="D104" s="4">
        <v>153</v>
      </c>
      <c r="E104" s="4">
        <v>218</v>
      </c>
      <c r="F104" s="4">
        <v>70.2</v>
      </c>
      <c r="G104" s="4">
        <v>1737</v>
      </c>
      <c r="H104" s="4">
        <v>13</v>
      </c>
      <c r="I104" s="4">
        <v>5</v>
      </c>
      <c r="J104" s="6">
        <f t="shared" si="19"/>
        <v>2.2935779816513763E-2</v>
      </c>
      <c r="K104" s="4">
        <v>55</v>
      </c>
      <c r="L104" s="4">
        <v>173.7</v>
      </c>
      <c r="M104" s="4">
        <v>65.099999999999994</v>
      </c>
      <c r="N104" s="4">
        <v>24</v>
      </c>
      <c r="P104" s="22" t="s">
        <v>190</v>
      </c>
    </row>
    <row r="105" spans="1:16" x14ac:dyDescent="0.35">
      <c r="A105" s="4">
        <v>2012</v>
      </c>
      <c r="B105" s="4" t="s">
        <v>150</v>
      </c>
      <c r="C105" s="4" t="s">
        <v>26</v>
      </c>
      <c r="D105" s="4">
        <v>109</v>
      </c>
      <c r="E105" s="4">
        <v>201</v>
      </c>
      <c r="F105" s="4">
        <v>54.2</v>
      </c>
      <c r="G105" s="4">
        <v>1132</v>
      </c>
      <c r="H105" s="4">
        <v>2</v>
      </c>
      <c r="I105" s="4">
        <v>9</v>
      </c>
      <c r="J105" s="6">
        <f t="shared" si="19"/>
        <v>4.4776119402985072E-2</v>
      </c>
      <c r="K105" s="4">
        <v>40</v>
      </c>
      <c r="L105" s="4">
        <v>161.69999999999999</v>
      </c>
      <c r="M105" s="4">
        <v>18.3</v>
      </c>
      <c r="N105" s="4">
        <v>15</v>
      </c>
      <c r="P105" s="22" t="s">
        <v>312</v>
      </c>
    </row>
    <row r="106" spans="1:16" x14ac:dyDescent="0.35">
      <c r="A106" s="4">
        <v>2012</v>
      </c>
      <c r="B106" s="4" t="s">
        <v>197</v>
      </c>
      <c r="C106" s="4" t="s">
        <v>34</v>
      </c>
      <c r="D106" s="4">
        <v>112</v>
      </c>
      <c r="E106" s="4">
        <v>197</v>
      </c>
      <c r="F106" s="4">
        <v>56.9</v>
      </c>
      <c r="G106" s="4">
        <v>1141</v>
      </c>
      <c r="H106" s="4">
        <v>2</v>
      </c>
      <c r="I106" s="4">
        <v>8</v>
      </c>
      <c r="J106" s="6">
        <f t="shared" si="19"/>
        <v>4.060913705583756E-2</v>
      </c>
      <c r="K106" s="4">
        <v>57</v>
      </c>
      <c r="L106" s="4">
        <v>114.1</v>
      </c>
      <c r="M106" s="4">
        <v>26</v>
      </c>
      <c r="N106" s="4">
        <v>21</v>
      </c>
      <c r="P106" s="22" t="s">
        <v>250</v>
      </c>
    </row>
    <row r="107" spans="1:16" x14ac:dyDescent="0.35">
      <c r="A107" s="4">
        <v>2012</v>
      </c>
      <c r="B107" s="4" t="s">
        <v>153</v>
      </c>
      <c r="C107" s="4" t="s">
        <v>26</v>
      </c>
      <c r="D107" s="4">
        <v>109</v>
      </c>
      <c r="E107" s="4">
        <v>183</v>
      </c>
      <c r="F107" s="4">
        <v>59.6</v>
      </c>
      <c r="G107" s="4">
        <v>1169</v>
      </c>
      <c r="H107" s="4">
        <v>8</v>
      </c>
      <c r="I107" s="4">
        <v>3</v>
      </c>
      <c r="J107" s="6">
        <f t="shared" si="19"/>
        <v>1.6393442622950821E-2</v>
      </c>
      <c r="K107" s="4">
        <v>46</v>
      </c>
      <c r="L107" s="4">
        <v>194.8</v>
      </c>
      <c r="M107" s="4">
        <v>42.7</v>
      </c>
      <c r="N107" s="4">
        <v>27</v>
      </c>
      <c r="P107" s="22" t="s">
        <v>303</v>
      </c>
    </row>
    <row r="108" spans="1:16" x14ac:dyDescent="0.35">
      <c r="A108" s="4">
        <v>2012</v>
      </c>
      <c r="B108" s="4" t="s">
        <v>198</v>
      </c>
      <c r="C108" s="4" t="s">
        <v>26</v>
      </c>
      <c r="D108" s="4">
        <v>89</v>
      </c>
      <c r="E108" s="4">
        <v>171</v>
      </c>
      <c r="F108" s="4">
        <v>52</v>
      </c>
      <c r="G108" s="4">
        <v>752</v>
      </c>
      <c r="H108" s="4">
        <v>0</v>
      </c>
      <c r="I108" s="4">
        <v>7</v>
      </c>
      <c r="J108" s="6">
        <f t="shared" si="19"/>
        <v>4.0935672514619881E-2</v>
      </c>
      <c r="K108" s="4">
        <v>28</v>
      </c>
      <c r="L108" s="4">
        <v>125.3</v>
      </c>
      <c r="M108" s="4">
        <v>9.1999999999999993</v>
      </c>
      <c r="N108" s="4">
        <v>12</v>
      </c>
      <c r="P108" s="22" t="s">
        <v>263</v>
      </c>
    </row>
    <row r="109" spans="1:16" x14ac:dyDescent="0.35">
      <c r="A109" s="4">
        <v>2012</v>
      </c>
      <c r="B109" s="4" t="s">
        <v>178</v>
      </c>
      <c r="C109" s="4" t="s">
        <v>30</v>
      </c>
      <c r="D109" s="4">
        <v>45</v>
      </c>
      <c r="E109" s="4">
        <v>70</v>
      </c>
      <c r="F109" s="4">
        <v>64.3</v>
      </c>
      <c r="G109" s="4">
        <v>475</v>
      </c>
      <c r="H109" s="4">
        <v>1</v>
      </c>
      <c r="I109" s="4">
        <v>4</v>
      </c>
      <c r="J109" s="6">
        <f t="shared" si="19"/>
        <v>5.7142857142857141E-2</v>
      </c>
      <c r="K109" s="4">
        <v>43</v>
      </c>
      <c r="L109" s="4">
        <v>237.5</v>
      </c>
      <c r="M109" s="4">
        <v>35.9</v>
      </c>
      <c r="N109" s="4">
        <v>3</v>
      </c>
      <c r="P109" s="22" t="s">
        <v>209</v>
      </c>
    </row>
    <row r="110" spans="1:16" x14ac:dyDescent="0.35">
      <c r="A110" s="4">
        <v>2012</v>
      </c>
      <c r="B110" s="4" t="s">
        <v>199</v>
      </c>
      <c r="C110" s="4" t="s">
        <v>26</v>
      </c>
      <c r="D110" s="4">
        <v>30</v>
      </c>
      <c r="E110" s="4">
        <v>53</v>
      </c>
      <c r="F110" s="4">
        <v>56.6</v>
      </c>
      <c r="G110" s="4">
        <v>330</v>
      </c>
      <c r="H110" s="4">
        <v>1</v>
      </c>
      <c r="I110" s="4">
        <v>2</v>
      </c>
      <c r="J110" s="6">
        <f t="shared" si="19"/>
        <v>3.7735849056603772E-2</v>
      </c>
      <c r="K110" s="4">
        <v>53</v>
      </c>
      <c r="L110" s="4">
        <v>165</v>
      </c>
      <c r="M110" s="4">
        <v>28.7</v>
      </c>
      <c r="N110" s="4">
        <v>4</v>
      </c>
      <c r="P110" s="22" t="s">
        <v>125</v>
      </c>
    </row>
    <row r="111" spans="1:16" x14ac:dyDescent="0.35">
      <c r="A111" s="4">
        <v>2012</v>
      </c>
      <c r="B111" s="4" t="s">
        <v>200</v>
      </c>
      <c r="C111" s="4" t="s">
        <v>30</v>
      </c>
      <c r="D111" s="4">
        <v>25</v>
      </c>
      <c r="E111" s="4">
        <v>53</v>
      </c>
      <c r="F111" s="4">
        <v>47.2</v>
      </c>
      <c r="G111" s="4">
        <v>272</v>
      </c>
      <c r="H111" s="4">
        <v>0</v>
      </c>
      <c r="I111" s="4">
        <v>1</v>
      </c>
      <c r="J111" s="6">
        <f t="shared" si="19"/>
        <v>1.8867924528301886E-2</v>
      </c>
      <c r="K111" s="4">
        <v>37</v>
      </c>
      <c r="L111" s="4">
        <v>136</v>
      </c>
      <c r="M111" s="4">
        <v>28.8</v>
      </c>
      <c r="N111" s="4">
        <v>3</v>
      </c>
      <c r="P111" s="22" t="s">
        <v>191</v>
      </c>
    </row>
    <row r="112" spans="1:16" x14ac:dyDescent="0.35">
      <c r="A112" s="4">
        <v>2012</v>
      </c>
      <c r="B112" s="4" t="s">
        <v>157</v>
      </c>
      <c r="C112" s="4" t="s">
        <v>17</v>
      </c>
      <c r="D112" s="4">
        <v>32</v>
      </c>
      <c r="E112" s="4">
        <v>51</v>
      </c>
      <c r="F112" s="4">
        <v>62.7</v>
      </c>
      <c r="G112" s="4">
        <v>265</v>
      </c>
      <c r="H112" s="4">
        <v>2</v>
      </c>
      <c r="I112" s="4">
        <v>2</v>
      </c>
      <c r="J112" s="6">
        <f t="shared" si="19"/>
        <v>3.9215686274509803E-2</v>
      </c>
      <c r="K112" s="4">
        <v>45</v>
      </c>
      <c r="L112" s="4">
        <v>44.2</v>
      </c>
      <c r="M112" s="4">
        <v>9.1999999999999993</v>
      </c>
      <c r="N112" s="4">
        <v>6</v>
      </c>
      <c r="P112" s="22" t="s">
        <v>242</v>
      </c>
    </row>
    <row r="113" spans="1:16" x14ac:dyDescent="0.35">
      <c r="A113" s="4">
        <v>2012</v>
      </c>
      <c r="B113" s="4" t="s">
        <v>201</v>
      </c>
      <c r="C113" s="4" t="s">
        <v>29</v>
      </c>
      <c r="D113" s="4">
        <v>33</v>
      </c>
      <c r="E113" s="4">
        <v>48</v>
      </c>
      <c r="F113" s="4">
        <v>68.8</v>
      </c>
      <c r="G113" s="4">
        <v>466</v>
      </c>
      <c r="H113" s="4">
        <v>4</v>
      </c>
      <c r="I113" s="4">
        <v>3</v>
      </c>
      <c r="J113" s="6">
        <f t="shared" si="19"/>
        <v>6.25E-2</v>
      </c>
      <c r="K113" s="4">
        <v>77</v>
      </c>
      <c r="L113" s="4">
        <v>155.30000000000001</v>
      </c>
      <c r="M113" s="4">
        <v>77.7</v>
      </c>
      <c r="N113" s="4">
        <v>3</v>
      </c>
      <c r="P113" s="22" t="s">
        <v>214</v>
      </c>
    </row>
    <row r="114" spans="1:16" x14ac:dyDescent="0.35">
      <c r="A114" s="4">
        <v>2012</v>
      </c>
      <c r="B114" s="4" t="s">
        <v>182</v>
      </c>
      <c r="C114" s="4" t="s">
        <v>59</v>
      </c>
      <c r="D114" s="4">
        <v>16</v>
      </c>
      <c r="E114" s="4">
        <v>33</v>
      </c>
      <c r="F114" s="4">
        <v>48.5</v>
      </c>
      <c r="G114" s="4">
        <v>115</v>
      </c>
      <c r="H114" s="4">
        <v>0</v>
      </c>
      <c r="I114" s="4">
        <v>1</v>
      </c>
      <c r="J114" s="6">
        <f t="shared" si="19"/>
        <v>3.0303030303030304E-2</v>
      </c>
      <c r="K114" s="4">
        <v>20</v>
      </c>
      <c r="L114" s="4">
        <v>57.5</v>
      </c>
      <c r="M114" s="4">
        <v>24</v>
      </c>
      <c r="N114" s="4">
        <v>1</v>
      </c>
      <c r="P114" s="22" t="s">
        <v>229</v>
      </c>
    </row>
    <row r="115" spans="1:16" x14ac:dyDescent="0.35">
      <c r="A115" s="4">
        <v>2012</v>
      </c>
      <c r="B115" s="4" t="s">
        <v>202</v>
      </c>
      <c r="C115" s="4" t="s">
        <v>57</v>
      </c>
      <c r="D115" s="4">
        <v>22</v>
      </c>
      <c r="E115" s="4">
        <v>32</v>
      </c>
      <c r="F115" s="4">
        <v>68.8</v>
      </c>
      <c r="G115" s="4">
        <v>204</v>
      </c>
      <c r="H115" s="4">
        <v>1</v>
      </c>
      <c r="I115" s="4">
        <v>1</v>
      </c>
      <c r="J115" s="6">
        <f t="shared" si="19"/>
        <v>3.125E-2</v>
      </c>
      <c r="K115" s="4">
        <v>23</v>
      </c>
      <c r="L115" s="4">
        <v>204</v>
      </c>
      <c r="M115" s="4">
        <v>54.5</v>
      </c>
      <c r="N115" s="4">
        <v>3</v>
      </c>
      <c r="P115" s="22" t="s">
        <v>237</v>
      </c>
    </row>
    <row r="116" spans="1:16" x14ac:dyDescent="0.35">
      <c r="A116" s="4">
        <v>2012</v>
      </c>
      <c r="B116" s="4" t="s">
        <v>203</v>
      </c>
      <c r="C116" s="4" t="s">
        <v>51</v>
      </c>
      <c r="D116" s="4">
        <v>19</v>
      </c>
      <c r="E116" s="4">
        <v>31</v>
      </c>
      <c r="F116" s="4">
        <v>61.3</v>
      </c>
      <c r="G116" s="4">
        <v>214</v>
      </c>
      <c r="H116" s="4">
        <v>1</v>
      </c>
      <c r="I116" s="4">
        <v>1</v>
      </c>
      <c r="J116" s="6">
        <f t="shared" si="19"/>
        <v>3.2258064516129031E-2</v>
      </c>
      <c r="K116" s="4">
        <v>30</v>
      </c>
      <c r="L116" s="4">
        <v>107</v>
      </c>
      <c r="M116" s="4">
        <v>16.600000000000001</v>
      </c>
      <c r="N116" s="4">
        <v>11</v>
      </c>
      <c r="P116" s="22" t="s">
        <v>268</v>
      </c>
    </row>
    <row r="117" spans="1:16" x14ac:dyDescent="0.35">
      <c r="A117" s="4">
        <v>2012</v>
      </c>
      <c r="B117" s="4" t="s">
        <v>204</v>
      </c>
      <c r="C117" s="4" t="s">
        <v>59</v>
      </c>
      <c r="D117" s="4">
        <v>14</v>
      </c>
      <c r="E117" s="4">
        <v>30</v>
      </c>
      <c r="F117" s="4">
        <v>46.7</v>
      </c>
      <c r="G117" s="4">
        <v>155</v>
      </c>
      <c r="H117" s="4">
        <v>2</v>
      </c>
      <c r="I117" s="4">
        <v>1</v>
      </c>
      <c r="J117" s="6">
        <f t="shared" si="19"/>
        <v>3.3333333333333333E-2</v>
      </c>
      <c r="K117" s="4">
        <v>38</v>
      </c>
      <c r="L117" s="4">
        <v>51.7</v>
      </c>
      <c r="M117" s="4">
        <v>53.8</v>
      </c>
      <c r="N117" s="4">
        <v>0</v>
      </c>
      <c r="P117" s="22" t="s">
        <v>238</v>
      </c>
    </row>
    <row r="118" spans="1:16" x14ac:dyDescent="0.35">
      <c r="A118" s="4">
        <v>2012</v>
      </c>
      <c r="B118" s="4" t="s">
        <v>205</v>
      </c>
      <c r="C118" s="4" t="s">
        <v>32</v>
      </c>
      <c r="D118" s="4">
        <v>17</v>
      </c>
      <c r="E118" s="4">
        <v>29</v>
      </c>
      <c r="F118" s="4">
        <v>58.6</v>
      </c>
      <c r="G118" s="4">
        <v>179</v>
      </c>
      <c r="H118" s="4">
        <v>0</v>
      </c>
      <c r="I118" s="4">
        <v>1</v>
      </c>
      <c r="J118" s="6">
        <f t="shared" si="19"/>
        <v>3.4482758620689655E-2</v>
      </c>
      <c r="K118" s="4">
        <v>25</v>
      </c>
      <c r="L118" s="4">
        <v>25.6</v>
      </c>
      <c r="M118" s="4">
        <v>52.3</v>
      </c>
      <c r="N118" s="4">
        <v>3</v>
      </c>
      <c r="P118" s="22" t="s">
        <v>172</v>
      </c>
    </row>
    <row r="119" spans="1:16" x14ac:dyDescent="0.35">
      <c r="A119" s="4">
        <v>2012</v>
      </c>
      <c r="B119" s="4" t="s">
        <v>145</v>
      </c>
      <c r="C119" s="4" t="s">
        <v>42</v>
      </c>
      <c r="D119" s="4">
        <v>11</v>
      </c>
      <c r="E119" s="4">
        <v>19</v>
      </c>
      <c r="F119" s="4">
        <v>57.9</v>
      </c>
      <c r="G119" s="4">
        <v>131</v>
      </c>
      <c r="H119" s="4">
        <v>1</v>
      </c>
      <c r="I119" s="4">
        <v>0</v>
      </c>
      <c r="J119" s="6">
        <f t="shared" si="19"/>
        <v>0</v>
      </c>
      <c r="K119" s="4">
        <v>37</v>
      </c>
      <c r="L119" s="4">
        <v>65.5</v>
      </c>
      <c r="M119" s="4">
        <v>62</v>
      </c>
      <c r="N119" s="4">
        <v>2</v>
      </c>
      <c r="P119" s="22" t="s">
        <v>170</v>
      </c>
    </row>
    <row r="120" spans="1:16" x14ac:dyDescent="0.35">
      <c r="A120" s="4">
        <v>2012</v>
      </c>
      <c r="B120" s="4" t="s">
        <v>138</v>
      </c>
      <c r="C120" s="4" t="s">
        <v>57</v>
      </c>
      <c r="D120" s="4">
        <v>9</v>
      </c>
      <c r="E120" s="4">
        <v>17</v>
      </c>
      <c r="F120" s="4">
        <v>52.9</v>
      </c>
      <c r="G120" s="4">
        <v>79</v>
      </c>
      <c r="H120" s="4">
        <v>1</v>
      </c>
      <c r="I120" s="4">
        <v>0</v>
      </c>
      <c r="J120" s="6">
        <f t="shared" si="19"/>
        <v>0</v>
      </c>
      <c r="K120" s="4">
        <v>21</v>
      </c>
      <c r="L120" s="4">
        <v>26.3</v>
      </c>
      <c r="M120" s="4">
        <v>17.8</v>
      </c>
      <c r="N120" s="4">
        <v>4</v>
      </c>
      <c r="P120" s="22" t="s">
        <v>138</v>
      </c>
    </row>
    <row r="121" spans="1:16" x14ac:dyDescent="0.35">
      <c r="A121" s="4">
        <v>2012</v>
      </c>
      <c r="B121" s="4" t="s">
        <v>189</v>
      </c>
      <c r="C121" s="4" t="s">
        <v>47</v>
      </c>
      <c r="D121" s="4">
        <v>10</v>
      </c>
      <c r="E121" s="4">
        <v>13</v>
      </c>
      <c r="F121" s="4">
        <v>76.900000000000006</v>
      </c>
      <c r="G121" s="4">
        <v>172</v>
      </c>
      <c r="H121" s="4">
        <v>2</v>
      </c>
      <c r="I121" s="4">
        <v>0</v>
      </c>
      <c r="J121" s="6">
        <f t="shared" si="19"/>
        <v>0</v>
      </c>
      <c r="K121" s="4">
        <v>46</v>
      </c>
      <c r="L121" s="4">
        <v>172</v>
      </c>
      <c r="M121" s="4">
        <v>44.2</v>
      </c>
      <c r="N121" s="4">
        <v>0</v>
      </c>
      <c r="P121" s="22" t="s">
        <v>203</v>
      </c>
    </row>
    <row r="122" spans="1:16" x14ac:dyDescent="0.35">
      <c r="A122" s="4">
        <v>2012</v>
      </c>
      <c r="B122" s="4" t="s">
        <v>180</v>
      </c>
      <c r="C122" s="4" t="s">
        <v>40</v>
      </c>
      <c r="D122" s="4">
        <v>5</v>
      </c>
      <c r="E122" s="4">
        <v>11</v>
      </c>
      <c r="F122" s="4">
        <v>45.5</v>
      </c>
      <c r="G122" s="4">
        <v>65</v>
      </c>
      <c r="H122" s="4">
        <v>0</v>
      </c>
      <c r="I122" s="4">
        <v>0</v>
      </c>
      <c r="J122" s="6">
        <f t="shared" si="19"/>
        <v>0</v>
      </c>
      <c r="K122" s="4">
        <v>44</v>
      </c>
      <c r="L122" s="4">
        <v>32.5</v>
      </c>
      <c r="M122" s="4">
        <v>33.6</v>
      </c>
      <c r="N122" s="4">
        <v>0</v>
      </c>
      <c r="P122" s="22" t="s">
        <v>216</v>
      </c>
    </row>
    <row r="123" spans="1:16" x14ac:dyDescent="0.35">
      <c r="A123" s="4">
        <v>2012</v>
      </c>
      <c r="B123" s="4" t="s">
        <v>154</v>
      </c>
      <c r="C123" s="4" t="s">
        <v>18</v>
      </c>
      <c r="D123" s="4">
        <v>9</v>
      </c>
      <c r="E123" s="4">
        <v>10</v>
      </c>
      <c r="F123" s="4">
        <v>90</v>
      </c>
      <c r="G123" s="4">
        <v>89</v>
      </c>
      <c r="H123" s="4">
        <v>1</v>
      </c>
      <c r="I123" s="4">
        <v>0</v>
      </c>
      <c r="J123" s="6">
        <f t="shared" si="19"/>
        <v>0</v>
      </c>
      <c r="K123" s="4">
        <v>21</v>
      </c>
      <c r="L123" s="4">
        <v>89</v>
      </c>
      <c r="M123" s="4">
        <v>99.5</v>
      </c>
      <c r="N123" s="4">
        <v>0</v>
      </c>
      <c r="P123" s="22" t="s">
        <v>158</v>
      </c>
    </row>
    <row r="124" spans="1:16" x14ac:dyDescent="0.35">
      <c r="A124" s="4">
        <v>2012</v>
      </c>
      <c r="B124" s="4" t="s">
        <v>160</v>
      </c>
      <c r="C124" s="4" t="s">
        <v>12</v>
      </c>
      <c r="D124" s="4">
        <v>4</v>
      </c>
      <c r="E124" s="4">
        <v>10</v>
      </c>
      <c r="F124" s="4">
        <v>40</v>
      </c>
      <c r="G124" s="4">
        <v>38</v>
      </c>
      <c r="H124" s="4">
        <v>0</v>
      </c>
      <c r="I124" s="4">
        <v>1</v>
      </c>
      <c r="J124" s="6">
        <f t="shared" si="19"/>
        <v>0.1</v>
      </c>
      <c r="K124" s="4">
        <v>19</v>
      </c>
      <c r="L124" s="4">
        <v>9.5</v>
      </c>
      <c r="M124" s="4">
        <v>44.8</v>
      </c>
      <c r="N124" s="4">
        <v>1</v>
      </c>
      <c r="P124" s="22" t="s">
        <v>319</v>
      </c>
    </row>
    <row r="125" spans="1:16" x14ac:dyDescent="0.35">
      <c r="A125" s="4">
        <v>2012</v>
      </c>
      <c r="B125" s="4" t="s">
        <v>173</v>
      </c>
      <c r="C125" s="4" t="s">
        <v>36</v>
      </c>
      <c r="D125" s="4">
        <v>5</v>
      </c>
      <c r="E125" s="4">
        <v>9</v>
      </c>
      <c r="F125" s="4">
        <v>55.6</v>
      </c>
      <c r="G125" s="4">
        <v>68</v>
      </c>
      <c r="H125" s="4">
        <v>0</v>
      </c>
      <c r="I125" s="4">
        <v>0</v>
      </c>
      <c r="J125" s="6">
        <f t="shared" si="19"/>
        <v>0</v>
      </c>
      <c r="K125" s="4">
        <v>27</v>
      </c>
      <c r="L125" s="4">
        <v>22.7</v>
      </c>
      <c r="M125" s="4">
        <v>23.1</v>
      </c>
      <c r="N125" s="4">
        <v>0</v>
      </c>
      <c r="P125" s="22" t="s">
        <v>227</v>
      </c>
    </row>
    <row r="126" spans="1:16" x14ac:dyDescent="0.35">
      <c r="A126" s="4">
        <v>2012</v>
      </c>
      <c r="B126" s="4" t="s">
        <v>151</v>
      </c>
      <c r="C126" s="4" t="s">
        <v>51</v>
      </c>
      <c r="D126" s="4">
        <v>6</v>
      </c>
      <c r="E126" s="4">
        <v>8</v>
      </c>
      <c r="F126" s="4">
        <v>75</v>
      </c>
      <c r="G126" s="4">
        <v>39</v>
      </c>
      <c r="H126" s="4">
        <v>0</v>
      </c>
      <c r="I126" s="4">
        <v>0</v>
      </c>
      <c r="J126" s="6">
        <f t="shared" si="19"/>
        <v>0</v>
      </c>
      <c r="K126" s="4">
        <v>23</v>
      </c>
      <c r="L126" s="4">
        <v>3.3</v>
      </c>
      <c r="M126" s="4">
        <v>25.4</v>
      </c>
      <c r="N126" s="4">
        <v>2</v>
      </c>
      <c r="P126" s="22" t="s">
        <v>281</v>
      </c>
    </row>
    <row r="127" spans="1:16" x14ac:dyDescent="0.35">
      <c r="A127" s="4">
        <v>2012</v>
      </c>
      <c r="B127" s="4" t="s">
        <v>156</v>
      </c>
      <c r="C127" s="4" t="s">
        <v>55</v>
      </c>
      <c r="D127" s="4">
        <v>4</v>
      </c>
      <c r="E127" s="4">
        <v>7</v>
      </c>
      <c r="F127" s="4">
        <v>57.1</v>
      </c>
      <c r="G127" s="4">
        <v>51</v>
      </c>
      <c r="H127" s="4">
        <v>0</v>
      </c>
      <c r="I127" s="4">
        <v>0</v>
      </c>
      <c r="J127" s="6">
        <f t="shared" si="19"/>
        <v>0</v>
      </c>
      <c r="K127" s="4">
        <v>24</v>
      </c>
      <c r="L127" s="4">
        <v>51</v>
      </c>
      <c r="M127" s="4">
        <v>56.8</v>
      </c>
      <c r="N127" s="4">
        <v>0</v>
      </c>
      <c r="P127" s="22" t="s">
        <v>239</v>
      </c>
    </row>
    <row r="128" spans="1:16" x14ac:dyDescent="0.35">
      <c r="A128" s="4">
        <v>2012</v>
      </c>
      <c r="B128" s="4" t="s">
        <v>206</v>
      </c>
      <c r="C128" s="4" t="s">
        <v>56</v>
      </c>
      <c r="D128" s="4">
        <v>3</v>
      </c>
      <c r="E128" s="4">
        <v>5</v>
      </c>
      <c r="F128" s="4">
        <v>60</v>
      </c>
      <c r="G128" s="4">
        <v>34</v>
      </c>
      <c r="H128" s="4">
        <v>0</v>
      </c>
      <c r="I128" s="4">
        <v>0</v>
      </c>
      <c r="J128" s="6">
        <f t="shared" si="19"/>
        <v>0</v>
      </c>
      <c r="K128" s="4">
        <v>17</v>
      </c>
      <c r="L128" s="4">
        <v>34</v>
      </c>
      <c r="M128" s="4">
        <v>37.200000000000003</v>
      </c>
      <c r="N128" s="4">
        <v>0</v>
      </c>
      <c r="P128" s="22" t="s">
        <v>145</v>
      </c>
    </row>
    <row r="129" spans="1:16" x14ac:dyDescent="0.35">
      <c r="A129" s="4">
        <v>2012</v>
      </c>
      <c r="B129" s="4" t="s">
        <v>185</v>
      </c>
      <c r="C129" s="4" t="s">
        <v>61</v>
      </c>
      <c r="D129" s="4">
        <v>3</v>
      </c>
      <c r="E129" s="4">
        <v>5</v>
      </c>
      <c r="F129" s="4">
        <v>60</v>
      </c>
      <c r="G129" s="4">
        <v>30</v>
      </c>
      <c r="H129" s="4">
        <v>0</v>
      </c>
      <c r="I129" s="4">
        <v>0</v>
      </c>
      <c r="J129" s="6">
        <f t="shared" si="19"/>
        <v>0</v>
      </c>
      <c r="K129" s="4">
        <v>12</v>
      </c>
      <c r="L129" s="4">
        <v>7.5</v>
      </c>
      <c r="M129" s="4">
        <v>35.9</v>
      </c>
      <c r="N129" s="4">
        <v>0</v>
      </c>
      <c r="P129" s="22" t="s">
        <v>272</v>
      </c>
    </row>
    <row r="130" spans="1:16" x14ac:dyDescent="0.35">
      <c r="A130" s="4">
        <v>2012</v>
      </c>
      <c r="B130" s="4" t="s">
        <v>207</v>
      </c>
      <c r="C130" s="4" t="s">
        <v>53</v>
      </c>
      <c r="D130" s="4">
        <v>4</v>
      </c>
      <c r="E130" s="4">
        <v>4</v>
      </c>
      <c r="F130" s="4">
        <v>100</v>
      </c>
      <c r="G130" s="4">
        <v>58</v>
      </c>
      <c r="H130" s="4">
        <v>0</v>
      </c>
      <c r="I130" s="4">
        <v>0</v>
      </c>
      <c r="J130" s="6">
        <f t="shared" ref="J130:J193" si="20">I130/E130</f>
        <v>0</v>
      </c>
      <c r="K130" s="4">
        <v>23</v>
      </c>
      <c r="L130" s="4">
        <v>29</v>
      </c>
      <c r="M130" s="4">
        <v>90.9</v>
      </c>
      <c r="N130" s="4">
        <v>0</v>
      </c>
      <c r="P130" s="22" t="s">
        <v>305</v>
      </c>
    </row>
    <row r="131" spans="1:16" x14ac:dyDescent="0.35">
      <c r="A131" s="4">
        <v>2012</v>
      </c>
      <c r="B131" s="4" t="s">
        <v>208</v>
      </c>
      <c r="C131" s="4" t="s">
        <v>21</v>
      </c>
      <c r="D131" s="4">
        <v>2</v>
      </c>
      <c r="E131" s="4">
        <v>4</v>
      </c>
      <c r="F131" s="4">
        <v>50</v>
      </c>
      <c r="G131" s="4">
        <v>20</v>
      </c>
      <c r="H131" s="4">
        <v>0</v>
      </c>
      <c r="I131" s="4">
        <v>0</v>
      </c>
      <c r="J131" s="6">
        <f t="shared" si="20"/>
        <v>0</v>
      </c>
      <c r="K131" s="4">
        <v>11</v>
      </c>
      <c r="L131" s="4">
        <v>5</v>
      </c>
      <c r="M131" s="4">
        <v>0</v>
      </c>
      <c r="N131" s="4">
        <v>0</v>
      </c>
      <c r="P131" s="22" t="s">
        <v>280</v>
      </c>
    </row>
    <row r="132" spans="1:16" x14ac:dyDescent="0.35">
      <c r="A132" s="4">
        <v>2012</v>
      </c>
      <c r="B132" s="4" t="s">
        <v>209</v>
      </c>
      <c r="C132" s="4" t="s">
        <v>15</v>
      </c>
      <c r="D132" s="4">
        <v>1</v>
      </c>
      <c r="E132" s="4">
        <v>4</v>
      </c>
      <c r="F132" s="4">
        <v>25</v>
      </c>
      <c r="G132" s="4">
        <v>17</v>
      </c>
      <c r="H132" s="4">
        <v>0</v>
      </c>
      <c r="I132" s="4">
        <v>1</v>
      </c>
      <c r="J132" s="6">
        <f t="shared" si="20"/>
        <v>0.25</v>
      </c>
      <c r="K132" s="4">
        <v>17</v>
      </c>
      <c r="L132" s="4">
        <v>4.3</v>
      </c>
      <c r="M132" s="4">
        <v>0.5</v>
      </c>
      <c r="N132" s="4">
        <v>0</v>
      </c>
      <c r="P132" s="22" t="s">
        <v>234</v>
      </c>
    </row>
    <row r="133" spans="1:16" x14ac:dyDescent="0.35">
      <c r="A133" s="4">
        <v>2012</v>
      </c>
      <c r="B133" s="4" t="s">
        <v>210</v>
      </c>
      <c r="C133" s="4" t="s">
        <v>20</v>
      </c>
      <c r="D133" s="4">
        <v>2</v>
      </c>
      <c r="E133" s="4">
        <v>4</v>
      </c>
      <c r="F133" s="4">
        <v>50</v>
      </c>
      <c r="G133" s="4">
        <v>12</v>
      </c>
      <c r="H133" s="4">
        <v>0</v>
      </c>
      <c r="I133" s="4">
        <v>0</v>
      </c>
      <c r="J133" s="6">
        <f t="shared" si="20"/>
        <v>0</v>
      </c>
      <c r="K133" s="4">
        <v>7</v>
      </c>
      <c r="L133" s="4">
        <v>2.4</v>
      </c>
      <c r="M133" s="4">
        <v>85.3</v>
      </c>
      <c r="N133" s="4">
        <v>0</v>
      </c>
      <c r="P133" s="22" t="s">
        <v>134</v>
      </c>
    </row>
    <row r="134" spans="1:16" x14ac:dyDescent="0.35">
      <c r="A134" s="4">
        <v>2012</v>
      </c>
      <c r="B134" s="4" t="s">
        <v>211</v>
      </c>
      <c r="C134" s="4" t="s">
        <v>27</v>
      </c>
      <c r="D134" s="4">
        <v>2</v>
      </c>
      <c r="E134" s="4">
        <v>3</v>
      </c>
      <c r="F134" s="4">
        <v>66.7</v>
      </c>
      <c r="G134" s="4">
        <v>19</v>
      </c>
      <c r="H134" s="4">
        <v>0</v>
      </c>
      <c r="I134" s="4">
        <v>0</v>
      </c>
      <c r="J134" s="6">
        <f t="shared" si="20"/>
        <v>0</v>
      </c>
      <c r="K134" s="4">
        <v>15</v>
      </c>
      <c r="L134" s="4">
        <v>9.5</v>
      </c>
      <c r="M134" s="4">
        <v>2.2999999999999998</v>
      </c>
      <c r="N134" s="4">
        <v>1</v>
      </c>
      <c r="P134" s="22" t="s">
        <v>156</v>
      </c>
    </row>
    <row r="135" spans="1:16" x14ac:dyDescent="0.35">
      <c r="A135" s="4">
        <v>2012</v>
      </c>
      <c r="B135" s="4" t="s">
        <v>168</v>
      </c>
      <c r="C135" s="4" t="s">
        <v>58</v>
      </c>
      <c r="D135" s="4">
        <v>1</v>
      </c>
      <c r="E135" s="4">
        <v>3</v>
      </c>
      <c r="F135" s="4">
        <v>33.299999999999997</v>
      </c>
      <c r="G135" s="4">
        <v>39</v>
      </c>
      <c r="H135" s="4">
        <v>0</v>
      </c>
      <c r="I135" s="4">
        <v>1</v>
      </c>
      <c r="J135" s="6">
        <f t="shared" si="20"/>
        <v>0.33333333333333331</v>
      </c>
      <c r="K135" s="4">
        <v>39</v>
      </c>
      <c r="L135" s="4">
        <v>19.5</v>
      </c>
      <c r="M135" s="4">
        <v>5.2</v>
      </c>
      <c r="N135" s="4">
        <v>0</v>
      </c>
      <c r="P135" s="22" t="s">
        <v>154</v>
      </c>
    </row>
    <row r="136" spans="1:16" x14ac:dyDescent="0.35">
      <c r="A136" s="4">
        <v>2013</v>
      </c>
      <c r="B136" s="4" t="s">
        <v>191</v>
      </c>
      <c r="C136" s="4" t="s">
        <v>20</v>
      </c>
      <c r="D136" s="4">
        <v>450</v>
      </c>
      <c r="E136" s="4">
        <v>659</v>
      </c>
      <c r="F136" s="4">
        <v>68.3</v>
      </c>
      <c r="G136" s="4">
        <v>5477</v>
      </c>
      <c r="H136" s="4">
        <v>55</v>
      </c>
      <c r="I136" s="4">
        <v>10</v>
      </c>
      <c r="J136" s="6">
        <f t="shared" si="20"/>
        <v>1.5174506828528073E-2</v>
      </c>
      <c r="K136" s="4">
        <v>78</v>
      </c>
      <c r="L136" s="4">
        <v>342.3</v>
      </c>
      <c r="M136" s="4">
        <v>80.900000000000006</v>
      </c>
      <c r="N136" s="4">
        <v>18</v>
      </c>
      <c r="P136" s="22" t="s">
        <v>210</v>
      </c>
    </row>
    <row r="137" spans="1:16" x14ac:dyDescent="0.35">
      <c r="A137" s="4">
        <v>2013</v>
      </c>
      <c r="B137" s="4" t="s">
        <v>128</v>
      </c>
      <c r="C137" s="4" t="s">
        <v>44</v>
      </c>
      <c r="D137" s="4">
        <v>439</v>
      </c>
      <c r="E137" s="4">
        <v>651</v>
      </c>
      <c r="F137" s="4">
        <v>67.400000000000006</v>
      </c>
      <c r="G137" s="4">
        <v>4515</v>
      </c>
      <c r="H137" s="4">
        <v>26</v>
      </c>
      <c r="I137" s="4">
        <v>17</v>
      </c>
      <c r="J137" s="6">
        <f t="shared" si="20"/>
        <v>2.6113671274961597E-2</v>
      </c>
      <c r="K137" s="4">
        <v>81</v>
      </c>
      <c r="L137" s="4">
        <v>282.2</v>
      </c>
      <c r="M137" s="4">
        <v>65</v>
      </c>
      <c r="N137" s="4">
        <v>44</v>
      </c>
      <c r="P137" s="22" t="s">
        <v>155</v>
      </c>
    </row>
    <row r="138" spans="1:16" x14ac:dyDescent="0.35">
      <c r="A138" s="4">
        <v>2013</v>
      </c>
      <c r="B138" s="4" t="s">
        <v>123</v>
      </c>
      <c r="C138" s="4" t="s">
        <v>25</v>
      </c>
      <c r="D138" s="4">
        <v>446</v>
      </c>
      <c r="E138" s="4">
        <v>650</v>
      </c>
      <c r="F138" s="4">
        <v>68.599999999999994</v>
      </c>
      <c r="G138" s="4">
        <v>5162</v>
      </c>
      <c r="H138" s="4">
        <v>39</v>
      </c>
      <c r="I138" s="4">
        <v>12</v>
      </c>
      <c r="J138" s="6">
        <f t="shared" si="20"/>
        <v>1.8461538461538463E-2</v>
      </c>
      <c r="K138" s="4">
        <v>76</v>
      </c>
      <c r="L138" s="4">
        <v>322.60000000000002</v>
      </c>
      <c r="M138" s="4">
        <v>69.2</v>
      </c>
      <c r="N138" s="4">
        <v>37</v>
      </c>
      <c r="P138" s="22" t="s">
        <v>159</v>
      </c>
    </row>
    <row r="139" spans="1:16" x14ac:dyDescent="0.35">
      <c r="A139" s="4">
        <v>2013</v>
      </c>
      <c r="B139" s="4" t="s">
        <v>122</v>
      </c>
      <c r="C139" s="4" t="s">
        <v>47</v>
      </c>
      <c r="D139" s="4">
        <v>371</v>
      </c>
      <c r="E139" s="4">
        <v>634</v>
      </c>
      <c r="F139" s="4">
        <v>58.5</v>
      </c>
      <c r="G139" s="4">
        <v>4650</v>
      </c>
      <c r="H139" s="4">
        <v>29</v>
      </c>
      <c r="I139" s="4">
        <v>19</v>
      </c>
      <c r="J139" s="6">
        <f t="shared" si="20"/>
        <v>2.996845425867508E-2</v>
      </c>
      <c r="K139" s="4">
        <v>87</v>
      </c>
      <c r="L139" s="4">
        <v>290.60000000000002</v>
      </c>
      <c r="M139" s="4">
        <v>56.2</v>
      </c>
      <c r="N139" s="4">
        <v>23</v>
      </c>
      <c r="P139" s="22" t="s">
        <v>146</v>
      </c>
    </row>
    <row r="140" spans="1:16" x14ac:dyDescent="0.35">
      <c r="A140" s="4">
        <v>2013</v>
      </c>
      <c r="B140" s="4" t="s">
        <v>124</v>
      </c>
      <c r="C140" s="4" t="s">
        <v>15</v>
      </c>
      <c r="D140" s="4">
        <v>380</v>
      </c>
      <c r="E140" s="4">
        <v>628</v>
      </c>
      <c r="F140" s="4">
        <v>60.5</v>
      </c>
      <c r="G140" s="4">
        <v>4343</v>
      </c>
      <c r="H140" s="4">
        <v>25</v>
      </c>
      <c r="I140" s="4">
        <v>11</v>
      </c>
      <c r="J140" s="6">
        <f t="shared" si="20"/>
        <v>1.751592356687898E-2</v>
      </c>
      <c r="K140" s="4">
        <v>81</v>
      </c>
      <c r="L140" s="4">
        <v>271.39999999999998</v>
      </c>
      <c r="M140" s="4">
        <v>62.1</v>
      </c>
      <c r="N140" s="4">
        <v>40</v>
      </c>
      <c r="P140" s="22" t="s">
        <v>235</v>
      </c>
    </row>
    <row r="141" spans="1:16" x14ac:dyDescent="0.35">
      <c r="A141" s="4">
        <v>2013</v>
      </c>
      <c r="B141" s="4" t="s">
        <v>131</v>
      </c>
      <c r="C141" s="4" t="s">
        <v>32</v>
      </c>
      <c r="D141" s="4">
        <v>362</v>
      </c>
      <c r="E141" s="4">
        <v>614</v>
      </c>
      <c r="F141" s="4">
        <v>59</v>
      </c>
      <c r="G141" s="4">
        <v>3912</v>
      </c>
      <c r="H141" s="4">
        <v>19</v>
      </c>
      <c r="I141" s="4">
        <v>22</v>
      </c>
      <c r="J141" s="6">
        <f t="shared" si="20"/>
        <v>3.5830618892508145E-2</v>
      </c>
      <c r="K141" s="4">
        <v>74</v>
      </c>
      <c r="L141" s="4">
        <v>244.5</v>
      </c>
      <c r="M141" s="4">
        <v>47.8</v>
      </c>
      <c r="N141" s="4">
        <v>48</v>
      </c>
      <c r="P141" s="22" t="s">
        <v>262</v>
      </c>
    </row>
    <row r="142" spans="1:16" x14ac:dyDescent="0.35">
      <c r="A142" s="4">
        <v>2013</v>
      </c>
      <c r="B142" s="4" t="s">
        <v>193</v>
      </c>
      <c r="C142" s="4" t="s">
        <v>42</v>
      </c>
      <c r="D142" s="4">
        <v>355</v>
      </c>
      <c r="E142" s="4">
        <v>588</v>
      </c>
      <c r="F142" s="4">
        <v>60.4</v>
      </c>
      <c r="G142" s="4">
        <v>3913</v>
      </c>
      <c r="H142" s="4">
        <v>24</v>
      </c>
      <c r="I142" s="4">
        <v>17</v>
      </c>
      <c r="J142" s="6">
        <f t="shared" si="20"/>
        <v>2.8911564625850341E-2</v>
      </c>
      <c r="K142" s="4">
        <v>67</v>
      </c>
      <c r="L142" s="4">
        <v>244.6</v>
      </c>
      <c r="M142" s="4">
        <v>49.3</v>
      </c>
      <c r="N142" s="4">
        <v>58</v>
      </c>
      <c r="P142" s="22" t="s">
        <v>299</v>
      </c>
    </row>
    <row r="143" spans="1:16" x14ac:dyDescent="0.35">
      <c r="A143" s="4">
        <v>2013</v>
      </c>
      <c r="B143" s="4" t="s">
        <v>135</v>
      </c>
      <c r="C143" s="4" t="s">
        <v>40</v>
      </c>
      <c r="D143" s="4">
        <v>363</v>
      </c>
      <c r="E143" s="4">
        <v>586</v>
      </c>
      <c r="F143" s="4">
        <v>61.9</v>
      </c>
      <c r="G143" s="4">
        <v>4293</v>
      </c>
      <c r="H143" s="4">
        <v>33</v>
      </c>
      <c r="I143" s="4">
        <v>20</v>
      </c>
      <c r="J143" s="6">
        <f t="shared" si="20"/>
        <v>3.4129692832764506E-2</v>
      </c>
      <c r="K143" s="4">
        <v>82</v>
      </c>
      <c r="L143" s="4">
        <v>268.3</v>
      </c>
      <c r="M143" s="4">
        <v>55.1</v>
      </c>
      <c r="N143" s="4">
        <v>29</v>
      </c>
      <c r="P143" s="22" t="s">
        <v>249</v>
      </c>
    </row>
    <row r="144" spans="1:16" x14ac:dyDescent="0.35">
      <c r="A144" s="4">
        <v>2013</v>
      </c>
      <c r="B144" s="4" t="s">
        <v>136</v>
      </c>
      <c r="C144" s="4" t="s">
        <v>30</v>
      </c>
      <c r="D144" s="4">
        <v>375</v>
      </c>
      <c r="E144" s="4">
        <v>584</v>
      </c>
      <c r="F144" s="4">
        <v>64.2</v>
      </c>
      <c r="G144" s="4">
        <v>4261</v>
      </c>
      <c r="H144" s="4">
        <v>28</v>
      </c>
      <c r="I144" s="4">
        <v>14</v>
      </c>
      <c r="J144" s="6">
        <f t="shared" si="20"/>
        <v>2.3972602739726026E-2</v>
      </c>
      <c r="K144" s="4">
        <v>67</v>
      </c>
      <c r="L144" s="4">
        <v>266.3</v>
      </c>
      <c r="M144" s="4">
        <v>58.1</v>
      </c>
      <c r="N144" s="4">
        <v>42</v>
      </c>
      <c r="P144" s="22" t="s">
        <v>149</v>
      </c>
    </row>
    <row r="145" spans="1:16" x14ac:dyDescent="0.35">
      <c r="A145" s="4">
        <v>2013</v>
      </c>
      <c r="B145" s="4" t="s">
        <v>146</v>
      </c>
      <c r="C145" s="4" t="s">
        <v>26</v>
      </c>
      <c r="D145" s="4">
        <v>362</v>
      </c>
      <c r="E145" s="4">
        <v>572</v>
      </c>
      <c r="F145" s="4">
        <v>63.3</v>
      </c>
      <c r="G145" s="4">
        <v>4274</v>
      </c>
      <c r="H145" s="4">
        <v>24</v>
      </c>
      <c r="I145" s="4">
        <v>22</v>
      </c>
      <c r="J145" s="6">
        <f t="shared" si="20"/>
        <v>3.8461538461538464E-2</v>
      </c>
      <c r="K145" s="4">
        <v>91</v>
      </c>
      <c r="L145" s="4">
        <v>267.10000000000002</v>
      </c>
      <c r="M145" s="4">
        <v>52.6</v>
      </c>
      <c r="N145" s="4">
        <v>41</v>
      </c>
      <c r="P145" s="22" t="s">
        <v>246</v>
      </c>
    </row>
    <row r="146" spans="1:16" x14ac:dyDescent="0.35">
      <c r="A146" s="4">
        <v>2013</v>
      </c>
      <c r="B146" s="4" t="s">
        <v>190</v>
      </c>
      <c r="C146" s="4" t="s">
        <v>13</v>
      </c>
      <c r="D146" s="4">
        <v>343</v>
      </c>
      <c r="E146" s="4">
        <v>570</v>
      </c>
      <c r="F146" s="4">
        <v>60.2</v>
      </c>
      <c r="G146" s="4">
        <v>3822</v>
      </c>
      <c r="H146" s="4">
        <v>23</v>
      </c>
      <c r="I146" s="4">
        <v>9</v>
      </c>
      <c r="J146" s="6">
        <f t="shared" si="20"/>
        <v>1.5789473684210527E-2</v>
      </c>
      <c r="K146" s="4">
        <v>73</v>
      </c>
      <c r="L146" s="4">
        <v>238.9</v>
      </c>
      <c r="M146" s="4">
        <v>63.7</v>
      </c>
      <c r="N146" s="4">
        <v>32</v>
      </c>
      <c r="P146" s="22" t="s">
        <v>204</v>
      </c>
    </row>
    <row r="147" spans="1:16" x14ac:dyDescent="0.35">
      <c r="A147" s="4">
        <v>2013</v>
      </c>
      <c r="B147" s="4" t="s">
        <v>125</v>
      </c>
      <c r="C147" s="4" t="s">
        <v>27</v>
      </c>
      <c r="D147" s="4">
        <v>317</v>
      </c>
      <c r="E147" s="4">
        <v>551</v>
      </c>
      <c r="F147" s="4">
        <v>57.5</v>
      </c>
      <c r="G147" s="4">
        <v>3818</v>
      </c>
      <c r="H147" s="4">
        <v>18</v>
      </c>
      <c r="I147" s="4">
        <v>27</v>
      </c>
      <c r="J147" s="6">
        <f t="shared" si="20"/>
        <v>4.9001814882032667E-2</v>
      </c>
      <c r="K147" s="4">
        <v>70</v>
      </c>
      <c r="L147" s="4">
        <v>238.6</v>
      </c>
      <c r="M147" s="4">
        <v>39.299999999999997</v>
      </c>
      <c r="N147" s="4">
        <v>39</v>
      </c>
      <c r="P147" s="22" t="s">
        <v>197</v>
      </c>
    </row>
    <row r="148" spans="1:16" x14ac:dyDescent="0.35">
      <c r="A148" s="4">
        <v>2013</v>
      </c>
      <c r="B148" s="4" t="s">
        <v>126</v>
      </c>
      <c r="C148" s="4" t="s">
        <v>38</v>
      </c>
      <c r="D148" s="4">
        <v>378</v>
      </c>
      <c r="E148" s="4">
        <v>544</v>
      </c>
      <c r="F148" s="4">
        <v>69.5</v>
      </c>
      <c r="G148" s="4">
        <v>4478</v>
      </c>
      <c r="H148" s="4">
        <v>32</v>
      </c>
      <c r="I148" s="4">
        <v>11</v>
      </c>
      <c r="J148" s="6">
        <f t="shared" si="20"/>
        <v>2.0220588235294119E-2</v>
      </c>
      <c r="K148" s="4">
        <v>60</v>
      </c>
      <c r="L148" s="4">
        <v>279.89999999999998</v>
      </c>
      <c r="M148" s="4">
        <v>75.3</v>
      </c>
      <c r="N148" s="4">
        <v>30</v>
      </c>
      <c r="P148" s="22" t="s">
        <v>177</v>
      </c>
    </row>
    <row r="149" spans="1:16" x14ac:dyDescent="0.35">
      <c r="A149" s="4">
        <v>2013</v>
      </c>
      <c r="B149" s="4" t="s">
        <v>132</v>
      </c>
      <c r="C149" s="4" t="s">
        <v>18</v>
      </c>
      <c r="D149" s="4">
        <v>342</v>
      </c>
      <c r="E149" s="4">
        <v>535</v>
      </c>
      <c r="F149" s="4">
        <v>63.9</v>
      </c>
      <c r="G149" s="4">
        <v>3828</v>
      </c>
      <c r="H149" s="4">
        <v>31</v>
      </c>
      <c r="I149" s="4">
        <v>10</v>
      </c>
      <c r="J149" s="6">
        <f t="shared" si="20"/>
        <v>1.8691588785046728E-2</v>
      </c>
      <c r="K149" s="4">
        <v>82</v>
      </c>
      <c r="L149" s="4">
        <v>255.2</v>
      </c>
      <c r="M149" s="4">
        <v>62</v>
      </c>
      <c r="N149" s="4">
        <v>35</v>
      </c>
      <c r="P149" s="22" t="s">
        <v>243</v>
      </c>
    </row>
    <row r="150" spans="1:16" x14ac:dyDescent="0.35">
      <c r="A150" s="4">
        <v>2013</v>
      </c>
      <c r="B150" s="4" t="s">
        <v>141</v>
      </c>
      <c r="C150" s="4" t="s">
        <v>34</v>
      </c>
      <c r="D150" s="4">
        <v>308</v>
      </c>
      <c r="E150" s="4">
        <v>508</v>
      </c>
      <c r="F150" s="4">
        <v>60.6</v>
      </c>
      <c r="G150" s="4">
        <v>3313</v>
      </c>
      <c r="H150" s="4">
        <v>23</v>
      </c>
      <c r="I150" s="4">
        <v>7</v>
      </c>
      <c r="J150" s="6">
        <f t="shared" si="20"/>
        <v>1.3779527559055118E-2</v>
      </c>
      <c r="K150" s="4">
        <v>71</v>
      </c>
      <c r="L150" s="4">
        <v>220.9</v>
      </c>
      <c r="M150" s="4">
        <v>47.1</v>
      </c>
      <c r="N150" s="4">
        <v>39</v>
      </c>
      <c r="P150" s="22" t="s">
        <v>126</v>
      </c>
    </row>
    <row r="151" spans="1:16" x14ac:dyDescent="0.35">
      <c r="A151" s="4">
        <v>2013</v>
      </c>
      <c r="B151" s="4" t="s">
        <v>163</v>
      </c>
      <c r="C151" s="4" t="s">
        <v>23</v>
      </c>
      <c r="D151" s="4">
        <v>305</v>
      </c>
      <c r="E151" s="4">
        <v>503</v>
      </c>
      <c r="F151" s="4">
        <v>60.6</v>
      </c>
      <c r="G151" s="4">
        <v>3241</v>
      </c>
      <c r="H151" s="4">
        <v>13</v>
      </c>
      <c r="I151" s="4">
        <v>14</v>
      </c>
      <c r="J151" s="6">
        <f t="shared" si="20"/>
        <v>2.7833001988071572E-2</v>
      </c>
      <c r="K151" s="4">
        <v>62</v>
      </c>
      <c r="L151" s="4">
        <v>216.1</v>
      </c>
      <c r="M151" s="4">
        <v>35</v>
      </c>
      <c r="N151" s="4">
        <v>38</v>
      </c>
      <c r="P151" s="22" t="s">
        <v>308</v>
      </c>
    </row>
    <row r="152" spans="1:16" x14ac:dyDescent="0.35">
      <c r="A152" s="4">
        <v>2013</v>
      </c>
      <c r="B152" s="4" t="s">
        <v>134</v>
      </c>
      <c r="C152" s="4" t="s">
        <v>53</v>
      </c>
      <c r="D152" s="4">
        <v>292</v>
      </c>
      <c r="E152" s="4">
        <v>473</v>
      </c>
      <c r="F152" s="4">
        <v>61.7</v>
      </c>
      <c r="G152" s="4">
        <v>3379</v>
      </c>
      <c r="H152" s="4">
        <v>24</v>
      </c>
      <c r="I152" s="4">
        <v>13</v>
      </c>
      <c r="J152" s="6">
        <f t="shared" si="20"/>
        <v>2.748414376321353E-2</v>
      </c>
      <c r="K152" s="4">
        <v>79</v>
      </c>
      <c r="L152" s="4">
        <v>211.2</v>
      </c>
      <c r="M152" s="4">
        <v>64.3</v>
      </c>
      <c r="N152" s="4">
        <v>43</v>
      </c>
      <c r="P152" s="22" t="s">
        <v>137</v>
      </c>
    </row>
    <row r="153" spans="1:16" x14ac:dyDescent="0.35">
      <c r="A153" s="4">
        <v>2013</v>
      </c>
      <c r="B153" s="4" t="s">
        <v>194</v>
      </c>
      <c r="C153" s="4" t="s">
        <v>29</v>
      </c>
      <c r="D153" s="4">
        <v>274</v>
      </c>
      <c r="E153" s="4">
        <v>456</v>
      </c>
      <c r="F153" s="4">
        <v>60.1</v>
      </c>
      <c r="G153" s="4">
        <v>3203</v>
      </c>
      <c r="H153" s="4">
        <v>16</v>
      </c>
      <c r="I153" s="4">
        <v>12</v>
      </c>
      <c r="J153" s="6">
        <f t="shared" si="20"/>
        <v>2.6315789473684209E-2</v>
      </c>
      <c r="K153" s="4">
        <v>62</v>
      </c>
      <c r="L153" s="4">
        <v>246.4</v>
      </c>
      <c r="M153" s="4">
        <v>51.8</v>
      </c>
      <c r="N153" s="4">
        <v>38</v>
      </c>
      <c r="P153" s="22" t="s">
        <v>136</v>
      </c>
    </row>
    <row r="154" spans="1:16" x14ac:dyDescent="0.35">
      <c r="A154" s="4">
        <v>2013</v>
      </c>
      <c r="B154" s="4" t="s">
        <v>212</v>
      </c>
      <c r="C154" s="4" t="s">
        <v>51</v>
      </c>
      <c r="D154" s="4">
        <v>247</v>
      </c>
      <c r="E154" s="4">
        <v>443</v>
      </c>
      <c r="F154" s="4">
        <v>55.8</v>
      </c>
      <c r="G154" s="4">
        <v>3046</v>
      </c>
      <c r="H154" s="4">
        <v>12</v>
      </c>
      <c r="I154" s="4">
        <v>21</v>
      </c>
      <c r="J154" s="6">
        <f t="shared" si="20"/>
        <v>4.740406320541761E-2</v>
      </c>
      <c r="K154" s="4">
        <v>69</v>
      </c>
      <c r="L154" s="4">
        <v>190.4</v>
      </c>
      <c r="M154" s="4">
        <v>42</v>
      </c>
      <c r="N154" s="4">
        <v>43</v>
      </c>
      <c r="P154" s="22" t="s">
        <v>132</v>
      </c>
    </row>
    <row r="155" spans="1:16" x14ac:dyDescent="0.35">
      <c r="A155" s="4">
        <v>2013</v>
      </c>
      <c r="B155" s="4" t="s">
        <v>213</v>
      </c>
      <c r="C155" s="4" t="s">
        <v>55</v>
      </c>
      <c r="D155" s="4">
        <v>247</v>
      </c>
      <c r="E155" s="4">
        <v>416</v>
      </c>
      <c r="F155" s="4">
        <v>59.4</v>
      </c>
      <c r="G155" s="4">
        <v>2608</v>
      </c>
      <c r="H155" s="4">
        <v>19</v>
      </c>
      <c r="I155" s="4">
        <v>9</v>
      </c>
      <c r="J155" s="6">
        <f t="shared" si="20"/>
        <v>2.1634615384615384E-2</v>
      </c>
      <c r="K155" s="4">
        <v>85</v>
      </c>
      <c r="L155" s="4">
        <v>200.6</v>
      </c>
      <c r="M155" s="4">
        <v>53.1</v>
      </c>
      <c r="N155" s="4">
        <v>40</v>
      </c>
      <c r="P155" s="22" t="s">
        <v>270</v>
      </c>
    </row>
    <row r="156" spans="1:16" x14ac:dyDescent="0.35">
      <c r="A156" s="4">
        <v>2013</v>
      </c>
      <c r="B156" s="4" t="s">
        <v>187</v>
      </c>
      <c r="C156" s="4" t="s">
        <v>49</v>
      </c>
      <c r="D156" s="4">
        <v>243</v>
      </c>
      <c r="E156" s="4">
        <v>416</v>
      </c>
      <c r="F156" s="4">
        <v>58.4</v>
      </c>
      <c r="G156" s="4">
        <v>3197</v>
      </c>
      <c r="H156" s="4">
        <v>21</v>
      </c>
      <c r="I156" s="4">
        <v>8</v>
      </c>
      <c r="J156" s="6">
        <f t="shared" si="20"/>
        <v>1.9230769230769232E-2</v>
      </c>
      <c r="K156" s="4">
        <v>64</v>
      </c>
      <c r="L156" s="4">
        <v>199.8</v>
      </c>
      <c r="M156" s="4">
        <v>65.7</v>
      </c>
      <c r="N156" s="4">
        <v>39</v>
      </c>
      <c r="P156" s="22" t="s">
        <v>267</v>
      </c>
    </row>
    <row r="157" spans="1:16" x14ac:dyDescent="0.35">
      <c r="A157" s="4">
        <v>2013</v>
      </c>
      <c r="B157" s="4" t="s">
        <v>195</v>
      </c>
      <c r="C157" s="4" t="s">
        <v>36</v>
      </c>
      <c r="D157" s="4">
        <v>257</v>
      </c>
      <c r="E157" s="4">
        <v>407</v>
      </c>
      <c r="F157" s="4">
        <v>63.1</v>
      </c>
      <c r="G157" s="4">
        <v>3357</v>
      </c>
      <c r="H157" s="4">
        <v>26</v>
      </c>
      <c r="I157" s="4">
        <v>9</v>
      </c>
      <c r="J157" s="6">
        <f t="shared" si="20"/>
        <v>2.2113022113022112E-2</v>
      </c>
      <c r="K157" s="4">
        <v>80</v>
      </c>
      <c r="L157" s="4">
        <v>209.8</v>
      </c>
      <c r="M157" s="4">
        <v>66.8</v>
      </c>
      <c r="N157" s="4">
        <v>44</v>
      </c>
      <c r="P157" s="22" t="s">
        <v>283</v>
      </c>
    </row>
    <row r="158" spans="1:16" x14ac:dyDescent="0.35">
      <c r="A158" s="4">
        <v>2013</v>
      </c>
      <c r="B158" s="4" t="s">
        <v>148</v>
      </c>
      <c r="C158" s="4" t="s">
        <v>12</v>
      </c>
      <c r="D158" s="4">
        <v>219</v>
      </c>
      <c r="E158" s="4">
        <v>358</v>
      </c>
      <c r="F158" s="4">
        <v>61.2</v>
      </c>
      <c r="G158" s="4">
        <v>2310</v>
      </c>
      <c r="H158" s="4">
        <v>10</v>
      </c>
      <c r="I158" s="4">
        <v>14</v>
      </c>
      <c r="J158" s="6">
        <f t="shared" si="20"/>
        <v>3.9106145251396648E-2</v>
      </c>
      <c r="K158" s="4">
        <v>46</v>
      </c>
      <c r="L158" s="4">
        <v>231</v>
      </c>
      <c r="M158" s="4">
        <v>36.700000000000003</v>
      </c>
      <c r="N158" s="4">
        <v>21</v>
      </c>
      <c r="P158" s="22" t="s">
        <v>128</v>
      </c>
    </row>
    <row r="159" spans="1:16" x14ac:dyDescent="0.35">
      <c r="A159" s="4">
        <v>2013</v>
      </c>
      <c r="B159" s="4" t="s">
        <v>147</v>
      </c>
      <c r="C159" s="4" t="s">
        <v>17</v>
      </c>
      <c r="D159" s="4">
        <v>224</v>
      </c>
      <c r="E159" s="4">
        <v>355</v>
      </c>
      <c r="F159" s="4">
        <v>63.1</v>
      </c>
      <c r="G159" s="4">
        <v>2621</v>
      </c>
      <c r="H159" s="4">
        <v>19</v>
      </c>
      <c r="I159" s="4">
        <v>12</v>
      </c>
      <c r="J159" s="6">
        <f t="shared" si="20"/>
        <v>3.3802816901408447E-2</v>
      </c>
      <c r="K159" s="4">
        <v>67</v>
      </c>
      <c r="L159" s="4">
        <v>238.3</v>
      </c>
      <c r="M159" s="4">
        <v>70.900000000000006</v>
      </c>
      <c r="N159" s="4">
        <v>19</v>
      </c>
      <c r="P159" s="22" t="s">
        <v>316</v>
      </c>
    </row>
    <row r="160" spans="1:16" x14ac:dyDescent="0.35">
      <c r="A160" s="4">
        <v>2013</v>
      </c>
      <c r="B160" s="4" t="s">
        <v>127</v>
      </c>
      <c r="C160" s="4" t="s">
        <v>56</v>
      </c>
      <c r="D160" s="4">
        <v>217</v>
      </c>
      <c r="E160" s="4">
        <v>350</v>
      </c>
      <c r="F160" s="4">
        <v>62</v>
      </c>
      <c r="G160" s="4">
        <v>2454</v>
      </c>
      <c r="H160" s="4">
        <v>14</v>
      </c>
      <c r="I160" s="4">
        <v>12</v>
      </c>
      <c r="J160" s="6">
        <f t="shared" si="20"/>
        <v>3.4285714285714287E-2</v>
      </c>
      <c r="K160" s="4">
        <v>77</v>
      </c>
      <c r="L160" s="4">
        <v>223.1</v>
      </c>
      <c r="M160" s="4">
        <v>57.2</v>
      </c>
      <c r="N160" s="4">
        <v>21</v>
      </c>
      <c r="P160" s="22" t="s">
        <v>293</v>
      </c>
    </row>
    <row r="161" spans="1:16" x14ac:dyDescent="0.35">
      <c r="A161" s="4">
        <v>2013</v>
      </c>
      <c r="B161" s="4" t="s">
        <v>157</v>
      </c>
      <c r="C161" s="4" t="s">
        <v>57</v>
      </c>
      <c r="D161" s="4">
        <v>180</v>
      </c>
      <c r="E161" s="4">
        <v>317</v>
      </c>
      <c r="F161" s="4">
        <v>56.8</v>
      </c>
      <c r="G161" s="4">
        <v>2015</v>
      </c>
      <c r="H161" s="4">
        <v>11</v>
      </c>
      <c r="I161" s="4">
        <v>8</v>
      </c>
      <c r="J161" s="6">
        <f t="shared" si="20"/>
        <v>2.5236593059936908E-2</v>
      </c>
      <c r="K161" s="4">
        <v>80</v>
      </c>
      <c r="L161" s="4">
        <v>223.9</v>
      </c>
      <c r="M161" s="4">
        <v>41.4</v>
      </c>
      <c r="N161" s="4">
        <v>16</v>
      </c>
      <c r="P161" s="22" t="s">
        <v>130</v>
      </c>
    </row>
    <row r="162" spans="1:16" x14ac:dyDescent="0.35">
      <c r="A162" s="4">
        <v>2013</v>
      </c>
      <c r="B162" s="4" t="s">
        <v>196</v>
      </c>
      <c r="C162" s="4" t="s">
        <v>45</v>
      </c>
      <c r="D162" s="4">
        <v>203</v>
      </c>
      <c r="E162" s="4">
        <v>317</v>
      </c>
      <c r="F162" s="4">
        <v>64</v>
      </c>
      <c r="G162" s="4">
        <v>2891</v>
      </c>
      <c r="H162" s="4">
        <v>27</v>
      </c>
      <c r="I162" s="4">
        <v>2</v>
      </c>
      <c r="J162" s="6">
        <f t="shared" si="20"/>
        <v>6.3091482649842269E-3</v>
      </c>
      <c r="K162" s="4">
        <v>63</v>
      </c>
      <c r="L162" s="4">
        <v>222.4</v>
      </c>
      <c r="M162" s="4">
        <v>71.5</v>
      </c>
      <c r="N162" s="4">
        <v>28</v>
      </c>
      <c r="P162" s="22" t="s">
        <v>294</v>
      </c>
    </row>
    <row r="163" spans="1:16" x14ac:dyDescent="0.35">
      <c r="A163" s="4">
        <v>2013</v>
      </c>
      <c r="B163" s="4" t="s">
        <v>214</v>
      </c>
      <c r="C163" s="4" t="s">
        <v>61</v>
      </c>
      <c r="D163" s="4">
        <v>180</v>
      </c>
      <c r="E163" s="4">
        <v>306</v>
      </c>
      <c r="F163" s="4">
        <v>58.8</v>
      </c>
      <c r="G163" s="4">
        <v>1972</v>
      </c>
      <c r="H163" s="4">
        <v>11</v>
      </c>
      <c r="I163" s="4">
        <v>9</v>
      </c>
      <c r="J163" s="6">
        <f t="shared" si="20"/>
        <v>2.9411764705882353E-2</v>
      </c>
      <c r="K163" s="4">
        <v>45</v>
      </c>
      <c r="L163" s="4">
        <v>197.2</v>
      </c>
      <c r="M163" s="4">
        <v>39.5</v>
      </c>
      <c r="N163" s="4">
        <v>28</v>
      </c>
      <c r="P163" s="22" t="s">
        <v>232</v>
      </c>
    </row>
    <row r="164" spans="1:16" x14ac:dyDescent="0.35">
      <c r="A164" s="4">
        <v>2013</v>
      </c>
      <c r="B164" s="4" t="s">
        <v>137</v>
      </c>
      <c r="C164" s="4" t="s">
        <v>21</v>
      </c>
      <c r="D164" s="4">
        <v>193</v>
      </c>
      <c r="E164" s="4">
        <v>290</v>
      </c>
      <c r="F164" s="4">
        <v>66.599999999999994</v>
      </c>
      <c r="G164" s="4">
        <v>2536</v>
      </c>
      <c r="H164" s="4">
        <v>17</v>
      </c>
      <c r="I164" s="4">
        <v>6</v>
      </c>
      <c r="J164" s="6">
        <f t="shared" si="20"/>
        <v>2.0689655172413793E-2</v>
      </c>
      <c r="K164" s="4">
        <v>83</v>
      </c>
      <c r="L164" s="4">
        <v>281.8</v>
      </c>
      <c r="M164" s="4">
        <v>60.6</v>
      </c>
      <c r="N164" s="4">
        <v>21</v>
      </c>
      <c r="P164" s="22" t="s">
        <v>148</v>
      </c>
    </row>
    <row r="165" spans="1:16" x14ac:dyDescent="0.35">
      <c r="A165" s="4">
        <v>2013</v>
      </c>
      <c r="B165" s="4" t="s">
        <v>204</v>
      </c>
      <c r="C165" s="4" t="s">
        <v>59</v>
      </c>
      <c r="D165" s="4">
        <v>156</v>
      </c>
      <c r="E165" s="4">
        <v>272</v>
      </c>
      <c r="F165" s="4">
        <v>57.4</v>
      </c>
      <c r="G165" s="4">
        <v>1798</v>
      </c>
      <c r="H165" s="4">
        <v>7</v>
      </c>
      <c r="I165" s="4">
        <v>11</v>
      </c>
      <c r="J165" s="6">
        <f t="shared" si="20"/>
        <v>4.0441176470588237E-2</v>
      </c>
      <c r="K165" s="4">
        <v>73</v>
      </c>
      <c r="L165" s="4">
        <v>163.5</v>
      </c>
      <c r="M165" s="4">
        <v>57.1</v>
      </c>
      <c r="N165" s="4">
        <v>31</v>
      </c>
      <c r="P165" s="22" t="s">
        <v>230</v>
      </c>
    </row>
    <row r="166" spans="1:16" x14ac:dyDescent="0.35">
      <c r="A166" s="4">
        <v>2013</v>
      </c>
      <c r="B166" s="4" t="s">
        <v>192</v>
      </c>
      <c r="C166" s="4" t="s">
        <v>57</v>
      </c>
      <c r="D166" s="4">
        <v>141</v>
      </c>
      <c r="E166" s="4">
        <v>267</v>
      </c>
      <c r="F166" s="4">
        <v>52.8</v>
      </c>
      <c r="G166" s="4">
        <v>1731</v>
      </c>
      <c r="H166" s="4">
        <v>9</v>
      </c>
      <c r="I166" s="4">
        <v>9</v>
      </c>
      <c r="J166" s="6">
        <f t="shared" si="20"/>
        <v>3.3707865168539325E-2</v>
      </c>
      <c r="K166" s="4">
        <v>95</v>
      </c>
      <c r="L166" s="4">
        <v>216.4</v>
      </c>
      <c r="M166" s="4">
        <v>34.299999999999997</v>
      </c>
      <c r="N166" s="4">
        <v>27</v>
      </c>
      <c r="P166" s="22" t="s">
        <v>245</v>
      </c>
    </row>
    <row r="167" spans="1:16" x14ac:dyDescent="0.35">
      <c r="A167" s="4">
        <v>2013</v>
      </c>
      <c r="B167" s="4" t="s">
        <v>144</v>
      </c>
      <c r="C167" s="4" t="s">
        <v>58</v>
      </c>
      <c r="D167" s="4">
        <v>159</v>
      </c>
      <c r="E167" s="4">
        <v>262</v>
      </c>
      <c r="F167" s="4">
        <v>60.7</v>
      </c>
      <c r="G167" s="4">
        <v>1687</v>
      </c>
      <c r="H167" s="4">
        <v>14</v>
      </c>
      <c r="I167" s="4">
        <v>4</v>
      </c>
      <c r="J167" s="6">
        <f t="shared" si="20"/>
        <v>1.5267175572519083E-2</v>
      </c>
      <c r="K167" s="4">
        <v>73</v>
      </c>
      <c r="L167" s="4">
        <v>241</v>
      </c>
      <c r="M167" s="4">
        <v>58.8</v>
      </c>
      <c r="N167" s="4">
        <v>15</v>
      </c>
      <c r="P167" s="22" t="s">
        <v>220</v>
      </c>
    </row>
    <row r="168" spans="1:16" x14ac:dyDescent="0.35">
      <c r="A168" s="4">
        <v>2013</v>
      </c>
      <c r="B168" s="4" t="s">
        <v>152</v>
      </c>
      <c r="C168" s="4" t="s">
        <v>22</v>
      </c>
      <c r="D168" s="4">
        <v>153</v>
      </c>
      <c r="E168" s="4">
        <v>254</v>
      </c>
      <c r="F168" s="4">
        <v>60.2</v>
      </c>
      <c r="G168" s="4">
        <v>1807</v>
      </c>
      <c r="H168" s="4">
        <v>11</v>
      </c>
      <c r="I168" s="4">
        <v>9</v>
      </c>
      <c r="J168" s="6">
        <f t="shared" si="20"/>
        <v>3.5433070866141732E-2</v>
      </c>
      <c r="K168" s="4">
        <v>79</v>
      </c>
      <c r="L168" s="4">
        <v>200.8</v>
      </c>
      <c r="M168" s="4">
        <v>51.6</v>
      </c>
      <c r="N168" s="4">
        <v>16</v>
      </c>
      <c r="P168" s="22" t="s">
        <v>150</v>
      </c>
    </row>
    <row r="169" spans="1:16" x14ac:dyDescent="0.35">
      <c r="A169" s="4">
        <v>2013</v>
      </c>
      <c r="B169" s="4" t="s">
        <v>215</v>
      </c>
      <c r="C169" s="4" t="s">
        <v>12</v>
      </c>
      <c r="D169" s="4">
        <v>137</v>
      </c>
      <c r="E169" s="4">
        <v>253</v>
      </c>
      <c r="F169" s="4">
        <v>54.2</v>
      </c>
      <c r="G169" s="4">
        <v>1760</v>
      </c>
      <c r="H169" s="4">
        <v>9</v>
      </c>
      <c r="I169" s="4">
        <v>6</v>
      </c>
      <c r="J169" s="6">
        <f t="shared" si="20"/>
        <v>2.3715415019762844E-2</v>
      </c>
      <c r="K169" s="4">
        <v>66</v>
      </c>
      <c r="L169" s="4">
        <v>220</v>
      </c>
      <c r="M169" s="4">
        <v>48.3</v>
      </c>
      <c r="N169" s="4">
        <v>19</v>
      </c>
      <c r="P169" s="22" t="s">
        <v>141</v>
      </c>
    </row>
    <row r="170" spans="1:16" x14ac:dyDescent="0.35">
      <c r="A170" s="4">
        <v>2013</v>
      </c>
      <c r="B170" s="4" t="s">
        <v>168</v>
      </c>
      <c r="C170" s="4" t="s">
        <v>58</v>
      </c>
      <c r="D170" s="4">
        <v>142</v>
      </c>
      <c r="E170" s="4">
        <v>242</v>
      </c>
      <c r="F170" s="4">
        <v>58.7</v>
      </c>
      <c r="G170" s="4">
        <v>1673</v>
      </c>
      <c r="H170" s="4">
        <v>8</v>
      </c>
      <c r="I170" s="4">
        <v>7</v>
      </c>
      <c r="J170" s="6">
        <f t="shared" si="20"/>
        <v>2.8925619834710745E-2</v>
      </c>
      <c r="K170" s="4">
        <v>81</v>
      </c>
      <c r="L170" s="4">
        <v>167.3</v>
      </c>
      <c r="M170" s="4">
        <v>39.4</v>
      </c>
      <c r="N170" s="4">
        <v>21</v>
      </c>
      <c r="P170" s="22" t="s">
        <v>212</v>
      </c>
    </row>
    <row r="171" spans="1:16" x14ac:dyDescent="0.35">
      <c r="A171" s="4">
        <v>2013</v>
      </c>
      <c r="B171" s="4" t="s">
        <v>149</v>
      </c>
      <c r="C171" s="4" t="s">
        <v>22</v>
      </c>
      <c r="D171" s="4">
        <v>152</v>
      </c>
      <c r="E171" s="4">
        <v>239</v>
      </c>
      <c r="F171" s="4">
        <v>63.6</v>
      </c>
      <c r="G171" s="4">
        <v>1648</v>
      </c>
      <c r="H171" s="4">
        <v>7</v>
      </c>
      <c r="I171" s="4">
        <v>9</v>
      </c>
      <c r="J171" s="6">
        <f t="shared" si="20"/>
        <v>3.7656903765690378E-2</v>
      </c>
      <c r="K171" s="4">
        <v>47</v>
      </c>
      <c r="L171" s="4">
        <v>183.1</v>
      </c>
      <c r="M171" s="4">
        <v>42.8</v>
      </c>
      <c r="N171" s="4">
        <v>27</v>
      </c>
      <c r="P171" s="22" t="s">
        <v>206</v>
      </c>
    </row>
    <row r="172" spans="1:16" x14ac:dyDescent="0.35">
      <c r="A172" s="4">
        <v>2013</v>
      </c>
      <c r="B172" s="4" t="s">
        <v>172</v>
      </c>
      <c r="C172" s="4" t="s">
        <v>17</v>
      </c>
      <c r="D172" s="4">
        <v>149</v>
      </c>
      <c r="E172" s="4">
        <v>224</v>
      </c>
      <c r="F172" s="4">
        <v>66.5</v>
      </c>
      <c r="G172" s="4">
        <v>1829</v>
      </c>
      <c r="H172" s="4">
        <v>13</v>
      </c>
      <c r="I172" s="4">
        <v>1</v>
      </c>
      <c r="J172" s="6">
        <f t="shared" si="20"/>
        <v>4.464285714285714E-3</v>
      </c>
      <c r="K172" s="4">
        <v>80</v>
      </c>
      <c r="L172" s="4">
        <v>228.6</v>
      </c>
      <c r="M172" s="4">
        <v>83.4</v>
      </c>
      <c r="N172" s="4">
        <v>11</v>
      </c>
      <c r="P172" s="22" t="s">
        <v>122</v>
      </c>
    </row>
    <row r="173" spans="1:16" x14ac:dyDescent="0.35">
      <c r="A173" s="4">
        <v>2013</v>
      </c>
      <c r="B173" s="4" t="s">
        <v>216</v>
      </c>
      <c r="C173" s="4" t="s">
        <v>59</v>
      </c>
      <c r="D173" s="4">
        <v>118</v>
      </c>
      <c r="E173" s="4">
        <v>211</v>
      </c>
      <c r="F173" s="4">
        <v>55.9</v>
      </c>
      <c r="G173" s="4">
        <v>1547</v>
      </c>
      <c r="H173" s="4">
        <v>8</v>
      </c>
      <c r="I173" s="4">
        <v>8</v>
      </c>
      <c r="J173" s="6">
        <f t="shared" si="20"/>
        <v>3.7914691943127965E-2</v>
      </c>
      <c r="K173" s="4">
        <v>52</v>
      </c>
      <c r="L173" s="4">
        <v>221</v>
      </c>
      <c r="M173" s="4">
        <v>50.2</v>
      </c>
      <c r="N173" s="4">
        <v>6</v>
      </c>
      <c r="P173" s="22" t="s">
        <v>226</v>
      </c>
    </row>
    <row r="174" spans="1:16" x14ac:dyDescent="0.35">
      <c r="A174" s="4">
        <v>2013</v>
      </c>
      <c r="B174" s="4" t="s">
        <v>173</v>
      </c>
      <c r="C174" s="4" t="s">
        <v>112</v>
      </c>
      <c r="D174" s="4">
        <v>124</v>
      </c>
      <c r="E174" s="4">
        <v>200</v>
      </c>
      <c r="F174" s="4">
        <v>62</v>
      </c>
      <c r="G174" s="4">
        <v>1392</v>
      </c>
      <c r="H174" s="4">
        <v>8</v>
      </c>
      <c r="I174" s="4">
        <v>5</v>
      </c>
      <c r="J174" s="6">
        <f t="shared" si="20"/>
        <v>2.5000000000000001E-2</v>
      </c>
      <c r="K174" s="4">
        <v>56</v>
      </c>
      <c r="L174" s="4">
        <v>154.69999999999999</v>
      </c>
      <c r="M174" s="4">
        <v>50.2</v>
      </c>
      <c r="N174" s="4">
        <v>24</v>
      </c>
      <c r="P174" s="22" t="s">
        <v>314</v>
      </c>
    </row>
    <row r="175" spans="1:16" x14ac:dyDescent="0.35">
      <c r="A175" s="4">
        <v>2013</v>
      </c>
      <c r="B175" s="4" t="s">
        <v>169</v>
      </c>
      <c r="C175" s="4" t="s">
        <v>56</v>
      </c>
      <c r="D175" s="4">
        <v>111</v>
      </c>
      <c r="E175" s="4">
        <v>183</v>
      </c>
      <c r="F175" s="4">
        <v>60.7</v>
      </c>
      <c r="G175" s="4">
        <v>1256</v>
      </c>
      <c r="H175" s="4">
        <v>8</v>
      </c>
      <c r="I175" s="4">
        <v>4</v>
      </c>
      <c r="J175" s="6">
        <f t="shared" si="20"/>
        <v>2.185792349726776E-2</v>
      </c>
      <c r="K175" s="4">
        <v>66</v>
      </c>
      <c r="L175" s="4">
        <v>179.4</v>
      </c>
      <c r="M175" s="4">
        <v>58.7</v>
      </c>
      <c r="N175" s="4">
        <v>16</v>
      </c>
      <c r="P175" s="22" t="s">
        <v>318</v>
      </c>
    </row>
    <row r="176" spans="1:16" x14ac:dyDescent="0.35">
      <c r="A176" s="4">
        <v>2013</v>
      </c>
      <c r="B176" s="4" t="s">
        <v>202</v>
      </c>
      <c r="C176" s="4" t="s">
        <v>61</v>
      </c>
      <c r="D176" s="4">
        <v>93</v>
      </c>
      <c r="E176" s="4">
        <v>157</v>
      </c>
      <c r="F176" s="4">
        <v>59.2</v>
      </c>
      <c r="G176" s="4">
        <v>1092</v>
      </c>
      <c r="H176" s="4">
        <v>4</v>
      </c>
      <c r="I176" s="4">
        <v>3</v>
      </c>
      <c r="J176" s="6">
        <f t="shared" si="20"/>
        <v>1.9108280254777069E-2</v>
      </c>
      <c r="K176" s="4">
        <v>57</v>
      </c>
      <c r="L176" s="4">
        <v>182</v>
      </c>
      <c r="M176" s="4">
        <v>18.7</v>
      </c>
      <c r="N176" s="4">
        <v>18</v>
      </c>
      <c r="P176" s="22" t="s">
        <v>264</v>
      </c>
    </row>
    <row r="177" spans="1:16" x14ac:dyDescent="0.35">
      <c r="A177" s="4">
        <v>2013</v>
      </c>
      <c r="B177" s="4" t="s">
        <v>201</v>
      </c>
      <c r="C177" s="4" t="s">
        <v>29</v>
      </c>
      <c r="D177" s="4">
        <v>81</v>
      </c>
      <c r="E177" s="4">
        <v>155</v>
      </c>
      <c r="F177" s="4">
        <v>52.3</v>
      </c>
      <c r="G177" s="4">
        <v>854</v>
      </c>
      <c r="H177" s="4">
        <v>4</v>
      </c>
      <c r="I177" s="4">
        <v>7</v>
      </c>
      <c r="J177" s="6">
        <f t="shared" si="20"/>
        <v>4.5161290322580643E-2</v>
      </c>
      <c r="K177" s="4">
        <v>62</v>
      </c>
      <c r="L177" s="4">
        <v>170.8</v>
      </c>
      <c r="M177" s="4">
        <v>41.7</v>
      </c>
      <c r="N177" s="4">
        <v>5</v>
      </c>
      <c r="P177" s="22" t="s">
        <v>310</v>
      </c>
    </row>
    <row r="178" spans="1:16" x14ac:dyDescent="0.35">
      <c r="A178" s="4">
        <v>2013</v>
      </c>
      <c r="B178" s="4" t="s">
        <v>129</v>
      </c>
      <c r="C178" s="4" t="s">
        <v>55</v>
      </c>
      <c r="D178" s="4">
        <v>63</v>
      </c>
      <c r="E178" s="4">
        <v>147</v>
      </c>
      <c r="F178" s="4">
        <v>42.9</v>
      </c>
      <c r="G178" s="4">
        <v>761</v>
      </c>
      <c r="H178" s="4">
        <v>2</v>
      </c>
      <c r="I178" s="4">
        <v>4</v>
      </c>
      <c r="J178" s="6">
        <f t="shared" si="20"/>
        <v>2.7210884353741496E-2</v>
      </c>
      <c r="K178" s="4">
        <v>39</v>
      </c>
      <c r="L178" s="4">
        <v>190.3</v>
      </c>
      <c r="M178" s="4">
        <v>41.7</v>
      </c>
      <c r="N178" s="4">
        <v>8</v>
      </c>
      <c r="P178" s="22" t="s">
        <v>193</v>
      </c>
    </row>
    <row r="179" spans="1:16" x14ac:dyDescent="0.35">
      <c r="A179" s="4">
        <v>2013</v>
      </c>
      <c r="B179" s="4" t="s">
        <v>142</v>
      </c>
      <c r="C179" s="4" t="s">
        <v>45</v>
      </c>
      <c r="D179" s="4">
        <v>77</v>
      </c>
      <c r="E179" s="4">
        <v>141</v>
      </c>
      <c r="F179" s="4">
        <v>54.6</v>
      </c>
      <c r="G179" s="4">
        <v>1215</v>
      </c>
      <c r="H179" s="4">
        <v>5</v>
      </c>
      <c r="I179" s="4">
        <v>3</v>
      </c>
      <c r="J179" s="6">
        <f t="shared" si="20"/>
        <v>2.1276595744680851E-2</v>
      </c>
      <c r="K179" s="4">
        <v>70</v>
      </c>
      <c r="L179" s="4">
        <v>173.6</v>
      </c>
      <c r="M179" s="4">
        <v>53.5</v>
      </c>
      <c r="N179" s="4">
        <v>15</v>
      </c>
      <c r="P179" s="22" t="s">
        <v>241</v>
      </c>
    </row>
    <row r="180" spans="1:16" x14ac:dyDescent="0.35">
      <c r="A180" s="4">
        <v>2013</v>
      </c>
      <c r="B180" s="4" t="s">
        <v>199</v>
      </c>
      <c r="C180" s="4" t="s">
        <v>57</v>
      </c>
      <c r="D180" s="4">
        <v>57</v>
      </c>
      <c r="E180" s="4">
        <v>96</v>
      </c>
      <c r="F180" s="4">
        <v>59.4</v>
      </c>
      <c r="G180" s="4">
        <v>615</v>
      </c>
      <c r="H180" s="4">
        <v>5</v>
      </c>
      <c r="I180" s="4">
        <v>3</v>
      </c>
      <c r="J180" s="6">
        <f t="shared" si="20"/>
        <v>3.125E-2</v>
      </c>
      <c r="K180" s="4">
        <v>47</v>
      </c>
      <c r="L180" s="4">
        <v>205</v>
      </c>
      <c r="M180" s="4">
        <v>52.8</v>
      </c>
      <c r="N180" s="4">
        <v>6</v>
      </c>
      <c r="P180" s="22" t="s">
        <v>205</v>
      </c>
    </row>
    <row r="181" spans="1:16" x14ac:dyDescent="0.35">
      <c r="A181" s="4">
        <v>2013</v>
      </c>
      <c r="B181" s="4" t="s">
        <v>217</v>
      </c>
      <c r="C181" s="4" t="s">
        <v>21</v>
      </c>
      <c r="D181" s="4">
        <v>55</v>
      </c>
      <c r="E181" s="4">
        <v>90</v>
      </c>
      <c r="F181" s="4">
        <v>61.1</v>
      </c>
      <c r="G181" s="4">
        <v>717</v>
      </c>
      <c r="H181" s="4">
        <v>1</v>
      </c>
      <c r="I181" s="4">
        <v>5</v>
      </c>
      <c r="J181" s="6">
        <f t="shared" si="20"/>
        <v>5.5555555555555552E-2</v>
      </c>
      <c r="K181" s="4">
        <v>52</v>
      </c>
      <c r="L181" s="4">
        <v>239</v>
      </c>
      <c r="M181" s="4">
        <v>27.6</v>
      </c>
      <c r="N181" s="4">
        <v>3</v>
      </c>
      <c r="P181" s="22" t="s">
        <v>151</v>
      </c>
    </row>
    <row r="182" spans="1:16" x14ac:dyDescent="0.35">
      <c r="A182" s="4">
        <v>2013</v>
      </c>
      <c r="B182" s="4" t="s">
        <v>143</v>
      </c>
      <c r="C182" s="4" t="s">
        <v>23</v>
      </c>
      <c r="D182" s="4">
        <v>42</v>
      </c>
      <c r="E182" s="4">
        <v>86</v>
      </c>
      <c r="F182" s="4">
        <v>48.8</v>
      </c>
      <c r="G182" s="4">
        <v>481</v>
      </c>
      <c r="H182" s="4">
        <v>1</v>
      </c>
      <c r="I182" s="4">
        <v>7</v>
      </c>
      <c r="J182" s="6">
        <f t="shared" si="20"/>
        <v>8.1395348837209308E-2</v>
      </c>
      <c r="K182" s="4">
        <v>67</v>
      </c>
      <c r="L182" s="4">
        <v>160.30000000000001</v>
      </c>
      <c r="M182" s="4">
        <v>4</v>
      </c>
      <c r="N182" s="4">
        <v>12</v>
      </c>
      <c r="P182" s="22" t="s">
        <v>185</v>
      </c>
    </row>
    <row r="183" spans="1:16" x14ac:dyDescent="0.35">
      <c r="A183" s="4">
        <v>2013</v>
      </c>
      <c r="B183" s="4" t="s">
        <v>218</v>
      </c>
      <c r="C183" s="4" t="s">
        <v>61</v>
      </c>
      <c r="D183" s="4">
        <v>26</v>
      </c>
      <c r="E183" s="4">
        <v>59</v>
      </c>
      <c r="F183" s="4">
        <v>44.1</v>
      </c>
      <c r="G183" s="4">
        <v>309</v>
      </c>
      <c r="H183" s="4">
        <v>1</v>
      </c>
      <c r="I183" s="4">
        <v>3</v>
      </c>
      <c r="J183" s="6">
        <f t="shared" si="20"/>
        <v>5.0847457627118647E-2</v>
      </c>
      <c r="K183" s="4">
        <v>59</v>
      </c>
      <c r="L183" s="4">
        <v>154.5</v>
      </c>
      <c r="M183" s="4">
        <v>12.6</v>
      </c>
      <c r="N183" s="4">
        <v>2</v>
      </c>
      <c r="P183" s="22" t="s">
        <v>233</v>
      </c>
    </row>
    <row r="184" spans="1:16" x14ac:dyDescent="0.35">
      <c r="A184" s="4">
        <v>2013</v>
      </c>
      <c r="B184" s="4" t="s">
        <v>154</v>
      </c>
      <c r="C184" s="4" t="s">
        <v>18</v>
      </c>
      <c r="D184" s="4">
        <v>33</v>
      </c>
      <c r="E184" s="4">
        <v>51</v>
      </c>
      <c r="F184" s="4">
        <v>64.7</v>
      </c>
      <c r="G184" s="4">
        <v>398</v>
      </c>
      <c r="H184" s="4">
        <v>2</v>
      </c>
      <c r="I184" s="4">
        <v>2</v>
      </c>
      <c r="J184" s="6">
        <f t="shared" si="20"/>
        <v>3.9215686274509803E-2</v>
      </c>
      <c r="K184" s="4">
        <v>39</v>
      </c>
      <c r="L184" s="4">
        <v>132.69999999999999</v>
      </c>
      <c r="M184" s="4">
        <v>51.6</v>
      </c>
      <c r="N184" s="4">
        <v>0</v>
      </c>
      <c r="P184" s="22" t="s">
        <v>217</v>
      </c>
    </row>
    <row r="185" spans="1:16" x14ac:dyDescent="0.35">
      <c r="A185" s="4">
        <v>2013</v>
      </c>
      <c r="B185" s="4" t="s">
        <v>219</v>
      </c>
      <c r="C185" s="4" t="s">
        <v>45</v>
      </c>
      <c r="D185" s="4">
        <v>30</v>
      </c>
      <c r="E185" s="4">
        <v>49</v>
      </c>
      <c r="F185" s="4">
        <v>61.2</v>
      </c>
      <c r="G185" s="4">
        <v>300</v>
      </c>
      <c r="H185" s="4">
        <v>0</v>
      </c>
      <c r="I185" s="4">
        <v>4</v>
      </c>
      <c r="J185" s="6">
        <f t="shared" si="20"/>
        <v>8.1632653061224483E-2</v>
      </c>
      <c r="K185" s="4">
        <v>26</v>
      </c>
      <c r="L185" s="4">
        <v>100</v>
      </c>
      <c r="M185" s="4">
        <v>20.5</v>
      </c>
      <c r="N185" s="4">
        <v>3</v>
      </c>
      <c r="P185" s="22" t="s">
        <v>259</v>
      </c>
    </row>
    <row r="186" spans="1:16" x14ac:dyDescent="0.35">
      <c r="A186" s="4">
        <v>2013</v>
      </c>
      <c r="B186" s="4" t="s">
        <v>186</v>
      </c>
      <c r="C186" s="4" t="s">
        <v>34</v>
      </c>
      <c r="D186" s="4">
        <v>25</v>
      </c>
      <c r="E186" s="4">
        <v>38</v>
      </c>
      <c r="F186" s="4">
        <v>65.8</v>
      </c>
      <c r="G186" s="4">
        <v>248</v>
      </c>
      <c r="H186" s="4">
        <v>1</v>
      </c>
      <c r="I186" s="4">
        <v>1</v>
      </c>
      <c r="J186" s="6">
        <f t="shared" si="20"/>
        <v>2.6315789473684209E-2</v>
      </c>
      <c r="K186" s="4">
        <v>48</v>
      </c>
      <c r="L186" s="4">
        <v>49.6</v>
      </c>
      <c r="M186" s="4">
        <v>73</v>
      </c>
      <c r="N186" s="4">
        <v>2</v>
      </c>
      <c r="P186" s="22" t="s">
        <v>218</v>
      </c>
    </row>
    <row r="187" spans="1:16" x14ac:dyDescent="0.35">
      <c r="A187" s="4">
        <v>2013</v>
      </c>
      <c r="B187" s="4" t="s">
        <v>220</v>
      </c>
      <c r="C187" s="4" t="s">
        <v>51</v>
      </c>
      <c r="D187" s="4">
        <v>16</v>
      </c>
      <c r="E187" s="4">
        <v>31</v>
      </c>
      <c r="F187" s="4">
        <v>51.6</v>
      </c>
      <c r="G187" s="4">
        <v>156</v>
      </c>
      <c r="H187" s="4">
        <v>1</v>
      </c>
      <c r="I187" s="4">
        <v>1</v>
      </c>
      <c r="J187" s="6">
        <f t="shared" si="20"/>
        <v>3.2258064516129031E-2</v>
      </c>
      <c r="K187" s="4">
        <v>25</v>
      </c>
      <c r="L187" s="4">
        <v>52</v>
      </c>
      <c r="M187" s="4">
        <v>6</v>
      </c>
      <c r="N187" s="4">
        <v>4</v>
      </c>
      <c r="P187" s="22" t="s">
        <v>142</v>
      </c>
    </row>
    <row r="188" spans="1:16" x14ac:dyDescent="0.35">
      <c r="A188" s="4">
        <v>2013</v>
      </c>
      <c r="B188" s="4" t="s">
        <v>164</v>
      </c>
      <c r="C188" s="4" t="s">
        <v>21</v>
      </c>
      <c r="D188" s="4">
        <v>16</v>
      </c>
      <c r="E188" s="4">
        <v>24</v>
      </c>
      <c r="F188" s="4">
        <v>66.7</v>
      </c>
      <c r="G188" s="4">
        <v>139</v>
      </c>
      <c r="H188" s="4">
        <v>0</v>
      </c>
      <c r="I188" s="4">
        <v>1</v>
      </c>
      <c r="J188" s="6">
        <f t="shared" si="20"/>
        <v>4.1666666666666664E-2</v>
      </c>
      <c r="K188" s="4">
        <v>17</v>
      </c>
      <c r="L188" s="4">
        <v>69.5</v>
      </c>
      <c r="M188" s="4">
        <v>11</v>
      </c>
      <c r="N188" s="4">
        <v>4</v>
      </c>
      <c r="P188" s="22" t="s">
        <v>313</v>
      </c>
    </row>
    <row r="189" spans="1:16" x14ac:dyDescent="0.35">
      <c r="A189" s="4">
        <v>2013</v>
      </c>
      <c r="B189" s="4" t="s">
        <v>160</v>
      </c>
      <c r="C189" s="4" t="s">
        <v>12</v>
      </c>
      <c r="D189" s="4">
        <v>15</v>
      </c>
      <c r="E189" s="4">
        <v>22</v>
      </c>
      <c r="F189" s="4">
        <v>68.2</v>
      </c>
      <c r="G189" s="4">
        <v>113</v>
      </c>
      <c r="H189" s="4">
        <v>0</v>
      </c>
      <c r="I189" s="4">
        <v>2</v>
      </c>
      <c r="J189" s="6">
        <f t="shared" si="20"/>
        <v>9.0909090909090912E-2</v>
      </c>
      <c r="K189" s="4">
        <v>20</v>
      </c>
      <c r="L189" s="4">
        <v>37.700000000000003</v>
      </c>
      <c r="M189" s="4">
        <v>25</v>
      </c>
      <c r="N189" s="4">
        <v>2</v>
      </c>
      <c r="P189" s="22" t="s">
        <v>164</v>
      </c>
    </row>
    <row r="190" spans="1:16" x14ac:dyDescent="0.35">
      <c r="A190" s="4">
        <v>2013</v>
      </c>
      <c r="B190" s="4" t="s">
        <v>210</v>
      </c>
      <c r="C190" s="4" t="s">
        <v>20</v>
      </c>
      <c r="D190" s="4">
        <v>11</v>
      </c>
      <c r="E190" s="4">
        <v>16</v>
      </c>
      <c r="F190" s="4">
        <v>68.8</v>
      </c>
      <c r="G190" s="4">
        <v>95</v>
      </c>
      <c r="H190" s="4">
        <v>0</v>
      </c>
      <c r="I190" s="4">
        <v>0</v>
      </c>
      <c r="J190" s="6">
        <f t="shared" si="20"/>
        <v>0</v>
      </c>
      <c r="K190" s="4">
        <v>19</v>
      </c>
      <c r="L190" s="4">
        <v>23.8</v>
      </c>
      <c r="M190" s="4">
        <v>38.9</v>
      </c>
      <c r="N190" s="4">
        <v>2</v>
      </c>
      <c r="P190" s="22" t="s">
        <v>307</v>
      </c>
    </row>
    <row r="191" spans="1:16" x14ac:dyDescent="0.35">
      <c r="A191" s="4">
        <v>2013</v>
      </c>
      <c r="B191" s="4" t="s">
        <v>155</v>
      </c>
      <c r="C191" s="4" t="s">
        <v>27</v>
      </c>
      <c r="D191" s="4">
        <v>8</v>
      </c>
      <c r="E191" s="4">
        <v>16</v>
      </c>
      <c r="F191" s="4">
        <v>50</v>
      </c>
      <c r="G191" s="4">
        <v>57</v>
      </c>
      <c r="H191" s="4">
        <v>0</v>
      </c>
      <c r="I191" s="4">
        <v>2</v>
      </c>
      <c r="J191" s="6">
        <f t="shared" si="20"/>
        <v>0.125</v>
      </c>
      <c r="K191" s="4">
        <v>9</v>
      </c>
      <c r="L191" s="4">
        <v>19</v>
      </c>
      <c r="M191" s="4">
        <v>0.3</v>
      </c>
      <c r="N191" s="4">
        <v>1</v>
      </c>
      <c r="P191" s="22" t="s">
        <v>261</v>
      </c>
    </row>
    <row r="192" spans="1:16" x14ac:dyDescent="0.35">
      <c r="A192" s="4">
        <v>2013</v>
      </c>
      <c r="B192" s="4" t="s">
        <v>140</v>
      </c>
      <c r="C192" s="4" t="s">
        <v>36</v>
      </c>
      <c r="D192" s="4">
        <v>10</v>
      </c>
      <c r="E192" s="4">
        <v>13</v>
      </c>
      <c r="F192" s="4">
        <v>76.900000000000006</v>
      </c>
      <c r="G192" s="4">
        <v>151</v>
      </c>
      <c r="H192" s="4">
        <v>1</v>
      </c>
      <c r="I192" s="4">
        <v>0</v>
      </c>
      <c r="J192" s="6">
        <f t="shared" si="20"/>
        <v>0</v>
      </c>
      <c r="K192" s="4">
        <v>35</v>
      </c>
      <c r="L192" s="4">
        <v>50.3</v>
      </c>
      <c r="M192" s="4">
        <v>97.9</v>
      </c>
      <c r="N192" s="4">
        <v>0</v>
      </c>
      <c r="P192" s="22" t="s">
        <v>266</v>
      </c>
    </row>
    <row r="193" spans="1:16" x14ac:dyDescent="0.35">
      <c r="A193" s="4">
        <v>2013</v>
      </c>
      <c r="B193" s="4" t="s">
        <v>133</v>
      </c>
      <c r="C193" s="4" t="s">
        <v>13</v>
      </c>
      <c r="D193" s="4">
        <v>7</v>
      </c>
      <c r="E193" s="4">
        <v>12</v>
      </c>
      <c r="F193" s="4">
        <v>58.3</v>
      </c>
      <c r="G193" s="4">
        <v>130</v>
      </c>
      <c r="H193" s="4">
        <v>0</v>
      </c>
      <c r="I193" s="4">
        <v>1</v>
      </c>
      <c r="J193" s="6">
        <f t="shared" si="20"/>
        <v>8.3333333333333329E-2</v>
      </c>
      <c r="K193" s="4">
        <v>57</v>
      </c>
      <c r="L193" s="4">
        <v>43.3</v>
      </c>
      <c r="M193" s="4">
        <v>27.5</v>
      </c>
      <c r="N193" s="4">
        <v>0</v>
      </c>
      <c r="P193" s="22" t="s">
        <v>192</v>
      </c>
    </row>
    <row r="194" spans="1:16" x14ac:dyDescent="0.35">
      <c r="A194" s="4">
        <v>2013</v>
      </c>
      <c r="B194" s="4" t="s">
        <v>145</v>
      </c>
      <c r="C194" s="4" t="s">
        <v>42</v>
      </c>
      <c r="D194" s="4">
        <v>2</v>
      </c>
      <c r="E194" s="4">
        <v>6</v>
      </c>
      <c r="F194" s="4">
        <v>33.299999999999997</v>
      </c>
      <c r="G194" s="4">
        <v>53</v>
      </c>
      <c r="H194" s="4">
        <v>0</v>
      </c>
      <c r="I194" s="4">
        <v>2</v>
      </c>
      <c r="J194" s="6">
        <f t="shared" ref="J194:J257" si="21">I194/E194</f>
        <v>0.33333333333333331</v>
      </c>
      <c r="K194" s="4">
        <v>50</v>
      </c>
      <c r="L194" s="4">
        <v>53</v>
      </c>
      <c r="M194" s="4">
        <v>1.6</v>
      </c>
      <c r="N194" s="4">
        <v>0</v>
      </c>
      <c r="P194" s="22" t="s">
        <v>244</v>
      </c>
    </row>
    <row r="195" spans="1:16" x14ac:dyDescent="0.35">
      <c r="A195" s="4">
        <v>2013</v>
      </c>
      <c r="B195" s="4" t="s">
        <v>205</v>
      </c>
      <c r="C195" s="4" t="s">
        <v>32</v>
      </c>
      <c r="D195" s="4">
        <v>1</v>
      </c>
      <c r="E195" s="4">
        <v>5</v>
      </c>
      <c r="F195" s="4">
        <v>20</v>
      </c>
      <c r="G195" s="4">
        <v>2</v>
      </c>
      <c r="H195" s="4">
        <v>0</v>
      </c>
      <c r="I195" s="4">
        <v>1</v>
      </c>
      <c r="J195" s="6">
        <f t="shared" si="21"/>
        <v>0.2</v>
      </c>
      <c r="K195" s="4">
        <v>2</v>
      </c>
      <c r="L195" s="4">
        <v>0.7</v>
      </c>
      <c r="M195" s="4">
        <v>74.8</v>
      </c>
      <c r="N195" s="4">
        <v>0</v>
      </c>
      <c r="P195" s="22" t="s">
        <v>295</v>
      </c>
    </row>
    <row r="196" spans="1:16" x14ac:dyDescent="0.35">
      <c r="A196" s="4">
        <v>2013</v>
      </c>
      <c r="B196" s="4" t="s">
        <v>221</v>
      </c>
      <c r="C196" s="4" t="s">
        <v>51</v>
      </c>
      <c r="D196" s="4">
        <v>2</v>
      </c>
      <c r="E196" s="4">
        <v>3</v>
      </c>
      <c r="F196" s="4">
        <v>66.7</v>
      </c>
      <c r="G196" s="4">
        <v>38</v>
      </c>
      <c r="H196" s="4">
        <v>0</v>
      </c>
      <c r="I196" s="4">
        <v>0</v>
      </c>
      <c r="J196" s="6">
        <f t="shared" si="21"/>
        <v>0</v>
      </c>
      <c r="K196" s="4">
        <v>25</v>
      </c>
      <c r="L196" s="4">
        <v>6.3</v>
      </c>
      <c r="M196" s="4">
        <v>0</v>
      </c>
      <c r="N196" s="4">
        <v>0</v>
      </c>
      <c r="P196" s="22" t="s">
        <v>171</v>
      </c>
    </row>
    <row r="197" spans="1:16" x14ac:dyDescent="0.35">
      <c r="A197" s="4">
        <v>2013</v>
      </c>
      <c r="B197" s="4" t="s">
        <v>138</v>
      </c>
      <c r="C197" s="4" t="s">
        <v>49</v>
      </c>
      <c r="D197" s="4">
        <v>1</v>
      </c>
      <c r="E197" s="4">
        <v>1</v>
      </c>
      <c r="F197" s="4">
        <v>100</v>
      </c>
      <c r="G197" s="4">
        <v>13</v>
      </c>
      <c r="H197" s="4">
        <v>0</v>
      </c>
      <c r="I197" s="4">
        <v>0</v>
      </c>
      <c r="J197" s="6">
        <f t="shared" si="21"/>
        <v>0</v>
      </c>
      <c r="K197" s="4">
        <v>13</v>
      </c>
      <c r="L197" s="4">
        <v>3.3</v>
      </c>
      <c r="M197" s="4">
        <v>4.5999999999999996</v>
      </c>
      <c r="N197" s="4">
        <v>0</v>
      </c>
      <c r="P197" s="22" t="s">
        <v>306</v>
      </c>
    </row>
    <row r="198" spans="1:16" x14ac:dyDescent="0.35">
      <c r="A198" s="4">
        <v>2014</v>
      </c>
      <c r="B198" s="4" t="s">
        <v>123</v>
      </c>
      <c r="C198" s="4" t="s">
        <v>25</v>
      </c>
      <c r="D198" s="4">
        <v>456</v>
      </c>
      <c r="E198" s="4">
        <v>659</v>
      </c>
      <c r="F198" s="4">
        <v>69.2</v>
      </c>
      <c r="G198" s="4">
        <v>4952</v>
      </c>
      <c r="H198" s="4">
        <v>33</v>
      </c>
      <c r="I198" s="4">
        <v>17</v>
      </c>
      <c r="J198" s="6">
        <f t="shared" si="21"/>
        <v>2.5796661608497723E-2</v>
      </c>
      <c r="K198" s="4">
        <v>69</v>
      </c>
      <c r="L198" s="4">
        <v>309.5</v>
      </c>
      <c r="M198" s="4">
        <v>74.8</v>
      </c>
      <c r="N198" s="4">
        <v>29</v>
      </c>
      <c r="P198" s="22" t="s">
        <v>195</v>
      </c>
    </row>
    <row r="199" spans="1:16" x14ac:dyDescent="0.35">
      <c r="A199" s="4">
        <v>2014</v>
      </c>
      <c r="B199" s="4" t="s">
        <v>128</v>
      </c>
      <c r="C199" s="4" t="s">
        <v>44</v>
      </c>
      <c r="D199" s="4">
        <v>415</v>
      </c>
      <c r="E199" s="4">
        <v>628</v>
      </c>
      <c r="F199" s="4">
        <v>66.099999999999994</v>
      </c>
      <c r="G199" s="4">
        <v>4694</v>
      </c>
      <c r="H199" s="4">
        <v>28</v>
      </c>
      <c r="I199" s="4">
        <v>14</v>
      </c>
      <c r="J199" s="6">
        <f t="shared" si="21"/>
        <v>2.2292993630573247E-2</v>
      </c>
      <c r="K199" s="4">
        <v>79</v>
      </c>
      <c r="L199" s="4">
        <v>293.39999999999998</v>
      </c>
      <c r="M199" s="4">
        <v>68.400000000000006</v>
      </c>
      <c r="N199" s="4">
        <v>31</v>
      </c>
      <c r="P199" s="22" t="s">
        <v>236</v>
      </c>
    </row>
    <row r="200" spans="1:16" x14ac:dyDescent="0.35">
      <c r="A200" s="4">
        <v>2014</v>
      </c>
      <c r="B200" s="4" t="s">
        <v>190</v>
      </c>
      <c r="C200" s="4" t="s">
        <v>13</v>
      </c>
      <c r="D200" s="4">
        <v>380</v>
      </c>
      <c r="E200" s="4">
        <v>616</v>
      </c>
      <c r="F200" s="4">
        <v>61.7</v>
      </c>
      <c r="G200" s="4">
        <v>4761</v>
      </c>
      <c r="H200" s="4">
        <v>40</v>
      </c>
      <c r="I200" s="4">
        <v>16</v>
      </c>
      <c r="J200" s="6">
        <f t="shared" si="21"/>
        <v>2.5974025974025976E-2</v>
      </c>
      <c r="K200" s="4">
        <v>80</v>
      </c>
      <c r="L200" s="4">
        <v>297.60000000000002</v>
      </c>
      <c r="M200" s="4">
        <v>62.6</v>
      </c>
      <c r="N200" s="4">
        <v>27</v>
      </c>
      <c r="P200" s="22" t="s">
        <v>317</v>
      </c>
    </row>
    <row r="201" spans="1:16" x14ac:dyDescent="0.35">
      <c r="A201" s="4">
        <v>2014</v>
      </c>
      <c r="B201" s="4" t="s">
        <v>136</v>
      </c>
      <c r="C201" s="4" t="s">
        <v>30</v>
      </c>
      <c r="D201" s="4">
        <v>408</v>
      </c>
      <c r="E201" s="4">
        <v>608</v>
      </c>
      <c r="F201" s="4">
        <v>67.099999999999994</v>
      </c>
      <c r="G201" s="4">
        <v>4952</v>
      </c>
      <c r="H201" s="4">
        <v>32</v>
      </c>
      <c r="I201" s="4">
        <v>9</v>
      </c>
      <c r="J201" s="6">
        <f t="shared" si="21"/>
        <v>1.4802631578947368E-2</v>
      </c>
      <c r="K201" s="4">
        <v>94</v>
      </c>
      <c r="L201" s="4">
        <v>309.5</v>
      </c>
      <c r="M201" s="4">
        <v>68.7</v>
      </c>
      <c r="N201" s="4">
        <v>33</v>
      </c>
      <c r="P201" s="22" t="s">
        <v>160</v>
      </c>
    </row>
    <row r="202" spans="1:16" x14ac:dyDescent="0.35">
      <c r="A202" s="4">
        <v>2014</v>
      </c>
      <c r="B202" s="4" t="s">
        <v>122</v>
      </c>
      <c r="C202" s="4" t="s">
        <v>47</v>
      </c>
      <c r="D202" s="4">
        <v>363</v>
      </c>
      <c r="E202" s="4">
        <v>602</v>
      </c>
      <c r="F202" s="4">
        <v>60.3</v>
      </c>
      <c r="G202" s="4">
        <v>4257</v>
      </c>
      <c r="H202" s="4">
        <v>22</v>
      </c>
      <c r="I202" s="4">
        <v>12</v>
      </c>
      <c r="J202" s="6">
        <f t="shared" si="21"/>
        <v>1.9933554817275746E-2</v>
      </c>
      <c r="K202" s="4">
        <v>73</v>
      </c>
      <c r="L202" s="4">
        <v>266.10000000000002</v>
      </c>
      <c r="M202" s="4">
        <v>47.3</v>
      </c>
      <c r="N202" s="4">
        <v>45</v>
      </c>
      <c r="P202" s="22" t="s">
        <v>162</v>
      </c>
    </row>
    <row r="203" spans="1:16" x14ac:dyDescent="0.35">
      <c r="A203" s="4">
        <v>2014</v>
      </c>
      <c r="B203" s="4" t="s">
        <v>125</v>
      </c>
      <c r="C203" s="4" t="s">
        <v>27</v>
      </c>
      <c r="D203" s="4">
        <v>379</v>
      </c>
      <c r="E203" s="4">
        <v>601</v>
      </c>
      <c r="F203" s="4">
        <v>63.1</v>
      </c>
      <c r="G203" s="4">
        <v>4410</v>
      </c>
      <c r="H203" s="4">
        <v>30</v>
      </c>
      <c r="I203" s="4">
        <v>14</v>
      </c>
      <c r="J203" s="6">
        <f t="shared" si="21"/>
        <v>2.329450915141431E-2</v>
      </c>
      <c r="K203" s="4">
        <v>80</v>
      </c>
      <c r="L203" s="4">
        <v>275.60000000000002</v>
      </c>
      <c r="M203" s="4">
        <v>62.5</v>
      </c>
      <c r="N203" s="4">
        <v>28</v>
      </c>
    </row>
    <row r="204" spans="1:16" x14ac:dyDescent="0.35">
      <c r="A204" s="4">
        <v>2014</v>
      </c>
      <c r="B204" s="4" t="s">
        <v>222</v>
      </c>
      <c r="C204" s="4" t="s">
        <v>59</v>
      </c>
      <c r="D204" s="4">
        <v>348</v>
      </c>
      <c r="E204" s="4">
        <v>599</v>
      </c>
      <c r="F204" s="4">
        <v>58.1</v>
      </c>
      <c r="G204" s="4">
        <v>3270</v>
      </c>
      <c r="H204" s="4">
        <v>21</v>
      </c>
      <c r="I204" s="4">
        <v>12</v>
      </c>
      <c r="J204" s="6">
        <f t="shared" si="21"/>
        <v>2.003338898163606E-2</v>
      </c>
      <c r="K204" s="4">
        <v>77</v>
      </c>
      <c r="L204" s="4">
        <v>204.4</v>
      </c>
      <c r="M204" s="4">
        <v>40.1</v>
      </c>
      <c r="N204" s="4">
        <v>24</v>
      </c>
    </row>
    <row r="205" spans="1:16" x14ac:dyDescent="0.35">
      <c r="A205" s="4">
        <v>2014</v>
      </c>
      <c r="B205" s="4" t="s">
        <v>191</v>
      </c>
      <c r="C205" s="4" t="s">
        <v>20</v>
      </c>
      <c r="D205" s="4">
        <v>395</v>
      </c>
      <c r="E205" s="4">
        <v>597</v>
      </c>
      <c r="F205" s="4">
        <v>66.2</v>
      </c>
      <c r="G205" s="4">
        <v>4727</v>
      </c>
      <c r="H205" s="4">
        <v>39</v>
      </c>
      <c r="I205" s="4">
        <v>15</v>
      </c>
      <c r="J205" s="6">
        <f t="shared" si="21"/>
        <v>2.5125628140703519E-2</v>
      </c>
      <c r="K205" s="4">
        <v>86</v>
      </c>
      <c r="L205" s="4">
        <v>295.39999999999998</v>
      </c>
      <c r="M205" s="4">
        <v>72</v>
      </c>
      <c r="N205" s="4">
        <v>17</v>
      </c>
    </row>
    <row r="206" spans="1:16" x14ac:dyDescent="0.35">
      <c r="A206" s="4">
        <v>2014</v>
      </c>
      <c r="B206" s="4" t="s">
        <v>193</v>
      </c>
      <c r="C206" s="4" t="s">
        <v>42</v>
      </c>
      <c r="D206" s="4">
        <v>392</v>
      </c>
      <c r="E206" s="4">
        <v>590</v>
      </c>
      <c r="F206" s="4">
        <v>66.400000000000006</v>
      </c>
      <c r="G206" s="4">
        <v>4045</v>
      </c>
      <c r="H206" s="4">
        <v>27</v>
      </c>
      <c r="I206" s="4">
        <v>12</v>
      </c>
      <c r="J206" s="6">
        <f t="shared" si="21"/>
        <v>2.0338983050847456E-2</v>
      </c>
      <c r="K206" s="4">
        <v>50</v>
      </c>
      <c r="L206" s="4">
        <v>252.8</v>
      </c>
      <c r="M206" s="4">
        <v>59.3</v>
      </c>
      <c r="N206" s="4">
        <v>46</v>
      </c>
    </row>
    <row r="207" spans="1:16" x14ac:dyDescent="0.35">
      <c r="A207" s="4">
        <v>2014</v>
      </c>
      <c r="B207" s="4" t="s">
        <v>124</v>
      </c>
      <c r="C207" s="4" t="s">
        <v>15</v>
      </c>
      <c r="D207" s="4">
        <v>373</v>
      </c>
      <c r="E207" s="4">
        <v>582</v>
      </c>
      <c r="F207" s="4">
        <v>64.099999999999994</v>
      </c>
      <c r="G207" s="4">
        <v>4109</v>
      </c>
      <c r="H207" s="4">
        <v>33</v>
      </c>
      <c r="I207" s="4">
        <v>9</v>
      </c>
      <c r="J207" s="6">
        <f t="shared" si="21"/>
        <v>1.5463917525773196E-2</v>
      </c>
      <c r="K207" s="4">
        <v>69</v>
      </c>
      <c r="L207" s="4">
        <v>256.8</v>
      </c>
      <c r="M207" s="4">
        <v>76.2</v>
      </c>
      <c r="N207" s="4">
        <v>21</v>
      </c>
    </row>
    <row r="208" spans="1:16" x14ac:dyDescent="0.35">
      <c r="A208" s="4">
        <v>2014</v>
      </c>
      <c r="B208" s="4" t="s">
        <v>126</v>
      </c>
      <c r="C208" s="4" t="s">
        <v>38</v>
      </c>
      <c r="D208" s="4">
        <v>379</v>
      </c>
      <c r="E208" s="4">
        <v>570</v>
      </c>
      <c r="F208" s="4">
        <v>66.5</v>
      </c>
      <c r="G208" s="4">
        <v>4286</v>
      </c>
      <c r="H208" s="4">
        <v>31</v>
      </c>
      <c r="I208" s="4">
        <v>18</v>
      </c>
      <c r="J208" s="6">
        <f t="shared" si="21"/>
        <v>3.1578947368421054E-2</v>
      </c>
      <c r="K208" s="4">
        <v>59</v>
      </c>
      <c r="L208" s="4">
        <v>267.89999999999998</v>
      </c>
      <c r="M208" s="4">
        <v>63.6</v>
      </c>
      <c r="N208" s="4">
        <v>36</v>
      </c>
    </row>
    <row r="209" spans="1:14" x14ac:dyDescent="0.35">
      <c r="A209" s="4">
        <v>2014</v>
      </c>
      <c r="B209" s="4" t="s">
        <v>147</v>
      </c>
      <c r="C209" s="4" t="s">
        <v>17</v>
      </c>
      <c r="D209" s="4">
        <v>370</v>
      </c>
      <c r="E209" s="4">
        <v>561</v>
      </c>
      <c r="F209" s="4">
        <v>66</v>
      </c>
      <c r="G209" s="4">
        <v>3812</v>
      </c>
      <c r="H209" s="4">
        <v>28</v>
      </c>
      <c r="I209" s="4">
        <v>18</v>
      </c>
      <c r="J209" s="6">
        <f t="shared" si="21"/>
        <v>3.2085561497326207E-2</v>
      </c>
      <c r="K209" s="4">
        <v>74</v>
      </c>
      <c r="L209" s="4">
        <v>254.1</v>
      </c>
      <c r="M209" s="4">
        <v>51.8</v>
      </c>
      <c r="N209" s="4">
        <v>38</v>
      </c>
    </row>
    <row r="210" spans="1:14" x14ac:dyDescent="0.35">
      <c r="A210" s="4">
        <v>2014</v>
      </c>
      <c r="B210" s="4" t="s">
        <v>131</v>
      </c>
      <c r="C210" s="4" t="s">
        <v>32</v>
      </c>
      <c r="D210" s="4">
        <v>344</v>
      </c>
      <c r="E210" s="4">
        <v>554</v>
      </c>
      <c r="F210" s="4">
        <v>62.1</v>
      </c>
      <c r="G210" s="4">
        <v>3986</v>
      </c>
      <c r="H210" s="4">
        <v>27</v>
      </c>
      <c r="I210" s="4">
        <v>12</v>
      </c>
      <c r="J210" s="6">
        <f t="shared" si="21"/>
        <v>2.1660649819494584E-2</v>
      </c>
      <c r="K210" s="4">
        <v>80</v>
      </c>
      <c r="L210" s="4">
        <v>249.1</v>
      </c>
      <c r="M210" s="4">
        <v>68.2</v>
      </c>
      <c r="N210" s="4">
        <v>19</v>
      </c>
    </row>
    <row r="211" spans="1:14" x14ac:dyDescent="0.35">
      <c r="A211" s="4">
        <v>2014</v>
      </c>
      <c r="B211" s="4" t="s">
        <v>137</v>
      </c>
      <c r="C211" s="4" t="s">
        <v>21</v>
      </c>
      <c r="D211" s="4">
        <v>341</v>
      </c>
      <c r="E211" s="4">
        <v>520</v>
      </c>
      <c r="F211" s="4">
        <v>65.599999999999994</v>
      </c>
      <c r="G211" s="4">
        <v>4381</v>
      </c>
      <c r="H211" s="4">
        <v>38</v>
      </c>
      <c r="I211" s="4">
        <v>5</v>
      </c>
      <c r="J211" s="6">
        <f t="shared" si="21"/>
        <v>9.6153846153846159E-3</v>
      </c>
      <c r="K211" s="4">
        <v>80</v>
      </c>
      <c r="L211" s="4">
        <v>273.8</v>
      </c>
      <c r="M211" s="4">
        <v>78.3</v>
      </c>
      <c r="N211" s="4">
        <v>28</v>
      </c>
    </row>
    <row r="212" spans="1:14" x14ac:dyDescent="0.35">
      <c r="A212" s="4">
        <v>2014</v>
      </c>
      <c r="B212" s="4" t="s">
        <v>135</v>
      </c>
      <c r="C212" s="4" t="s">
        <v>40</v>
      </c>
      <c r="D212" s="4">
        <v>309</v>
      </c>
      <c r="E212" s="4">
        <v>481</v>
      </c>
      <c r="F212" s="4">
        <v>64.2</v>
      </c>
      <c r="G212" s="4">
        <v>3398</v>
      </c>
      <c r="H212" s="4">
        <v>19</v>
      </c>
      <c r="I212" s="4">
        <v>17</v>
      </c>
      <c r="J212" s="6">
        <f t="shared" si="21"/>
        <v>3.5343035343035345E-2</v>
      </c>
      <c r="K212" s="4">
        <v>81</v>
      </c>
      <c r="L212" s="4">
        <v>212.4</v>
      </c>
      <c r="M212" s="4">
        <v>48.5</v>
      </c>
      <c r="N212" s="4">
        <v>21</v>
      </c>
    </row>
    <row r="213" spans="1:14" x14ac:dyDescent="0.35">
      <c r="A213" s="4">
        <v>2014</v>
      </c>
      <c r="B213" s="4" t="s">
        <v>187</v>
      </c>
      <c r="C213" s="4" t="s">
        <v>49</v>
      </c>
      <c r="D213" s="4">
        <v>289</v>
      </c>
      <c r="E213" s="4">
        <v>478</v>
      </c>
      <c r="F213" s="4">
        <v>60.5</v>
      </c>
      <c r="G213" s="4">
        <v>3369</v>
      </c>
      <c r="H213" s="4">
        <v>19</v>
      </c>
      <c r="I213" s="4">
        <v>10</v>
      </c>
      <c r="J213" s="6">
        <f t="shared" si="21"/>
        <v>2.0920502092050208E-2</v>
      </c>
      <c r="K213" s="4">
        <v>80</v>
      </c>
      <c r="L213" s="4">
        <v>210.6</v>
      </c>
      <c r="M213" s="4">
        <v>60.9</v>
      </c>
      <c r="N213" s="4">
        <v>52</v>
      </c>
    </row>
    <row r="214" spans="1:14" x14ac:dyDescent="0.35">
      <c r="A214" s="4">
        <v>2014</v>
      </c>
      <c r="B214" s="4" t="s">
        <v>223</v>
      </c>
      <c r="C214" s="4" t="s">
        <v>23</v>
      </c>
      <c r="D214" s="4">
        <v>280</v>
      </c>
      <c r="E214" s="4">
        <v>475</v>
      </c>
      <c r="F214" s="4">
        <v>58.9</v>
      </c>
      <c r="G214" s="4">
        <v>2908</v>
      </c>
      <c r="H214" s="4">
        <v>11</v>
      </c>
      <c r="I214" s="4">
        <v>17</v>
      </c>
      <c r="J214" s="6">
        <f t="shared" si="21"/>
        <v>3.5789473684210524E-2</v>
      </c>
      <c r="K214" s="4">
        <v>63</v>
      </c>
      <c r="L214" s="4">
        <v>207.7</v>
      </c>
      <c r="M214" s="4">
        <v>26.7</v>
      </c>
      <c r="N214" s="4">
        <v>55</v>
      </c>
    </row>
    <row r="215" spans="1:14" x14ac:dyDescent="0.35">
      <c r="A215" s="4">
        <v>2014</v>
      </c>
      <c r="B215" s="4" t="s">
        <v>141</v>
      </c>
      <c r="C215" s="4" t="s">
        <v>34</v>
      </c>
      <c r="D215" s="4">
        <v>303</v>
      </c>
      <c r="E215" s="4">
        <v>464</v>
      </c>
      <c r="F215" s="4">
        <v>65.3</v>
      </c>
      <c r="G215" s="4">
        <v>3265</v>
      </c>
      <c r="H215" s="4">
        <v>18</v>
      </c>
      <c r="I215" s="4">
        <v>6</v>
      </c>
      <c r="J215" s="6">
        <f t="shared" si="21"/>
        <v>1.2931034482758621E-2</v>
      </c>
      <c r="K215" s="4">
        <v>70</v>
      </c>
      <c r="L215" s="4">
        <v>217.7</v>
      </c>
      <c r="M215" s="4">
        <v>51.7</v>
      </c>
      <c r="N215" s="4">
        <v>45</v>
      </c>
    </row>
    <row r="216" spans="1:14" x14ac:dyDescent="0.35">
      <c r="A216" s="4">
        <v>2014</v>
      </c>
      <c r="B216" s="4" t="s">
        <v>195</v>
      </c>
      <c r="C216" s="4" t="s">
        <v>36</v>
      </c>
      <c r="D216" s="4">
        <v>285</v>
      </c>
      <c r="E216" s="4">
        <v>452</v>
      </c>
      <c r="F216" s="4">
        <v>63.1</v>
      </c>
      <c r="G216" s="4">
        <v>3475</v>
      </c>
      <c r="H216" s="4">
        <v>20</v>
      </c>
      <c r="I216" s="4">
        <v>7</v>
      </c>
      <c r="J216" s="6">
        <f t="shared" si="21"/>
        <v>1.5486725663716814E-2</v>
      </c>
      <c r="K216" s="4">
        <v>80</v>
      </c>
      <c r="L216" s="4">
        <v>217.2</v>
      </c>
      <c r="M216" s="4">
        <v>71.5</v>
      </c>
      <c r="N216" s="4">
        <v>42</v>
      </c>
    </row>
    <row r="217" spans="1:14" x14ac:dyDescent="0.35">
      <c r="A217" s="4">
        <v>2014</v>
      </c>
      <c r="B217" s="4" t="s">
        <v>134</v>
      </c>
      <c r="C217" s="4" t="s">
        <v>53</v>
      </c>
      <c r="D217" s="4">
        <v>262</v>
      </c>
      <c r="E217" s="4">
        <v>448</v>
      </c>
      <c r="F217" s="4">
        <v>58.5</v>
      </c>
      <c r="G217" s="4">
        <v>3127</v>
      </c>
      <c r="H217" s="4">
        <v>18</v>
      </c>
      <c r="I217" s="4">
        <v>12</v>
      </c>
      <c r="J217" s="6">
        <f t="shared" si="21"/>
        <v>2.6785714285714284E-2</v>
      </c>
      <c r="K217" s="4">
        <v>51</v>
      </c>
      <c r="L217" s="4">
        <v>223.4</v>
      </c>
      <c r="M217" s="4">
        <v>57.3</v>
      </c>
      <c r="N217" s="4">
        <v>38</v>
      </c>
    </row>
    <row r="218" spans="1:14" x14ac:dyDescent="0.35">
      <c r="A218" s="4">
        <v>2014</v>
      </c>
      <c r="B218" s="4" t="s">
        <v>154</v>
      </c>
      <c r="C218" s="4" t="s">
        <v>61</v>
      </c>
      <c r="D218" s="4">
        <v>287</v>
      </c>
      <c r="E218" s="4">
        <v>447</v>
      </c>
      <c r="F218" s="4">
        <v>64.2</v>
      </c>
      <c r="G218" s="4">
        <v>3018</v>
      </c>
      <c r="H218" s="4">
        <v>18</v>
      </c>
      <c r="I218" s="4">
        <v>10</v>
      </c>
      <c r="J218" s="6">
        <f t="shared" si="21"/>
        <v>2.2371364653243849E-2</v>
      </c>
      <c r="K218" s="4">
        <v>84</v>
      </c>
      <c r="L218" s="4">
        <v>251.5</v>
      </c>
      <c r="M218" s="4">
        <v>43.9</v>
      </c>
      <c r="N218" s="4">
        <v>33</v>
      </c>
    </row>
    <row r="219" spans="1:14" x14ac:dyDescent="0.35">
      <c r="A219" s="4">
        <v>2014</v>
      </c>
      <c r="B219" s="4" t="s">
        <v>199</v>
      </c>
      <c r="C219" s="4" t="s">
        <v>57</v>
      </c>
      <c r="D219" s="4">
        <v>242</v>
      </c>
      <c r="E219" s="4">
        <v>438</v>
      </c>
      <c r="F219" s="4">
        <v>55.3</v>
      </c>
      <c r="G219" s="4">
        <v>3326</v>
      </c>
      <c r="H219" s="4">
        <v>12</v>
      </c>
      <c r="I219" s="4">
        <v>13</v>
      </c>
      <c r="J219" s="6">
        <f t="shared" si="21"/>
        <v>2.9680365296803651E-2</v>
      </c>
      <c r="K219" s="4">
        <v>81</v>
      </c>
      <c r="L219" s="4">
        <v>237.6</v>
      </c>
      <c r="M219" s="4">
        <v>38.4</v>
      </c>
      <c r="N219" s="4">
        <v>24</v>
      </c>
    </row>
    <row r="220" spans="1:14" x14ac:dyDescent="0.35">
      <c r="A220" s="4">
        <v>2014</v>
      </c>
      <c r="B220" s="4" t="s">
        <v>132</v>
      </c>
      <c r="C220" s="4" t="s">
        <v>18</v>
      </c>
      <c r="D220" s="4">
        <v>304</v>
      </c>
      <c r="E220" s="4">
        <v>435</v>
      </c>
      <c r="F220" s="4">
        <v>69.900000000000006</v>
      </c>
      <c r="G220" s="4">
        <v>3705</v>
      </c>
      <c r="H220" s="4">
        <v>34</v>
      </c>
      <c r="I220" s="4">
        <v>9</v>
      </c>
      <c r="J220" s="6">
        <f t="shared" si="21"/>
        <v>2.0689655172413793E-2</v>
      </c>
      <c r="K220" s="4">
        <v>68</v>
      </c>
      <c r="L220" s="4">
        <v>247</v>
      </c>
      <c r="M220" s="4">
        <v>79.7</v>
      </c>
      <c r="N220" s="4">
        <v>29</v>
      </c>
    </row>
    <row r="221" spans="1:14" x14ac:dyDescent="0.35">
      <c r="A221" s="4">
        <v>2014</v>
      </c>
      <c r="B221" s="4" t="s">
        <v>224</v>
      </c>
      <c r="C221" s="4" t="s">
        <v>22</v>
      </c>
      <c r="D221" s="4">
        <v>259</v>
      </c>
      <c r="E221" s="4">
        <v>402</v>
      </c>
      <c r="F221" s="4">
        <v>64.400000000000006</v>
      </c>
      <c r="G221" s="4">
        <v>2919</v>
      </c>
      <c r="H221" s="4">
        <v>14</v>
      </c>
      <c r="I221" s="4">
        <v>12</v>
      </c>
      <c r="J221" s="6">
        <f t="shared" si="21"/>
        <v>2.9850746268656716E-2</v>
      </c>
      <c r="K221" s="4">
        <v>87</v>
      </c>
      <c r="L221" s="4">
        <v>224.5</v>
      </c>
      <c r="M221" s="4">
        <v>54.4</v>
      </c>
      <c r="N221" s="4">
        <v>39</v>
      </c>
    </row>
    <row r="222" spans="1:14" x14ac:dyDescent="0.35">
      <c r="A222" s="4">
        <v>2014</v>
      </c>
      <c r="B222" s="4" t="s">
        <v>212</v>
      </c>
      <c r="C222" s="4" t="s">
        <v>51</v>
      </c>
      <c r="D222" s="4">
        <v>219</v>
      </c>
      <c r="E222" s="4">
        <v>367</v>
      </c>
      <c r="F222" s="4">
        <v>59.7</v>
      </c>
      <c r="G222" s="4">
        <v>2525</v>
      </c>
      <c r="H222" s="4">
        <v>13</v>
      </c>
      <c r="I222" s="4">
        <v>13</v>
      </c>
      <c r="J222" s="6">
        <f t="shared" si="21"/>
        <v>3.5422343324250684E-2</v>
      </c>
      <c r="K222" s="4">
        <v>74</v>
      </c>
      <c r="L222" s="4">
        <v>180.4</v>
      </c>
      <c r="M222" s="4">
        <v>45.9</v>
      </c>
      <c r="N222" s="4">
        <v>28</v>
      </c>
    </row>
    <row r="223" spans="1:14" x14ac:dyDescent="0.35">
      <c r="A223" s="4">
        <v>2014</v>
      </c>
      <c r="B223" s="4" t="s">
        <v>172</v>
      </c>
      <c r="C223" s="4" t="s">
        <v>55</v>
      </c>
      <c r="D223" s="4">
        <v>184</v>
      </c>
      <c r="E223" s="4">
        <v>327</v>
      </c>
      <c r="F223" s="4">
        <v>56.3</v>
      </c>
      <c r="G223" s="4">
        <v>2206</v>
      </c>
      <c r="H223" s="4">
        <v>11</v>
      </c>
      <c r="I223" s="4">
        <v>14</v>
      </c>
      <c r="J223" s="6">
        <f t="shared" si="21"/>
        <v>4.2813455657492352E-2</v>
      </c>
      <c r="K223" s="4">
        <v>56</v>
      </c>
      <c r="L223" s="4">
        <v>200.5</v>
      </c>
      <c r="M223" s="4">
        <v>38</v>
      </c>
      <c r="N223" s="4">
        <v>36</v>
      </c>
    </row>
    <row r="224" spans="1:14" x14ac:dyDescent="0.35">
      <c r="A224" s="4">
        <v>2014</v>
      </c>
      <c r="B224" s="4" t="s">
        <v>127</v>
      </c>
      <c r="C224" s="4" t="s">
        <v>12</v>
      </c>
      <c r="D224" s="4">
        <v>197</v>
      </c>
      <c r="E224" s="4">
        <v>312</v>
      </c>
      <c r="F224" s="4">
        <v>63.1</v>
      </c>
      <c r="G224" s="4">
        <v>2483</v>
      </c>
      <c r="H224" s="4">
        <v>17</v>
      </c>
      <c r="I224" s="4">
        <v>8</v>
      </c>
      <c r="J224" s="6">
        <f t="shared" si="21"/>
        <v>2.564102564102564E-2</v>
      </c>
      <c r="K224" s="4">
        <v>76</v>
      </c>
      <c r="L224" s="4">
        <v>206.9</v>
      </c>
      <c r="M224" s="4">
        <v>61.1</v>
      </c>
      <c r="N224" s="4">
        <v>21</v>
      </c>
    </row>
    <row r="225" spans="1:14" x14ac:dyDescent="0.35">
      <c r="A225" s="4">
        <v>2014</v>
      </c>
      <c r="B225" s="4" t="s">
        <v>196</v>
      </c>
      <c r="C225" s="4" t="s">
        <v>45</v>
      </c>
      <c r="D225" s="4">
        <v>186</v>
      </c>
      <c r="E225" s="4">
        <v>311</v>
      </c>
      <c r="F225" s="4">
        <v>59.8</v>
      </c>
      <c r="G225" s="4">
        <v>2163</v>
      </c>
      <c r="H225" s="4">
        <v>13</v>
      </c>
      <c r="I225" s="4">
        <v>10</v>
      </c>
      <c r="J225" s="6">
        <f t="shared" si="21"/>
        <v>3.215434083601286E-2</v>
      </c>
      <c r="K225" s="4">
        <v>68</v>
      </c>
      <c r="L225" s="4">
        <v>270.39999999999998</v>
      </c>
      <c r="M225" s="4">
        <v>64.099999999999994</v>
      </c>
      <c r="N225" s="4">
        <v>9</v>
      </c>
    </row>
    <row r="226" spans="1:14" x14ac:dyDescent="0.35">
      <c r="A226" s="4">
        <v>2014</v>
      </c>
      <c r="B226" s="4" t="s">
        <v>130</v>
      </c>
      <c r="C226" s="4" t="s">
        <v>45</v>
      </c>
      <c r="D226" s="4">
        <v>198</v>
      </c>
      <c r="E226" s="4">
        <v>309</v>
      </c>
      <c r="F226" s="4">
        <v>64.099999999999994</v>
      </c>
      <c r="G226" s="4">
        <v>2418</v>
      </c>
      <c r="H226" s="4">
        <v>14</v>
      </c>
      <c r="I226" s="4">
        <v>11</v>
      </c>
      <c r="J226" s="6">
        <f t="shared" si="21"/>
        <v>3.5598705501618123E-2</v>
      </c>
      <c r="K226" s="4">
        <v>72</v>
      </c>
      <c r="L226" s="4">
        <v>268.7</v>
      </c>
      <c r="M226" s="4">
        <v>57.5</v>
      </c>
      <c r="N226" s="4">
        <v>23</v>
      </c>
    </row>
    <row r="227" spans="1:14" x14ac:dyDescent="0.35">
      <c r="A227" s="4">
        <v>2014</v>
      </c>
      <c r="B227" s="4" t="s">
        <v>225</v>
      </c>
      <c r="C227" s="4" t="s">
        <v>58</v>
      </c>
      <c r="D227" s="4">
        <v>180</v>
      </c>
      <c r="E227" s="4">
        <v>284</v>
      </c>
      <c r="F227" s="4">
        <v>63.4</v>
      </c>
      <c r="G227" s="4">
        <v>2001</v>
      </c>
      <c r="H227" s="4">
        <v>12</v>
      </c>
      <c r="I227" s="4">
        <v>9</v>
      </c>
      <c r="J227" s="6">
        <f t="shared" si="21"/>
        <v>3.1690140845070422E-2</v>
      </c>
      <c r="K227" s="4">
        <v>59</v>
      </c>
      <c r="L227" s="4">
        <v>200.1</v>
      </c>
      <c r="M227" s="4">
        <v>44.2</v>
      </c>
      <c r="N227" s="4">
        <v>29</v>
      </c>
    </row>
    <row r="228" spans="1:14" x14ac:dyDescent="0.35">
      <c r="A228" s="4">
        <v>2014</v>
      </c>
      <c r="B228" s="4" t="s">
        <v>226</v>
      </c>
      <c r="C228" s="4" t="s">
        <v>26</v>
      </c>
      <c r="D228" s="4">
        <v>132</v>
      </c>
      <c r="E228" s="4">
        <v>240</v>
      </c>
      <c r="F228" s="4">
        <v>55</v>
      </c>
      <c r="G228" s="4">
        <v>1711</v>
      </c>
      <c r="H228" s="4">
        <v>7</v>
      </c>
      <c r="I228" s="4">
        <v>5</v>
      </c>
      <c r="J228" s="6">
        <f t="shared" si="21"/>
        <v>2.0833333333333332E-2</v>
      </c>
      <c r="K228" s="4">
        <v>49</v>
      </c>
      <c r="L228" s="4">
        <v>190.1</v>
      </c>
      <c r="M228" s="4">
        <v>51.7</v>
      </c>
      <c r="N228" s="4">
        <v>11</v>
      </c>
    </row>
    <row r="229" spans="1:14" x14ac:dyDescent="0.35">
      <c r="A229" s="4">
        <v>2014</v>
      </c>
      <c r="B229" s="4" t="s">
        <v>189</v>
      </c>
      <c r="C229" s="4" t="s">
        <v>58</v>
      </c>
      <c r="D229" s="4">
        <v>145</v>
      </c>
      <c r="E229" s="4">
        <v>229</v>
      </c>
      <c r="F229" s="4">
        <v>63.3</v>
      </c>
      <c r="G229" s="4">
        <v>1657</v>
      </c>
      <c r="H229" s="4">
        <v>8</v>
      </c>
      <c r="I229" s="4">
        <v>7</v>
      </c>
      <c r="J229" s="6">
        <f t="shared" si="21"/>
        <v>3.0567685589519649E-2</v>
      </c>
      <c r="K229" s="4">
        <v>63</v>
      </c>
      <c r="L229" s="4">
        <v>184.1</v>
      </c>
      <c r="M229" s="4">
        <v>45.2</v>
      </c>
      <c r="N229" s="4">
        <v>18</v>
      </c>
    </row>
    <row r="230" spans="1:14" x14ac:dyDescent="0.35">
      <c r="A230" s="4">
        <v>2014</v>
      </c>
      <c r="B230" s="4" t="s">
        <v>146</v>
      </c>
      <c r="C230" s="4" t="s">
        <v>26</v>
      </c>
      <c r="D230" s="4">
        <v>141</v>
      </c>
      <c r="E230" s="4">
        <v>224</v>
      </c>
      <c r="F230" s="4">
        <v>62.9</v>
      </c>
      <c r="G230" s="4">
        <v>1626</v>
      </c>
      <c r="H230" s="4">
        <v>11</v>
      </c>
      <c r="I230" s="4">
        <v>3</v>
      </c>
      <c r="J230" s="6">
        <f t="shared" si="21"/>
        <v>1.3392857142857142E-2</v>
      </c>
      <c r="K230" s="4">
        <v>80</v>
      </c>
      <c r="L230" s="4">
        <v>271</v>
      </c>
      <c r="M230" s="4">
        <v>63.7</v>
      </c>
      <c r="N230" s="4">
        <v>9</v>
      </c>
    </row>
    <row r="231" spans="1:14" x14ac:dyDescent="0.35">
      <c r="A231" s="4">
        <v>2014</v>
      </c>
      <c r="B231" s="4" t="s">
        <v>194</v>
      </c>
      <c r="C231" s="4" t="s">
        <v>29</v>
      </c>
      <c r="D231" s="4">
        <v>147</v>
      </c>
      <c r="E231" s="4">
        <v>214</v>
      </c>
      <c r="F231" s="4">
        <v>68.7</v>
      </c>
      <c r="G231" s="4">
        <v>1694</v>
      </c>
      <c r="H231" s="4">
        <v>4</v>
      </c>
      <c r="I231" s="4">
        <v>6</v>
      </c>
      <c r="J231" s="6">
        <f t="shared" si="21"/>
        <v>2.8037383177570093E-2</v>
      </c>
      <c r="K231" s="4">
        <v>69</v>
      </c>
      <c r="L231" s="4">
        <v>188.2</v>
      </c>
      <c r="M231" s="4">
        <v>28.3</v>
      </c>
      <c r="N231" s="4">
        <v>33</v>
      </c>
    </row>
    <row r="232" spans="1:14" x14ac:dyDescent="0.35">
      <c r="A232" s="4">
        <v>2014</v>
      </c>
      <c r="B232" s="4" t="s">
        <v>201</v>
      </c>
      <c r="C232" s="4" t="s">
        <v>29</v>
      </c>
      <c r="D232" s="4">
        <v>126</v>
      </c>
      <c r="E232" s="4">
        <v>204</v>
      </c>
      <c r="F232" s="4">
        <v>61.8</v>
      </c>
      <c r="G232" s="4">
        <v>1710</v>
      </c>
      <c r="H232" s="4">
        <v>10</v>
      </c>
      <c r="I232" s="4">
        <v>9</v>
      </c>
      <c r="J232" s="6">
        <f t="shared" si="21"/>
        <v>4.4117647058823532E-2</v>
      </c>
      <c r="K232" s="4">
        <v>81</v>
      </c>
      <c r="L232" s="4">
        <v>285</v>
      </c>
      <c r="M232" s="4">
        <v>52</v>
      </c>
      <c r="N232" s="4">
        <v>8</v>
      </c>
    </row>
    <row r="233" spans="1:14" x14ac:dyDescent="0.35">
      <c r="A233" s="4">
        <v>2014</v>
      </c>
      <c r="B233" s="4" t="s">
        <v>213</v>
      </c>
      <c r="C233" s="4" t="s">
        <v>55</v>
      </c>
      <c r="D233" s="4">
        <v>117</v>
      </c>
      <c r="E233" s="4">
        <v>203</v>
      </c>
      <c r="F233" s="4">
        <v>57.6</v>
      </c>
      <c r="G233" s="4">
        <v>1417</v>
      </c>
      <c r="H233" s="4">
        <v>10</v>
      </c>
      <c r="I233" s="4">
        <v>6</v>
      </c>
      <c r="J233" s="6">
        <f t="shared" si="21"/>
        <v>2.9556650246305417E-2</v>
      </c>
      <c r="K233" s="4">
        <v>41</v>
      </c>
      <c r="L233" s="4">
        <v>236.2</v>
      </c>
      <c r="M233" s="4">
        <v>51.5</v>
      </c>
      <c r="N233" s="4">
        <v>16</v>
      </c>
    </row>
    <row r="234" spans="1:14" x14ac:dyDescent="0.35">
      <c r="A234" s="4">
        <v>2014</v>
      </c>
      <c r="B234" s="4" t="s">
        <v>171</v>
      </c>
      <c r="C234" s="4" t="s">
        <v>56</v>
      </c>
      <c r="D234" s="4">
        <v>105</v>
      </c>
      <c r="E234" s="4">
        <v>185</v>
      </c>
      <c r="F234" s="4">
        <v>56.8</v>
      </c>
      <c r="G234" s="4">
        <v>1326</v>
      </c>
      <c r="H234" s="4">
        <v>7</v>
      </c>
      <c r="I234" s="4">
        <v>2</v>
      </c>
      <c r="J234" s="6">
        <f t="shared" si="21"/>
        <v>1.0810810810810811E-2</v>
      </c>
      <c r="K234" s="4">
        <v>75</v>
      </c>
      <c r="L234" s="4">
        <v>189.4</v>
      </c>
      <c r="M234" s="4">
        <v>41.7</v>
      </c>
      <c r="N234" s="4">
        <v>18</v>
      </c>
    </row>
    <row r="235" spans="1:14" x14ac:dyDescent="0.35">
      <c r="A235" s="4">
        <v>2014</v>
      </c>
      <c r="B235" s="4" t="s">
        <v>227</v>
      </c>
      <c r="C235" s="4" t="s">
        <v>56</v>
      </c>
      <c r="D235" s="4">
        <v>107</v>
      </c>
      <c r="E235" s="4">
        <v>179</v>
      </c>
      <c r="F235" s="4">
        <v>59.8</v>
      </c>
      <c r="G235" s="4">
        <v>1412</v>
      </c>
      <c r="H235" s="4">
        <v>8</v>
      </c>
      <c r="I235" s="4">
        <v>7</v>
      </c>
      <c r="J235" s="6">
        <f t="shared" si="21"/>
        <v>3.9106145251396648E-2</v>
      </c>
      <c r="K235" s="4">
        <v>80</v>
      </c>
      <c r="L235" s="4">
        <v>201.7</v>
      </c>
      <c r="M235" s="4">
        <v>30.8</v>
      </c>
      <c r="N235" s="4">
        <v>18</v>
      </c>
    </row>
    <row r="236" spans="1:14" x14ac:dyDescent="0.35">
      <c r="A236" s="4">
        <v>2014</v>
      </c>
      <c r="B236" s="4" t="s">
        <v>169</v>
      </c>
      <c r="C236" s="4" t="s">
        <v>56</v>
      </c>
      <c r="D236" s="4">
        <v>86</v>
      </c>
      <c r="E236" s="4">
        <v>146</v>
      </c>
      <c r="F236" s="4">
        <v>58.9</v>
      </c>
      <c r="G236" s="4">
        <v>993</v>
      </c>
      <c r="H236" s="4">
        <v>5</v>
      </c>
      <c r="I236" s="4">
        <v>7</v>
      </c>
      <c r="J236" s="6">
        <f t="shared" si="21"/>
        <v>4.7945205479452052E-2</v>
      </c>
      <c r="K236" s="4">
        <v>61</v>
      </c>
      <c r="L236" s="4">
        <v>141.9</v>
      </c>
      <c r="M236" s="4">
        <v>43.8</v>
      </c>
      <c r="N236" s="4">
        <v>14</v>
      </c>
    </row>
    <row r="237" spans="1:14" x14ac:dyDescent="0.35">
      <c r="A237" s="4">
        <v>2014</v>
      </c>
      <c r="B237" s="4" t="s">
        <v>214</v>
      </c>
      <c r="C237" s="4" t="s">
        <v>61</v>
      </c>
      <c r="D237" s="4">
        <v>76</v>
      </c>
      <c r="E237" s="4">
        <v>131</v>
      </c>
      <c r="F237" s="4">
        <v>58</v>
      </c>
      <c r="G237" s="4">
        <v>838</v>
      </c>
      <c r="H237" s="4">
        <v>5</v>
      </c>
      <c r="I237" s="4">
        <v>3</v>
      </c>
      <c r="J237" s="6">
        <f t="shared" si="21"/>
        <v>2.2900763358778626E-2</v>
      </c>
      <c r="K237" s="4">
        <v>80</v>
      </c>
      <c r="L237" s="4">
        <v>167.6</v>
      </c>
      <c r="M237" s="4">
        <v>24.6</v>
      </c>
      <c r="N237" s="4">
        <v>6</v>
      </c>
    </row>
    <row r="238" spans="1:14" x14ac:dyDescent="0.35">
      <c r="A238" s="4">
        <v>2014</v>
      </c>
      <c r="B238" s="4" t="s">
        <v>138</v>
      </c>
      <c r="C238" s="4" t="s">
        <v>29</v>
      </c>
      <c r="D238" s="4">
        <v>91</v>
      </c>
      <c r="E238" s="4">
        <v>128</v>
      </c>
      <c r="F238" s="4">
        <v>71.099999999999994</v>
      </c>
      <c r="G238" s="4">
        <v>1057</v>
      </c>
      <c r="H238" s="4">
        <v>4</v>
      </c>
      <c r="I238" s="4">
        <v>3</v>
      </c>
      <c r="J238" s="6">
        <f t="shared" si="21"/>
        <v>2.34375E-2</v>
      </c>
      <c r="K238" s="4">
        <v>70</v>
      </c>
      <c r="L238" s="4">
        <v>211.4</v>
      </c>
      <c r="M238" s="4">
        <v>36.4</v>
      </c>
      <c r="N238" s="4">
        <v>17</v>
      </c>
    </row>
    <row r="239" spans="1:14" x14ac:dyDescent="0.35">
      <c r="A239" s="4">
        <v>2014</v>
      </c>
      <c r="B239" s="4" t="s">
        <v>142</v>
      </c>
      <c r="C239" s="4" t="s">
        <v>51</v>
      </c>
      <c r="D239" s="4">
        <v>64</v>
      </c>
      <c r="E239" s="4">
        <v>121</v>
      </c>
      <c r="F239" s="4">
        <v>52.9</v>
      </c>
      <c r="G239" s="4">
        <v>604</v>
      </c>
      <c r="H239" s="4">
        <v>3</v>
      </c>
      <c r="I239" s="4">
        <v>2</v>
      </c>
      <c r="J239" s="6">
        <f t="shared" si="21"/>
        <v>1.6528925619834711E-2</v>
      </c>
      <c r="K239" s="4">
        <v>67</v>
      </c>
      <c r="L239" s="4">
        <v>60.4</v>
      </c>
      <c r="M239" s="4">
        <v>21.4</v>
      </c>
      <c r="N239" s="4">
        <v>19</v>
      </c>
    </row>
    <row r="240" spans="1:14" x14ac:dyDescent="0.35">
      <c r="A240" s="4">
        <v>2014</v>
      </c>
      <c r="B240" s="4" t="s">
        <v>207</v>
      </c>
      <c r="C240" s="4" t="s">
        <v>53</v>
      </c>
      <c r="D240" s="4">
        <v>65</v>
      </c>
      <c r="E240" s="4">
        <v>97</v>
      </c>
      <c r="F240" s="4">
        <v>67</v>
      </c>
      <c r="G240" s="4">
        <v>701</v>
      </c>
      <c r="H240" s="4">
        <v>5</v>
      </c>
      <c r="I240" s="4">
        <v>0</v>
      </c>
      <c r="J240" s="6">
        <f t="shared" si="21"/>
        <v>0</v>
      </c>
      <c r="K240" s="4">
        <v>35</v>
      </c>
      <c r="L240" s="4">
        <v>116.8</v>
      </c>
      <c r="M240" s="4">
        <v>76.599999999999994</v>
      </c>
      <c r="N240" s="4">
        <v>4</v>
      </c>
    </row>
    <row r="241" spans="1:14" x14ac:dyDescent="0.35">
      <c r="A241" s="4">
        <v>2014</v>
      </c>
      <c r="B241" s="4" t="s">
        <v>198</v>
      </c>
      <c r="C241" s="4" t="s">
        <v>26</v>
      </c>
      <c r="D241" s="4">
        <v>45</v>
      </c>
      <c r="E241" s="4">
        <v>93</v>
      </c>
      <c r="F241" s="4">
        <v>48.4</v>
      </c>
      <c r="G241" s="4">
        <v>562</v>
      </c>
      <c r="H241" s="4">
        <v>2</v>
      </c>
      <c r="I241" s="4">
        <v>4</v>
      </c>
      <c r="J241" s="6">
        <f t="shared" si="21"/>
        <v>4.3010752688172046E-2</v>
      </c>
      <c r="K241" s="4">
        <v>41</v>
      </c>
      <c r="L241" s="4">
        <v>187.3</v>
      </c>
      <c r="M241" s="4">
        <v>26.2</v>
      </c>
      <c r="N241" s="4">
        <v>6</v>
      </c>
    </row>
    <row r="242" spans="1:14" x14ac:dyDescent="0.35">
      <c r="A242" s="4">
        <v>2014</v>
      </c>
      <c r="B242" s="4" t="s">
        <v>163</v>
      </c>
      <c r="C242" s="4" t="s">
        <v>23</v>
      </c>
      <c r="D242" s="4">
        <v>42</v>
      </c>
      <c r="E242" s="4">
        <v>78</v>
      </c>
      <c r="F242" s="4">
        <v>53.8</v>
      </c>
      <c r="G242" s="4">
        <v>492</v>
      </c>
      <c r="H242" s="4">
        <v>3</v>
      </c>
      <c r="I242" s="4">
        <v>1</v>
      </c>
      <c r="J242" s="6">
        <f t="shared" si="21"/>
        <v>1.282051282051282E-2</v>
      </c>
      <c r="K242" s="4">
        <v>63</v>
      </c>
      <c r="L242" s="4">
        <v>164</v>
      </c>
      <c r="M242" s="4">
        <v>26.2</v>
      </c>
      <c r="N242" s="4">
        <v>16</v>
      </c>
    </row>
    <row r="243" spans="1:14" x14ac:dyDescent="0.35">
      <c r="A243" s="4">
        <v>2014</v>
      </c>
      <c r="B243" s="4" t="s">
        <v>215</v>
      </c>
      <c r="C243" s="4" t="s">
        <v>12</v>
      </c>
      <c r="D243" s="4">
        <v>45</v>
      </c>
      <c r="E243" s="4">
        <v>77</v>
      </c>
      <c r="F243" s="4">
        <v>58.4</v>
      </c>
      <c r="G243" s="4">
        <v>435</v>
      </c>
      <c r="H243" s="4">
        <v>2</v>
      </c>
      <c r="I243" s="4">
        <v>2</v>
      </c>
      <c r="J243" s="6">
        <f t="shared" si="21"/>
        <v>2.5974025974025976E-2</v>
      </c>
      <c r="K243" s="4">
        <v>35</v>
      </c>
      <c r="L243" s="4">
        <v>217.5</v>
      </c>
      <c r="M243" s="4">
        <v>26.2</v>
      </c>
      <c r="N243" s="4">
        <v>3</v>
      </c>
    </row>
    <row r="244" spans="1:14" x14ac:dyDescent="0.35">
      <c r="A244" s="4">
        <v>2014</v>
      </c>
      <c r="B244" s="4" t="s">
        <v>209</v>
      </c>
      <c r="C244" s="4" t="s">
        <v>12</v>
      </c>
      <c r="D244" s="4">
        <v>41</v>
      </c>
      <c r="E244" s="4">
        <v>75</v>
      </c>
      <c r="F244" s="4">
        <v>54.7</v>
      </c>
      <c r="G244" s="4">
        <v>400</v>
      </c>
      <c r="H244" s="4">
        <v>2</v>
      </c>
      <c r="I244" s="4">
        <v>2</v>
      </c>
      <c r="J244" s="6">
        <f t="shared" si="21"/>
        <v>2.6666666666666668E-2</v>
      </c>
      <c r="K244" s="4">
        <v>41</v>
      </c>
      <c r="L244" s="4">
        <v>133.30000000000001</v>
      </c>
      <c r="M244" s="4">
        <v>47.3</v>
      </c>
      <c r="N244" s="4">
        <v>1</v>
      </c>
    </row>
    <row r="245" spans="1:14" x14ac:dyDescent="0.35">
      <c r="A245" s="4">
        <v>2014</v>
      </c>
      <c r="B245" s="4" t="s">
        <v>152</v>
      </c>
      <c r="C245" s="4" t="s">
        <v>22</v>
      </c>
      <c r="D245" s="4">
        <v>41</v>
      </c>
      <c r="E245" s="4">
        <v>71</v>
      </c>
      <c r="F245" s="4">
        <v>57.7</v>
      </c>
      <c r="G245" s="4">
        <v>425</v>
      </c>
      <c r="H245" s="4">
        <v>3</v>
      </c>
      <c r="I245" s="4">
        <v>4</v>
      </c>
      <c r="J245" s="6">
        <f t="shared" si="21"/>
        <v>5.6338028169014086E-2</v>
      </c>
      <c r="K245" s="4">
        <v>28</v>
      </c>
      <c r="L245" s="4">
        <v>141.69999999999999</v>
      </c>
      <c r="M245" s="4">
        <v>47.4</v>
      </c>
      <c r="N245" s="4">
        <v>6</v>
      </c>
    </row>
    <row r="246" spans="1:14" x14ac:dyDescent="0.35">
      <c r="A246" s="4">
        <v>2014</v>
      </c>
      <c r="B246" s="4" t="s">
        <v>228</v>
      </c>
      <c r="C246" s="4" t="s">
        <v>17</v>
      </c>
      <c r="D246" s="4">
        <v>26</v>
      </c>
      <c r="E246" s="4">
        <v>48</v>
      </c>
      <c r="F246" s="4">
        <v>54.2</v>
      </c>
      <c r="G246" s="4">
        <v>223</v>
      </c>
      <c r="H246" s="4">
        <v>2</v>
      </c>
      <c r="I246" s="4">
        <v>1</v>
      </c>
      <c r="J246" s="6">
        <f t="shared" si="21"/>
        <v>2.0833333333333332E-2</v>
      </c>
      <c r="K246" s="4">
        <v>22</v>
      </c>
      <c r="L246" s="4">
        <v>55.8</v>
      </c>
      <c r="M246" s="4">
        <v>44.1</v>
      </c>
      <c r="N246" s="4">
        <v>3</v>
      </c>
    </row>
    <row r="247" spans="1:14" x14ac:dyDescent="0.35">
      <c r="A247" s="4">
        <v>2014</v>
      </c>
      <c r="B247" s="4" t="s">
        <v>133</v>
      </c>
      <c r="C247" s="4" t="s">
        <v>13</v>
      </c>
      <c r="D247" s="4">
        <v>30</v>
      </c>
      <c r="E247" s="4">
        <v>44</v>
      </c>
      <c r="F247" s="4">
        <v>68.2</v>
      </c>
      <c r="G247" s="4">
        <v>301</v>
      </c>
      <c r="H247" s="4">
        <v>2</v>
      </c>
      <c r="I247" s="4">
        <v>0</v>
      </c>
      <c r="J247" s="6">
        <f t="shared" si="21"/>
        <v>0</v>
      </c>
      <c r="K247" s="4">
        <v>32</v>
      </c>
      <c r="L247" s="4">
        <v>75.3</v>
      </c>
      <c r="M247" s="4">
        <v>57.9</v>
      </c>
      <c r="N247" s="4">
        <v>2</v>
      </c>
    </row>
    <row r="248" spans="1:14" x14ac:dyDescent="0.35">
      <c r="A248" s="4">
        <v>2014</v>
      </c>
      <c r="B248" s="4" t="s">
        <v>149</v>
      </c>
      <c r="C248" s="4" t="s">
        <v>22</v>
      </c>
      <c r="D248" s="4">
        <v>22</v>
      </c>
      <c r="E248" s="4">
        <v>44</v>
      </c>
      <c r="F248" s="4">
        <v>50</v>
      </c>
      <c r="G248" s="4">
        <v>222</v>
      </c>
      <c r="H248" s="4">
        <v>0</v>
      </c>
      <c r="I248" s="4">
        <v>2</v>
      </c>
      <c r="J248" s="6">
        <f t="shared" si="21"/>
        <v>4.5454545454545456E-2</v>
      </c>
      <c r="K248" s="4">
        <v>18</v>
      </c>
      <c r="L248" s="4">
        <v>111</v>
      </c>
      <c r="M248" s="4">
        <v>7</v>
      </c>
      <c r="N248" s="4">
        <v>6</v>
      </c>
    </row>
    <row r="249" spans="1:14" x14ac:dyDescent="0.35">
      <c r="A249" s="4">
        <v>2014</v>
      </c>
      <c r="B249" s="4" t="s">
        <v>192</v>
      </c>
      <c r="C249" s="4" t="s">
        <v>18</v>
      </c>
      <c r="D249" s="4">
        <v>24</v>
      </c>
      <c r="E249" s="4">
        <v>41</v>
      </c>
      <c r="F249" s="4">
        <v>58.5</v>
      </c>
      <c r="G249" s="4">
        <v>303</v>
      </c>
      <c r="H249" s="4">
        <v>3</v>
      </c>
      <c r="I249" s="4">
        <v>2</v>
      </c>
      <c r="J249" s="6">
        <f t="shared" si="21"/>
        <v>4.878048780487805E-2</v>
      </c>
      <c r="K249" s="4">
        <v>43</v>
      </c>
      <c r="L249" s="4">
        <v>60.6</v>
      </c>
      <c r="M249" s="4">
        <v>7.2</v>
      </c>
      <c r="N249" s="4">
        <v>1</v>
      </c>
    </row>
    <row r="250" spans="1:14" x14ac:dyDescent="0.35">
      <c r="A250" s="4">
        <v>2014</v>
      </c>
      <c r="B250" s="4" t="s">
        <v>229</v>
      </c>
      <c r="C250" s="4" t="s">
        <v>57</v>
      </c>
      <c r="D250" s="4">
        <v>18</v>
      </c>
      <c r="E250" s="4">
        <v>35</v>
      </c>
      <c r="F250" s="4">
        <v>51.4</v>
      </c>
      <c r="G250" s="4">
        <v>175</v>
      </c>
      <c r="H250" s="4">
        <v>0</v>
      </c>
      <c r="I250" s="4">
        <v>2</v>
      </c>
      <c r="J250" s="6">
        <f t="shared" si="21"/>
        <v>5.7142857142857141E-2</v>
      </c>
      <c r="K250" s="4">
        <v>32</v>
      </c>
      <c r="L250" s="4">
        <v>35</v>
      </c>
      <c r="M250" s="4">
        <v>7.3</v>
      </c>
      <c r="N250" s="4">
        <v>3</v>
      </c>
    </row>
    <row r="251" spans="1:14" x14ac:dyDescent="0.35">
      <c r="A251" s="4">
        <v>2014</v>
      </c>
      <c r="B251" s="4" t="s">
        <v>186</v>
      </c>
      <c r="C251" s="4" t="s">
        <v>34</v>
      </c>
      <c r="D251" s="4">
        <v>16</v>
      </c>
      <c r="E251" s="4">
        <v>28</v>
      </c>
      <c r="F251" s="4">
        <v>57.1</v>
      </c>
      <c r="G251" s="4">
        <v>157</v>
      </c>
      <c r="H251" s="4">
        <v>0</v>
      </c>
      <c r="I251" s="4">
        <v>0</v>
      </c>
      <c r="J251" s="6">
        <f t="shared" si="21"/>
        <v>0</v>
      </c>
      <c r="K251" s="4">
        <v>30</v>
      </c>
      <c r="L251" s="4">
        <v>52.3</v>
      </c>
      <c r="M251" s="4">
        <v>30</v>
      </c>
      <c r="N251" s="4">
        <v>4</v>
      </c>
    </row>
    <row r="252" spans="1:14" x14ac:dyDescent="0.35">
      <c r="A252" s="4">
        <v>2014</v>
      </c>
      <c r="B252" s="4" t="s">
        <v>230</v>
      </c>
      <c r="C252" s="4" t="s">
        <v>57</v>
      </c>
      <c r="D252" s="4">
        <v>14</v>
      </c>
      <c r="E252" s="4">
        <v>28</v>
      </c>
      <c r="F252" s="4">
        <v>50</v>
      </c>
      <c r="G252" s="4">
        <v>177</v>
      </c>
      <c r="H252" s="4">
        <v>0</v>
      </c>
      <c r="I252" s="4">
        <v>1</v>
      </c>
      <c r="J252" s="6">
        <f t="shared" si="21"/>
        <v>3.5714285714285712E-2</v>
      </c>
      <c r="K252" s="4">
        <v>49</v>
      </c>
      <c r="L252" s="4">
        <v>177</v>
      </c>
      <c r="M252" s="4">
        <v>20</v>
      </c>
      <c r="N252" s="4">
        <v>4</v>
      </c>
    </row>
    <row r="253" spans="1:14" x14ac:dyDescent="0.35">
      <c r="A253" s="4">
        <v>2014</v>
      </c>
      <c r="B253" s="4" t="s">
        <v>231</v>
      </c>
      <c r="C253" s="4" t="s">
        <v>15</v>
      </c>
      <c r="D253" s="4">
        <v>19</v>
      </c>
      <c r="E253" s="4">
        <v>27</v>
      </c>
      <c r="F253" s="4">
        <v>70.400000000000006</v>
      </c>
      <c r="G253" s="4">
        <v>182</v>
      </c>
      <c r="H253" s="4">
        <v>1</v>
      </c>
      <c r="I253" s="4">
        <v>0</v>
      </c>
      <c r="J253" s="6">
        <f t="shared" si="21"/>
        <v>0</v>
      </c>
      <c r="K253" s="4">
        <v>37</v>
      </c>
      <c r="L253" s="4">
        <v>30.3</v>
      </c>
      <c r="M253" s="4">
        <v>15.1</v>
      </c>
      <c r="N253" s="4">
        <v>5</v>
      </c>
    </row>
    <row r="254" spans="1:14" x14ac:dyDescent="0.35">
      <c r="A254" s="4">
        <v>2014</v>
      </c>
      <c r="B254" s="4" t="s">
        <v>157</v>
      </c>
      <c r="C254" s="4" t="s">
        <v>40</v>
      </c>
      <c r="D254" s="4">
        <v>11</v>
      </c>
      <c r="E254" s="4">
        <v>19</v>
      </c>
      <c r="F254" s="4">
        <v>57.9</v>
      </c>
      <c r="G254" s="4">
        <v>74</v>
      </c>
      <c r="H254" s="4">
        <v>0</v>
      </c>
      <c r="I254" s="4">
        <v>0</v>
      </c>
      <c r="J254" s="6">
        <f t="shared" si="21"/>
        <v>0</v>
      </c>
      <c r="K254" s="4">
        <v>38</v>
      </c>
      <c r="L254" s="4">
        <v>18.5</v>
      </c>
      <c r="M254" s="4">
        <v>8.5</v>
      </c>
      <c r="N254" s="4">
        <v>1</v>
      </c>
    </row>
    <row r="255" spans="1:14" x14ac:dyDescent="0.35">
      <c r="A255" s="4">
        <v>2014</v>
      </c>
      <c r="B255" s="4" t="s">
        <v>216</v>
      </c>
      <c r="C255" s="4" t="s">
        <v>59</v>
      </c>
      <c r="D255" s="4">
        <v>12</v>
      </c>
      <c r="E255" s="4">
        <v>19</v>
      </c>
      <c r="F255" s="4">
        <v>63.2</v>
      </c>
      <c r="G255" s="4">
        <v>129</v>
      </c>
      <c r="H255" s="4">
        <v>1</v>
      </c>
      <c r="I255" s="4">
        <v>2</v>
      </c>
      <c r="J255" s="6">
        <f t="shared" si="21"/>
        <v>0.10526315789473684</v>
      </c>
      <c r="K255" s="4">
        <v>29</v>
      </c>
      <c r="L255" s="4">
        <v>129</v>
      </c>
      <c r="M255" s="4">
        <v>27.8</v>
      </c>
      <c r="N255" s="4">
        <v>1</v>
      </c>
    </row>
    <row r="256" spans="1:14" x14ac:dyDescent="0.35">
      <c r="A256" s="4">
        <v>2014</v>
      </c>
      <c r="B256" s="4" t="s">
        <v>232</v>
      </c>
      <c r="C256" s="4" t="s">
        <v>12</v>
      </c>
      <c r="D256" s="4">
        <v>10</v>
      </c>
      <c r="E256" s="4">
        <v>19</v>
      </c>
      <c r="F256" s="4">
        <v>52.6</v>
      </c>
      <c r="G256" s="4">
        <v>127</v>
      </c>
      <c r="H256" s="4">
        <v>0</v>
      </c>
      <c r="I256" s="4">
        <v>1</v>
      </c>
      <c r="J256" s="6">
        <f t="shared" si="21"/>
        <v>5.2631578947368418E-2</v>
      </c>
      <c r="K256" s="4">
        <v>35</v>
      </c>
      <c r="L256" s="4">
        <v>63.5</v>
      </c>
      <c r="M256" s="4">
        <v>18.399999999999999</v>
      </c>
      <c r="N256" s="4">
        <v>1</v>
      </c>
    </row>
    <row r="257" spans="1:14" x14ac:dyDescent="0.35">
      <c r="A257" s="4">
        <v>2014</v>
      </c>
      <c r="B257" s="4" t="s">
        <v>173</v>
      </c>
      <c r="C257" s="4" t="s">
        <v>21</v>
      </c>
      <c r="D257" s="4">
        <v>8</v>
      </c>
      <c r="E257" s="4">
        <v>16</v>
      </c>
      <c r="F257" s="4">
        <v>50</v>
      </c>
      <c r="G257" s="4">
        <v>66</v>
      </c>
      <c r="H257" s="4">
        <v>0</v>
      </c>
      <c r="I257" s="4">
        <v>1</v>
      </c>
      <c r="J257" s="6">
        <f t="shared" si="21"/>
        <v>6.25E-2</v>
      </c>
      <c r="K257" s="4">
        <v>14</v>
      </c>
      <c r="L257" s="4">
        <v>9.4</v>
      </c>
      <c r="M257" s="4">
        <v>5.3</v>
      </c>
      <c r="N257" s="4">
        <v>2</v>
      </c>
    </row>
    <row r="258" spans="1:14" x14ac:dyDescent="0.35">
      <c r="A258" s="4">
        <v>2014</v>
      </c>
      <c r="B258" s="4" t="s">
        <v>210</v>
      </c>
      <c r="C258" s="4" t="s">
        <v>20</v>
      </c>
      <c r="D258" s="4">
        <v>4</v>
      </c>
      <c r="E258" s="4">
        <v>10</v>
      </c>
      <c r="F258" s="4">
        <v>40</v>
      </c>
      <c r="G258" s="4">
        <v>52</v>
      </c>
      <c r="H258" s="4">
        <v>1</v>
      </c>
      <c r="I258" s="4">
        <v>0</v>
      </c>
      <c r="J258" s="6">
        <f t="shared" ref="J258:J321" si="22">I258/E258</f>
        <v>0</v>
      </c>
      <c r="K258" s="4">
        <v>38</v>
      </c>
      <c r="L258" s="4">
        <v>13</v>
      </c>
      <c r="M258" s="4">
        <v>14.8</v>
      </c>
      <c r="N258" s="4">
        <v>0</v>
      </c>
    </row>
    <row r="259" spans="1:14" x14ac:dyDescent="0.35">
      <c r="A259" s="4">
        <v>2014</v>
      </c>
      <c r="B259" s="4" t="s">
        <v>148</v>
      </c>
      <c r="C259" s="4" t="s">
        <v>59</v>
      </c>
      <c r="D259" s="4">
        <v>5</v>
      </c>
      <c r="E259" s="4">
        <v>10</v>
      </c>
      <c r="F259" s="4">
        <v>50</v>
      </c>
      <c r="G259" s="4">
        <v>57</v>
      </c>
      <c r="H259" s="4">
        <v>0</v>
      </c>
      <c r="I259" s="4">
        <v>2</v>
      </c>
      <c r="J259" s="6">
        <f t="shared" si="22"/>
        <v>0.2</v>
      </c>
      <c r="K259" s="4">
        <v>16</v>
      </c>
      <c r="L259" s="4">
        <v>5.2</v>
      </c>
      <c r="M259" s="4">
        <v>0</v>
      </c>
      <c r="N259" s="4">
        <v>3</v>
      </c>
    </row>
    <row r="260" spans="1:14" x14ac:dyDescent="0.35">
      <c r="A260" s="4">
        <v>2014</v>
      </c>
      <c r="B260" s="4" t="s">
        <v>233</v>
      </c>
      <c r="C260" s="4" t="s">
        <v>26</v>
      </c>
      <c r="D260" s="4">
        <v>1</v>
      </c>
      <c r="E260" s="4">
        <v>9</v>
      </c>
      <c r="F260" s="4">
        <v>11.1</v>
      </c>
      <c r="G260" s="4">
        <v>81</v>
      </c>
      <c r="H260" s="4">
        <v>1</v>
      </c>
      <c r="I260" s="4">
        <v>0</v>
      </c>
      <c r="J260" s="6">
        <f t="shared" si="22"/>
        <v>0</v>
      </c>
      <c r="K260" s="4">
        <v>81</v>
      </c>
      <c r="L260" s="4">
        <v>40.5</v>
      </c>
      <c r="M260" s="4">
        <v>6.8</v>
      </c>
      <c r="N260" s="4">
        <v>2</v>
      </c>
    </row>
    <row r="261" spans="1:14" x14ac:dyDescent="0.35">
      <c r="A261" s="4">
        <v>2014</v>
      </c>
      <c r="B261" s="4" t="s">
        <v>220</v>
      </c>
      <c r="C261" s="4" t="s">
        <v>51</v>
      </c>
      <c r="D261" s="4">
        <v>3</v>
      </c>
      <c r="E261" s="4">
        <v>8</v>
      </c>
      <c r="F261" s="4">
        <v>37.5</v>
      </c>
      <c r="G261" s="4">
        <v>39</v>
      </c>
      <c r="H261" s="4">
        <v>0</v>
      </c>
      <c r="I261" s="4">
        <v>0</v>
      </c>
      <c r="J261" s="6">
        <f t="shared" si="22"/>
        <v>0</v>
      </c>
      <c r="K261" s="4">
        <v>21</v>
      </c>
      <c r="L261" s="4">
        <v>39</v>
      </c>
      <c r="M261" s="4">
        <v>40.799999999999997</v>
      </c>
      <c r="N261" s="4">
        <v>0</v>
      </c>
    </row>
    <row r="262" spans="1:14" x14ac:dyDescent="0.35">
      <c r="A262" s="4">
        <v>2014</v>
      </c>
      <c r="B262" s="4" t="s">
        <v>143</v>
      </c>
      <c r="C262" s="4" t="s">
        <v>49</v>
      </c>
      <c r="D262" s="4">
        <v>3</v>
      </c>
      <c r="E262" s="4">
        <v>7</v>
      </c>
      <c r="F262" s="4">
        <v>42.9</v>
      </c>
      <c r="G262" s="4">
        <v>38</v>
      </c>
      <c r="H262" s="4">
        <v>1</v>
      </c>
      <c r="I262" s="4">
        <v>0</v>
      </c>
      <c r="J262" s="6">
        <f t="shared" si="22"/>
        <v>0</v>
      </c>
      <c r="K262" s="4">
        <v>20</v>
      </c>
      <c r="L262" s="4">
        <v>38</v>
      </c>
      <c r="M262" s="4">
        <v>88.1</v>
      </c>
      <c r="N262" s="4">
        <v>0</v>
      </c>
    </row>
    <row r="263" spans="1:14" x14ac:dyDescent="0.35">
      <c r="A263" s="4">
        <v>2014</v>
      </c>
      <c r="B263" s="4" t="s">
        <v>234</v>
      </c>
      <c r="C263" s="4" t="s">
        <v>27</v>
      </c>
      <c r="D263" s="4">
        <v>4</v>
      </c>
      <c r="E263" s="4">
        <v>5</v>
      </c>
      <c r="F263" s="4">
        <v>80</v>
      </c>
      <c r="G263" s="4">
        <v>60</v>
      </c>
      <c r="H263" s="4">
        <v>0</v>
      </c>
      <c r="I263" s="4">
        <v>0</v>
      </c>
      <c r="J263" s="6">
        <f t="shared" si="22"/>
        <v>0</v>
      </c>
      <c r="K263" s="4">
        <v>29</v>
      </c>
      <c r="L263" s="4">
        <v>15</v>
      </c>
      <c r="M263" s="4">
        <v>13.2</v>
      </c>
      <c r="N263" s="4">
        <v>2</v>
      </c>
    </row>
    <row r="264" spans="1:14" x14ac:dyDescent="0.35">
      <c r="A264" s="4">
        <v>2014</v>
      </c>
      <c r="B264" s="4" t="s">
        <v>145</v>
      </c>
      <c r="C264" s="4" t="s">
        <v>42</v>
      </c>
      <c r="D264" s="4">
        <v>2</v>
      </c>
      <c r="E264" s="4">
        <v>4</v>
      </c>
      <c r="F264" s="4">
        <v>50</v>
      </c>
      <c r="G264" s="4">
        <v>21</v>
      </c>
      <c r="H264" s="4">
        <v>0</v>
      </c>
      <c r="I264" s="4">
        <v>0</v>
      </c>
      <c r="J264" s="6">
        <f t="shared" si="22"/>
        <v>0</v>
      </c>
      <c r="K264" s="4">
        <v>14</v>
      </c>
      <c r="L264" s="4">
        <v>10.5</v>
      </c>
      <c r="M264" s="4">
        <v>91.8</v>
      </c>
      <c r="N264" s="4">
        <v>0</v>
      </c>
    </row>
    <row r="265" spans="1:14" x14ac:dyDescent="0.35">
      <c r="A265" s="4">
        <v>2014</v>
      </c>
      <c r="B265" s="4" t="s">
        <v>160</v>
      </c>
      <c r="C265" s="4" t="s">
        <v>44</v>
      </c>
      <c r="D265" s="4">
        <v>3</v>
      </c>
      <c r="E265" s="4">
        <v>4</v>
      </c>
      <c r="F265" s="4">
        <v>75</v>
      </c>
      <c r="G265" s="4">
        <v>64</v>
      </c>
      <c r="H265" s="4">
        <v>0</v>
      </c>
      <c r="I265" s="4">
        <v>1</v>
      </c>
      <c r="J265" s="6">
        <f t="shared" si="22"/>
        <v>0.25</v>
      </c>
      <c r="K265" s="4">
        <v>40</v>
      </c>
      <c r="L265" s="4">
        <v>64</v>
      </c>
      <c r="M265" s="4">
        <v>82.5</v>
      </c>
      <c r="N265" s="4">
        <v>0</v>
      </c>
    </row>
    <row r="266" spans="1:14" x14ac:dyDescent="0.35">
      <c r="A266" s="4">
        <v>2014</v>
      </c>
      <c r="B266" s="4" t="s">
        <v>168</v>
      </c>
      <c r="C266" s="4" t="s">
        <v>38</v>
      </c>
      <c r="D266" s="4">
        <v>1</v>
      </c>
      <c r="E266" s="4">
        <v>3</v>
      </c>
      <c r="F266" s="4">
        <v>33.299999999999997</v>
      </c>
      <c r="G266" s="4">
        <v>10</v>
      </c>
      <c r="H266" s="4">
        <v>0</v>
      </c>
      <c r="I266" s="4">
        <v>0</v>
      </c>
      <c r="J266" s="6">
        <f t="shared" si="22"/>
        <v>0</v>
      </c>
      <c r="K266" s="4">
        <v>10</v>
      </c>
      <c r="L266" s="4">
        <v>5</v>
      </c>
      <c r="M266" s="4">
        <v>1.7</v>
      </c>
      <c r="N266" s="4">
        <v>1</v>
      </c>
    </row>
    <row r="267" spans="1:14" x14ac:dyDescent="0.35">
      <c r="A267" s="4">
        <v>2014</v>
      </c>
      <c r="B267" s="4" t="s">
        <v>235</v>
      </c>
      <c r="C267" s="4" t="s">
        <v>56</v>
      </c>
      <c r="D267" s="4">
        <v>1</v>
      </c>
      <c r="E267" s="4">
        <v>3</v>
      </c>
      <c r="F267" s="4">
        <v>33.299999999999997</v>
      </c>
      <c r="G267" s="4">
        <v>7</v>
      </c>
      <c r="H267" s="4">
        <v>0</v>
      </c>
      <c r="I267" s="4">
        <v>0</v>
      </c>
      <c r="J267" s="6">
        <f t="shared" si="22"/>
        <v>0</v>
      </c>
      <c r="K267" s="4">
        <v>7</v>
      </c>
      <c r="L267" s="4">
        <v>7</v>
      </c>
      <c r="M267" s="4">
        <v>2.5</v>
      </c>
      <c r="N267" s="4">
        <v>0</v>
      </c>
    </row>
    <row r="268" spans="1:14" x14ac:dyDescent="0.35">
      <c r="A268" s="4">
        <v>2015</v>
      </c>
      <c r="B268" s="4" t="s">
        <v>126</v>
      </c>
      <c r="C268" s="4" t="s">
        <v>38</v>
      </c>
      <c r="D268" s="4">
        <v>437</v>
      </c>
      <c r="E268" s="4">
        <v>661</v>
      </c>
      <c r="F268" s="4">
        <v>66.099999999999994</v>
      </c>
      <c r="G268" s="4">
        <v>4792</v>
      </c>
      <c r="H268" s="4">
        <v>29</v>
      </c>
      <c r="I268" s="4">
        <v>13</v>
      </c>
      <c r="J268" s="6">
        <f t="shared" si="22"/>
        <v>1.9667170953101363E-2</v>
      </c>
      <c r="K268" s="4">
        <v>80</v>
      </c>
      <c r="L268" s="4">
        <v>299.5</v>
      </c>
      <c r="M268" s="4">
        <v>55.7</v>
      </c>
      <c r="N268" s="4">
        <v>40</v>
      </c>
    </row>
    <row r="269" spans="1:14" x14ac:dyDescent="0.35">
      <c r="A269" s="4">
        <v>2015</v>
      </c>
      <c r="B269" s="4" t="s">
        <v>123</v>
      </c>
      <c r="C269" s="4" t="s">
        <v>25</v>
      </c>
      <c r="D269" s="4">
        <v>428</v>
      </c>
      <c r="E269" s="4">
        <v>627</v>
      </c>
      <c r="F269" s="4">
        <v>68.3</v>
      </c>
      <c r="G269" s="4">
        <v>4870</v>
      </c>
      <c r="H269" s="4">
        <v>32</v>
      </c>
      <c r="I269" s="4">
        <v>11</v>
      </c>
      <c r="J269" s="6">
        <f t="shared" si="22"/>
        <v>1.7543859649122806E-2</v>
      </c>
      <c r="K269" s="4">
        <v>80</v>
      </c>
      <c r="L269" s="4">
        <v>324.7</v>
      </c>
      <c r="M269" s="4">
        <v>70.400000000000006</v>
      </c>
      <c r="N269" s="4">
        <v>31</v>
      </c>
    </row>
    <row r="270" spans="1:14" x14ac:dyDescent="0.35">
      <c r="A270" s="4">
        <v>2015</v>
      </c>
      <c r="B270" s="4" t="s">
        <v>124</v>
      </c>
      <c r="C270" s="4" t="s">
        <v>15</v>
      </c>
      <c r="D270" s="4">
        <v>402</v>
      </c>
      <c r="E270" s="4">
        <v>624</v>
      </c>
      <c r="F270" s="4">
        <v>64.400000000000006</v>
      </c>
      <c r="G270" s="4">
        <v>4770</v>
      </c>
      <c r="H270" s="4">
        <v>36</v>
      </c>
      <c r="I270" s="4">
        <v>7</v>
      </c>
      <c r="J270" s="6">
        <f t="shared" si="22"/>
        <v>1.1217948717948718E-2</v>
      </c>
      <c r="K270" s="4">
        <v>76</v>
      </c>
      <c r="L270" s="4">
        <v>298.10000000000002</v>
      </c>
      <c r="M270" s="4">
        <v>68</v>
      </c>
      <c r="N270" s="4">
        <v>38</v>
      </c>
    </row>
    <row r="271" spans="1:14" x14ac:dyDescent="0.35">
      <c r="A271" s="4">
        <v>2015</v>
      </c>
      <c r="B271" s="4" t="s">
        <v>125</v>
      </c>
      <c r="C271" s="4" t="s">
        <v>27</v>
      </c>
      <c r="D271" s="4">
        <v>387</v>
      </c>
      <c r="E271" s="4">
        <v>618</v>
      </c>
      <c r="F271" s="4">
        <v>62.6</v>
      </c>
      <c r="G271" s="4">
        <v>4432</v>
      </c>
      <c r="H271" s="4">
        <v>35</v>
      </c>
      <c r="I271" s="4">
        <v>14</v>
      </c>
      <c r="J271" s="6">
        <f t="shared" si="22"/>
        <v>2.2653721682847898E-2</v>
      </c>
      <c r="K271" s="4">
        <v>87</v>
      </c>
      <c r="L271" s="4">
        <v>277</v>
      </c>
      <c r="M271" s="4">
        <v>60.5</v>
      </c>
      <c r="N271" s="4">
        <v>27</v>
      </c>
    </row>
    <row r="272" spans="1:14" x14ac:dyDescent="0.35">
      <c r="A272" s="4">
        <v>2015</v>
      </c>
      <c r="B272" s="4" t="s">
        <v>128</v>
      </c>
      <c r="C272" s="4" t="s">
        <v>44</v>
      </c>
      <c r="D272" s="4">
        <v>407</v>
      </c>
      <c r="E272" s="4">
        <v>614</v>
      </c>
      <c r="F272" s="4">
        <v>66.3</v>
      </c>
      <c r="G272" s="4">
        <v>4591</v>
      </c>
      <c r="H272" s="4">
        <v>21</v>
      </c>
      <c r="I272" s="4">
        <v>16</v>
      </c>
      <c r="J272" s="6">
        <f t="shared" si="22"/>
        <v>2.6058631921824105E-2</v>
      </c>
      <c r="K272" s="4">
        <v>70</v>
      </c>
      <c r="L272" s="4">
        <v>286.89999999999998</v>
      </c>
      <c r="M272" s="4">
        <v>69.599999999999994</v>
      </c>
      <c r="N272" s="4">
        <v>30</v>
      </c>
    </row>
    <row r="273" spans="1:14" x14ac:dyDescent="0.35">
      <c r="A273" s="4">
        <v>2015</v>
      </c>
      <c r="B273" s="4" t="s">
        <v>223</v>
      </c>
      <c r="C273" s="4" t="s">
        <v>23</v>
      </c>
      <c r="D273" s="4">
        <v>355</v>
      </c>
      <c r="E273" s="4">
        <v>606</v>
      </c>
      <c r="F273" s="4">
        <v>58.6</v>
      </c>
      <c r="G273" s="4">
        <v>4428</v>
      </c>
      <c r="H273" s="4">
        <v>35</v>
      </c>
      <c r="I273" s="4">
        <v>18</v>
      </c>
      <c r="J273" s="6">
        <f t="shared" si="22"/>
        <v>2.9702970297029702E-2</v>
      </c>
      <c r="K273" s="4">
        <v>90</v>
      </c>
      <c r="L273" s="4">
        <v>276.8</v>
      </c>
      <c r="M273" s="4">
        <v>51.8</v>
      </c>
      <c r="N273" s="4">
        <v>51</v>
      </c>
    </row>
    <row r="274" spans="1:14" x14ac:dyDescent="0.35">
      <c r="A274" s="4">
        <v>2015</v>
      </c>
      <c r="B274" s="4" t="s">
        <v>122</v>
      </c>
      <c r="C274" s="4" t="s">
        <v>47</v>
      </c>
      <c r="D274" s="4">
        <v>398</v>
      </c>
      <c r="E274" s="4">
        <v>592</v>
      </c>
      <c r="F274" s="4">
        <v>67.2</v>
      </c>
      <c r="G274" s="4">
        <v>4262</v>
      </c>
      <c r="H274" s="4">
        <v>32</v>
      </c>
      <c r="I274" s="4">
        <v>13</v>
      </c>
      <c r="J274" s="6">
        <f t="shared" si="22"/>
        <v>2.1959459459459461E-2</v>
      </c>
      <c r="K274" s="4">
        <v>57</v>
      </c>
      <c r="L274" s="4">
        <v>266.39999999999998</v>
      </c>
      <c r="M274" s="4">
        <v>58.5</v>
      </c>
      <c r="N274" s="4">
        <v>44</v>
      </c>
    </row>
    <row r="275" spans="1:14" x14ac:dyDescent="0.35">
      <c r="A275" s="4">
        <v>2015</v>
      </c>
      <c r="B275" s="4" t="s">
        <v>193</v>
      </c>
      <c r="C275" s="4" t="s">
        <v>42</v>
      </c>
      <c r="D275" s="4">
        <v>363</v>
      </c>
      <c r="E275" s="4">
        <v>586</v>
      </c>
      <c r="F275" s="4">
        <v>61.9</v>
      </c>
      <c r="G275" s="4">
        <v>4208</v>
      </c>
      <c r="H275" s="4">
        <v>24</v>
      </c>
      <c r="I275" s="4">
        <v>12</v>
      </c>
      <c r="J275" s="6">
        <f t="shared" si="22"/>
        <v>2.0477815699658702E-2</v>
      </c>
      <c r="K275" s="4">
        <v>54</v>
      </c>
      <c r="L275" s="4">
        <v>263</v>
      </c>
      <c r="M275" s="4">
        <v>46.3</v>
      </c>
      <c r="N275" s="4">
        <v>45</v>
      </c>
    </row>
    <row r="276" spans="1:14" x14ac:dyDescent="0.35">
      <c r="A276" s="4">
        <v>2015</v>
      </c>
      <c r="B276" s="4" t="s">
        <v>222</v>
      </c>
      <c r="C276" s="4" t="s">
        <v>59</v>
      </c>
      <c r="D276" s="4">
        <v>350</v>
      </c>
      <c r="E276" s="4">
        <v>573</v>
      </c>
      <c r="F276" s="4">
        <v>61.1</v>
      </c>
      <c r="G276" s="4">
        <v>3987</v>
      </c>
      <c r="H276" s="4">
        <v>32</v>
      </c>
      <c r="I276" s="4">
        <v>13</v>
      </c>
      <c r="J276" s="6">
        <f t="shared" si="22"/>
        <v>2.2687609075043629E-2</v>
      </c>
      <c r="K276" s="4">
        <v>68</v>
      </c>
      <c r="L276" s="4">
        <v>249.2</v>
      </c>
      <c r="M276" s="4">
        <v>41.2</v>
      </c>
      <c r="N276" s="4">
        <v>31</v>
      </c>
    </row>
    <row r="277" spans="1:14" x14ac:dyDescent="0.35">
      <c r="A277" s="4">
        <v>2015</v>
      </c>
      <c r="B277" s="4" t="s">
        <v>137</v>
      </c>
      <c r="C277" s="4" t="s">
        <v>21</v>
      </c>
      <c r="D277" s="4">
        <v>347</v>
      </c>
      <c r="E277" s="4">
        <v>572</v>
      </c>
      <c r="F277" s="4">
        <v>60.7</v>
      </c>
      <c r="G277" s="4">
        <v>3821</v>
      </c>
      <c r="H277" s="4">
        <v>31</v>
      </c>
      <c r="I277" s="4">
        <v>8</v>
      </c>
      <c r="J277" s="6">
        <f t="shared" si="22"/>
        <v>1.3986013986013986E-2</v>
      </c>
      <c r="K277" s="4">
        <v>65</v>
      </c>
      <c r="L277" s="4">
        <v>238.8</v>
      </c>
      <c r="M277" s="4">
        <v>60.3</v>
      </c>
      <c r="N277" s="4">
        <v>46</v>
      </c>
    </row>
    <row r="278" spans="1:14" x14ac:dyDescent="0.35">
      <c r="A278" s="4">
        <v>2015</v>
      </c>
      <c r="B278" s="4" t="s">
        <v>127</v>
      </c>
      <c r="C278" s="4" t="s">
        <v>51</v>
      </c>
      <c r="D278" s="4">
        <v>335</v>
      </c>
      <c r="E278" s="4">
        <v>562</v>
      </c>
      <c r="F278" s="4">
        <v>59.6</v>
      </c>
      <c r="G278" s="4">
        <v>3905</v>
      </c>
      <c r="H278" s="4">
        <v>31</v>
      </c>
      <c r="I278" s="4">
        <v>15</v>
      </c>
      <c r="J278" s="6">
        <f t="shared" si="22"/>
        <v>2.6690391459074734E-2</v>
      </c>
      <c r="K278" s="4">
        <v>69</v>
      </c>
      <c r="L278" s="4">
        <v>244.1</v>
      </c>
      <c r="M278" s="4">
        <v>63.5</v>
      </c>
      <c r="N278" s="4">
        <v>19</v>
      </c>
    </row>
    <row r="279" spans="1:14" x14ac:dyDescent="0.35">
      <c r="A279" s="4">
        <v>2015</v>
      </c>
      <c r="B279" s="4" t="s">
        <v>201</v>
      </c>
      <c r="C279" s="4" t="s">
        <v>29</v>
      </c>
      <c r="D279" s="4">
        <v>379</v>
      </c>
      <c r="E279" s="4">
        <v>543</v>
      </c>
      <c r="F279" s="4">
        <v>69.8</v>
      </c>
      <c r="G279" s="4">
        <v>4166</v>
      </c>
      <c r="H279" s="4">
        <v>29</v>
      </c>
      <c r="I279" s="4">
        <v>11</v>
      </c>
      <c r="J279" s="6">
        <f t="shared" si="22"/>
        <v>2.0257826887661142E-2</v>
      </c>
      <c r="K279" s="4">
        <v>78</v>
      </c>
      <c r="L279" s="4">
        <v>260.39999999999998</v>
      </c>
      <c r="M279" s="4">
        <v>71.7</v>
      </c>
      <c r="N279" s="4">
        <v>26</v>
      </c>
    </row>
    <row r="280" spans="1:14" x14ac:dyDescent="0.35">
      <c r="A280" s="4">
        <v>2015</v>
      </c>
      <c r="B280" s="4" t="s">
        <v>146</v>
      </c>
      <c r="C280" s="4" t="s">
        <v>26</v>
      </c>
      <c r="D280" s="4">
        <v>342</v>
      </c>
      <c r="E280" s="4">
        <v>537</v>
      </c>
      <c r="F280" s="4">
        <v>63.7</v>
      </c>
      <c r="G280" s="4">
        <v>4671</v>
      </c>
      <c r="H280" s="4">
        <v>35</v>
      </c>
      <c r="I280" s="4">
        <v>11</v>
      </c>
      <c r="J280" s="6">
        <f t="shared" si="22"/>
        <v>2.0484171322160148E-2</v>
      </c>
      <c r="K280" s="4">
        <v>68</v>
      </c>
      <c r="L280" s="4">
        <v>291.89999999999998</v>
      </c>
      <c r="M280" s="4">
        <v>77.099999999999994</v>
      </c>
      <c r="N280" s="4">
        <v>25</v>
      </c>
    </row>
    <row r="281" spans="1:14" x14ac:dyDescent="0.35">
      <c r="A281" s="4">
        <v>2015</v>
      </c>
      <c r="B281" s="4" t="s">
        <v>236</v>
      </c>
      <c r="C281" s="4" t="s">
        <v>55</v>
      </c>
      <c r="D281" s="4">
        <v>312</v>
      </c>
      <c r="E281" s="4">
        <v>535</v>
      </c>
      <c r="F281" s="4">
        <v>58.3</v>
      </c>
      <c r="G281" s="4">
        <v>4042</v>
      </c>
      <c r="H281" s="4">
        <v>22</v>
      </c>
      <c r="I281" s="4">
        <v>15</v>
      </c>
      <c r="J281" s="6">
        <f t="shared" si="22"/>
        <v>2.8037383177570093E-2</v>
      </c>
      <c r="K281" s="4">
        <v>68</v>
      </c>
      <c r="L281" s="4">
        <v>252.6</v>
      </c>
      <c r="M281" s="4">
        <v>61.1</v>
      </c>
      <c r="N281" s="4">
        <v>27</v>
      </c>
    </row>
    <row r="282" spans="1:14" x14ac:dyDescent="0.35">
      <c r="A282" s="4">
        <v>2015</v>
      </c>
      <c r="B282" s="4" t="s">
        <v>144</v>
      </c>
      <c r="C282" s="4" t="s">
        <v>45</v>
      </c>
      <c r="D282" s="4">
        <v>346</v>
      </c>
      <c r="E282" s="4">
        <v>532</v>
      </c>
      <c r="F282" s="4">
        <v>65</v>
      </c>
      <c r="G282" s="4">
        <v>3725</v>
      </c>
      <c r="H282" s="4">
        <v>19</v>
      </c>
      <c r="I282" s="4">
        <v>14</v>
      </c>
      <c r="J282" s="6">
        <f t="shared" si="22"/>
        <v>2.6315789473684209E-2</v>
      </c>
      <c r="K282" s="4">
        <v>78</v>
      </c>
      <c r="L282" s="4">
        <v>266.10000000000002</v>
      </c>
      <c r="M282" s="4">
        <v>42.1</v>
      </c>
      <c r="N282" s="4">
        <v>28</v>
      </c>
    </row>
    <row r="283" spans="1:14" x14ac:dyDescent="0.35">
      <c r="A283" s="4">
        <v>2015</v>
      </c>
      <c r="B283" s="4" t="s">
        <v>134</v>
      </c>
      <c r="C283" s="4" t="s">
        <v>53</v>
      </c>
      <c r="D283" s="4">
        <v>296</v>
      </c>
      <c r="E283" s="4">
        <v>495</v>
      </c>
      <c r="F283" s="4">
        <v>59.8</v>
      </c>
      <c r="G283" s="4">
        <v>3837</v>
      </c>
      <c r="H283" s="4">
        <v>35</v>
      </c>
      <c r="I283" s="4">
        <v>10</v>
      </c>
      <c r="J283" s="6">
        <f t="shared" si="22"/>
        <v>2.0202020202020204E-2</v>
      </c>
      <c r="K283" s="4">
        <v>74</v>
      </c>
      <c r="L283" s="4">
        <v>239.8</v>
      </c>
      <c r="M283" s="4">
        <v>67</v>
      </c>
      <c r="N283" s="4">
        <v>33</v>
      </c>
    </row>
    <row r="284" spans="1:14" x14ac:dyDescent="0.35">
      <c r="A284" s="4">
        <v>2015</v>
      </c>
      <c r="B284" s="4" t="s">
        <v>147</v>
      </c>
      <c r="C284" s="4" t="s">
        <v>17</v>
      </c>
      <c r="D284" s="4">
        <v>311</v>
      </c>
      <c r="E284" s="4">
        <v>483</v>
      </c>
      <c r="F284" s="4">
        <v>64.400000000000006</v>
      </c>
      <c r="G284" s="4">
        <v>3659</v>
      </c>
      <c r="H284" s="4">
        <v>21</v>
      </c>
      <c r="I284" s="4">
        <v>11</v>
      </c>
      <c r="J284" s="6">
        <f t="shared" si="22"/>
        <v>2.2774327122153208E-2</v>
      </c>
      <c r="K284" s="4">
        <v>87</v>
      </c>
      <c r="L284" s="4">
        <v>243.9</v>
      </c>
      <c r="M284" s="4">
        <v>59.9</v>
      </c>
      <c r="N284" s="4">
        <v>29</v>
      </c>
    </row>
    <row r="285" spans="1:14" x14ac:dyDescent="0.35">
      <c r="A285" s="4">
        <v>2015</v>
      </c>
      <c r="B285" s="4" t="s">
        <v>195</v>
      </c>
      <c r="C285" s="4" t="s">
        <v>36</v>
      </c>
      <c r="D285" s="4">
        <v>329</v>
      </c>
      <c r="E285" s="4">
        <v>483</v>
      </c>
      <c r="F285" s="4">
        <v>68.099999999999994</v>
      </c>
      <c r="G285" s="4">
        <v>4024</v>
      </c>
      <c r="H285" s="4">
        <v>34</v>
      </c>
      <c r="I285" s="4">
        <v>8</v>
      </c>
      <c r="J285" s="6">
        <f t="shared" si="22"/>
        <v>1.6563146997929608E-2</v>
      </c>
      <c r="K285" s="4">
        <v>80</v>
      </c>
      <c r="L285" s="4">
        <v>251.5</v>
      </c>
      <c r="M285" s="4">
        <v>67.3</v>
      </c>
      <c r="N285" s="4">
        <v>45</v>
      </c>
    </row>
    <row r="286" spans="1:14" x14ac:dyDescent="0.35">
      <c r="A286" s="4">
        <v>2015</v>
      </c>
      <c r="B286" s="4" t="s">
        <v>141</v>
      </c>
      <c r="C286" s="4" t="s">
        <v>34</v>
      </c>
      <c r="D286" s="4">
        <v>307</v>
      </c>
      <c r="E286" s="4">
        <v>470</v>
      </c>
      <c r="F286" s="4">
        <v>65.3</v>
      </c>
      <c r="G286" s="4">
        <v>3486</v>
      </c>
      <c r="H286" s="4">
        <v>20</v>
      </c>
      <c r="I286" s="4">
        <v>7</v>
      </c>
      <c r="J286" s="6">
        <f t="shared" si="22"/>
        <v>1.4893617021276596E-2</v>
      </c>
      <c r="K286" s="4">
        <v>80</v>
      </c>
      <c r="L286" s="4">
        <v>217.9</v>
      </c>
      <c r="M286" s="4">
        <v>58.4</v>
      </c>
      <c r="N286" s="4">
        <v>45</v>
      </c>
    </row>
    <row r="287" spans="1:14" x14ac:dyDescent="0.35">
      <c r="A287" s="4">
        <v>2015</v>
      </c>
      <c r="B287" s="4" t="s">
        <v>136</v>
      </c>
      <c r="C287" s="4" t="s">
        <v>30</v>
      </c>
      <c r="D287" s="4">
        <v>319</v>
      </c>
      <c r="E287" s="4">
        <v>469</v>
      </c>
      <c r="F287" s="4">
        <v>68</v>
      </c>
      <c r="G287" s="4">
        <v>3938</v>
      </c>
      <c r="H287" s="4">
        <v>21</v>
      </c>
      <c r="I287" s="4">
        <v>16</v>
      </c>
      <c r="J287" s="6">
        <f t="shared" si="22"/>
        <v>3.4115138592750532E-2</v>
      </c>
      <c r="K287" s="4">
        <v>69</v>
      </c>
      <c r="L287" s="4">
        <v>328.2</v>
      </c>
      <c r="M287" s="4">
        <v>71.099999999999994</v>
      </c>
      <c r="N287" s="4">
        <v>20</v>
      </c>
    </row>
    <row r="288" spans="1:14" x14ac:dyDescent="0.35">
      <c r="A288" s="4">
        <v>2015</v>
      </c>
      <c r="B288" s="4" t="s">
        <v>224</v>
      </c>
      <c r="C288" s="4" t="s">
        <v>22</v>
      </c>
      <c r="D288" s="4">
        <v>292</v>
      </c>
      <c r="E288" s="4">
        <v>447</v>
      </c>
      <c r="F288" s="4">
        <v>65.3</v>
      </c>
      <c r="G288" s="4">
        <v>3231</v>
      </c>
      <c r="H288" s="4">
        <v>14</v>
      </c>
      <c r="I288" s="4">
        <v>9</v>
      </c>
      <c r="J288" s="6">
        <f t="shared" si="22"/>
        <v>2.0134228187919462E-2</v>
      </c>
      <c r="K288" s="4">
        <v>52</v>
      </c>
      <c r="L288" s="4">
        <v>201.9</v>
      </c>
      <c r="M288" s="4">
        <v>57.5</v>
      </c>
      <c r="N288" s="4">
        <v>44</v>
      </c>
    </row>
    <row r="289" spans="1:14" x14ac:dyDescent="0.35">
      <c r="A289" s="4">
        <v>2015</v>
      </c>
      <c r="B289" s="4" t="s">
        <v>131</v>
      </c>
      <c r="C289" s="4" t="s">
        <v>32</v>
      </c>
      <c r="D289" s="4">
        <v>266</v>
      </c>
      <c r="E289" s="4">
        <v>413</v>
      </c>
      <c r="F289" s="4">
        <v>64.400000000000006</v>
      </c>
      <c r="G289" s="4">
        <v>2791</v>
      </c>
      <c r="H289" s="4">
        <v>14</v>
      </c>
      <c r="I289" s="4">
        <v>12</v>
      </c>
      <c r="J289" s="6">
        <f t="shared" si="22"/>
        <v>2.9055690072639227E-2</v>
      </c>
      <c r="K289" s="4">
        <v>50</v>
      </c>
      <c r="L289" s="4">
        <v>279.10000000000002</v>
      </c>
      <c r="M289" s="4">
        <v>49.7</v>
      </c>
      <c r="N289" s="4">
        <v>16</v>
      </c>
    </row>
    <row r="290" spans="1:14" x14ac:dyDescent="0.35">
      <c r="A290" s="4">
        <v>2015</v>
      </c>
      <c r="B290" s="4" t="s">
        <v>135</v>
      </c>
      <c r="C290" s="4" t="s">
        <v>40</v>
      </c>
      <c r="D290" s="4">
        <v>255</v>
      </c>
      <c r="E290" s="4">
        <v>386</v>
      </c>
      <c r="F290" s="4">
        <v>66.099999999999994</v>
      </c>
      <c r="G290" s="4">
        <v>3250</v>
      </c>
      <c r="H290" s="4">
        <v>25</v>
      </c>
      <c r="I290" s="4">
        <v>7</v>
      </c>
      <c r="J290" s="6">
        <f t="shared" si="22"/>
        <v>1.8134715025906734E-2</v>
      </c>
      <c r="K290" s="4">
        <v>80</v>
      </c>
      <c r="L290" s="4">
        <v>250</v>
      </c>
      <c r="M290" s="4">
        <v>70</v>
      </c>
      <c r="N290" s="4">
        <v>20</v>
      </c>
    </row>
    <row r="291" spans="1:14" x14ac:dyDescent="0.35">
      <c r="A291" s="4">
        <v>2015</v>
      </c>
      <c r="B291" s="4" t="s">
        <v>205</v>
      </c>
      <c r="C291" s="4" t="s">
        <v>61</v>
      </c>
      <c r="D291" s="4">
        <v>242</v>
      </c>
      <c r="E291" s="4">
        <v>380</v>
      </c>
      <c r="F291" s="4">
        <v>63.7</v>
      </c>
      <c r="G291" s="4">
        <v>3035</v>
      </c>
      <c r="H291" s="4">
        <v>20</v>
      </c>
      <c r="I291" s="4">
        <v>6</v>
      </c>
      <c r="J291" s="6">
        <f t="shared" si="22"/>
        <v>1.5789473684210527E-2</v>
      </c>
      <c r="K291" s="4">
        <v>63</v>
      </c>
      <c r="L291" s="4">
        <v>216.8</v>
      </c>
      <c r="M291" s="4">
        <v>65.3</v>
      </c>
      <c r="N291" s="4">
        <v>36</v>
      </c>
    </row>
    <row r="292" spans="1:14" x14ac:dyDescent="0.35">
      <c r="A292" s="4">
        <v>2015</v>
      </c>
      <c r="B292" s="4" t="s">
        <v>237</v>
      </c>
      <c r="C292" s="4" t="s">
        <v>56</v>
      </c>
      <c r="D292" s="4">
        <v>230</v>
      </c>
      <c r="E292" s="4">
        <v>370</v>
      </c>
      <c r="F292" s="4">
        <v>62.2</v>
      </c>
      <c r="G292" s="4">
        <v>2818</v>
      </c>
      <c r="H292" s="4">
        <v>19</v>
      </c>
      <c r="I292" s="4">
        <v>10</v>
      </c>
      <c r="J292" s="6">
        <f t="shared" si="22"/>
        <v>2.7027027027027029E-2</v>
      </c>
      <c r="K292" s="4">
        <v>61</v>
      </c>
      <c r="L292" s="4">
        <v>234.8</v>
      </c>
      <c r="M292" s="4">
        <v>53.3</v>
      </c>
      <c r="N292" s="4">
        <v>38</v>
      </c>
    </row>
    <row r="293" spans="1:14" x14ac:dyDescent="0.35">
      <c r="A293" s="4">
        <v>2015</v>
      </c>
      <c r="B293" s="4" t="s">
        <v>199</v>
      </c>
      <c r="C293" s="4" t="s">
        <v>12</v>
      </c>
      <c r="D293" s="4">
        <v>224</v>
      </c>
      <c r="E293" s="4">
        <v>369</v>
      </c>
      <c r="F293" s="4">
        <v>60.7</v>
      </c>
      <c r="G293" s="4">
        <v>2606</v>
      </c>
      <c r="H293" s="4">
        <v>19</v>
      </c>
      <c r="I293" s="4">
        <v>7</v>
      </c>
      <c r="J293" s="6">
        <f t="shared" si="22"/>
        <v>1.8970189701897018E-2</v>
      </c>
      <c r="K293" s="4">
        <v>49</v>
      </c>
      <c r="L293" s="4">
        <v>236.9</v>
      </c>
      <c r="M293" s="4">
        <v>56.1</v>
      </c>
      <c r="N293" s="4">
        <v>25</v>
      </c>
    </row>
    <row r="294" spans="1:14" x14ac:dyDescent="0.35">
      <c r="A294" s="4">
        <v>2015</v>
      </c>
      <c r="B294" s="4" t="s">
        <v>196</v>
      </c>
      <c r="C294" s="4" t="s">
        <v>58</v>
      </c>
      <c r="D294" s="4">
        <v>190</v>
      </c>
      <c r="E294" s="4">
        <v>337</v>
      </c>
      <c r="F294" s="4">
        <v>56.4</v>
      </c>
      <c r="G294" s="4">
        <v>2052</v>
      </c>
      <c r="H294" s="4">
        <v>7</v>
      </c>
      <c r="I294" s="4">
        <v>10</v>
      </c>
      <c r="J294" s="6">
        <f t="shared" si="22"/>
        <v>2.967359050445104E-2</v>
      </c>
      <c r="K294" s="4">
        <v>68</v>
      </c>
      <c r="L294" s="4">
        <v>186.5</v>
      </c>
      <c r="M294" s="4">
        <v>28.1</v>
      </c>
      <c r="N294" s="4">
        <v>14</v>
      </c>
    </row>
    <row r="295" spans="1:14" x14ac:dyDescent="0.35">
      <c r="A295" s="4">
        <v>2015</v>
      </c>
      <c r="B295" s="4" t="s">
        <v>191</v>
      </c>
      <c r="C295" s="4" t="s">
        <v>20</v>
      </c>
      <c r="D295" s="4">
        <v>198</v>
      </c>
      <c r="E295" s="4">
        <v>331</v>
      </c>
      <c r="F295" s="4">
        <v>59.8</v>
      </c>
      <c r="G295" s="4">
        <v>2249</v>
      </c>
      <c r="H295" s="4">
        <v>9</v>
      </c>
      <c r="I295" s="4">
        <v>17</v>
      </c>
      <c r="J295" s="6">
        <f t="shared" si="22"/>
        <v>5.1359516616314202E-2</v>
      </c>
      <c r="K295" s="4">
        <v>75</v>
      </c>
      <c r="L295" s="4">
        <v>224.9</v>
      </c>
      <c r="M295" s="4">
        <v>43.9</v>
      </c>
      <c r="N295" s="4">
        <v>16</v>
      </c>
    </row>
    <row r="296" spans="1:14" x14ac:dyDescent="0.35">
      <c r="A296" s="4">
        <v>2015</v>
      </c>
      <c r="B296" s="4" t="s">
        <v>190</v>
      </c>
      <c r="C296" s="4" t="s">
        <v>13</v>
      </c>
      <c r="D296" s="4">
        <v>162</v>
      </c>
      <c r="E296" s="4">
        <v>293</v>
      </c>
      <c r="F296" s="4">
        <v>55.3</v>
      </c>
      <c r="G296" s="4">
        <v>1881</v>
      </c>
      <c r="H296" s="4">
        <v>15</v>
      </c>
      <c r="I296" s="4">
        <v>12</v>
      </c>
      <c r="J296" s="6">
        <f t="shared" si="22"/>
        <v>4.0955631399317405E-2</v>
      </c>
      <c r="K296" s="4">
        <v>87</v>
      </c>
      <c r="L296" s="4">
        <v>268.7</v>
      </c>
      <c r="M296" s="4">
        <v>49.4</v>
      </c>
      <c r="N296" s="4">
        <v>15</v>
      </c>
    </row>
    <row r="297" spans="1:14" x14ac:dyDescent="0.35">
      <c r="A297" s="4">
        <v>2015</v>
      </c>
      <c r="B297" s="4" t="s">
        <v>172</v>
      </c>
      <c r="C297" s="4" t="s">
        <v>57</v>
      </c>
      <c r="D297" s="4">
        <v>186</v>
      </c>
      <c r="E297" s="4">
        <v>292</v>
      </c>
      <c r="F297" s="4">
        <v>63.7</v>
      </c>
      <c r="G297" s="4">
        <v>2109</v>
      </c>
      <c r="H297" s="4">
        <v>12</v>
      </c>
      <c r="I297" s="4">
        <v>4</v>
      </c>
      <c r="J297" s="6">
        <f t="shared" si="22"/>
        <v>1.3698630136986301E-2</v>
      </c>
      <c r="K297" s="4">
        <v>56</v>
      </c>
      <c r="L297" s="4">
        <v>263.60000000000002</v>
      </c>
      <c r="M297" s="4">
        <v>50.3</v>
      </c>
      <c r="N297" s="4">
        <v>23</v>
      </c>
    </row>
    <row r="298" spans="1:14" x14ac:dyDescent="0.35">
      <c r="A298" s="4">
        <v>2015</v>
      </c>
      <c r="B298" s="4" t="s">
        <v>143</v>
      </c>
      <c r="C298" s="4" t="s">
        <v>49</v>
      </c>
      <c r="D298" s="4">
        <v>178</v>
      </c>
      <c r="E298" s="4">
        <v>282</v>
      </c>
      <c r="F298" s="4">
        <v>63.1</v>
      </c>
      <c r="G298" s="4">
        <v>2031</v>
      </c>
      <c r="H298" s="4">
        <v>10</v>
      </c>
      <c r="I298" s="4">
        <v>7</v>
      </c>
      <c r="J298" s="6">
        <f t="shared" si="22"/>
        <v>2.4822695035460994E-2</v>
      </c>
      <c r="K298" s="4">
        <v>71</v>
      </c>
      <c r="L298" s="4">
        <v>253.9</v>
      </c>
      <c r="M298" s="4">
        <v>37.799999999999997</v>
      </c>
      <c r="N298" s="4">
        <v>25</v>
      </c>
    </row>
    <row r="299" spans="1:14" x14ac:dyDescent="0.35">
      <c r="A299" s="4">
        <v>2015</v>
      </c>
      <c r="B299" s="4" t="s">
        <v>210</v>
      </c>
      <c r="C299" s="4" t="s">
        <v>20</v>
      </c>
      <c r="D299" s="4">
        <v>170</v>
      </c>
      <c r="E299" s="4">
        <v>275</v>
      </c>
      <c r="F299" s="4">
        <v>61.8</v>
      </c>
      <c r="G299" s="4">
        <v>1967</v>
      </c>
      <c r="H299" s="4">
        <v>10</v>
      </c>
      <c r="I299" s="4">
        <v>6</v>
      </c>
      <c r="J299" s="6">
        <f t="shared" si="22"/>
        <v>2.181818181818182E-2</v>
      </c>
      <c r="K299" s="4">
        <v>72</v>
      </c>
      <c r="L299" s="4">
        <v>245.9</v>
      </c>
      <c r="M299" s="4">
        <v>53</v>
      </c>
      <c r="N299" s="4">
        <v>23</v>
      </c>
    </row>
    <row r="300" spans="1:14" x14ac:dyDescent="0.35">
      <c r="A300" s="4">
        <v>2015</v>
      </c>
      <c r="B300" s="4" t="s">
        <v>133</v>
      </c>
      <c r="C300" s="4" t="s">
        <v>13</v>
      </c>
      <c r="D300" s="4">
        <v>156</v>
      </c>
      <c r="E300" s="4">
        <v>256</v>
      </c>
      <c r="F300" s="4">
        <v>60.9</v>
      </c>
      <c r="G300" s="4">
        <v>1690</v>
      </c>
      <c r="H300" s="4">
        <v>9</v>
      </c>
      <c r="I300" s="4">
        <v>5</v>
      </c>
      <c r="J300" s="6">
        <f t="shared" si="22"/>
        <v>1.953125E-2</v>
      </c>
      <c r="K300" s="4">
        <v>57</v>
      </c>
      <c r="L300" s="4">
        <v>211.3</v>
      </c>
      <c r="M300" s="4">
        <v>48</v>
      </c>
      <c r="N300" s="4">
        <v>16</v>
      </c>
    </row>
    <row r="301" spans="1:14" x14ac:dyDescent="0.35">
      <c r="A301" s="4">
        <v>2015</v>
      </c>
      <c r="B301" s="4" t="s">
        <v>187</v>
      </c>
      <c r="C301" s="4" t="s">
        <v>49</v>
      </c>
      <c r="D301" s="4">
        <v>144</v>
      </c>
      <c r="E301" s="4">
        <v>244</v>
      </c>
      <c r="F301" s="4">
        <v>59</v>
      </c>
      <c r="G301" s="4">
        <v>1615</v>
      </c>
      <c r="H301" s="4">
        <v>6</v>
      </c>
      <c r="I301" s="4">
        <v>5</v>
      </c>
      <c r="J301" s="6">
        <f t="shared" si="22"/>
        <v>2.0491803278688523E-2</v>
      </c>
      <c r="K301" s="4">
        <v>76</v>
      </c>
      <c r="L301" s="4">
        <v>179.4</v>
      </c>
      <c r="M301" s="4">
        <v>43.4</v>
      </c>
      <c r="N301" s="4">
        <v>28</v>
      </c>
    </row>
    <row r="302" spans="1:14" x14ac:dyDescent="0.35">
      <c r="A302" s="4">
        <v>2015</v>
      </c>
      <c r="B302" s="4" t="s">
        <v>209</v>
      </c>
      <c r="C302" s="4" t="s">
        <v>12</v>
      </c>
      <c r="D302" s="4">
        <v>136</v>
      </c>
      <c r="E302" s="4">
        <v>244</v>
      </c>
      <c r="F302" s="4">
        <v>55.7</v>
      </c>
      <c r="G302" s="4">
        <v>1336</v>
      </c>
      <c r="H302" s="4">
        <v>5</v>
      </c>
      <c r="I302" s="4">
        <v>6</v>
      </c>
      <c r="J302" s="6">
        <f t="shared" si="22"/>
        <v>2.4590163934426229E-2</v>
      </c>
      <c r="K302" s="4">
        <v>48</v>
      </c>
      <c r="L302" s="4">
        <v>167</v>
      </c>
      <c r="M302" s="4">
        <v>43.4</v>
      </c>
      <c r="N302" s="4">
        <v>6</v>
      </c>
    </row>
    <row r="303" spans="1:14" x14ac:dyDescent="0.35">
      <c r="A303" s="4">
        <v>2015</v>
      </c>
      <c r="B303" s="4" t="s">
        <v>229</v>
      </c>
      <c r="C303" s="4" t="s">
        <v>57</v>
      </c>
      <c r="D303" s="4">
        <v>129</v>
      </c>
      <c r="E303" s="4">
        <v>223</v>
      </c>
      <c r="F303" s="4">
        <v>57.8</v>
      </c>
      <c r="G303" s="4">
        <v>1500</v>
      </c>
      <c r="H303" s="4">
        <v>7</v>
      </c>
      <c r="I303" s="4">
        <v>5</v>
      </c>
      <c r="J303" s="6">
        <f t="shared" si="22"/>
        <v>2.2421524663677129E-2</v>
      </c>
      <c r="K303" s="4">
        <v>61</v>
      </c>
      <c r="L303" s="4">
        <v>150</v>
      </c>
      <c r="M303" s="4">
        <v>54.1</v>
      </c>
      <c r="N303" s="4">
        <v>19</v>
      </c>
    </row>
    <row r="304" spans="1:14" x14ac:dyDescent="0.35">
      <c r="A304" s="4">
        <v>2015</v>
      </c>
      <c r="B304" s="4" t="s">
        <v>152</v>
      </c>
      <c r="C304" s="4" t="s">
        <v>18</v>
      </c>
      <c r="D304" s="4">
        <v>119</v>
      </c>
      <c r="E304" s="4">
        <v>204</v>
      </c>
      <c r="F304" s="4">
        <v>58.3</v>
      </c>
      <c r="G304" s="4">
        <v>1276</v>
      </c>
      <c r="H304" s="4">
        <v>5</v>
      </c>
      <c r="I304" s="4">
        <v>7</v>
      </c>
      <c r="J304" s="6">
        <f t="shared" si="22"/>
        <v>3.4313725490196081E-2</v>
      </c>
      <c r="K304" s="4">
        <v>51</v>
      </c>
      <c r="L304" s="4">
        <v>127.6</v>
      </c>
      <c r="M304" s="4">
        <v>54.1</v>
      </c>
      <c r="N304" s="4">
        <v>14</v>
      </c>
    </row>
    <row r="305" spans="1:14" x14ac:dyDescent="0.35">
      <c r="A305" s="4">
        <v>2015</v>
      </c>
      <c r="B305" s="4" t="s">
        <v>227</v>
      </c>
      <c r="C305" s="4" t="s">
        <v>56</v>
      </c>
      <c r="D305" s="4">
        <v>101</v>
      </c>
      <c r="E305" s="4">
        <v>166</v>
      </c>
      <c r="F305" s="4">
        <v>60.8</v>
      </c>
      <c r="G305" s="4">
        <v>935</v>
      </c>
      <c r="H305" s="4">
        <v>4</v>
      </c>
      <c r="I305" s="4">
        <v>7</v>
      </c>
      <c r="J305" s="6">
        <f t="shared" si="22"/>
        <v>4.2168674698795178E-2</v>
      </c>
      <c r="K305" s="4">
        <v>57</v>
      </c>
      <c r="L305" s="4">
        <v>133.6</v>
      </c>
      <c r="M305" s="4">
        <v>18.399999999999999</v>
      </c>
      <c r="N305" s="4">
        <v>13</v>
      </c>
    </row>
    <row r="306" spans="1:14" x14ac:dyDescent="0.35">
      <c r="A306" s="4">
        <v>2015</v>
      </c>
      <c r="B306" s="4" t="s">
        <v>192</v>
      </c>
      <c r="C306" s="4" t="s">
        <v>18</v>
      </c>
      <c r="D306" s="4">
        <v>97</v>
      </c>
      <c r="E306" s="4">
        <v>140</v>
      </c>
      <c r="F306" s="4">
        <v>69.3</v>
      </c>
      <c r="G306" s="4">
        <v>1043</v>
      </c>
      <c r="H306" s="4">
        <v>5</v>
      </c>
      <c r="I306" s="4">
        <v>2</v>
      </c>
      <c r="J306" s="6">
        <f t="shared" si="22"/>
        <v>1.4285714285714285E-2</v>
      </c>
      <c r="K306" s="4">
        <v>67</v>
      </c>
      <c r="L306" s="4">
        <v>173.8</v>
      </c>
      <c r="M306" s="4">
        <v>18.399999999999999</v>
      </c>
      <c r="N306" s="4">
        <v>10</v>
      </c>
    </row>
    <row r="307" spans="1:14" x14ac:dyDescent="0.35">
      <c r="A307" s="4">
        <v>2015</v>
      </c>
      <c r="B307" s="4" t="s">
        <v>228</v>
      </c>
      <c r="C307" s="4" t="s">
        <v>32</v>
      </c>
      <c r="D307" s="4">
        <v>72</v>
      </c>
      <c r="E307" s="4">
        <v>125</v>
      </c>
      <c r="F307" s="4">
        <v>57.6</v>
      </c>
      <c r="G307" s="4">
        <v>739</v>
      </c>
      <c r="H307" s="4">
        <v>2</v>
      </c>
      <c r="I307" s="4">
        <v>4</v>
      </c>
      <c r="J307" s="6">
        <f t="shared" si="22"/>
        <v>3.2000000000000001E-2</v>
      </c>
      <c r="K307" s="4">
        <v>48</v>
      </c>
      <c r="L307" s="4">
        <v>147.80000000000001</v>
      </c>
      <c r="M307" s="4">
        <v>39.4</v>
      </c>
      <c r="N307" s="4">
        <v>7</v>
      </c>
    </row>
    <row r="308" spans="1:14" x14ac:dyDescent="0.35">
      <c r="A308" s="4">
        <v>2015</v>
      </c>
      <c r="B308" s="4" t="s">
        <v>215</v>
      </c>
      <c r="C308" s="4" t="s">
        <v>58</v>
      </c>
      <c r="D308" s="4">
        <v>76</v>
      </c>
      <c r="E308" s="4">
        <v>125</v>
      </c>
      <c r="F308" s="4">
        <v>60.8</v>
      </c>
      <c r="G308" s="4">
        <v>828</v>
      </c>
      <c r="H308" s="4">
        <v>4</v>
      </c>
      <c r="I308" s="4">
        <v>1</v>
      </c>
      <c r="J308" s="6">
        <f t="shared" si="22"/>
        <v>8.0000000000000002E-3</v>
      </c>
      <c r="K308" s="4">
        <v>60</v>
      </c>
      <c r="L308" s="4">
        <v>138</v>
      </c>
      <c r="M308" s="4">
        <v>39.4</v>
      </c>
      <c r="N308" s="4">
        <v>4</v>
      </c>
    </row>
    <row r="309" spans="1:14" x14ac:dyDescent="0.35">
      <c r="A309" s="4">
        <v>2015</v>
      </c>
      <c r="B309" s="4" t="s">
        <v>132</v>
      </c>
      <c r="C309" s="4" t="s">
        <v>18</v>
      </c>
      <c r="D309" s="4">
        <v>83</v>
      </c>
      <c r="E309" s="4">
        <v>121</v>
      </c>
      <c r="F309" s="4">
        <v>68.599999999999994</v>
      </c>
      <c r="G309" s="4">
        <v>884</v>
      </c>
      <c r="H309" s="4">
        <v>5</v>
      </c>
      <c r="I309" s="4">
        <v>7</v>
      </c>
      <c r="J309" s="6">
        <f t="shared" si="22"/>
        <v>5.7851239669421489E-2</v>
      </c>
      <c r="K309" s="4">
        <v>39</v>
      </c>
      <c r="L309" s="4">
        <v>221</v>
      </c>
      <c r="M309" s="4">
        <v>54.9</v>
      </c>
      <c r="N309" s="4">
        <v>6</v>
      </c>
    </row>
    <row r="310" spans="1:14" x14ac:dyDescent="0.35">
      <c r="A310" s="4">
        <v>2015</v>
      </c>
      <c r="B310" s="4" t="s">
        <v>238</v>
      </c>
      <c r="C310" s="4" t="s">
        <v>40</v>
      </c>
      <c r="D310" s="4">
        <v>79</v>
      </c>
      <c r="E310" s="4">
        <v>119</v>
      </c>
      <c r="F310" s="4">
        <v>66.400000000000006</v>
      </c>
      <c r="G310" s="4">
        <v>854</v>
      </c>
      <c r="H310" s="4">
        <v>6</v>
      </c>
      <c r="I310" s="4">
        <v>2</v>
      </c>
      <c r="J310" s="6">
        <f t="shared" si="22"/>
        <v>1.680672268907563E-2</v>
      </c>
      <c r="K310" s="4">
        <v>66</v>
      </c>
      <c r="L310" s="4">
        <v>122</v>
      </c>
      <c r="M310" s="4">
        <v>21.7</v>
      </c>
      <c r="N310" s="4">
        <v>12</v>
      </c>
    </row>
    <row r="311" spans="1:14" x14ac:dyDescent="0.35">
      <c r="A311" s="4">
        <v>2015</v>
      </c>
      <c r="B311" s="4" t="s">
        <v>239</v>
      </c>
      <c r="C311" s="4" t="s">
        <v>18</v>
      </c>
      <c r="D311" s="4">
        <v>61</v>
      </c>
      <c r="E311" s="4">
        <v>104</v>
      </c>
      <c r="F311" s="4">
        <v>58.7</v>
      </c>
      <c r="G311" s="4">
        <v>779</v>
      </c>
      <c r="H311" s="4">
        <v>4</v>
      </c>
      <c r="I311" s="4">
        <v>6</v>
      </c>
      <c r="J311" s="6">
        <f t="shared" si="22"/>
        <v>5.7692307692307696E-2</v>
      </c>
      <c r="K311" s="4">
        <v>36</v>
      </c>
      <c r="L311" s="4">
        <v>259.7</v>
      </c>
      <c r="M311" s="4">
        <v>21.7</v>
      </c>
      <c r="N311" s="4">
        <v>5</v>
      </c>
    </row>
    <row r="312" spans="1:14" x14ac:dyDescent="0.35">
      <c r="A312" s="4">
        <v>2015</v>
      </c>
      <c r="B312" s="4" t="s">
        <v>225</v>
      </c>
      <c r="C312" s="4" t="s">
        <v>57</v>
      </c>
      <c r="D312" s="4">
        <v>56</v>
      </c>
      <c r="E312" s="4">
        <v>94</v>
      </c>
      <c r="F312" s="4">
        <v>59.6</v>
      </c>
      <c r="G312" s="4">
        <v>547</v>
      </c>
      <c r="H312" s="4">
        <v>1</v>
      </c>
      <c r="I312" s="4">
        <v>3</v>
      </c>
      <c r="J312" s="6">
        <f t="shared" si="22"/>
        <v>3.1914893617021274E-2</v>
      </c>
      <c r="K312" s="4">
        <v>42</v>
      </c>
      <c r="L312" s="4">
        <v>182.3</v>
      </c>
      <c r="M312" s="4">
        <v>32.1</v>
      </c>
      <c r="N312" s="4">
        <v>11</v>
      </c>
    </row>
    <row r="313" spans="1:14" x14ac:dyDescent="0.35">
      <c r="A313" s="4">
        <v>2015</v>
      </c>
      <c r="B313" s="4" t="s">
        <v>130</v>
      </c>
      <c r="C313" s="4" t="s">
        <v>45</v>
      </c>
      <c r="D313" s="4">
        <v>59</v>
      </c>
      <c r="E313" s="4">
        <v>91</v>
      </c>
      <c r="F313" s="4">
        <v>64.8</v>
      </c>
      <c r="G313" s="4">
        <v>616</v>
      </c>
      <c r="H313" s="4">
        <v>4</v>
      </c>
      <c r="I313" s="4">
        <v>4</v>
      </c>
      <c r="J313" s="6">
        <f t="shared" si="22"/>
        <v>4.3956043956043959E-2</v>
      </c>
      <c r="K313" s="4">
        <v>43</v>
      </c>
      <c r="L313" s="4">
        <v>154</v>
      </c>
      <c r="M313" s="4">
        <v>34.4</v>
      </c>
      <c r="N313" s="4">
        <v>9</v>
      </c>
    </row>
    <row r="314" spans="1:14" x14ac:dyDescent="0.35">
      <c r="A314" s="4">
        <v>2015</v>
      </c>
      <c r="B314" s="4" t="s">
        <v>214</v>
      </c>
      <c r="C314" s="4" t="s">
        <v>61</v>
      </c>
      <c r="D314" s="4">
        <v>52</v>
      </c>
      <c r="E314" s="4">
        <v>84</v>
      </c>
      <c r="F314" s="4">
        <v>61.9</v>
      </c>
      <c r="G314" s="4">
        <v>561</v>
      </c>
      <c r="H314" s="4">
        <v>3</v>
      </c>
      <c r="I314" s="4">
        <v>3</v>
      </c>
      <c r="J314" s="6">
        <f t="shared" si="22"/>
        <v>3.5714285714285712E-2</v>
      </c>
      <c r="K314" s="4">
        <v>58</v>
      </c>
      <c r="L314" s="4">
        <v>80.099999999999994</v>
      </c>
      <c r="M314" s="4">
        <v>38.1</v>
      </c>
      <c r="N314" s="4">
        <v>6</v>
      </c>
    </row>
    <row r="315" spans="1:14" x14ac:dyDescent="0.35">
      <c r="A315" s="4">
        <v>2015</v>
      </c>
      <c r="B315" s="4" t="s">
        <v>148</v>
      </c>
      <c r="C315" s="4" t="s">
        <v>32</v>
      </c>
      <c r="D315" s="4">
        <v>52</v>
      </c>
      <c r="E315" s="4">
        <v>80</v>
      </c>
      <c r="F315" s="4">
        <v>65</v>
      </c>
      <c r="G315" s="4">
        <v>540</v>
      </c>
      <c r="H315" s="4">
        <v>3</v>
      </c>
      <c r="I315" s="4">
        <v>4</v>
      </c>
      <c r="J315" s="6">
        <f t="shared" si="22"/>
        <v>0.05</v>
      </c>
      <c r="K315" s="4">
        <v>48</v>
      </c>
      <c r="L315" s="4">
        <v>270</v>
      </c>
      <c r="M315" s="4">
        <v>42.1</v>
      </c>
      <c r="N315" s="4">
        <v>3</v>
      </c>
    </row>
    <row r="316" spans="1:14" x14ac:dyDescent="0.35">
      <c r="A316" s="4">
        <v>2015</v>
      </c>
      <c r="B316" s="4" t="s">
        <v>142</v>
      </c>
      <c r="C316" s="4" t="s">
        <v>30</v>
      </c>
      <c r="D316" s="4">
        <v>40</v>
      </c>
      <c r="E316" s="4">
        <v>66</v>
      </c>
      <c r="F316" s="4">
        <v>60.6</v>
      </c>
      <c r="G316" s="4">
        <v>371</v>
      </c>
      <c r="H316" s="4">
        <v>2</v>
      </c>
      <c r="I316" s="4">
        <v>1</v>
      </c>
      <c r="J316" s="6">
        <f t="shared" si="22"/>
        <v>1.5151515151515152E-2</v>
      </c>
      <c r="K316" s="4">
        <v>72</v>
      </c>
      <c r="L316" s="4">
        <v>74.2</v>
      </c>
      <c r="M316" s="4">
        <v>31.8</v>
      </c>
      <c r="N316" s="4">
        <v>10</v>
      </c>
    </row>
    <row r="317" spans="1:14" x14ac:dyDescent="0.35">
      <c r="A317" s="4">
        <v>2015</v>
      </c>
      <c r="B317" s="4" t="s">
        <v>160</v>
      </c>
      <c r="C317" s="4" t="s">
        <v>12</v>
      </c>
      <c r="D317" s="4">
        <v>28</v>
      </c>
      <c r="E317" s="4">
        <v>57</v>
      </c>
      <c r="F317" s="4">
        <v>49.1</v>
      </c>
      <c r="G317" s="4">
        <v>370</v>
      </c>
      <c r="H317" s="4">
        <v>3</v>
      </c>
      <c r="I317" s="4">
        <v>1</v>
      </c>
      <c r="J317" s="6">
        <f t="shared" si="22"/>
        <v>1.7543859649122806E-2</v>
      </c>
      <c r="K317" s="4">
        <v>61</v>
      </c>
      <c r="L317" s="4">
        <v>92.5</v>
      </c>
      <c r="M317" s="4">
        <v>46.5</v>
      </c>
      <c r="N317" s="4">
        <v>5</v>
      </c>
    </row>
    <row r="318" spans="1:14" x14ac:dyDescent="0.35">
      <c r="A318" s="4">
        <v>2015</v>
      </c>
      <c r="B318" s="4" t="s">
        <v>240</v>
      </c>
      <c r="C318" s="4" t="s">
        <v>30</v>
      </c>
      <c r="D318" s="4">
        <v>32</v>
      </c>
      <c r="E318" s="4">
        <v>55</v>
      </c>
      <c r="F318" s="4">
        <v>58.2</v>
      </c>
      <c r="G318" s="4">
        <v>513</v>
      </c>
      <c r="H318" s="4">
        <v>3</v>
      </c>
      <c r="I318" s="4">
        <v>4</v>
      </c>
      <c r="J318" s="6">
        <f t="shared" si="22"/>
        <v>7.2727272727272724E-2</v>
      </c>
      <c r="K318" s="4">
        <v>88</v>
      </c>
      <c r="L318" s="4">
        <v>73.3</v>
      </c>
      <c r="M318" s="4">
        <v>43.8</v>
      </c>
      <c r="N318" s="4">
        <v>2</v>
      </c>
    </row>
    <row r="319" spans="1:14" x14ac:dyDescent="0.35">
      <c r="A319" s="4">
        <v>2015</v>
      </c>
      <c r="B319" s="4" t="s">
        <v>212</v>
      </c>
      <c r="C319" s="4" t="s">
        <v>51</v>
      </c>
      <c r="D319" s="4">
        <v>27</v>
      </c>
      <c r="E319" s="4">
        <v>42</v>
      </c>
      <c r="F319" s="4">
        <v>64.3</v>
      </c>
      <c r="G319" s="4">
        <v>265</v>
      </c>
      <c r="H319" s="4">
        <v>2</v>
      </c>
      <c r="I319" s="4">
        <v>1</v>
      </c>
      <c r="J319" s="6">
        <f t="shared" si="22"/>
        <v>2.3809523809523808E-2</v>
      </c>
      <c r="K319" s="4">
        <v>28</v>
      </c>
      <c r="L319" s="4">
        <v>265</v>
      </c>
      <c r="M319" s="4">
        <v>53.1</v>
      </c>
      <c r="N319" s="4">
        <v>3</v>
      </c>
    </row>
    <row r="320" spans="1:14" x14ac:dyDescent="0.35">
      <c r="A320" s="4">
        <v>2015</v>
      </c>
      <c r="B320" s="4" t="s">
        <v>156</v>
      </c>
      <c r="C320" s="4" t="s">
        <v>47</v>
      </c>
      <c r="D320" s="4">
        <v>22</v>
      </c>
      <c r="E320" s="4">
        <v>40</v>
      </c>
      <c r="F320" s="4">
        <v>55</v>
      </c>
      <c r="G320" s="4">
        <v>201</v>
      </c>
      <c r="H320" s="4">
        <v>1</v>
      </c>
      <c r="I320" s="4">
        <v>1</v>
      </c>
      <c r="J320" s="6">
        <f t="shared" si="22"/>
        <v>2.5000000000000001E-2</v>
      </c>
      <c r="K320" s="4">
        <v>23</v>
      </c>
      <c r="L320" s="4">
        <v>67</v>
      </c>
      <c r="M320" s="4">
        <v>56.7</v>
      </c>
      <c r="N320" s="4">
        <v>0</v>
      </c>
    </row>
    <row r="321" spans="1:14" x14ac:dyDescent="0.35">
      <c r="A321" s="4">
        <v>2015</v>
      </c>
      <c r="B321" s="4" t="s">
        <v>170</v>
      </c>
      <c r="C321" s="4" t="s">
        <v>25</v>
      </c>
      <c r="D321" s="4">
        <v>32</v>
      </c>
      <c r="E321" s="4">
        <v>39</v>
      </c>
      <c r="F321" s="4">
        <v>82.1</v>
      </c>
      <c r="G321" s="4">
        <v>335</v>
      </c>
      <c r="H321" s="4">
        <v>0</v>
      </c>
      <c r="I321" s="4">
        <v>1</v>
      </c>
      <c r="J321" s="6">
        <f t="shared" si="22"/>
        <v>2.564102564102564E-2</v>
      </c>
      <c r="K321" s="4">
        <v>25</v>
      </c>
      <c r="L321" s="4">
        <v>41.9</v>
      </c>
      <c r="M321" s="4">
        <v>86.1</v>
      </c>
      <c r="N321" s="4">
        <v>1</v>
      </c>
    </row>
    <row r="322" spans="1:14" x14ac:dyDescent="0.35">
      <c r="A322" s="4">
        <v>2015</v>
      </c>
      <c r="B322" s="4" t="s">
        <v>216</v>
      </c>
      <c r="C322" s="4" t="s">
        <v>59</v>
      </c>
      <c r="D322" s="4">
        <v>23</v>
      </c>
      <c r="E322" s="4">
        <v>32</v>
      </c>
      <c r="F322" s="4">
        <v>71.900000000000006</v>
      </c>
      <c r="G322" s="4">
        <v>142</v>
      </c>
      <c r="H322" s="4">
        <v>2</v>
      </c>
      <c r="I322" s="4">
        <v>1</v>
      </c>
      <c r="J322" s="6">
        <f t="shared" ref="J322:J385" si="23">I322/E322</f>
        <v>3.125E-2</v>
      </c>
      <c r="K322" s="4">
        <v>14</v>
      </c>
      <c r="L322" s="4">
        <v>71</v>
      </c>
      <c r="M322" s="4">
        <v>34.5</v>
      </c>
      <c r="N322" s="4">
        <v>2</v>
      </c>
    </row>
    <row r="323" spans="1:14" x14ac:dyDescent="0.35">
      <c r="A323" s="4">
        <v>2015</v>
      </c>
      <c r="B323" s="4" t="s">
        <v>171</v>
      </c>
      <c r="C323" s="4" t="s">
        <v>13</v>
      </c>
      <c r="D323" s="4">
        <v>16</v>
      </c>
      <c r="E323" s="4">
        <v>32</v>
      </c>
      <c r="F323" s="4">
        <v>50</v>
      </c>
      <c r="G323" s="4">
        <v>150</v>
      </c>
      <c r="H323" s="4">
        <v>0</v>
      </c>
      <c r="I323" s="4">
        <v>1</v>
      </c>
      <c r="J323" s="6">
        <f t="shared" si="23"/>
        <v>3.125E-2</v>
      </c>
      <c r="K323" s="4">
        <v>33</v>
      </c>
      <c r="L323" s="4">
        <v>30</v>
      </c>
      <c r="M323" s="4">
        <v>34.5</v>
      </c>
      <c r="N323" s="4">
        <v>5</v>
      </c>
    </row>
    <row r="324" spans="1:14" x14ac:dyDescent="0.35">
      <c r="A324" s="4">
        <v>2015</v>
      </c>
      <c r="B324" s="4" t="s">
        <v>129</v>
      </c>
      <c r="C324" s="4" t="s">
        <v>13</v>
      </c>
      <c r="D324" s="4">
        <v>15</v>
      </c>
      <c r="E324" s="4">
        <v>28</v>
      </c>
      <c r="F324" s="4">
        <v>53.6</v>
      </c>
      <c r="G324" s="4">
        <v>149</v>
      </c>
      <c r="H324" s="4">
        <v>1</v>
      </c>
      <c r="I324" s="4">
        <v>1</v>
      </c>
      <c r="J324" s="6">
        <f t="shared" si="23"/>
        <v>3.5714285714285712E-2</v>
      </c>
      <c r="K324" s="4">
        <v>57</v>
      </c>
      <c r="L324" s="4">
        <v>149</v>
      </c>
      <c r="M324" s="4">
        <v>61.5</v>
      </c>
      <c r="N324" s="4">
        <v>1</v>
      </c>
    </row>
    <row r="325" spans="1:14" x14ac:dyDescent="0.35">
      <c r="A325" s="4">
        <v>2015</v>
      </c>
      <c r="B325" s="4" t="s">
        <v>226</v>
      </c>
      <c r="C325" s="4" t="s">
        <v>26</v>
      </c>
      <c r="D325" s="4">
        <v>11</v>
      </c>
      <c r="E325" s="4">
        <v>25</v>
      </c>
      <c r="F325" s="4">
        <v>44</v>
      </c>
      <c r="G325" s="4">
        <v>104</v>
      </c>
      <c r="H325" s="4">
        <v>0</v>
      </c>
      <c r="I325" s="4">
        <v>2</v>
      </c>
      <c r="J325" s="6">
        <f t="shared" si="23"/>
        <v>0.08</v>
      </c>
      <c r="K325" s="4">
        <v>21</v>
      </c>
      <c r="L325" s="4">
        <v>14.9</v>
      </c>
      <c r="M325" s="4">
        <v>10.3</v>
      </c>
      <c r="N325" s="4">
        <v>2</v>
      </c>
    </row>
    <row r="326" spans="1:14" x14ac:dyDescent="0.35">
      <c r="A326" s="4">
        <v>2015</v>
      </c>
      <c r="B326" s="4" t="s">
        <v>241</v>
      </c>
      <c r="C326" s="4" t="s">
        <v>56</v>
      </c>
      <c r="D326" s="4">
        <v>10</v>
      </c>
      <c r="E326" s="4">
        <v>14</v>
      </c>
      <c r="F326" s="4">
        <v>71.400000000000006</v>
      </c>
      <c r="G326" s="4">
        <v>99</v>
      </c>
      <c r="H326" s="4">
        <v>1</v>
      </c>
      <c r="I326" s="4">
        <v>0</v>
      </c>
      <c r="J326" s="6">
        <f t="shared" si="23"/>
        <v>0</v>
      </c>
      <c r="K326" s="4">
        <v>29</v>
      </c>
      <c r="L326" s="4">
        <v>99</v>
      </c>
      <c r="M326" s="4">
        <v>42.9</v>
      </c>
      <c r="N326" s="4">
        <v>3</v>
      </c>
    </row>
    <row r="327" spans="1:14" x14ac:dyDescent="0.35">
      <c r="A327" s="4">
        <v>2015</v>
      </c>
      <c r="B327" s="4" t="s">
        <v>138</v>
      </c>
      <c r="C327" s="4" t="s">
        <v>29</v>
      </c>
      <c r="D327" s="4">
        <v>7</v>
      </c>
      <c r="E327" s="4">
        <v>11</v>
      </c>
      <c r="F327" s="4">
        <v>63.6</v>
      </c>
      <c r="G327" s="4">
        <v>128</v>
      </c>
      <c r="H327" s="4">
        <v>1</v>
      </c>
      <c r="I327" s="4">
        <v>0</v>
      </c>
      <c r="J327" s="6">
        <f t="shared" si="23"/>
        <v>0</v>
      </c>
      <c r="K327" s="4">
        <v>71</v>
      </c>
      <c r="L327" s="4">
        <v>128</v>
      </c>
      <c r="M327" s="4">
        <v>42.6</v>
      </c>
      <c r="N327" s="4">
        <v>1</v>
      </c>
    </row>
    <row r="328" spans="1:14" x14ac:dyDescent="0.35">
      <c r="A328" s="4">
        <v>2015</v>
      </c>
      <c r="B328" s="4" t="s">
        <v>198</v>
      </c>
      <c r="C328" s="4" t="s">
        <v>13</v>
      </c>
      <c r="D328" s="4">
        <v>6</v>
      </c>
      <c r="E328" s="4">
        <v>10</v>
      </c>
      <c r="F328" s="4">
        <v>60</v>
      </c>
      <c r="G328" s="4">
        <v>58</v>
      </c>
      <c r="H328" s="4">
        <v>1</v>
      </c>
      <c r="I328" s="4">
        <v>0</v>
      </c>
      <c r="J328" s="6">
        <f t="shared" si="23"/>
        <v>0</v>
      </c>
      <c r="K328" s="4">
        <v>18</v>
      </c>
      <c r="L328" s="4">
        <v>58</v>
      </c>
      <c r="M328" s="4">
        <v>95.5</v>
      </c>
      <c r="N328" s="4">
        <v>0</v>
      </c>
    </row>
    <row r="329" spans="1:14" x14ac:dyDescent="0.35">
      <c r="A329" s="4">
        <v>2015</v>
      </c>
      <c r="B329" s="4" t="s">
        <v>189</v>
      </c>
      <c r="C329" s="4" t="s">
        <v>22</v>
      </c>
      <c r="D329" s="4">
        <v>2</v>
      </c>
      <c r="E329" s="4">
        <v>7</v>
      </c>
      <c r="F329" s="4">
        <v>28.6</v>
      </c>
      <c r="G329" s="4">
        <v>15</v>
      </c>
      <c r="H329" s="4">
        <v>0</v>
      </c>
      <c r="I329" s="4">
        <v>0</v>
      </c>
      <c r="J329" s="6">
        <f t="shared" si="23"/>
        <v>0</v>
      </c>
      <c r="K329" s="4">
        <v>9</v>
      </c>
      <c r="L329" s="4">
        <v>5</v>
      </c>
      <c r="M329" s="4">
        <v>2.1</v>
      </c>
      <c r="N329" s="4">
        <v>1</v>
      </c>
    </row>
    <row r="330" spans="1:14" x14ac:dyDescent="0.35">
      <c r="A330" s="4">
        <v>2015</v>
      </c>
      <c r="B330" s="4" t="s">
        <v>242</v>
      </c>
      <c r="C330" s="4" t="s">
        <v>58</v>
      </c>
      <c r="D330" s="4">
        <v>6</v>
      </c>
      <c r="E330" s="4">
        <v>7</v>
      </c>
      <c r="F330" s="4">
        <v>85.7</v>
      </c>
      <c r="G330" s="4">
        <v>31</v>
      </c>
      <c r="H330" s="4">
        <v>0</v>
      </c>
      <c r="I330" s="4">
        <v>0</v>
      </c>
      <c r="J330" s="6">
        <f t="shared" si="23"/>
        <v>0</v>
      </c>
      <c r="K330" s="4">
        <v>11</v>
      </c>
      <c r="L330" s="4">
        <v>31</v>
      </c>
      <c r="M330" s="4">
        <v>71.099999999999994</v>
      </c>
      <c r="N330" s="4">
        <v>0</v>
      </c>
    </row>
    <row r="331" spans="1:14" x14ac:dyDescent="0.35">
      <c r="A331" s="4">
        <v>2015</v>
      </c>
      <c r="B331" s="4" t="s">
        <v>243</v>
      </c>
      <c r="C331" s="4" t="s">
        <v>44</v>
      </c>
      <c r="D331" s="4">
        <v>3</v>
      </c>
      <c r="E331" s="4">
        <v>7</v>
      </c>
      <c r="F331" s="4">
        <v>42.9</v>
      </c>
      <c r="G331" s="4">
        <v>11</v>
      </c>
      <c r="H331" s="4">
        <v>0</v>
      </c>
      <c r="I331" s="4">
        <v>1</v>
      </c>
      <c r="J331" s="6">
        <f t="shared" si="23"/>
        <v>0.14285714285714285</v>
      </c>
      <c r="K331" s="4">
        <v>11</v>
      </c>
      <c r="L331" s="4">
        <v>5.5</v>
      </c>
      <c r="M331" s="4">
        <v>0.9</v>
      </c>
      <c r="N331" s="4">
        <v>2</v>
      </c>
    </row>
    <row r="332" spans="1:14" x14ac:dyDescent="0.35">
      <c r="A332" s="4">
        <v>2015</v>
      </c>
      <c r="B332" s="4" t="s">
        <v>207</v>
      </c>
      <c r="C332" s="4" t="s">
        <v>53</v>
      </c>
      <c r="D332" s="4">
        <v>4</v>
      </c>
      <c r="E332" s="4">
        <v>6</v>
      </c>
      <c r="F332" s="4">
        <v>66.7</v>
      </c>
      <c r="G332" s="4">
        <v>36</v>
      </c>
      <c r="H332" s="4">
        <v>0</v>
      </c>
      <c r="I332" s="4">
        <v>0</v>
      </c>
      <c r="J332" s="6">
        <f t="shared" si="23"/>
        <v>0</v>
      </c>
      <c r="K332" s="4">
        <v>24</v>
      </c>
      <c r="L332" s="4">
        <v>12</v>
      </c>
      <c r="M332" s="4">
        <v>8.3000000000000007</v>
      </c>
      <c r="N332" s="4">
        <v>0</v>
      </c>
    </row>
    <row r="333" spans="1:14" x14ac:dyDescent="0.35">
      <c r="A333" s="4">
        <v>2015</v>
      </c>
      <c r="B333" s="4" t="s">
        <v>168</v>
      </c>
      <c r="C333" s="4" t="s">
        <v>38</v>
      </c>
      <c r="D333" s="4">
        <v>5</v>
      </c>
      <c r="E333" s="4">
        <v>6</v>
      </c>
      <c r="F333" s="4">
        <v>83.3</v>
      </c>
      <c r="G333" s="4">
        <v>63</v>
      </c>
      <c r="H333" s="4">
        <v>1</v>
      </c>
      <c r="I333" s="4">
        <v>0</v>
      </c>
      <c r="J333" s="6">
        <f t="shared" si="23"/>
        <v>0</v>
      </c>
      <c r="K333" s="4">
        <v>19</v>
      </c>
      <c r="L333" s="4">
        <v>31.5</v>
      </c>
      <c r="M333" s="4">
        <v>100</v>
      </c>
      <c r="N333" s="4">
        <v>0</v>
      </c>
    </row>
    <row r="334" spans="1:14" x14ac:dyDescent="0.35">
      <c r="A334" s="4">
        <v>2015</v>
      </c>
      <c r="B334" s="4" t="s">
        <v>140</v>
      </c>
      <c r="C334" s="4" t="s">
        <v>36</v>
      </c>
      <c r="D334" s="4">
        <v>4</v>
      </c>
      <c r="E334" s="4">
        <v>6</v>
      </c>
      <c r="F334" s="4">
        <v>66.7</v>
      </c>
      <c r="G334" s="4">
        <v>37</v>
      </c>
      <c r="H334" s="4">
        <v>0</v>
      </c>
      <c r="I334" s="4">
        <v>0</v>
      </c>
      <c r="J334" s="6">
        <f t="shared" si="23"/>
        <v>0</v>
      </c>
      <c r="K334" s="4">
        <v>17</v>
      </c>
      <c r="L334" s="4">
        <v>9.3000000000000007</v>
      </c>
      <c r="M334" s="4">
        <v>67.7</v>
      </c>
      <c r="N334" s="4">
        <v>1</v>
      </c>
    </row>
    <row r="335" spans="1:14" x14ac:dyDescent="0.35">
      <c r="A335" s="4">
        <v>2015</v>
      </c>
      <c r="B335" s="4" t="s">
        <v>234</v>
      </c>
      <c r="C335" s="4" t="s">
        <v>27</v>
      </c>
      <c r="D335" s="4">
        <v>5</v>
      </c>
      <c r="E335" s="4">
        <v>5</v>
      </c>
      <c r="F335" s="4">
        <v>100</v>
      </c>
      <c r="G335" s="4">
        <v>68</v>
      </c>
      <c r="H335" s="4">
        <v>1</v>
      </c>
      <c r="I335" s="4">
        <v>0</v>
      </c>
      <c r="J335" s="6">
        <f t="shared" si="23"/>
        <v>0</v>
      </c>
      <c r="K335" s="4">
        <v>25</v>
      </c>
      <c r="L335" s="4">
        <v>68</v>
      </c>
      <c r="M335" s="4">
        <v>99.6</v>
      </c>
      <c r="N335" s="4">
        <v>0</v>
      </c>
    </row>
    <row r="336" spans="1:14" x14ac:dyDescent="0.35">
      <c r="A336" s="4">
        <v>2015</v>
      </c>
      <c r="B336" s="4" t="s">
        <v>231</v>
      </c>
      <c r="C336" s="4" t="s">
        <v>15</v>
      </c>
      <c r="D336" s="4">
        <v>1</v>
      </c>
      <c r="E336" s="4">
        <v>4</v>
      </c>
      <c r="F336" s="4">
        <v>25</v>
      </c>
      <c r="G336" s="4">
        <v>6</v>
      </c>
      <c r="H336" s="4">
        <v>0</v>
      </c>
      <c r="I336" s="4">
        <v>0</v>
      </c>
      <c r="J336" s="6">
        <f t="shared" si="23"/>
        <v>0</v>
      </c>
      <c r="K336" s="4">
        <v>6</v>
      </c>
      <c r="L336" s="4">
        <v>1.2</v>
      </c>
      <c r="M336" s="4">
        <v>8</v>
      </c>
      <c r="N336" s="4">
        <v>0</v>
      </c>
    </row>
    <row r="337" spans="1:14" x14ac:dyDescent="0.35">
      <c r="A337" s="4">
        <v>2015</v>
      </c>
      <c r="B337" s="4" t="s">
        <v>186</v>
      </c>
      <c r="C337" s="4" t="s">
        <v>34</v>
      </c>
      <c r="D337" s="4">
        <v>2</v>
      </c>
      <c r="E337" s="4">
        <v>2</v>
      </c>
      <c r="F337" s="4">
        <v>100</v>
      </c>
      <c r="G337" s="4">
        <v>4</v>
      </c>
      <c r="H337" s="4">
        <v>0</v>
      </c>
      <c r="I337" s="4">
        <v>0</v>
      </c>
      <c r="J337" s="6">
        <f t="shared" si="23"/>
        <v>0</v>
      </c>
      <c r="K337" s="4">
        <v>6</v>
      </c>
      <c r="L337" s="4">
        <v>2</v>
      </c>
      <c r="M337" s="4">
        <v>93.9</v>
      </c>
      <c r="N337" s="4">
        <v>0</v>
      </c>
    </row>
    <row r="338" spans="1:14" x14ac:dyDescent="0.35">
      <c r="A338" s="4">
        <v>2015</v>
      </c>
      <c r="B338" s="4" t="s">
        <v>145</v>
      </c>
      <c r="C338" s="4" t="s">
        <v>42</v>
      </c>
      <c r="D338" s="4">
        <v>1</v>
      </c>
      <c r="E338" s="4">
        <v>1</v>
      </c>
      <c r="F338" s="4">
        <v>100</v>
      </c>
      <c r="G338" s="4">
        <v>14</v>
      </c>
      <c r="H338" s="4">
        <v>0</v>
      </c>
      <c r="I338" s="4">
        <v>0</v>
      </c>
      <c r="J338" s="6">
        <f t="shared" si="23"/>
        <v>0</v>
      </c>
      <c r="K338" s="4">
        <v>14</v>
      </c>
      <c r="L338" s="4">
        <v>14</v>
      </c>
      <c r="M338" s="4">
        <v>98.3</v>
      </c>
      <c r="N338" s="4">
        <v>0</v>
      </c>
    </row>
    <row r="339" spans="1:14" x14ac:dyDescent="0.35">
      <c r="A339" s="4">
        <v>2016</v>
      </c>
      <c r="B339" s="4" t="s">
        <v>123</v>
      </c>
      <c r="C339" s="4" t="s">
        <v>25</v>
      </c>
      <c r="D339" s="4">
        <v>471</v>
      </c>
      <c r="E339" s="4">
        <v>673</v>
      </c>
      <c r="F339" s="4">
        <v>70</v>
      </c>
      <c r="G339" s="4">
        <v>5208</v>
      </c>
      <c r="H339" s="4">
        <v>37</v>
      </c>
      <c r="I339" s="4">
        <v>15</v>
      </c>
      <c r="J339" s="6">
        <f t="shared" si="23"/>
        <v>2.2288261515601784E-2</v>
      </c>
      <c r="K339" s="4">
        <v>98</v>
      </c>
      <c r="L339" s="4">
        <v>325.5</v>
      </c>
      <c r="M339" s="4">
        <v>65.099999999999994</v>
      </c>
      <c r="N339" s="4">
        <v>27</v>
      </c>
    </row>
    <row r="340" spans="1:14" x14ac:dyDescent="0.35">
      <c r="A340" s="4">
        <v>2016</v>
      </c>
      <c r="B340" s="4" t="s">
        <v>131</v>
      </c>
      <c r="C340" s="4" t="s">
        <v>32</v>
      </c>
      <c r="D340" s="4">
        <v>436</v>
      </c>
      <c r="E340" s="4">
        <v>672</v>
      </c>
      <c r="F340" s="4">
        <v>64.900000000000006</v>
      </c>
      <c r="G340" s="4">
        <v>4317</v>
      </c>
      <c r="H340" s="4">
        <v>20</v>
      </c>
      <c r="I340" s="4">
        <v>15</v>
      </c>
      <c r="J340" s="6">
        <f t="shared" si="23"/>
        <v>2.2321428571428572E-2</v>
      </c>
      <c r="K340" s="4">
        <v>95</v>
      </c>
      <c r="L340" s="4">
        <v>269.8</v>
      </c>
      <c r="M340" s="4">
        <v>52.7</v>
      </c>
      <c r="N340" s="4">
        <v>33</v>
      </c>
    </row>
    <row r="341" spans="1:14" x14ac:dyDescent="0.35">
      <c r="A341" s="4">
        <v>2016</v>
      </c>
      <c r="B341" s="4" t="s">
        <v>223</v>
      </c>
      <c r="C341" s="4" t="s">
        <v>23</v>
      </c>
      <c r="D341" s="4">
        <v>368</v>
      </c>
      <c r="E341" s="4">
        <v>625</v>
      </c>
      <c r="F341" s="4">
        <v>58.9</v>
      </c>
      <c r="G341" s="4">
        <v>3905</v>
      </c>
      <c r="H341" s="4">
        <v>23</v>
      </c>
      <c r="I341" s="4">
        <v>16</v>
      </c>
      <c r="J341" s="6">
        <f t="shared" si="23"/>
        <v>2.5600000000000001E-2</v>
      </c>
      <c r="K341" s="4">
        <v>51</v>
      </c>
      <c r="L341" s="4">
        <v>244.1</v>
      </c>
      <c r="M341" s="4">
        <v>42.8</v>
      </c>
      <c r="N341" s="4">
        <v>34</v>
      </c>
    </row>
    <row r="342" spans="1:14" x14ac:dyDescent="0.35">
      <c r="A342" s="4">
        <v>2016</v>
      </c>
      <c r="B342" s="4" t="s">
        <v>137</v>
      </c>
      <c r="C342" s="4" t="s">
        <v>21</v>
      </c>
      <c r="D342" s="4">
        <v>401</v>
      </c>
      <c r="E342" s="4">
        <v>610</v>
      </c>
      <c r="F342" s="4">
        <v>65.7</v>
      </c>
      <c r="G342" s="4">
        <v>4428</v>
      </c>
      <c r="H342" s="4">
        <v>40</v>
      </c>
      <c r="I342" s="4">
        <v>7</v>
      </c>
      <c r="J342" s="6">
        <f t="shared" si="23"/>
        <v>1.1475409836065573E-2</v>
      </c>
      <c r="K342" s="4">
        <v>60</v>
      </c>
      <c r="L342" s="4">
        <v>276.8</v>
      </c>
      <c r="M342" s="4">
        <v>73.8</v>
      </c>
      <c r="N342" s="4">
        <v>35</v>
      </c>
    </row>
    <row r="343" spans="1:14" x14ac:dyDescent="0.35">
      <c r="A343" s="4">
        <v>2016</v>
      </c>
      <c r="B343" s="4" t="s">
        <v>244</v>
      </c>
      <c r="C343" s="4" t="s">
        <v>45</v>
      </c>
      <c r="D343" s="4">
        <v>379</v>
      </c>
      <c r="E343" s="4">
        <v>607</v>
      </c>
      <c r="F343" s="4">
        <v>62.4</v>
      </c>
      <c r="G343" s="4">
        <v>3782</v>
      </c>
      <c r="H343" s="4">
        <v>16</v>
      </c>
      <c r="I343" s="4">
        <v>14</v>
      </c>
      <c r="J343" s="6">
        <f t="shared" si="23"/>
        <v>2.3064250411861616E-2</v>
      </c>
      <c r="K343" s="4">
        <v>73</v>
      </c>
      <c r="L343" s="4">
        <v>236.4</v>
      </c>
      <c r="M343" s="4">
        <v>49.4</v>
      </c>
      <c r="N343" s="4">
        <v>33</v>
      </c>
    </row>
    <row r="344" spans="1:14" x14ac:dyDescent="0.35">
      <c r="A344" s="4">
        <v>2016</v>
      </c>
      <c r="B344" s="4" t="s">
        <v>201</v>
      </c>
      <c r="C344" s="4" t="s">
        <v>29</v>
      </c>
      <c r="D344" s="4">
        <v>406</v>
      </c>
      <c r="E344" s="4">
        <v>606</v>
      </c>
      <c r="F344" s="4">
        <v>67</v>
      </c>
      <c r="G344" s="4">
        <v>4917</v>
      </c>
      <c r="H344" s="4">
        <v>25</v>
      </c>
      <c r="I344" s="4">
        <v>12</v>
      </c>
      <c r="J344" s="6">
        <f t="shared" si="23"/>
        <v>1.9801980198019802E-2</v>
      </c>
      <c r="K344" s="4">
        <v>80</v>
      </c>
      <c r="L344" s="4">
        <v>307.3</v>
      </c>
      <c r="M344" s="4">
        <v>66.099999999999994</v>
      </c>
      <c r="N344" s="4">
        <v>23</v>
      </c>
    </row>
    <row r="345" spans="1:14" x14ac:dyDescent="0.35">
      <c r="A345" s="4">
        <v>2016</v>
      </c>
      <c r="B345" s="4" t="s">
        <v>125</v>
      </c>
      <c r="C345" s="4" t="s">
        <v>27</v>
      </c>
      <c r="D345" s="4">
        <v>377</v>
      </c>
      <c r="E345" s="4">
        <v>598</v>
      </c>
      <c r="F345" s="4">
        <v>63</v>
      </c>
      <c r="G345" s="4">
        <v>4027</v>
      </c>
      <c r="H345" s="4">
        <v>26</v>
      </c>
      <c r="I345" s="4">
        <v>16</v>
      </c>
      <c r="J345" s="6">
        <f t="shared" si="23"/>
        <v>2.6755852842809364E-2</v>
      </c>
      <c r="K345" s="4">
        <v>75</v>
      </c>
      <c r="L345" s="4">
        <v>251.7</v>
      </c>
      <c r="M345" s="4">
        <v>49.3</v>
      </c>
      <c r="N345" s="4">
        <v>21</v>
      </c>
    </row>
    <row r="346" spans="1:14" x14ac:dyDescent="0.35">
      <c r="A346" s="4">
        <v>2016</v>
      </c>
      <c r="B346" s="4" t="s">
        <v>146</v>
      </c>
      <c r="C346" s="4" t="s">
        <v>26</v>
      </c>
      <c r="D346" s="4">
        <v>364</v>
      </c>
      <c r="E346" s="4">
        <v>597</v>
      </c>
      <c r="F346" s="4">
        <v>61</v>
      </c>
      <c r="G346" s="4">
        <v>4233</v>
      </c>
      <c r="H346" s="4">
        <v>26</v>
      </c>
      <c r="I346" s="4">
        <v>14</v>
      </c>
      <c r="J346" s="6">
        <f t="shared" si="23"/>
        <v>2.3450586264656615E-2</v>
      </c>
      <c r="K346" s="4">
        <v>80</v>
      </c>
      <c r="L346" s="4">
        <v>282.2</v>
      </c>
      <c r="M346" s="4">
        <v>54.5</v>
      </c>
      <c r="N346" s="4">
        <v>40</v>
      </c>
    </row>
    <row r="347" spans="1:14" x14ac:dyDescent="0.35">
      <c r="A347" s="4">
        <v>2016</v>
      </c>
      <c r="B347" s="4" t="s">
        <v>122</v>
      </c>
      <c r="C347" s="4" t="s">
        <v>47</v>
      </c>
      <c r="D347" s="4">
        <v>388</v>
      </c>
      <c r="E347" s="4">
        <v>594</v>
      </c>
      <c r="F347" s="4">
        <v>65.3</v>
      </c>
      <c r="G347" s="4">
        <v>4327</v>
      </c>
      <c r="H347" s="4">
        <v>24</v>
      </c>
      <c r="I347" s="4">
        <v>10</v>
      </c>
      <c r="J347" s="6">
        <f t="shared" si="23"/>
        <v>1.6835016835016835E-2</v>
      </c>
      <c r="K347" s="4">
        <v>73</v>
      </c>
      <c r="L347" s="4">
        <v>270.39999999999998</v>
      </c>
      <c r="M347" s="4">
        <v>66.5</v>
      </c>
      <c r="N347" s="4">
        <v>37</v>
      </c>
    </row>
    <row r="348" spans="1:14" x14ac:dyDescent="0.35">
      <c r="A348" s="4">
        <v>2016</v>
      </c>
      <c r="B348" s="4" t="s">
        <v>126</v>
      </c>
      <c r="C348" s="4" t="s">
        <v>38</v>
      </c>
      <c r="D348" s="4">
        <v>349</v>
      </c>
      <c r="E348" s="4">
        <v>578</v>
      </c>
      <c r="F348" s="4">
        <v>60.4</v>
      </c>
      <c r="G348" s="4">
        <v>4386</v>
      </c>
      <c r="H348" s="4">
        <v>33</v>
      </c>
      <c r="I348" s="4">
        <v>21</v>
      </c>
      <c r="J348" s="6">
        <f t="shared" si="23"/>
        <v>3.6332179930795849E-2</v>
      </c>
      <c r="K348" s="4">
        <v>59</v>
      </c>
      <c r="L348" s="4">
        <v>274.10000000000002</v>
      </c>
      <c r="M348" s="4">
        <v>57.5</v>
      </c>
      <c r="N348" s="4">
        <v>36</v>
      </c>
    </row>
    <row r="349" spans="1:14" x14ac:dyDescent="0.35">
      <c r="A349" s="4">
        <v>2016</v>
      </c>
      <c r="B349" s="4" t="s">
        <v>236</v>
      </c>
      <c r="C349" s="4" t="s">
        <v>55</v>
      </c>
      <c r="D349" s="4">
        <v>345</v>
      </c>
      <c r="E349" s="4">
        <v>567</v>
      </c>
      <c r="F349" s="4">
        <v>60.8</v>
      </c>
      <c r="G349" s="4">
        <v>4090</v>
      </c>
      <c r="H349" s="4">
        <v>28</v>
      </c>
      <c r="I349" s="4">
        <v>18</v>
      </c>
      <c r="J349" s="6">
        <f t="shared" si="23"/>
        <v>3.1746031746031744E-2</v>
      </c>
      <c r="K349" s="4">
        <v>45</v>
      </c>
      <c r="L349" s="4">
        <v>255.6</v>
      </c>
      <c r="M349" s="4">
        <v>59.7</v>
      </c>
      <c r="N349" s="4">
        <v>35</v>
      </c>
    </row>
    <row r="350" spans="1:14" x14ac:dyDescent="0.35">
      <c r="A350" s="4">
        <v>2016</v>
      </c>
      <c r="B350" s="4" t="s">
        <v>135</v>
      </c>
      <c r="C350" s="4" t="s">
        <v>40</v>
      </c>
      <c r="D350" s="4">
        <v>364</v>
      </c>
      <c r="E350" s="4">
        <v>563</v>
      </c>
      <c r="F350" s="4">
        <v>64.7</v>
      </c>
      <c r="G350" s="4">
        <v>4206</v>
      </c>
      <c r="H350" s="4">
        <v>18</v>
      </c>
      <c r="I350" s="4">
        <v>8</v>
      </c>
      <c r="J350" s="6">
        <f t="shared" si="23"/>
        <v>1.4209591474245116E-2</v>
      </c>
      <c r="K350" s="4">
        <v>86</v>
      </c>
      <c r="L350" s="4">
        <v>262.89999999999998</v>
      </c>
      <c r="M350" s="4">
        <v>50.8</v>
      </c>
      <c r="N350" s="4">
        <v>41</v>
      </c>
    </row>
    <row r="351" spans="1:14" x14ac:dyDescent="0.35">
      <c r="A351" s="4">
        <v>2016</v>
      </c>
      <c r="B351" s="4" t="s">
        <v>222</v>
      </c>
      <c r="C351" s="4" t="s">
        <v>59</v>
      </c>
      <c r="D351" s="4">
        <v>357</v>
      </c>
      <c r="E351" s="4">
        <v>560</v>
      </c>
      <c r="F351" s="4">
        <v>63.8</v>
      </c>
      <c r="G351" s="4">
        <v>3937</v>
      </c>
      <c r="H351" s="4">
        <v>28</v>
      </c>
      <c r="I351" s="4">
        <v>6</v>
      </c>
      <c r="J351" s="6">
        <f t="shared" si="23"/>
        <v>1.0714285714285714E-2</v>
      </c>
      <c r="K351" s="4">
        <v>75</v>
      </c>
      <c r="L351" s="4">
        <v>262.5</v>
      </c>
      <c r="M351" s="4">
        <v>54.6</v>
      </c>
      <c r="N351" s="4">
        <v>16</v>
      </c>
    </row>
    <row r="352" spans="1:14" x14ac:dyDescent="0.35">
      <c r="A352" s="4">
        <v>2016</v>
      </c>
      <c r="B352" s="4" t="s">
        <v>144</v>
      </c>
      <c r="C352" s="4" t="s">
        <v>22</v>
      </c>
      <c r="D352" s="4">
        <v>395</v>
      </c>
      <c r="E352" s="4">
        <v>552</v>
      </c>
      <c r="F352" s="4">
        <v>71.599999999999994</v>
      </c>
      <c r="G352" s="4">
        <v>3877</v>
      </c>
      <c r="H352" s="4">
        <v>20</v>
      </c>
      <c r="I352" s="4">
        <v>5</v>
      </c>
      <c r="J352" s="6">
        <f t="shared" si="23"/>
        <v>9.057971014492754E-3</v>
      </c>
      <c r="K352" s="4">
        <v>71</v>
      </c>
      <c r="L352" s="4">
        <v>258.5</v>
      </c>
      <c r="M352" s="4">
        <v>57.3</v>
      </c>
      <c r="N352" s="4">
        <v>37</v>
      </c>
    </row>
    <row r="353" spans="1:14" x14ac:dyDescent="0.35">
      <c r="A353" s="4">
        <v>2016</v>
      </c>
      <c r="B353" s="4" t="s">
        <v>195</v>
      </c>
      <c r="C353" s="4" t="s">
        <v>36</v>
      </c>
      <c r="D353" s="4">
        <v>353</v>
      </c>
      <c r="E353" s="4">
        <v>546</v>
      </c>
      <c r="F353" s="4">
        <v>64.7</v>
      </c>
      <c r="G353" s="4">
        <v>4219</v>
      </c>
      <c r="H353" s="4">
        <v>21</v>
      </c>
      <c r="I353" s="4">
        <v>11</v>
      </c>
      <c r="J353" s="6">
        <f t="shared" si="23"/>
        <v>2.0146520146520148E-2</v>
      </c>
      <c r="K353" s="4">
        <v>59</v>
      </c>
      <c r="L353" s="4">
        <v>263.7</v>
      </c>
      <c r="M353" s="4">
        <v>56.8</v>
      </c>
      <c r="N353" s="4">
        <v>41</v>
      </c>
    </row>
    <row r="354" spans="1:14" x14ac:dyDescent="0.35">
      <c r="A354" s="4">
        <v>2016</v>
      </c>
      <c r="B354" s="4" t="s">
        <v>190</v>
      </c>
      <c r="C354" s="4" t="s">
        <v>13</v>
      </c>
      <c r="D354" s="4">
        <v>346</v>
      </c>
      <c r="E354" s="4">
        <v>545</v>
      </c>
      <c r="F354" s="4">
        <v>63.5</v>
      </c>
      <c r="G354" s="4">
        <v>4240</v>
      </c>
      <c r="H354" s="4">
        <v>31</v>
      </c>
      <c r="I354" s="4">
        <v>13</v>
      </c>
      <c r="J354" s="6">
        <f t="shared" si="23"/>
        <v>2.3853211009174313E-2</v>
      </c>
      <c r="K354" s="4">
        <v>64</v>
      </c>
      <c r="L354" s="4">
        <v>282.7</v>
      </c>
      <c r="M354" s="4">
        <v>65.900000000000006</v>
      </c>
      <c r="N354" s="4">
        <v>41</v>
      </c>
    </row>
    <row r="355" spans="1:14" x14ac:dyDescent="0.35">
      <c r="A355" s="4">
        <v>2016</v>
      </c>
      <c r="B355" s="4" t="s">
        <v>128</v>
      </c>
      <c r="C355" s="4" t="s">
        <v>44</v>
      </c>
      <c r="D355" s="4">
        <v>373</v>
      </c>
      <c r="E355" s="4">
        <v>534</v>
      </c>
      <c r="F355" s="4">
        <v>69.900000000000006</v>
      </c>
      <c r="G355" s="4">
        <v>4944</v>
      </c>
      <c r="H355" s="4">
        <v>38</v>
      </c>
      <c r="I355" s="4">
        <v>7</v>
      </c>
      <c r="J355" s="6">
        <f t="shared" si="23"/>
        <v>1.3108614232209739E-2</v>
      </c>
      <c r="K355" s="4">
        <v>76</v>
      </c>
      <c r="L355" s="4">
        <v>309</v>
      </c>
      <c r="M355" s="4">
        <v>79.400000000000006</v>
      </c>
      <c r="N355" s="4">
        <v>37</v>
      </c>
    </row>
    <row r="356" spans="1:14" x14ac:dyDescent="0.35">
      <c r="A356" s="4">
        <v>2016</v>
      </c>
      <c r="B356" s="4" t="s">
        <v>134</v>
      </c>
      <c r="C356" s="4" t="s">
        <v>53</v>
      </c>
      <c r="D356" s="4">
        <v>270</v>
      </c>
      <c r="E356" s="4">
        <v>510</v>
      </c>
      <c r="F356" s="4">
        <v>52.9</v>
      </c>
      <c r="G356" s="4">
        <v>3509</v>
      </c>
      <c r="H356" s="4">
        <v>19</v>
      </c>
      <c r="I356" s="4">
        <v>14</v>
      </c>
      <c r="J356" s="6">
        <f t="shared" si="23"/>
        <v>2.7450980392156862E-2</v>
      </c>
      <c r="K356" s="4">
        <v>88</v>
      </c>
      <c r="L356" s="4">
        <v>233.9</v>
      </c>
      <c r="M356" s="4">
        <v>48</v>
      </c>
      <c r="N356" s="4">
        <v>36</v>
      </c>
    </row>
    <row r="357" spans="1:14" x14ac:dyDescent="0.35">
      <c r="A357" s="4">
        <v>2016</v>
      </c>
      <c r="B357" s="4" t="s">
        <v>210</v>
      </c>
      <c r="C357" s="4" t="s">
        <v>12</v>
      </c>
      <c r="D357" s="4">
        <v>301</v>
      </c>
      <c r="E357" s="4">
        <v>510</v>
      </c>
      <c r="F357" s="4">
        <v>59</v>
      </c>
      <c r="G357" s="4">
        <v>2957</v>
      </c>
      <c r="H357" s="4">
        <v>15</v>
      </c>
      <c r="I357" s="4">
        <v>16</v>
      </c>
      <c r="J357" s="6">
        <f t="shared" si="23"/>
        <v>3.1372549019607843E-2</v>
      </c>
      <c r="K357" s="4">
        <v>53</v>
      </c>
      <c r="L357" s="4">
        <v>197.1</v>
      </c>
      <c r="M357" s="4">
        <v>49.5</v>
      </c>
      <c r="N357" s="4">
        <v>27</v>
      </c>
    </row>
    <row r="358" spans="1:14" x14ac:dyDescent="0.35">
      <c r="A358" s="4">
        <v>2016</v>
      </c>
      <c r="B358" s="4" t="s">
        <v>136</v>
      </c>
      <c r="C358" s="4" t="s">
        <v>30</v>
      </c>
      <c r="D358" s="4">
        <v>328</v>
      </c>
      <c r="E358" s="4">
        <v>509</v>
      </c>
      <c r="F358" s="4">
        <v>64.400000000000006</v>
      </c>
      <c r="G358" s="4">
        <v>3819</v>
      </c>
      <c r="H358" s="4">
        <v>29</v>
      </c>
      <c r="I358" s="4">
        <v>13</v>
      </c>
      <c r="J358" s="6">
        <f t="shared" si="23"/>
        <v>2.5540275049115914E-2</v>
      </c>
      <c r="K358" s="4">
        <v>72</v>
      </c>
      <c r="L358" s="4">
        <v>272.8</v>
      </c>
      <c r="M358" s="4">
        <v>61.8</v>
      </c>
      <c r="N358" s="4">
        <v>17</v>
      </c>
    </row>
    <row r="359" spans="1:14" x14ac:dyDescent="0.35">
      <c r="A359" s="4">
        <v>2016</v>
      </c>
      <c r="B359" s="4" t="s">
        <v>141</v>
      </c>
      <c r="C359" s="4" t="s">
        <v>34</v>
      </c>
      <c r="D359" s="4">
        <v>328</v>
      </c>
      <c r="E359" s="4">
        <v>489</v>
      </c>
      <c r="F359" s="4">
        <v>67.099999999999994</v>
      </c>
      <c r="G359" s="4">
        <v>3502</v>
      </c>
      <c r="H359" s="4">
        <v>15</v>
      </c>
      <c r="I359" s="4">
        <v>8</v>
      </c>
      <c r="J359" s="6">
        <f t="shared" si="23"/>
        <v>1.6359918200408999E-2</v>
      </c>
      <c r="K359" s="4">
        <v>80</v>
      </c>
      <c r="L359" s="4">
        <v>233.5</v>
      </c>
      <c r="M359" s="4">
        <v>58</v>
      </c>
      <c r="N359" s="4">
        <v>28</v>
      </c>
    </row>
    <row r="360" spans="1:14" x14ac:dyDescent="0.35">
      <c r="A360" s="4">
        <v>2016</v>
      </c>
      <c r="B360" s="4" t="s">
        <v>245</v>
      </c>
      <c r="C360" s="4" t="s">
        <v>20</v>
      </c>
      <c r="D360" s="4">
        <v>289</v>
      </c>
      <c r="E360" s="4">
        <v>486</v>
      </c>
      <c r="F360" s="4">
        <v>59.5</v>
      </c>
      <c r="G360" s="4">
        <v>3401</v>
      </c>
      <c r="H360" s="4">
        <v>18</v>
      </c>
      <c r="I360" s="4">
        <v>10</v>
      </c>
      <c r="J360" s="6">
        <f t="shared" si="23"/>
        <v>2.0576131687242798E-2</v>
      </c>
      <c r="K360" s="4">
        <v>76</v>
      </c>
      <c r="L360" s="4">
        <v>242.9</v>
      </c>
      <c r="M360" s="4">
        <v>48.4</v>
      </c>
      <c r="N360" s="4">
        <v>31</v>
      </c>
    </row>
    <row r="361" spans="1:14" x14ac:dyDescent="0.35">
      <c r="A361" s="4">
        <v>2016</v>
      </c>
      <c r="B361" s="4" t="s">
        <v>246</v>
      </c>
      <c r="C361" s="4" t="s">
        <v>18</v>
      </c>
      <c r="D361" s="4">
        <v>311</v>
      </c>
      <c r="E361" s="4">
        <v>459</v>
      </c>
      <c r="F361" s="4">
        <v>67.8</v>
      </c>
      <c r="G361" s="4">
        <v>3667</v>
      </c>
      <c r="H361" s="4">
        <v>23</v>
      </c>
      <c r="I361" s="4">
        <v>4</v>
      </c>
      <c r="J361" s="6">
        <f t="shared" si="23"/>
        <v>8.7145969498910684E-3</v>
      </c>
      <c r="K361" s="4">
        <v>83</v>
      </c>
      <c r="L361" s="4">
        <v>229.2</v>
      </c>
      <c r="M361" s="4">
        <v>78.8</v>
      </c>
      <c r="N361" s="4">
        <v>25</v>
      </c>
    </row>
    <row r="362" spans="1:14" x14ac:dyDescent="0.35">
      <c r="A362" s="4">
        <v>2016</v>
      </c>
      <c r="B362" s="4" t="s">
        <v>237</v>
      </c>
      <c r="C362" s="4" t="s">
        <v>56</v>
      </c>
      <c r="D362" s="4">
        <v>276</v>
      </c>
      <c r="E362" s="4">
        <v>451</v>
      </c>
      <c r="F362" s="4">
        <v>61.2</v>
      </c>
      <c r="G362" s="4">
        <v>3426</v>
      </c>
      <c r="H362" s="4">
        <v>26</v>
      </c>
      <c r="I362" s="4">
        <v>9</v>
      </c>
      <c r="J362" s="6">
        <f t="shared" si="23"/>
        <v>1.9955654101995565E-2</v>
      </c>
      <c r="K362" s="4">
        <v>60</v>
      </c>
      <c r="L362" s="4">
        <v>228.4</v>
      </c>
      <c r="M362" s="4">
        <v>59.4</v>
      </c>
      <c r="N362" s="4">
        <v>23</v>
      </c>
    </row>
    <row r="363" spans="1:14" x14ac:dyDescent="0.35">
      <c r="A363" s="4">
        <v>2016</v>
      </c>
      <c r="B363" s="4" t="s">
        <v>205</v>
      </c>
      <c r="C363" s="4" t="s">
        <v>61</v>
      </c>
      <c r="D363" s="4">
        <v>269</v>
      </c>
      <c r="E363" s="4">
        <v>436</v>
      </c>
      <c r="F363" s="4">
        <v>61.7</v>
      </c>
      <c r="G363" s="4">
        <v>3023</v>
      </c>
      <c r="H363" s="4">
        <v>17</v>
      </c>
      <c r="I363" s="4">
        <v>6</v>
      </c>
      <c r="J363" s="6">
        <f t="shared" si="23"/>
        <v>1.3761467889908258E-2</v>
      </c>
      <c r="K363" s="4">
        <v>84</v>
      </c>
      <c r="L363" s="4">
        <v>201.5</v>
      </c>
      <c r="M363" s="4">
        <v>61.4</v>
      </c>
      <c r="N363" s="4">
        <v>42</v>
      </c>
    </row>
    <row r="364" spans="1:14" x14ac:dyDescent="0.35">
      <c r="A364" s="4">
        <v>2016</v>
      </c>
      <c r="B364" s="4" t="s">
        <v>124</v>
      </c>
      <c r="C364" s="4" t="s">
        <v>15</v>
      </c>
      <c r="D364" s="4">
        <v>291</v>
      </c>
      <c r="E364" s="4">
        <v>432</v>
      </c>
      <c r="F364" s="4">
        <v>67.400000000000006</v>
      </c>
      <c r="G364" s="4">
        <v>3554</v>
      </c>
      <c r="H364" s="4">
        <v>28</v>
      </c>
      <c r="I364" s="4">
        <v>2</v>
      </c>
      <c r="J364" s="6">
        <f t="shared" si="23"/>
        <v>4.6296296296296294E-3</v>
      </c>
      <c r="K364" s="4">
        <v>79</v>
      </c>
      <c r="L364" s="4">
        <v>296.2</v>
      </c>
      <c r="M364" s="4">
        <v>79.099999999999994</v>
      </c>
      <c r="N364" s="4">
        <v>15</v>
      </c>
    </row>
    <row r="365" spans="1:14" x14ac:dyDescent="0.35">
      <c r="A365" s="4">
        <v>2016</v>
      </c>
      <c r="B365" s="4" t="s">
        <v>127</v>
      </c>
      <c r="C365" s="4" t="s">
        <v>51</v>
      </c>
      <c r="D365" s="4">
        <v>228</v>
      </c>
      <c r="E365" s="4">
        <v>403</v>
      </c>
      <c r="F365" s="4">
        <v>56.6</v>
      </c>
      <c r="G365" s="4">
        <v>2710</v>
      </c>
      <c r="H365" s="4">
        <v>12</v>
      </c>
      <c r="I365" s="4">
        <v>17</v>
      </c>
      <c r="J365" s="6">
        <f t="shared" si="23"/>
        <v>4.2183622828784122E-2</v>
      </c>
      <c r="K365" s="4">
        <v>57</v>
      </c>
      <c r="L365" s="4">
        <v>193.6</v>
      </c>
      <c r="M365" s="4">
        <v>37.9</v>
      </c>
      <c r="N365" s="4">
        <v>19</v>
      </c>
    </row>
    <row r="366" spans="1:14" x14ac:dyDescent="0.35">
      <c r="A366" s="4">
        <v>2016</v>
      </c>
      <c r="B366" s="4" t="s">
        <v>193</v>
      </c>
      <c r="C366" s="4" t="s">
        <v>42</v>
      </c>
      <c r="D366" s="4">
        <v>261</v>
      </c>
      <c r="E366" s="4">
        <v>389</v>
      </c>
      <c r="F366" s="4">
        <v>67.099999999999994</v>
      </c>
      <c r="G366" s="4">
        <v>2995</v>
      </c>
      <c r="H366" s="4">
        <v>19</v>
      </c>
      <c r="I366" s="4">
        <v>12</v>
      </c>
      <c r="J366" s="6">
        <f t="shared" si="23"/>
        <v>3.0848329048843187E-2</v>
      </c>
      <c r="K366" s="4">
        <v>74</v>
      </c>
      <c r="L366" s="4">
        <v>230.4</v>
      </c>
      <c r="M366" s="4">
        <v>49.4</v>
      </c>
      <c r="N366" s="4">
        <v>29</v>
      </c>
    </row>
    <row r="367" spans="1:14" x14ac:dyDescent="0.35">
      <c r="A367" s="4">
        <v>2016</v>
      </c>
      <c r="B367" s="4" t="s">
        <v>187</v>
      </c>
      <c r="C367" s="4" t="s">
        <v>49</v>
      </c>
      <c r="D367" s="4">
        <v>196</v>
      </c>
      <c r="E367" s="4">
        <v>331</v>
      </c>
      <c r="F367" s="4">
        <v>59.2</v>
      </c>
      <c r="G367" s="4">
        <v>2241</v>
      </c>
      <c r="H367" s="4">
        <v>16</v>
      </c>
      <c r="I367" s="4">
        <v>4</v>
      </c>
      <c r="J367" s="6">
        <f t="shared" si="23"/>
        <v>1.2084592145015106E-2</v>
      </c>
      <c r="K367" s="4">
        <v>65</v>
      </c>
      <c r="L367" s="4">
        <v>186.8</v>
      </c>
      <c r="M367" s="4">
        <v>49.5</v>
      </c>
      <c r="N367" s="4">
        <v>36</v>
      </c>
    </row>
    <row r="368" spans="1:14" x14ac:dyDescent="0.35">
      <c r="A368" s="4">
        <v>2016</v>
      </c>
      <c r="B368" s="4" t="s">
        <v>215</v>
      </c>
      <c r="C368" s="4" t="s">
        <v>113</v>
      </c>
      <c r="D368" s="4">
        <v>196</v>
      </c>
      <c r="E368" s="4">
        <v>322</v>
      </c>
      <c r="F368" s="4">
        <v>60.9</v>
      </c>
      <c r="G368" s="4">
        <v>2201</v>
      </c>
      <c r="H368" s="4">
        <v>9</v>
      </c>
      <c r="I368" s="4">
        <v>11</v>
      </c>
      <c r="J368" s="6">
        <f t="shared" si="23"/>
        <v>3.4161490683229816E-2</v>
      </c>
      <c r="K368" s="4">
        <v>65</v>
      </c>
      <c r="L368" s="4">
        <v>220.1</v>
      </c>
      <c r="M368" s="4">
        <v>37.1</v>
      </c>
      <c r="N368" s="4">
        <v>23</v>
      </c>
    </row>
    <row r="369" spans="1:14" x14ac:dyDescent="0.35">
      <c r="A369" s="4">
        <v>2016</v>
      </c>
      <c r="B369" s="4" t="s">
        <v>219</v>
      </c>
      <c r="C369" s="4" t="s">
        <v>17</v>
      </c>
      <c r="D369" s="4">
        <v>129</v>
      </c>
      <c r="E369" s="4">
        <v>216</v>
      </c>
      <c r="F369" s="4">
        <v>59.7</v>
      </c>
      <c r="G369" s="4">
        <v>1611</v>
      </c>
      <c r="H369" s="4">
        <v>8</v>
      </c>
      <c r="I369" s="4">
        <v>14</v>
      </c>
      <c r="J369" s="6">
        <f t="shared" si="23"/>
        <v>6.4814814814814811E-2</v>
      </c>
      <c r="K369" s="4">
        <v>37</v>
      </c>
      <c r="L369" s="4">
        <v>230.1</v>
      </c>
      <c r="M369" s="4">
        <v>39.799999999999997</v>
      </c>
      <c r="N369" s="4">
        <v>6</v>
      </c>
    </row>
    <row r="370" spans="1:14" x14ac:dyDescent="0.35">
      <c r="A370" s="4">
        <v>2016</v>
      </c>
      <c r="B370" s="4" t="s">
        <v>247</v>
      </c>
      <c r="C370" s="4" t="s">
        <v>113</v>
      </c>
      <c r="D370" s="4">
        <v>112</v>
      </c>
      <c r="E370" s="4">
        <v>205</v>
      </c>
      <c r="F370" s="4">
        <v>54.6</v>
      </c>
      <c r="G370" s="4">
        <v>1089</v>
      </c>
      <c r="H370" s="4">
        <v>5</v>
      </c>
      <c r="I370" s="4">
        <v>7</v>
      </c>
      <c r="J370" s="6">
        <f t="shared" si="23"/>
        <v>3.4146341463414637E-2</v>
      </c>
      <c r="K370" s="4">
        <v>66</v>
      </c>
      <c r="L370" s="4">
        <v>155.6</v>
      </c>
      <c r="M370" s="4">
        <v>18.899999999999999</v>
      </c>
      <c r="N370" s="4">
        <v>26</v>
      </c>
    </row>
    <row r="371" spans="1:14" x14ac:dyDescent="0.35">
      <c r="A371" s="4">
        <v>2016</v>
      </c>
      <c r="B371" s="4" t="s">
        <v>199</v>
      </c>
      <c r="C371" s="4" t="s">
        <v>17</v>
      </c>
      <c r="D371" s="4">
        <v>134</v>
      </c>
      <c r="E371" s="4">
        <v>200</v>
      </c>
      <c r="F371" s="4">
        <v>67</v>
      </c>
      <c r="G371" s="4">
        <v>1445</v>
      </c>
      <c r="H371" s="4">
        <v>6</v>
      </c>
      <c r="I371" s="4">
        <v>0</v>
      </c>
      <c r="J371" s="6">
        <f t="shared" si="23"/>
        <v>0</v>
      </c>
      <c r="K371" s="4">
        <v>64</v>
      </c>
      <c r="L371" s="4">
        <v>240.8</v>
      </c>
      <c r="M371" s="4">
        <v>59.5</v>
      </c>
      <c r="N371" s="4">
        <v>4</v>
      </c>
    </row>
    <row r="372" spans="1:14" x14ac:dyDescent="0.35">
      <c r="A372" s="4">
        <v>2016</v>
      </c>
      <c r="B372" s="4" t="s">
        <v>248</v>
      </c>
      <c r="C372" s="4" t="s">
        <v>57</v>
      </c>
      <c r="D372" s="4">
        <v>128</v>
      </c>
      <c r="E372" s="4">
        <v>195</v>
      </c>
      <c r="F372" s="4">
        <v>65.599999999999994</v>
      </c>
      <c r="G372" s="4">
        <v>1380</v>
      </c>
      <c r="H372" s="4">
        <v>6</v>
      </c>
      <c r="I372" s="4">
        <v>2</v>
      </c>
      <c r="J372" s="6">
        <f t="shared" si="23"/>
        <v>1.0256410256410256E-2</v>
      </c>
      <c r="K372" s="4">
        <v>44</v>
      </c>
      <c r="L372" s="4">
        <v>153.30000000000001</v>
      </c>
      <c r="M372" s="4">
        <v>42.1</v>
      </c>
      <c r="N372" s="4">
        <v>21</v>
      </c>
    </row>
    <row r="373" spans="1:14" x14ac:dyDescent="0.35">
      <c r="A373" s="4">
        <v>2016</v>
      </c>
      <c r="B373" s="4" t="s">
        <v>172</v>
      </c>
      <c r="C373" s="4" t="s">
        <v>57</v>
      </c>
      <c r="D373" s="4">
        <v>90</v>
      </c>
      <c r="E373" s="4">
        <v>165</v>
      </c>
      <c r="F373" s="4">
        <v>54.5</v>
      </c>
      <c r="G373" s="4">
        <v>1100</v>
      </c>
      <c r="H373" s="4">
        <v>6</v>
      </c>
      <c r="I373" s="4">
        <v>6</v>
      </c>
      <c r="J373" s="6">
        <f t="shared" si="23"/>
        <v>3.6363636363636362E-2</v>
      </c>
      <c r="K373" s="4">
        <v>54</v>
      </c>
      <c r="L373" s="4">
        <v>220</v>
      </c>
      <c r="M373" s="4">
        <v>31.5</v>
      </c>
      <c r="N373" s="4">
        <v>18</v>
      </c>
    </row>
    <row r="374" spans="1:14" x14ac:dyDescent="0.35">
      <c r="A374" s="4">
        <v>2016</v>
      </c>
      <c r="B374" s="4" t="s">
        <v>143</v>
      </c>
      <c r="C374" s="4" t="s">
        <v>49</v>
      </c>
      <c r="D374" s="4">
        <v>91</v>
      </c>
      <c r="E374" s="4">
        <v>160</v>
      </c>
      <c r="F374" s="4">
        <v>56.9</v>
      </c>
      <c r="G374" s="4">
        <v>925</v>
      </c>
      <c r="H374" s="4">
        <v>5</v>
      </c>
      <c r="I374" s="4">
        <v>6</v>
      </c>
      <c r="J374" s="6">
        <f t="shared" si="23"/>
        <v>3.7499999999999999E-2</v>
      </c>
      <c r="K374" s="4">
        <v>75</v>
      </c>
      <c r="L374" s="4">
        <v>154.19999999999999</v>
      </c>
      <c r="M374" s="4">
        <v>53.7</v>
      </c>
      <c r="N374" s="4">
        <v>11</v>
      </c>
    </row>
    <row r="375" spans="1:14" x14ac:dyDescent="0.35">
      <c r="A375" s="4">
        <v>2016</v>
      </c>
      <c r="B375" s="4" t="s">
        <v>194</v>
      </c>
      <c r="C375" s="4" t="s">
        <v>57</v>
      </c>
      <c r="D375" s="4">
        <v>87</v>
      </c>
      <c r="E375" s="4">
        <v>147</v>
      </c>
      <c r="F375" s="4">
        <v>59.2</v>
      </c>
      <c r="G375" s="4">
        <v>886</v>
      </c>
      <c r="H375" s="4">
        <v>2</v>
      </c>
      <c r="I375" s="4">
        <v>3</v>
      </c>
      <c r="J375" s="6">
        <f t="shared" si="23"/>
        <v>2.0408163265306121E-2</v>
      </c>
      <c r="K375" s="4">
        <v>58</v>
      </c>
      <c r="L375" s="4">
        <v>177.2</v>
      </c>
      <c r="M375" s="4">
        <v>36.4</v>
      </c>
      <c r="N375" s="4">
        <v>22</v>
      </c>
    </row>
    <row r="376" spans="1:14" x14ac:dyDescent="0.35">
      <c r="A376" s="4">
        <v>2016</v>
      </c>
      <c r="B376" s="4" t="s">
        <v>147</v>
      </c>
      <c r="C376" s="4" t="s">
        <v>17</v>
      </c>
      <c r="D376" s="4">
        <v>81</v>
      </c>
      <c r="E376" s="4">
        <v>137</v>
      </c>
      <c r="F376" s="4">
        <v>59.1</v>
      </c>
      <c r="G376" s="4">
        <v>1059</v>
      </c>
      <c r="H376" s="4">
        <v>4</v>
      </c>
      <c r="I376" s="4">
        <v>5</v>
      </c>
      <c r="J376" s="6">
        <f t="shared" si="23"/>
        <v>3.6496350364963501E-2</v>
      </c>
      <c r="K376" s="4">
        <v>54</v>
      </c>
      <c r="L376" s="4">
        <v>211.8</v>
      </c>
      <c r="M376" s="4">
        <v>23.2</v>
      </c>
      <c r="N376" s="4">
        <v>17</v>
      </c>
    </row>
    <row r="377" spans="1:14" x14ac:dyDescent="0.35">
      <c r="A377" s="4">
        <v>2016</v>
      </c>
      <c r="B377" s="4" t="s">
        <v>249</v>
      </c>
      <c r="C377" s="4" t="s">
        <v>51</v>
      </c>
      <c r="D377" s="4">
        <v>75</v>
      </c>
      <c r="E377" s="4">
        <v>133</v>
      </c>
      <c r="F377" s="4">
        <v>56.4</v>
      </c>
      <c r="G377" s="4">
        <v>809</v>
      </c>
      <c r="H377" s="4">
        <v>3</v>
      </c>
      <c r="I377" s="4">
        <v>7</v>
      </c>
      <c r="J377" s="6">
        <f t="shared" si="23"/>
        <v>5.2631578947368418E-2</v>
      </c>
      <c r="K377" s="4">
        <v>52</v>
      </c>
      <c r="L377" s="4">
        <v>134.80000000000001</v>
      </c>
      <c r="M377" s="4">
        <v>16.100000000000001</v>
      </c>
      <c r="N377" s="4">
        <v>13</v>
      </c>
    </row>
    <row r="378" spans="1:14" x14ac:dyDescent="0.35">
      <c r="A378" s="4">
        <v>2016</v>
      </c>
      <c r="B378" s="4" t="s">
        <v>145</v>
      </c>
      <c r="C378" s="4" t="s">
        <v>42</v>
      </c>
      <c r="D378" s="4">
        <v>55</v>
      </c>
      <c r="E378" s="4">
        <v>87</v>
      </c>
      <c r="F378" s="4">
        <v>63.2</v>
      </c>
      <c r="G378" s="4">
        <v>721</v>
      </c>
      <c r="H378" s="4">
        <v>8</v>
      </c>
      <c r="I378" s="4">
        <v>3</v>
      </c>
      <c r="J378" s="6">
        <f t="shared" si="23"/>
        <v>3.4482758620689655E-2</v>
      </c>
      <c r="K378" s="4">
        <v>66</v>
      </c>
      <c r="L378" s="4">
        <v>180.3</v>
      </c>
      <c r="M378" s="4">
        <v>77.8</v>
      </c>
      <c r="N378" s="4">
        <v>1</v>
      </c>
    </row>
    <row r="379" spans="1:14" x14ac:dyDescent="0.35">
      <c r="A379" s="4">
        <v>2016</v>
      </c>
      <c r="B379" s="4" t="s">
        <v>240</v>
      </c>
      <c r="C379" s="4" t="s">
        <v>30</v>
      </c>
      <c r="D379" s="4">
        <v>53</v>
      </c>
      <c r="E379" s="4">
        <v>86</v>
      </c>
      <c r="F379" s="4">
        <v>61.6</v>
      </c>
      <c r="G379" s="4">
        <v>558</v>
      </c>
      <c r="H379" s="4">
        <v>4</v>
      </c>
      <c r="I379" s="4">
        <v>2</v>
      </c>
      <c r="J379" s="6">
        <f t="shared" si="23"/>
        <v>2.3255813953488372E-2</v>
      </c>
      <c r="K379" s="4">
        <v>51</v>
      </c>
      <c r="L379" s="4">
        <v>69.8</v>
      </c>
      <c r="M379" s="4">
        <v>43.8</v>
      </c>
      <c r="N379" s="4">
        <v>4</v>
      </c>
    </row>
    <row r="380" spans="1:14" x14ac:dyDescent="0.35">
      <c r="A380" s="4">
        <v>2016</v>
      </c>
      <c r="B380" s="4" t="s">
        <v>250</v>
      </c>
      <c r="C380" s="4" t="s">
        <v>20</v>
      </c>
      <c r="D380" s="4">
        <v>49</v>
      </c>
      <c r="E380" s="4">
        <v>83</v>
      </c>
      <c r="F380" s="4">
        <v>59</v>
      </c>
      <c r="G380" s="4">
        <v>497</v>
      </c>
      <c r="H380" s="4">
        <v>2</v>
      </c>
      <c r="I380" s="4">
        <v>1</v>
      </c>
      <c r="J380" s="6">
        <f t="shared" si="23"/>
        <v>1.2048192771084338E-2</v>
      </c>
      <c r="K380" s="4">
        <v>31</v>
      </c>
      <c r="L380" s="4">
        <v>165.7</v>
      </c>
      <c r="M380" s="4">
        <v>23.3</v>
      </c>
      <c r="N380" s="4">
        <v>9</v>
      </c>
    </row>
    <row r="381" spans="1:14" x14ac:dyDescent="0.35">
      <c r="A381" s="4">
        <v>2016</v>
      </c>
      <c r="B381" s="4" t="s">
        <v>232</v>
      </c>
      <c r="C381" s="4" t="s">
        <v>12</v>
      </c>
      <c r="D381" s="4">
        <v>46</v>
      </c>
      <c r="E381" s="4">
        <v>73</v>
      </c>
      <c r="F381" s="4">
        <v>63</v>
      </c>
      <c r="G381" s="4">
        <v>461</v>
      </c>
      <c r="H381" s="4">
        <v>0</v>
      </c>
      <c r="I381" s="4">
        <v>0</v>
      </c>
      <c r="J381" s="6">
        <f t="shared" si="23"/>
        <v>0</v>
      </c>
      <c r="K381" s="4">
        <v>32</v>
      </c>
      <c r="L381" s="4">
        <v>153.69999999999999</v>
      </c>
      <c r="M381" s="4">
        <v>60.6</v>
      </c>
      <c r="N381" s="4">
        <v>5</v>
      </c>
    </row>
    <row r="382" spans="1:14" x14ac:dyDescent="0.35">
      <c r="A382" s="4">
        <v>2016</v>
      </c>
      <c r="B382" s="4" t="s">
        <v>231</v>
      </c>
      <c r="C382" s="4" t="s">
        <v>15</v>
      </c>
      <c r="D382" s="4">
        <v>43</v>
      </c>
      <c r="E382" s="4">
        <v>63</v>
      </c>
      <c r="F382" s="4">
        <v>68.3</v>
      </c>
      <c r="G382" s="4">
        <v>502</v>
      </c>
      <c r="H382" s="4">
        <v>4</v>
      </c>
      <c r="I382" s="4">
        <v>0</v>
      </c>
      <c r="J382" s="6">
        <f t="shared" si="23"/>
        <v>0</v>
      </c>
      <c r="K382" s="4">
        <v>37</v>
      </c>
      <c r="L382" s="4">
        <v>83.7</v>
      </c>
      <c r="M382" s="4">
        <v>86</v>
      </c>
      <c r="N382" s="4">
        <v>3</v>
      </c>
    </row>
    <row r="383" spans="1:14" x14ac:dyDescent="0.35">
      <c r="A383" s="4">
        <v>2016</v>
      </c>
      <c r="B383" s="4" t="s">
        <v>251</v>
      </c>
      <c r="C383" s="4" t="s">
        <v>15</v>
      </c>
      <c r="D383" s="4">
        <v>34</v>
      </c>
      <c r="E383" s="4">
        <v>55</v>
      </c>
      <c r="F383" s="4">
        <v>61.8</v>
      </c>
      <c r="G383" s="4">
        <v>400</v>
      </c>
      <c r="H383" s="4">
        <v>0</v>
      </c>
      <c r="I383" s="4">
        <v>0</v>
      </c>
      <c r="J383" s="6">
        <f t="shared" si="23"/>
        <v>0</v>
      </c>
      <c r="K383" s="4">
        <v>58</v>
      </c>
      <c r="L383" s="4">
        <v>133.30000000000001</v>
      </c>
      <c r="M383" s="4">
        <v>41.7</v>
      </c>
      <c r="N383" s="4">
        <v>6</v>
      </c>
    </row>
    <row r="384" spans="1:14" x14ac:dyDescent="0.35">
      <c r="A384" s="4">
        <v>2016</v>
      </c>
      <c r="B384" s="4" t="s">
        <v>196</v>
      </c>
      <c r="C384" s="4" t="s">
        <v>34</v>
      </c>
      <c r="D384" s="4">
        <v>36</v>
      </c>
      <c r="E384" s="4">
        <v>55</v>
      </c>
      <c r="F384" s="4">
        <v>65.5</v>
      </c>
      <c r="G384" s="4">
        <v>410</v>
      </c>
      <c r="H384" s="4">
        <v>3</v>
      </c>
      <c r="I384" s="4">
        <v>0</v>
      </c>
      <c r="J384" s="6">
        <f t="shared" si="23"/>
        <v>0</v>
      </c>
      <c r="K384" s="4">
        <v>49</v>
      </c>
      <c r="L384" s="4">
        <v>136.69999999999999</v>
      </c>
      <c r="M384" s="4">
        <v>31.8</v>
      </c>
      <c r="N384" s="4">
        <v>4</v>
      </c>
    </row>
    <row r="385" spans="1:14" x14ac:dyDescent="0.35">
      <c r="A385" s="4">
        <v>2016</v>
      </c>
      <c r="B385" s="4" t="s">
        <v>207</v>
      </c>
      <c r="C385" s="4" t="s">
        <v>53</v>
      </c>
      <c r="D385" s="4">
        <v>36</v>
      </c>
      <c r="E385" s="4">
        <v>53</v>
      </c>
      <c r="F385" s="4">
        <v>67.900000000000006</v>
      </c>
      <c r="G385" s="4">
        <v>453</v>
      </c>
      <c r="H385" s="4">
        <v>2</v>
      </c>
      <c r="I385" s="4">
        <v>5</v>
      </c>
      <c r="J385" s="6">
        <f t="shared" si="23"/>
        <v>9.4339622641509441E-2</v>
      </c>
      <c r="K385" s="4">
        <v>48</v>
      </c>
      <c r="L385" s="4">
        <v>90.6</v>
      </c>
      <c r="M385" s="4">
        <v>14.9</v>
      </c>
      <c r="N385" s="4">
        <v>0</v>
      </c>
    </row>
    <row r="386" spans="1:14" x14ac:dyDescent="0.35">
      <c r="A386" s="4">
        <v>2016</v>
      </c>
      <c r="B386" s="4" t="s">
        <v>152</v>
      </c>
      <c r="C386" s="4" t="s">
        <v>56</v>
      </c>
      <c r="D386" s="4">
        <v>30</v>
      </c>
      <c r="E386" s="4">
        <v>51</v>
      </c>
      <c r="F386" s="4">
        <v>58.8</v>
      </c>
      <c r="G386" s="4">
        <v>284</v>
      </c>
      <c r="H386" s="4">
        <v>2</v>
      </c>
      <c r="I386" s="4">
        <v>2</v>
      </c>
      <c r="J386" s="6">
        <f t="shared" ref="J386:J449" si="24">I386/E386</f>
        <v>3.9215686274509803E-2</v>
      </c>
      <c r="K386" s="4">
        <v>50</v>
      </c>
      <c r="L386" s="4">
        <v>71</v>
      </c>
      <c r="M386" s="4">
        <v>63.3</v>
      </c>
      <c r="N386" s="4">
        <v>5</v>
      </c>
    </row>
    <row r="387" spans="1:14" x14ac:dyDescent="0.35">
      <c r="A387" s="4">
        <v>2016</v>
      </c>
      <c r="B387" s="4" t="s">
        <v>226</v>
      </c>
      <c r="C387" s="4" t="s">
        <v>26</v>
      </c>
      <c r="D387" s="4">
        <v>19</v>
      </c>
      <c r="E387" s="4">
        <v>48</v>
      </c>
      <c r="F387" s="4">
        <v>39.6</v>
      </c>
      <c r="G387" s="4">
        <v>192</v>
      </c>
      <c r="H387" s="4">
        <v>2</v>
      </c>
      <c r="I387" s="4">
        <v>3</v>
      </c>
      <c r="J387" s="6">
        <f t="shared" si="24"/>
        <v>6.25E-2</v>
      </c>
      <c r="K387" s="4">
        <v>29</v>
      </c>
      <c r="L387" s="4">
        <v>38.4</v>
      </c>
      <c r="M387" s="4">
        <v>22.5</v>
      </c>
      <c r="N387" s="4">
        <v>1</v>
      </c>
    </row>
    <row r="388" spans="1:14" x14ac:dyDescent="0.35">
      <c r="A388" s="4">
        <v>2016</v>
      </c>
      <c r="B388" s="4" t="s">
        <v>217</v>
      </c>
      <c r="C388" s="4" t="s">
        <v>13</v>
      </c>
      <c r="D388" s="4">
        <v>23</v>
      </c>
      <c r="E388" s="4">
        <v>37</v>
      </c>
      <c r="F388" s="4">
        <v>62.2</v>
      </c>
      <c r="G388" s="4">
        <v>216</v>
      </c>
      <c r="H388" s="4">
        <v>1</v>
      </c>
      <c r="I388" s="4">
        <v>2</v>
      </c>
      <c r="J388" s="6">
        <f t="shared" si="24"/>
        <v>5.4054054054054057E-2</v>
      </c>
      <c r="K388" s="4">
        <v>32</v>
      </c>
      <c r="L388" s="4">
        <v>72</v>
      </c>
      <c r="M388" s="4">
        <v>23.8</v>
      </c>
      <c r="N388" s="4">
        <v>3</v>
      </c>
    </row>
    <row r="389" spans="1:14" x14ac:dyDescent="0.35">
      <c r="A389" s="4">
        <v>2016</v>
      </c>
      <c r="B389" s="4" t="s">
        <v>189</v>
      </c>
      <c r="C389" s="4" t="s">
        <v>22</v>
      </c>
      <c r="D389" s="4">
        <v>19</v>
      </c>
      <c r="E389" s="4">
        <v>35</v>
      </c>
      <c r="F389" s="4">
        <v>54.3</v>
      </c>
      <c r="G389" s="4">
        <v>242</v>
      </c>
      <c r="H389" s="4">
        <v>0</v>
      </c>
      <c r="I389" s="4">
        <v>0</v>
      </c>
      <c r="J389" s="6">
        <f t="shared" si="24"/>
        <v>0</v>
      </c>
      <c r="K389" s="4">
        <v>33</v>
      </c>
      <c r="L389" s="4">
        <v>80.7</v>
      </c>
      <c r="M389" s="4">
        <v>51.5</v>
      </c>
      <c r="N389" s="4">
        <v>1</v>
      </c>
    </row>
    <row r="390" spans="1:14" x14ac:dyDescent="0.35">
      <c r="A390" s="4">
        <v>2016</v>
      </c>
      <c r="B390" s="4" t="s">
        <v>252</v>
      </c>
      <c r="C390" s="4" t="s">
        <v>57</v>
      </c>
      <c r="D390" s="4">
        <v>14</v>
      </c>
      <c r="E390" s="4">
        <v>26</v>
      </c>
      <c r="F390" s="4">
        <v>53.8</v>
      </c>
      <c r="G390" s="4">
        <v>104</v>
      </c>
      <c r="H390" s="4">
        <v>0</v>
      </c>
      <c r="I390" s="4">
        <v>2</v>
      </c>
      <c r="J390" s="6">
        <f t="shared" si="24"/>
        <v>7.6923076923076927E-2</v>
      </c>
      <c r="K390" s="4">
        <v>17</v>
      </c>
      <c r="L390" s="4">
        <v>26</v>
      </c>
      <c r="M390" s="4">
        <v>64.099999999999994</v>
      </c>
      <c r="N390" s="4">
        <v>2</v>
      </c>
    </row>
    <row r="391" spans="1:14" x14ac:dyDescent="0.35">
      <c r="A391" s="4">
        <v>2016</v>
      </c>
      <c r="B391" s="4" t="s">
        <v>214</v>
      </c>
      <c r="C391" s="4" t="s">
        <v>61</v>
      </c>
      <c r="D391" s="4">
        <v>11</v>
      </c>
      <c r="E391" s="4">
        <v>26</v>
      </c>
      <c r="F391" s="4">
        <v>42.3</v>
      </c>
      <c r="G391" s="4">
        <v>131</v>
      </c>
      <c r="H391" s="4">
        <v>0</v>
      </c>
      <c r="I391" s="4">
        <v>0</v>
      </c>
      <c r="J391" s="6">
        <f t="shared" si="24"/>
        <v>0</v>
      </c>
      <c r="K391" s="4">
        <v>35</v>
      </c>
      <c r="L391" s="4">
        <v>21.8</v>
      </c>
      <c r="M391" s="4">
        <v>23.6</v>
      </c>
      <c r="N391" s="4">
        <v>3</v>
      </c>
    </row>
    <row r="392" spans="1:14" x14ac:dyDescent="0.35">
      <c r="A392" s="4">
        <v>2016</v>
      </c>
      <c r="B392" s="4" t="s">
        <v>171</v>
      </c>
      <c r="C392" s="4" t="s">
        <v>57</v>
      </c>
      <c r="D392" s="4">
        <v>14</v>
      </c>
      <c r="E392" s="4">
        <v>24</v>
      </c>
      <c r="F392" s="4">
        <v>58.3</v>
      </c>
      <c r="G392" s="4">
        <v>182</v>
      </c>
      <c r="H392" s="4">
        <v>1</v>
      </c>
      <c r="I392" s="4">
        <v>1</v>
      </c>
      <c r="J392" s="6">
        <f t="shared" si="24"/>
        <v>4.1666666666666664E-2</v>
      </c>
      <c r="K392" s="4">
        <v>31</v>
      </c>
      <c r="L392" s="4">
        <v>182</v>
      </c>
      <c r="M392" s="4">
        <v>27.9</v>
      </c>
      <c r="N392" s="4">
        <v>2</v>
      </c>
    </row>
    <row r="393" spans="1:14" x14ac:dyDescent="0.35">
      <c r="A393" s="4">
        <v>2016</v>
      </c>
      <c r="B393" s="4" t="s">
        <v>253</v>
      </c>
      <c r="C393" s="4" t="s">
        <v>59</v>
      </c>
      <c r="D393" s="4">
        <v>14</v>
      </c>
      <c r="E393" s="4">
        <v>21</v>
      </c>
      <c r="F393" s="4">
        <v>66.7</v>
      </c>
      <c r="G393" s="4">
        <v>150</v>
      </c>
      <c r="H393" s="4">
        <v>1</v>
      </c>
      <c r="I393" s="4">
        <v>1</v>
      </c>
      <c r="J393" s="6">
        <f t="shared" si="24"/>
        <v>4.7619047619047616E-2</v>
      </c>
      <c r="K393" s="4">
        <v>32</v>
      </c>
      <c r="L393" s="4">
        <v>150</v>
      </c>
      <c r="M393" s="4">
        <v>9.5</v>
      </c>
      <c r="N393" s="4">
        <v>2</v>
      </c>
    </row>
    <row r="394" spans="1:14" x14ac:dyDescent="0.35">
      <c r="A394" s="4">
        <v>2016</v>
      </c>
      <c r="B394" s="4" t="s">
        <v>254</v>
      </c>
      <c r="C394" s="4" t="s">
        <v>36</v>
      </c>
      <c r="D394" s="4">
        <v>13</v>
      </c>
      <c r="E394" s="4">
        <v>18</v>
      </c>
      <c r="F394" s="4">
        <v>72.2</v>
      </c>
      <c r="G394" s="4">
        <v>145</v>
      </c>
      <c r="H394" s="4">
        <v>1</v>
      </c>
      <c r="I394" s="4">
        <v>1</v>
      </c>
      <c r="J394" s="6">
        <f t="shared" si="24"/>
        <v>5.5555555555555552E-2</v>
      </c>
      <c r="K394" s="4">
        <v>31</v>
      </c>
      <c r="L394" s="4">
        <v>29</v>
      </c>
      <c r="M394" s="4">
        <v>66.400000000000006</v>
      </c>
      <c r="N394" s="4">
        <v>1</v>
      </c>
    </row>
    <row r="395" spans="1:14" x14ac:dyDescent="0.35">
      <c r="A395" s="4">
        <v>2016</v>
      </c>
      <c r="B395" s="4" t="s">
        <v>130</v>
      </c>
      <c r="C395" s="4" t="s">
        <v>18</v>
      </c>
      <c r="D395" s="4">
        <v>10</v>
      </c>
      <c r="E395" s="4">
        <v>18</v>
      </c>
      <c r="F395" s="4">
        <v>55.6</v>
      </c>
      <c r="G395" s="4">
        <v>93</v>
      </c>
      <c r="H395" s="4">
        <v>0</v>
      </c>
      <c r="I395" s="4">
        <v>2</v>
      </c>
      <c r="J395" s="6">
        <f t="shared" si="24"/>
        <v>0.1111111111111111</v>
      </c>
      <c r="K395" s="4">
        <v>33</v>
      </c>
      <c r="L395" s="4">
        <v>46.5</v>
      </c>
      <c r="M395" s="4">
        <v>3.2</v>
      </c>
      <c r="N395" s="4">
        <v>3</v>
      </c>
    </row>
    <row r="396" spans="1:14" x14ac:dyDescent="0.35">
      <c r="A396" s="4">
        <v>2016</v>
      </c>
      <c r="B396" s="4" t="s">
        <v>216</v>
      </c>
      <c r="C396" s="4" t="s">
        <v>59</v>
      </c>
      <c r="D396" s="4">
        <v>8</v>
      </c>
      <c r="E396" s="4">
        <v>15</v>
      </c>
      <c r="F396" s="4">
        <v>53.3</v>
      </c>
      <c r="G396" s="4">
        <v>50</v>
      </c>
      <c r="H396" s="4">
        <v>0</v>
      </c>
      <c r="I396" s="4">
        <v>0</v>
      </c>
      <c r="J396" s="6">
        <f t="shared" si="24"/>
        <v>0</v>
      </c>
      <c r="K396" s="4">
        <v>19</v>
      </c>
      <c r="L396" s="4">
        <v>16.7</v>
      </c>
      <c r="M396" s="4">
        <v>8.1999999999999993</v>
      </c>
      <c r="N396" s="4">
        <v>0</v>
      </c>
    </row>
    <row r="397" spans="1:14" x14ac:dyDescent="0.35">
      <c r="A397" s="4">
        <v>2016</v>
      </c>
      <c r="B397" s="4" t="s">
        <v>212</v>
      </c>
      <c r="C397" s="4" t="s">
        <v>51</v>
      </c>
      <c r="D397" s="4">
        <v>8</v>
      </c>
      <c r="E397" s="4">
        <v>14</v>
      </c>
      <c r="F397" s="4">
        <v>57.1</v>
      </c>
      <c r="G397" s="4">
        <v>126</v>
      </c>
      <c r="H397" s="4">
        <v>1</v>
      </c>
      <c r="I397" s="4">
        <v>1</v>
      </c>
      <c r="J397" s="6">
        <f t="shared" si="24"/>
        <v>7.1428571428571425E-2</v>
      </c>
      <c r="K397" s="4">
        <v>69</v>
      </c>
      <c r="L397" s="4">
        <v>63</v>
      </c>
      <c r="M397" s="4">
        <v>28.7</v>
      </c>
      <c r="N397" s="4">
        <v>3</v>
      </c>
    </row>
    <row r="398" spans="1:14" x14ac:dyDescent="0.35">
      <c r="A398" s="4">
        <v>2016</v>
      </c>
      <c r="B398" s="4" t="s">
        <v>213</v>
      </c>
      <c r="C398" s="4" t="s">
        <v>55</v>
      </c>
      <c r="D398" s="4">
        <v>10</v>
      </c>
      <c r="E398" s="4">
        <v>11</v>
      </c>
      <c r="F398" s="4">
        <v>90.9</v>
      </c>
      <c r="G398" s="4">
        <v>75</v>
      </c>
      <c r="H398" s="4">
        <v>1</v>
      </c>
      <c r="I398" s="4">
        <v>0</v>
      </c>
      <c r="J398" s="6">
        <f t="shared" si="24"/>
        <v>0</v>
      </c>
      <c r="K398" s="4">
        <v>13</v>
      </c>
      <c r="L398" s="4">
        <v>37.5</v>
      </c>
      <c r="M398" s="4">
        <v>96.7</v>
      </c>
      <c r="N398" s="4">
        <v>0</v>
      </c>
    </row>
    <row r="399" spans="1:14" x14ac:dyDescent="0.35">
      <c r="A399" s="4">
        <v>2016</v>
      </c>
      <c r="B399" s="4" t="s">
        <v>255</v>
      </c>
      <c r="C399" s="4" t="s">
        <v>61</v>
      </c>
      <c r="D399" s="4">
        <v>6</v>
      </c>
      <c r="E399" s="4">
        <v>11</v>
      </c>
      <c r="F399" s="4">
        <v>54.5</v>
      </c>
      <c r="G399" s="4">
        <v>96</v>
      </c>
      <c r="H399" s="4">
        <v>0</v>
      </c>
      <c r="I399" s="4">
        <v>1</v>
      </c>
      <c r="J399" s="6">
        <f t="shared" si="24"/>
        <v>9.0909090909090912E-2</v>
      </c>
      <c r="K399" s="4">
        <v>64</v>
      </c>
      <c r="L399" s="4">
        <v>96</v>
      </c>
      <c r="M399" s="4">
        <v>13.9</v>
      </c>
      <c r="N399" s="4">
        <v>1</v>
      </c>
    </row>
    <row r="400" spans="1:14" x14ac:dyDescent="0.35">
      <c r="A400" s="4">
        <v>2016</v>
      </c>
      <c r="B400" s="4" t="s">
        <v>256</v>
      </c>
      <c r="C400" s="4" t="s">
        <v>21</v>
      </c>
      <c r="D400" s="4">
        <v>2</v>
      </c>
      <c r="E400" s="4">
        <v>10</v>
      </c>
      <c r="F400" s="4">
        <v>20</v>
      </c>
      <c r="G400" s="4">
        <v>17</v>
      </c>
      <c r="H400" s="4">
        <v>0</v>
      </c>
      <c r="I400" s="4">
        <v>1</v>
      </c>
      <c r="J400" s="6">
        <f t="shared" si="24"/>
        <v>0.1</v>
      </c>
      <c r="K400" s="4">
        <v>9</v>
      </c>
      <c r="L400" s="4">
        <v>4.3</v>
      </c>
      <c r="M400" s="4">
        <v>4.5999999999999996</v>
      </c>
      <c r="N400" s="4">
        <v>0</v>
      </c>
    </row>
    <row r="401" spans="1:14" x14ac:dyDescent="0.35">
      <c r="A401" s="4">
        <v>2016</v>
      </c>
      <c r="B401" s="4" t="s">
        <v>209</v>
      </c>
      <c r="C401" s="4" t="s">
        <v>32</v>
      </c>
      <c r="D401" s="4">
        <v>3</v>
      </c>
      <c r="E401" s="4">
        <v>6</v>
      </c>
      <c r="F401" s="4">
        <v>50</v>
      </c>
      <c r="G401" s="4">
        <v>26</v>
      </c>
      <c r="H401" s="4">
        <v>0</v>
      </c>
      <c r="I401" s="4">
        <v>1</v>
      </c>
      <c r="J401" s="6">
        <f t="shared" si="24"/>
        <v>0.16666666666666666</v>
      </c>
      <c r="K401" s="4">
        <v>12</v>
      </c>
      <c r="L401" s="4">
        <v>6.5</v>
      </c>
      <c r="M401" s="4">
        <v>3.4</v>
      </c>
      <c r="N401" s="4">
        <v>0</v>
      </c>
    </row>
    <row r="402" spans="1:14" x14ac:dyDescent="0.35">
      <c r="A402" s="4">
        <v>2016</v>
      </c>
      <c r="B402" s="4" t="s">
        <v>242</v>
      </c>
      <c r="C402" s="4" t="s">
        <v>113</v>
      </c>
      <c r="D402" s="4">
        <v>3</v>
      </c>
      <c r="E402" s="4">
        <v>6</v>
      </c>
      <c r="F402" s="4">
        <v>50</v>
      </c>
      <c r="G402" s="4">
        <v>19</v>
      </c>
      <c r="H402" s="4">
        <v>0</v>
      </c>
      <c r="I402" s="4">
        <v>1</v>
      </c>
      <c r="J402" s="6">
        <f t="shared" si="24"/>
        <v>0.16666666666666666</v>
      </c>
      <c r="K402" s="4">
        <v>9</v>
      </c>
      <c r="L402" s="4">
        <v>19</v>
      </c>
      <c r="M402" s="4">
        <v>0.3</v>
      </c>
      <c r="N402" s="4">
        <v>0</v>
      </c>
    </row>
    <row r="403" spans="1:14" x14ac:dyDescent="0.35">
      <c r="A403" s="4">
        <v>2016</v>
      </c>
      <c r="B403" s="4" t="s">
        <v>257</v>
      </c>
      <c r="C403" s="4" t="s">
        <v>17</v>
      </c>
      <c r="D403" s="4">
        <v>2</v>
      </c>
      <c r="E403" s="4">
        <v>5</v>
      </c>
      <c r="F403" s="4">
        <v>40</v>
      </c>
      <c r="G403" s="4">
        <v>22</v>
      </c>
      <c r="H403" s="4">
        <v>0</v>
      </c>
      <c r="I403" s="4">
        <v>0</v>
      </c>
      <c r="J403" s="6">
        <f t="shared" si="24"/>
        <v>0</v>
      </c>
      <c r="K403" s="4">
        <v>12</v>
      </c>
      <c r="L403" s="4">
        <v>22</v>
      </c>
      <c r="M403" s="4">
        <v>0.9</v>
      </c>
      <c r="N403" s="4">
        <v>1</v>
      </c>
    </row>
    <row r="404" spans="1:14" x14ac:dyDescent="0.35">
      <c r="A404" s="4">
        <v>2016</v>
      </c>
      <c r="B404" s="4" t="s">
        <v>132</v>
      </c>
      <c r="C404" s="4" t="s">
        <v>18</v>
      </c>
      <c r="D404" s="4">
        <v>3</v>
      </c>
      <c r="E404" s="4">
        <v>4</v>
      </c>
      <c r="F404" s="4">
        <v>75</v>
      </c>
      <c r="G404" s="4">
        <v>29</v>
      </c>
      <c r="H404" s="4">
        <v>1</v>
      </c>
      <c r="I404" s="4">
        <v>0</v>
      </c>
      <c r="J404" s="6">
        <f t="shared" si="24"/>
        <v>0</v>
      </c>
      <c r="K404" s="4">
        <v>15</v>
      </c>
      <c r="L404" s="4">
        <v>29</v>
      </c>
      <c r="M404" s="4">
        <v>98.7</v>
      </c>
      <c r="N404" s="4">
        <v>0</v>
      </c>
    </row>
    <row r="405" spans="1:14" x14ac:dyDescent="0.35">
      <c r="A405" s="4">
        <v>2016</v>
      </c>
      <c r="B405" s="4" t="s">
        <v>148</v>
      </c>
      <c r="C405" s="4" t="s">
        <v>44</v>
      </c>
      <c r="D405" s="4">
        <v>1</v>
      </c>
      <c r="E405" s="4">
        <v>3</v>
      </c>
      <c r="F405" s="4">
        <v>33.299999999999997</v>
      </c>
      <c r="G405" s="4">
        <v>16</v>
      </c>
      <c r="H405" s="4">
        <v>0</v>
      </c>
      <c r="I405" s="4">
        <v>0</v>
      </c>
      <c r="J405" s="6">
        <f t="shared" si="24"/>
        <v>0</v>
      </c>
      <c r="K405" s="4">
        <v>16</v>
      </c>
      <c r="L405" s="4">
        <v>4</v>
      </c>
      <c r="M405" s="4">
        <v>15.3</v>
      </c>
      <c r="N405" s="4">
        <v>0</v>
      </c>
    </row>
    <row r="406" spans="1:14" x14ac:dyDescent="0.35">
      <c r="A406" s="4">
        <v>2016</v>
      </c>
      <c r="B406" s="4" t="s">
        <v>168</v>
      </c>
      <c r="C406" s="4" t="s">
        <v>38</v>
      </c>
      <c r="D406" s="4">
        <v>0</v>
      </c>
      <c r="E406" s="4">
        <v>1</v>
      </c>
      <c r="F406" s="4">
        <v>0</v>
      </c>
      <c r="G406" s="4">
        <v>0</v>
      </c>
      <c r="H406" s="4">
        <v>0</v>
      </c>
      <c r="I406" s="4">
        <v>0</v>
      </c>
      <c r="J406" s="6">
        <f t="shared" si="24"/>
        <v>0</v>
      </c>
      <c r="K406" s="4">
        <v>0</v>
      </c>
      <c r="L406" s="4">
        <v>0</v>
      </c>
      <c r="M406" s="4">
        <v>0.1</v>
      </c>
      <c r="N406" s="4">
        <v>0</v>
      </c>
    </row>
    <row r="407" spans="1:14" x14ac:dyDescent="0.35">
      <c r="A407" s="4">
        <v>2016</v>
      </c>
      <c r="B407" s="4" t="s">
        <v>186</v>
      </c>
      <c r="C407" s="4" t="s">
        <v>45</v>
      </c>
      <c r="D407" s="4">
        <v>1</v>
      </c>
      <c r="E407" s="4">
        <v>1</v>
      </c>
      <c r="F407" s="4">
        <v>100</v>
      </c>
      <c r="G407" s="4">
        <v>16</v>
      </c>
      <c r="H407" s="4">
        <v>0</v>
      </c>
      <c r="I407" s="4">
        <v>0</v>
      </c>
      <c r="J407" s="6">
        <f t="shared" si="24"/>
        <v>0</v>
      </c>
      <c r="K407" s="4">
        <v>16</v>
      </c>
      <c r="L407" s="4">
        <v>16</v>
      </c>
      <c r="M407" s="4">
        <v>99.4</v>
      </c>
      <c r="N407" s="4">
        <v>0</v>
      </c>
    </row>
    <row r="408" spans="1:14" x14ac:dyDescent="0.35">
      <c r="A408" s="4">
        <v>2017</v>
      </c>
      <c r="B408" s="4" t="s">
        <v>124</v>
      </c>
      <c r="C408" s="4" t="s">
        <v>15</v>
      </c>
      <c r="D408" s="4">
        <v>385</v>
      </c>
      <c r="E408" s="4">
        <v>581</v>
      </c>
      <c r="F408" s="4">
        <v>66.3</v>
      </c>
      <c r="G408" s="4">
        <v>4577</v>
      </c>
      <c r="H408" s="4">
        <v>32</v>
      </c>
      <c r="I408" s="4">
        <v>8</v>
      </c>
      <c r="J408" s="6">
        <f t="shared" si="24"/>
        <v>1.3769363166953529E-2</v>
      </c>
      <c r="K408" s="4">
        <v>64</v>
      </c>
      <c r="L408" s="4">
        <v>286.10000000000002</v>
      </c>
      <c r="M408" s="4">
        <v>73.2</v>
      </c>
      <c r="N408" s="4">
        <v>35</v>
      </c>
    </row>
    <row r="409" spans="1:14" x14ac:dyDescent="0.35">
      <c r="A409" s="4">
        <v>2017</v>
      </c>
      <c r="B409" s="4" t="s">
        <v>126</v>
      </c>
      <c r="C409" s="4" t="s">
        <v>114</v>
      </c>
      <c r="D409" s="4">
        <v>360</v>
      </c>
      <c r="E409" s="4">
        <v>575</v>
      </c>
      <c r="F409" s="4">
        <v>62.6</v>
      </c>
      <c r="G409" s="4">
        <v>4515</v>
      </c>
      <c r="H409" s="4">
        <v>28</v>
      </c>
      <c r="I409" s="4">
        <v>10</v>
      </c>
      <c r="J409" s="6">
        <f t="shared" si="24"/>
        <v>1.7391304347826087E-2</v>
      </c>
      <c r="K409" s="4">
        <v>75</v>
      </c>
      <c r="L409" s="4">
        <v>282.2</v>
      </c>
      <c r="M409" s="4">
        <v>64.099999999999994</v>
      </c>
      <c r="N409" s="4">
        <v>18</v>
      </c>
    </row>
    <row r="410" spans="1:14" x14ac:dyDescent="0.35">
      <c r="A410" s="4">
        <v>2017</v>
      </c>
      <c r="B410" s="4" t="s">
        <v>125</v>
      </c>
      <c r="C410" s="4" t="s">
        <v>27</v>
      </c>
      <c r="D410" s="4">
        <v>352</v>
      </c>
      <c r="E410" s="4">
        <v>571</v>
      </c>
      <c r="F410" s="4">
        <v>61.6</v>
      </c>
      <c r="G410" s="4">
        <v>3468</v>
      </c>
      <c r="H410" s="4">
        <v>19</v>
      </c>
      <c r="I410" s="4">
        <v>13</v>
      </c>
      <c r="J410" s="6">
        <f t="shared" si="24"/>
        <v>2.276707530647986E-2</v>
      </c>
      <c r="K410" s="4">
        <v>77</v>
      </c>
      <c r="L410" s="4">
        <v>231.2</v>
      </c>
      <c r="M410" s="4">
        <v>45.4</v>
      </c>
      <c r="N410" s="4">
        <v>31</v>
      </c>
    </row>
    <row r="411" spans="1:14" x14ac:dyDescent="0.35">
      <c r="A411" s="4">
        <v>2017</v>
      </c>
      <c r="B411" s="4" t="s">
        <v>122</v>
      </c>
      <c r="C411" s="4" t="s">
        <v>47</v>
      </c>
      <c r="D411" s="4">
        <v>371</v>
      </c>
      <c r="E411" s="4">
        <v>565</v>
      </c>
      <c r="F411" s="4">
        <v>65.7</v>
      </c>
      <c r="G411" s="4">
        <v>4446</v>
      </c>
      <c r="H411" s="4">
        <v>29</v>
      </c>
      <c r="I411" s="4">
        <v>10</v>
      </c>
      <c r="J411" s="6">
        <f t="shared" si="24"/>
        <v>1.7699115044247787E-2</v>
      </c>
      <c r="K411" s="4">
        <v>71</v>
      </c>
      <c r="L411" s="4">
        <v>277.89999999999998</v>
      </c>
      <c r="M411" s="4">
        <v>65.3</v>
      </c>
      <c r="N411" s="4">
        <v>47</v>
      </c>
    </row>
    <row r="412" spans="1:14" x14ac:dyDescent="0.35">
      <c r="A412" s="4">
        <v>2017</v>
      </c>
      <c r="B412" s="4" t="s">
        <v>136</v>
      </c>
      <c r="C412" s="4" t="s">
        <v>30</v>
      </c>
      <c r="D412" s="4">
        <v>360</v>
      </c>
      <c r="E412" s="4">
        <v>561</v>
      </c>
      <c r="F412" s="4">
        <v>64.2</v>
      </c>
      <c r="G412" s="4">
        <v>4251</v>
      </c>
      <c r="H412" s="4">
        <v>28</v>
      </c>
      <c r="I412" s="4">
        <v>14</v>
      </c>
      <c r="J412" s="6">
        <f t="shared" si="24"/>
        <v>2.4955436720142603E-2</v>
      </c>
      <c r="K412" s="4">
        <v>97</v>
      </c>
      <c r="L412" s="4">
        <v>283.39999999999998</v>
      </c>
      <c r="M412" s="4">
        <v>66.3</v>
      </c>
      <c r="N412" s="4">
        <v>21</v>
      </c>
    </row>
    <row r="413" spans="1:14" x14ac:dyDescent="0.35">
      <c r="A413" s="4">
        <v>2017</v>
      </c>
      <c r="B413" s="4" t="s">
        <v>195</v>
      </c>
      <c r="C413" s="4" t="s">
        <v>36</v>
      </c>
      <c r="D413" s="4">
        <v>339</v>
      </c>
      <c r="E413" s="4">
        <v>553</v>
      </c>
      <c r="F413" s="4">
        <v>61.3</v>
      </c>
      <c r="G413" s="4">
        <v>3983</v>
      </c>
      <c r="H413" s="4">
        <v>34</v>
      </c>
      <c r="I413" s="4">
        <v>11</v>
      </c>
      <c r="J413" s="6">
        <f t="shared" si="24"/>
        <v>1.9891500904159132E-2</v>
      </c>
      <c r="K413" s="4">
        <v>74</v>
      </c>
      <c r="L413" s="4">
        <v>248.9</v>
      </c>
      <c r="M413" s="4">
        <v>61.7</v>
      </c>
      <c r="N413" s="4">
        <v>43</v>
      </c>
    </row>
    <row r="414" spans="1:14" x14ac:dyDescent="0.35">
      <c r="A414" s="4">
        <v>2017</v>
      </c>
      <c r="B414" s="4" t="s">
        <v>131</v>
      </c>
      <c r="C414" s="4" t="s">
        <v>32</v>
      </c>
      <c r="D414" s="4">
        <v>352</v>
      </c>
      <c r="E414" s="4">
        <v>549</v>
      </c>
      <c r="F414" s="4">
        <v>64.099999999999994</v>
      </c>
      <c r="G414" s="4">
        <v>3141</v>
      </c>
      <c r="H414" s="4">
        <v>18</v>
      </c>
      <c r="I414" s="4">
        <v>13</v>
      </c>
      <c r="J414" s="6">
        <f t="shared" si="24"/>
        <v>2.3679417122040074E-2</v>
      </c>
      <c r="K414" s="4">
        <v>66</v>
      </c>
      <c r="L414" s="4">
        <v>196.3</v>
      </c>
      <c r="M414" s="4">
        <v>49.8</v>
      </c>
      <c r="N414" s="4">
        <v>27</v>
      </c>
    </row>
    <row r="415" spans="1:14" x14ac:dyDescent="0.35">
      <c r="A415" s="4">
        <v>2017</v>
      </c>
      <c r="B415" s="4" t="s">
        <v>201</v>
      </c>
      <c r="C415" s="4" t="s">
        <v>29</v>
      </c>
      <c r="D415" s="4">
        <v>347</v>
      </c>
      <c r="E415" s="4">
        <v>540</v>
      </c>
      <c r="F415" s="4">
        <v>64.3</v>
      </c>
      <c r="G415" s="4">
        <v>4093</v>
      </c>
      <c r="H415" s="4">
        <v>27</v>
      </c>
      <c r="I415" s="4">
        <v>13</v>
      </c>
      <c r="J415" s="6">
        <f t="shared" si="24"/>
        <v>2.4074074074074074E-2</v>
      </c>
      <c r="K415" s="4">
        <v>74</v>
      </c>
      <c r="L415" s="4">
        <v>255.8</v>
      </c>
      <c r="M415" s="4">
        <v>54.2</v>
      </c>
      <c r="N415" s="4">
        <v>41</v>
      </c>
    </row>
    <row r="416" spans="1:14" x14ac:dyDescent="0.35">
      <c r="A416" s="4">
        <v>2017</v>
      </c>
      <c r="B416" s="4" t="s">
        <v>123</v>
      </c>
      <c r="C416" s="4" t="s">
        <v>25</v>
      </c>
      <c r="D416" s="4">
        <v>386</v>
      </c>
      <c r="E416" s="4">
        <v>536</v>
      </c>
      <c r="F416" s="4">
        <v>72</v>
      </c>
      <c r="G416" s="4">
        <v>4334</v>
      </c>
      <c r="H416" s="4">
        <v>23</v>
      </c>
      <c r="I416" s="4">
        <v>8</v>
      </c>
      <c r="J416" s="6">
        <f t="shared" si="24"/>
        <v>1.4925373134328358E-2</v>
      </c>
      <c r="K416" s="4">
        <v>54</v>
      </c>
      <c r="L416" s="4">
        <v>270.89999999999998</v>
      </c>
      <c r="M416" s="4">
        <v>64.599999999999994</v>
      </c>
      <c r="N416" s="4">
        <v>20</v>
      </c>
    </row>
    <row r="417" spans="1:14" x14ac:dyDescent="0.35">
      <c r="A417" s="4">
        <v>2017</v>
      </c>
      <c r="B417" s="4" t="s">
        <v>128</v>
      </c>
      <c r="C417" s="4" t="s">
        <v>44</v>
      </c>
      <c r="D417" s="4">
        <v>342</v>
      </c>
      <c r="E417" s="4">
        <v>529</v>
      </c>
      <c r="F417" s="4">
        <v>64.7</v>
      </c>
      <c r="G417" s="4">
        <v>4095</v>
      </c>
      <c r="H417" s="4">
        <v>20</v>
      </c>
      <c r="I417" s="4">
        <v>12</v>
      </c>
      <c r="J417" s="6">
        <f t="shared" si="24"/>
        <v>2.2684310018903593E-2</v>
      </c>
      <c r="K417" s="4">
        <v>88</v>
      </c>
      <c r="L417" s="4">
        <v>255.9</v>
      </c>
      <c r="M417" s="4">
        <v>68.3</v>
      </c>
      <c r="N417" s="4">
        <v>24</v>
      </c>
    </row>
    <row r="418" spans="1:14" x14ac:dyDescent="0.35">
      <c r="A418" s="4">
        <v>2017</v>
      </c>
      <c r="B418" s="4" t="s">
        <v>223</v>
      </c>
      <c r="C418" s="4" t="s">
        <v>23</v>
      </c>
      <c r="D418" s="4">
        <v>315</v>
      </c>
      <c r="E418" s="4">
        <v>523</v>
      </c>
      <c r="F418" s="4">
        <v>60.2</v>
      </c>
      <c r="G418" s="4">
        <v>3687</v>
      </c>
      <c r="H418" s="4">
        <v>21</v>
      </c>
      <c r="I418" s="4">
        <v>13</v>
      </c>
      <c r="J418" s="6">
        <f t="shared" si="24"/>
        <v>2.4856596558317401E-2</v>
      </c>
      <c r="K418" s="4">
        <v>75</v>
      </c>
      <c r="L418" s="4">
        <v>230.4</v>
      </c>
      <c r="M418" s="4">
        <v>59.2</v>
      </c>
      <c r="N418" s="4">
        <v>24</v>
      </c>
    </row>
    <row r="419" spans="1:14" x14ac:dyDescent="0.35">
      <c r="A419" s="4">
        <v>2017</v>
      </c>
      <c r="B419" s="4" t="s">
        <v>222</v>
      </c>
      <c r="C419" s="4" t="s">
        <v>59</v>
      </c>
      <c r="D419" s="4">
        <v>323</v>
      </c>
      <c r="E419" s="4">
        <v>515</v>
      </c>
      <c r="F419" s="4">
        <v>62.7</v>
      </c>
      <c r="G419" s="4">
        <v>3496</v>
      </c>
      <c r="H419" s="4">
        <v>22</v>
      </c>
      <c r="I419" s="4">
        <v>13</v>
      </c>
      <c r="J419" s="6">
        <f t="shared" si="24"/>
        <v>2.524271844660194E-2</v>
      </c>
      <c r="K419" s="4">
        <v>87</v>
      </c>
      <c r="L419" s="4">
        <v>233.1</v>
      </c>
      <c r="M419" s="4">
        <v>51</v>
      </c>
      <c r="N419" s="4">
        <v>20</v>
      </c>
    </row>
    <row r="420" spans="1:14" x14ac:dyDescent="0.35">
      <c r="A420" s="4">
        <v>2017</v>
      </c>
      <c r="B420" s="4" t="s">
        <v>141</v>
      </c>
      <c r="C420" s="4" t="s">
        <v>34</v>
      </c>
      <c r="D420" s="4">
        <v>341</v>
      </c>
      <c r="E420" s="4">
        <v>505</v>
      </c>
      <c r="F420" s="4">
        <v>67.5</v>
      </c>
      <c r="G420" s="4">
        <v>4042</v>
      </c>
      <c r="H420" s="4">
        <v>26</v>
      </c>
      <c r="I420" s="4">
        <v>5</v>
      </c>
      <c r="J420" s="6">
        <f t="shared" si="24"/>
        <v>9.9009900990099011E-3</v>
      </c>
      <c r="K420" s="4">
        <v>79</v>
      </c>
      <c r="L420" s="4">
        <v>269.5</v>
      </c>
      <c r="M420" s="4">
        <v>67</v>
      </c>
      <c r="N420" s="4">
        <v>35</v>
      </c>
    </row>
    <row r="421" spans="1:14" x14ac:dyDescent="0.35">
      <c r="A421" s="4">
        <v>2017</v>
      </c>
      <c r="B421" s="4" t="s">
        <v>135</v>
      </c>
      <c r="C421" s="4" t="s">
        <v>40</v>
      </c>
      <c r="D421" s="4">
        <v>297</v>
      </c>
      <c r="E421" s="4">
        <v>496</v>
      </c>
      <c r="F421" s="4">
        <v>59.9</v>
      </c>
      <c r="G421" s="4">
        <v>3320</v>
      </c>
      <c r="H421" s="4">
        <v>25</v>
      </c>
      <c r="I421" s="4">
        <v>12</v>
      </c>
      <c r="J421" s="6">
        <f t="shared" si="24"/>
        <v>2.4193548387096774E-2</v>
      </c>
      <c r="K421" s="4">
        <v>77</v>
      </c>
      <c r="L421" s="4">
        <v>207.5</v>
      </c>
      <c r="M421" s="4">
        <v>45.7</v>
      </c>
      <c r="N421" s="4">
        <v>39</v>
      </c>
    </row>
    <row r="422" spans="1:14" x14ac:dyDescent="0.35">
      <c r="A422" s="4">
        <v>2017</v>
      </c>
      <c r="B422" s="4" t="s">
        <v>134</v>
      </c>
      <c r="C422" s="4" t="s">
        <v>53</v>
      </c>
      <c r="D422" s="4">
        <v>291</v>
      </c>
      <c r="E422" s="4">
        <v>492</v>
      </c>
      <c r="F422" s="4">
        <v>59.1</v>
      </c>
      <c r="G422" s="4">
        <v>3302</v>
      </c>
      <c r="H422" s="4">
        <v>22</v>
      </c>
      <c r="I422" s="4">
        <v>16</v>
      </c>
      <c r="J422" s="6">
        <f t="shared" si="24"/>
        <v>3.2520325203252036E-2</v>
      </c>
      <c r="K422" s="4">
        <v>64</v>
      </c>
      <c r="L422" s="4">
        <v>206.4</v>
      </c>
      <c r="M422" s="4">
        <v>53.3</v>
      </c>
      <c r="N422" s="4">
        <v>35</v>
      </c>
    </row>
    <row r="423" spans="1:14" x14ac:dyDescent="0.35">
      <c r="A423" s="4">
        <v>2017</v>
      </c>
      <c r="B423" s="4" t="s">
        <v>246</v>
      </c>
      <c r="C423" s="4" t="s">
        <v>18</v>
      </c>
      <c r="D423" s="4">
        <v>308</v>
      </c>
      <c r="E423" s="4">
        <v>490</v>
      </c>
      <c r="F423" s="4">
        <v>62.9</v>
      </c>
      <c r="G423" s="4">
        <v>3324</v>
      </c>
      <c r="H423" s="4">
        <v>22</v>
      </c>
      <c r="I423" s="4">
        <v>13</v>
      </c>
      <c r="J423" s="6">
        <f t="shared" si="24"/>
        <v>2.6530612244897958E-2</v>
      </c>
      <c r="K423" s="4">
        <v>81</v>
      </c>
      <c r="L423" s="4">
        <v>207.8</v>
      </c>
      <c r="M423" s="4">
        <v>69.5</v>
      </c>
      <c r="N423" s="4">
        <v>32</v>
      </c>
    </row>
    <row r="424" spans="1:14" x14ac:dyDescent="0.35">
      <c r="A424" s="4">
        <v>2017</v>
      </c>
      <c r="B424" s="4" t="s">
        <v>215</v>
      </c>
      <c r="C424" s="4" t="s">
        <v>22</v>
      </c>
      <c r="D424" s="4">
        <v>325</v>
      </c>
      <c r="E424" s="4">
        <v>481</v>
      </c>
      <c r="F424" s="4">
        <v>67.599999999999994</v>
      </c>
      <c r="G424" s="4">
        <v>3547</v>
      </c>
      <c r="H424" s="4">
        <v>22</v>
      </c>
      <c r="I424" s="4">
        <v>7</v>
      </c>
      <c r="J424" s="6">
        <f t="shared" si="24"/>
        <v>1.4553014553014554E-2</v>
      </c>
      <c r="K424" s="4">
        <v>65</v>
      </c>
      <c r="L424" s="4">
        <v>236.5</v>
      </c>
      <c r="M424" s="4">
        <v>74.3</v>
      </c>
      <c r="N424" s="4">
        <v>22</v>
      </c>
    </row>
    <row r="425" spans="1:14" x14ac:dyDescent="0.35">
      <c r="A425" s="4">
        <v>2017</v>
      </c>
      <c r="B425" s="4" t="s">
        <v>247</v>
      </c>
      <c r="C425" s="4" t="s">
        <v>113</v>
      </c>
      <c r="D425" s="4">
        <v>296</v>
      </c>
      <c r="E425" s="4">
        <v>477</v>
      </c>
      <c r="F425" s="4">
        <v>62.1</v>
      </c>
      <c r="G425" s="4">
        <v>3804</v>
      </c>
      <c r="H425" s="4">
        <v>28</v>
      </c>
      <c r="I425" s="4">
        <v>7</v>
      </c>
      <c r="J425" s="6">
        <f t="shared" si="24"/>
        <v>1.4675052410901468E-2</v>
      </c>
      <c r="K425" s="4">
        <v>94</v>
      </c>
      <c r="L425" s="4">
        <v>253.6</v>
      </c>
      <c r="M425" s="4">
        <v>52.1</v>
      </c>
      <c r="N425" s="4">
        <v>25</v>
      </c>
    </row>
    <row r="426" spans="1:14" x14ac:dyDescent="0.35">
      <c r="A426" s="4">
        <v>2017</v>
      </c>
      <c r="B426" s="4" t="s">
        <v>258</v>
      </c>
      <c r="C426" s="4" t="s">
        <v>57</v>
      </c>
      <c r="D426" s="4">
        <v>255</v>
      </c>
      <c r="E426" s="4">
        <v>476</v>
      </c>
      <c r="F426" s="4">
        <v>53.6</v>
      </c>
      <c r="G426" s="4">
        <v>2894</v>
      </c>
      <c r="H426" s="4">
        <v>11</v>
      </c>
      <c r="I426" s="4">
        <v>22</v>
      </c>
      <c r="J426" s="6">
        <f t="shared" si="24"/>
        <v>4.6218487394957986E-2</v>
      </c>
      <c r="K426" s="4">
        <v>56</v>
      </c>
      <c r="L426" s="4">
        <v>192.9</v>
      </c>
      <c r="M426" s="4">
        <v>29.7</v>
      </c>
      <c r="N426" s="4">
        <v>38</v>
      </c>
    </row>
    <row r="427" spans="1:14" x14ac:dyDescent="0.35">
      <c r="A427" s="4">
        <v>2017</v>
      </c>
      <c r="B427" s="4" t="s">
        <v>251</v>
      </c>
      <c r="C427" s="4" t="s">
        <v>13</v>
      </c>
      <c r="D427" s="4">
        <v>276</v>
      </c>
      <c r="E427" s="4">
        <v>469</v>
      </c>
      <c r="F427" s="4">
        <v>58.8</v>
      </c>
      <c r="G427" s="4">
        <v>3098</v>
      </c>
      <c r="H427" s="4">
        <v>13</v>
      </c>
      <c r="I427" s="4">
        <v>7</v>
      </c>
      <c r="J427" s="6">
        <f t="shared" si="24"/>
        <v>1.4925373134328358E-2</v>
      </c>
      <c r="K427" s="4">
        <v>80</v>
      </c>
      <c r="L427" s="4">
        <v>193.6</v>
      </c>
      <c r="M427" s="4">
        <v>41.5</v>
      </c>
      <c r="N427" s="4">
        <v>52</v>
      </c>
    </row>
    <row r="428" spans="1:14" x14ac:dyDescent="0.35">
      <c r="A428" s="4">
        <v>2017</v>
      </c>
      <c r="B428" s="4" t="s">
        <v>237</v>
      </c>
      <c r="C428" s="4" t="s">
        <v>56</v>
      </c>
      <c r="D428" s="4">
        <v>281</v>
      </c>
      <c r="E428" s="4">
        <v>453</v>
      </c>
      <c r="F428" s="4">
        <v>62</v>
      </c>
      <c r="G428" s="4">
        <v>3232</v>
      </c>
      <c r="H428" s="4">
        <v>13</v>
      </c>
      <c r="I428" s="4">
        <v>15</v>
      </c>
      <c r="J428" s="6">
        <f t="shared" si="24"/>
        <v>3.3112582781456956E-2</v>
      </c>
      <c r="K428" s="4">
        <v>75</v>
      </c>
      <c r="L428" s="4">
        <v>215.5</v>
      </c>
      <c r="M428" s="4">
        <v>58.8</v>
      </c>
      <c r="N428" s="4">
        <v>27</v>
      </c>
    </row>
    <row r="429" spans="1:14" x14ac:dyDescent="0.35">
      <c r="A429" s="4">
        <v>2017</v>
      </c>
      <c r="B429" s="4" t="s">
        <v>236</v>
      </c>
      <c r="C429" s="4" t="s">
        <v>55</v>
      </c>
      <c r="D429" s="4">
        <v>282</v>
      </c>
      <c r="E429" s="4">
        <v>442</v>
      </c>
      <c r="F429" s="4">
        <v>63.8</v>
      </c>
      <c r="G429" s="4">
        <v>3504</v>
      </c>
      <c r="H429" s="4">
        <v>19</v>
      </c>
      <c r="I429" s="4">
        <v>11</v>
      </c>
      <c r="J429" s="6">
        <f t="shared" si="24"/>
        <v>2.4886877828054297E-2</v>
      </c>
      <c r="K429" s="4">
        <v>70</v>
      </c>
      <c r="L429" s="4">
        <v>269.5</v>
      </c>
      <c r="M429" s="4">
        <v>54</v>
      </c>
      <c r="N429" s="4">
        <v>33</v>
      </c>
    </row>
    <row r="430" spans="1:14" x14ac:dyDescent="0.35">
      <c r="A430" s="4">
        <v>2017</v>
      </c>
      <c r="B430" s="4" t="s">
        <v>244</v>
      </c>
      <c r="C430" s="4" t="s">
        <v>45</v>
      </c>
      <c r="D430" s="4">
        <v>265</v>
      </c>
      <c r="E430" s="4">
        <v>440</v>
      </c>
      <c r="F430" s="4">
        <v>60.2</v>
      </c>
      <c r="G430" s="4">
        <v>3296</v>
      </c>
      <c r="H430" s="4">
        <v>33</v>
      </c>
      <c r="I430" s="4">
        <v>7</v>
      </c>
      <c r="J430" s="6">
        <f t="shared" si="24"/>
        <v>1.5909090909090907E-2</v>
      </c>
      <c r="K430" s="4">
        <v>72</v>
      </c>
      <c r="L430" s="4">
        <v>253.5</v>
      </c>
      <c r="M430" s="4">
        <v>77.2</v>
      </c>
      <c r="N430" s="4">
        <v>28</v>
      </c>
    </row>
    <row r="431" spans="1:14" x14ac:dyDescent="0.35">
      <c r="A431" s="4">
        <v>2017</v>
      </c>
      <c r="B431" s="4" t="s">
        <v>147</v>
      </c>
      <c r="C431" s="4" t="s">
        <v>42</v>
      </c>
      <c r="D431" s="4">
        <v>266</v>
      </c>
      <c r="E431" s="4">
        <v>429</v>
      </c>
      <c r="F431" s="4">
        <v>62</v>
      </c>
      <c r="G431" s="4">
        <v>2666</v>
      </c>
      <c r="H431" s="4">
        <v>19</v>
      </c>
      <c r="I431" s="4">
        <v>14</v>
      </c>
      <c r="J431" s="6">
        <f t="shared" si="24"/>
        <v>3.2634032634032632E-2</v>
      </c>
      <c r="K431" s="4">
        <v>65</v>
      </c>
      <c r="L431" s="4">
        <v>190.4</v>
      </c>
      <c r="M431" s="4">
        <v>45.6</v>
      </c>
      <c r="N431" s="4">
        <v>20</v>
      </c>
    </row>
    <row r="432" spans="1:14" x14ac:dyDescent="0.35">
      <c r="A432" s="4">
        <v>2017</v>
      </c>
      <c r="B432" s="4" t="s">
        <v>205</v>
      </c>
      <c r="C432" s="4" t="s">
        <v>61</v>
      </c>
      <c r="D432" s="4">
        <v>263</v>
      </c>
      <c r="E432" s="4">
        <v>420</v>
      </c>
      <c r="F432" s="4">
        <v>62.6</v>
      </c>
      <c r="G432" s="4">
        <v>2799</v>
      </c>
      <c r="H432" s="4">
        <v>14</v>
      </c>
      <c r="I432" s="4">
        <v>4</v>
      </c>
      <c r="J432" s="6">
        <f t="shared" si="24"/>
        <v>9.5238095238095247E-3</v>
      </c>
      <c r="K432" s="4">
        <v>47</v>
      </c>
      <c r="L432" s="4">
        <v>186.6</v>
      </c>
      <c r="M432" s="4">
        <v>60</v>
      </c>
      <c r="N432" s="4">
        <v>46</v>
      </c>
    </row>
    <row r="433" spans="1:14" x14ac:dyDescent="0.35">
      <c r="A433" s="4">
        <v>2017</v>
      </c>
      <c r="B433" s="4" t="s">
        <v>172</v>
      </c>
      <c r="C433" s="4" t="s">
        <v>51</v>
      </c>
      <c r="D433" s="4">
        <v>267</v>
      </c>
      <c r="E433" s="4">
        <v>397</v>
      </c>
      <c r="F433" s="4">
        <v>67.3</v>
      </c>
      <c r="G433" s="4">
        <v>2926</v>
      </c>
      <c r="H433" s="4">
        <v>18</v>
      </c>
      <c r="I433" s="4">
        <v>9</v>
      </c>
      <c r="J433" s="6">
        <f t="shared" si="24"/>
        <v>2.2670025188916875E-2</v>
      </c>
      <c r="K433" s="4">
        <v>69</v>
      </c>
      <c r="L433" s="4">
        <v>225.1</v>
      </c>
      <c r="M433" s="4">
        <v>60</v>
      </c>
      <c r="N433" s="4">
        <v>39</v>
      </c>
    </row>
    <row r="434" spans="1:14" x14ac:dyDescent="0.35">
      <c r="A434" s="4">
        <v>2017</v>
      </c>
      <c r="B434" s="4" t="s">
        <v>245</v>
      </c>
      <c r="C434" s="4" t="s">
        <v>20</v>
      </c>
      <c r="D434" s="4">
        <v>206</v>
      </c>
      <c r="E434" s="4">
        <v>349</v>
      </c>
      <c r="F434" s="4">
        <v>59</v>
      </c>
      <c r="G434" s="4">
        <v>2285</v>
      </c>
      <c r="H434" s="4">
        <v>12</v>
      </c>
      <c r="I434" s="4">
        <v>14</v>
      </c>
      <c r="J434" s="6">
        <f t="shared" si="24"/>
        <v>4.0114613180515762E-2</v>
      </c>
      <c r="K434" s="4">
        <v>44</v>
      </c>
      <c r="L434" s="4">
        <v>207.7</v>
      </c>
      <c r="M434" s="4">
        <v>33.1</v>
      </c>
      <c r="N434" s="4">
        <v>33</v>
      </c>
    </row>
    <row r="435" spans="1:14" x14ac:dyDescent="0.35">
      <c r="A435" s="4">
        <v>2017</v>
      </c>
      <c r="B435" s="4" t="s">
        <v>259</v>
      </c>
      <c r="C435" s="4" t="s">
        <v>17</v>
      </c>
      <c r="D435" s="4">
        <v>196</v>
      </c>
      <c r="E435" s="4">
        <v>330</v>
      </c>
      <c r="F435" s="4">
        <v>59.4</v>
      </c>
      <c r="G435" s="4">
        <v>2193</v>
      </c>
      <c r="H435" s="4">
        <v>7</v>
      </c>
      <c r="I435" s="4">
        <v>7</v>
      </c>
      <c r="J435" s="6">
        <f t="shared" si="24"/>
        <v>2.1212121212121213E-2</v>
      </c>
      <c r="K435" s="4">
        <v>70</v>
      </c>
      <c r="L435" s="4">
        <v>182.8</v>
      </c>
      <c r="M435" s="4">
        <v>31.6</v>
      </c>
      <c r="N435" s="4">
        <v>31</v>
      </c>
    </row>
    <row r="436" spans="1:14" x14ac:dyDescent="0.35">
      <c r="A436" s="4">
        <v>2017</v>
      </c>
      <c r="B436" s="4" t="s">
        <v>256</v>
      </c>
      <c r="C436" s="4" t="s">
        <v>21</v>
      </c>
      <c r="D436" s="4">
        <v>192</v>
      </c>
      <c r="E436" s="4">
        <v>316</v>
      </c>
      <c r="F436" s="4">
        <v>60.8</v>
      </c>
      <c r="G436" s="4">
        <v>1836</v>
      </c>
      <c r="H436" s="4">
        <v>9</v>
      </c>
      <c r="I436" s="4">
        <v>12</v>
      </c>
      <c r="J436" s="6">
        <f t="shared" si="24"/>
        <v>3.7974683544303799E-2</v>
      </c>
      <c r="K436" s="4">
        <v>55</v>
      </c>
      <c r="L436" s="4">
        <v>166.9</v>
      </c>
      <c r="M436" s="4">
        <v>44.2</v>
      </c>
      <c r="N436" s="4">
        <v>29</v>
      </c>
    </row>
    <row r="437" spans="1:14" x14ac:dyDescent="0.35">
      <c r="A437" s="4">
        <v>2017</v>
      </c>
      <c r="B437" s="4" t="s">
        <v>146</v>
      </c>
      <c r="C437" s="4" t="s">
        <v>26</v>
      </c>
      <c r="D437" s="4">
        <v>164</v>
      </c>
      <c r="E437" s="4">
        <v>267</v>
      </c>
      <c r="F437" s="4">
        <v>61.4</v>
      </c>
      <c r="G437" s="4">
        <v>1978</v>
      </c>
      <c r="H437" s="4">
        <v>9</v>
      </c>
      <c r="I437" s="4">
        <v>7</v>
      </c>
      <c r="J437" s="6">
        <f t="shared" si="24"/>
        <v>2.6217228464419477E-2</v>
      </c>
      <c r="K437" s="4">
        <v>46</v>
      </c>
      <c r="L437" s="4">
        <v>282.60000000000002</v>
      </c>
      <c r="M437" s="4">
        <v>52.5</v>
      </c>
      <c r="N437" s="4">
        <v>22</v>
      </c>
    </row>
    <row r="438" spans="1:14" x14ac:dyDescent="0.35">
      <c r="A438" s="4">
        <v>2017</v>
      </c>
      <c r="B438" s="4" t="s">
        <v>137</v>
      </c>
      <c r="C438" s="4" t="s">
        <v>21</v>
      </c>
      <c r="D438" s="4">
        <v>154</v>
      </c>
      <c r="E438" s="4">
        <v>238</v>
      </c>
      <c r="F438" s="4">
        <v>64.7</v>
      </c>
      <c r="G438" s="4">
        <v>1675</v>
      </c>
      <c r="H438" s="4">
        <v>16</v>
      </c>
      <c r="I438" s="4">
        <v>6</v>
      </c>
      <c r="J438" s="6">
        <f t="shared" si="24"/>
        <v>2.5210084033613446E-2</v>
      </c>
      <c r="K438" s="4">
        <v>72</v>
      </c>
      <c r="L438" s="4">
        <v>239.3</v>
      </c>
      <c r="M438" s="4">
        <v>64.400000000000006</v>
      </c>
      <c r="N438" s="4">
        <v>22</v>
      </c>
    </row>
    <row r="439" spans="1:14" x14ac:dyDescent="0.35">
      <c r="A439" s="4">
        <v>2017</v>
      </c>
      <c r="B439" s="4" t="s">
        <v>260</v>
      </c>
      <c r="C439" s="4" t="s">
        <v>49</v>
      </c>
      <c r="D439" s="4">
        <v>123</v>
      </c>
      <c r="E439" s="4">
        <v>224</v>
      </c>
      <c r="F439" s="4">
        <v>54.9</v>
      </c>
      <c r="G439" s="4">
        <v>1430</v>
      </c>
      <c r="H439" s="4">
        <v>4</v>
      </c>
      <c r="I439" s="4">
        <v>6</v>
      </c>
      <c r="J439" s="6">
        <f t="shared" si="24"/>
        <v>2.6785714285714284E-2</v>
      </c>
      <c r="K439" s="4">
        <v>83</v>
      </c>
      <c r="L439" s="4">
        <v>204.3</v>
      </c>
      <c r="M439" s="4">
        <v>32.6</v>
      </c>
      <c r="N439" s="4">
        <v>19</v>
      </c>
    </row>
    <row r="440" spans="1:14" x14ac:dyDescent="0.35">
      <c r="A440" s="4">
        <v>2017</v>
      </c>
      <c r="B440" s="4" t="s">
        <v>232</v>
      </c>
      <c r="C440" s="4" t="s">
        <v>12</v>
      </c>
      <c r="D440" s="4">
        <v>125</v>
      </c>
      <c r="E440" s="4">
        <v>223</v>
      </c>
      <c r="F440" s="4">
        <v>56.1</v>
      </c>
      <c r="G440" s="4">
        <v>1412</v>
      </c>
      <c r="H440" s="4">
        <v>5</v>
      </c>
      <c r="I440" s="4">
        <v>6</v>
      </c>
      <c r="J440" s="6">
        <f t="shared" si="24"/>
        <v>2.6905829596412557E-2</v>
      </c>
      <c r="K440" s="4">
        <v>57</v>
      </c>
      <c r="L440" s="4">
        <v>176.5</v>
      </c>
      <c r="M440" s="4">
        <v>37.200000000000003</v>
      </c>
      <c r="N440" s="4">
        <v>21</v>
      </c>
    </row>
    <row r="441" spans="1:14" x14ac:dyDescent="0.35">
      <c r="A441" s="4">
        <v>2017</v>
      </c>
      <c r="B441" s="4" t="s">
        <v>199</v>
      </c>
      <c r="C441" s="4" t="s">
        <v>49</v>
      </c>
      <c r="D441" s="4">
        <v>123</v>
      </c>
      <c r="E441" s="4">
        <v>211</v>
      </c>
      <c r="F441" s="4">
        <v>58.3</v>
      </c>
      <c r="G441" s="4">
        <v>1287</v>
      </c>
      <c r="H441" s="4">
        <v>4</v>
      </c>
      <c r="I441" s="4">
        <v>4</v>
      </c>
      <c r="J441" s="6">
        <f t="shared" si="24"/>
        <v>1.8957345971563982E-2</v>
      </c>
      <c r="K441" s="4">
        <v>59</v>
      </c>
      <c r="L441" s="4">
        <v>117</v>
      </c>
      <c r="M441" s="4">
        <v>37.200000000000003</v>
      </c>
      <c r="N441" s="4">
        <v>16</v>
      </c>
    </row>
    <row r="442" spans="1:14" x14ac:dyDescent="0.35">
      <c r="A442" s="4">
        <v>2017</v>
      </c>
      <c r="B442" s="4" t="s">
        <v>261</v>
      </c>
      <c r="C442" s="4" t="s">
        <v>12</v>
      </c>
      <c r="D442" s="4">
        <v>126</v>
      </c>
      <c r="E442" s="4">
        <v>204</v>
      </c>
      <c r="F442" s="4">
        <v>61.8</v>
      </c>
      <c r="G442" s="4">
        <v>1699</v>
      </c>
      <c r="H442" s="4">
        <v>19</v>
      </c>
      <c r="I442" s="4">
        <v>8</v>
      </c>
      <c r="J442" s="6">
        <f t="shared" si="24"/>
        <v>3.9215686274509803E-2</v>
      </c>
      <c r="K442" s="4">
        <v>72</v>
      </c>
      <c r="L442" s="4">
        <v>242.7</v>
      </c>
      <c r="M442" s="4">
        <v>83.6</v>
      </c>
      <c r="N442" s="4">
        <v>19</v>
      </c>
    </row>
    <row r="443" spans="1:14" x14ac:dyDescent="0.35">
      <c r="A443" s="4">
        <v>2017</v>
      </c>
      <c r="B443" s="4" t="s">
        <v>231</v>
      </c>
      <c r="C443" s="4" t="s">
        <v>49</v>
      </c>
      <c r="D443" s="4">
        <v>120</v>
      </c>
      <c r="E443" s="4">
        <v>178</v>
      </c>
      <c r="F443" s="4">
        <v>67.400000000000006</v>
      </c>
      <c r="G443" s="4">
        <v>1560</v>
      </c>
      <c r="H443" s="4">
        <v>7</v>
      </c>
      <c r="I443" s="4">
        <v>5</v>
      </c>
      <c r="J443" s="6">
        <f t="shared" si="24"/>
        <v>2.8089887640449437E-2</v>
      </c>
      <c r="K443" s="4">
        <v>61</v>
      </c>
      <c r="L443" s="4">
        <v>260</v>
      </c>
      <c r="M443" s="4">
        <v>80.7</v>
      </c>
      <c r="N443" s="4">
        <v>8</v>
      </c>
    </row>
    <row r="444" spans="1:14" x14ac:dyDescent="0.35">
      <c r="A444" s="4">
        <v>2017</v>
      </c>
      <c r="B444" s="4" t="s">
        <v>210</v>
      </c>
      <c r="C444" s="4" t="s">
        <v>20</v>
      </c>
      <c r="D444" s="4">
        <v>96</v>
      </c>
      <c r="E444" s="4">
        <v>172</v>
      </c>
      <c r="F444" s="4">
        <v>55.8</v>
      </c>
      <c r="G444" s="4">
        <v>1088</v>
      </c>
      <c r="H444" s="4">
        <v>5</v>
      </c>
      <c r="I444" s="4">
        <v>5</v>
      </c>
      <c r="J444" s="6">
        <f t="shared" si="24"/>
        <v>2.9069767441860465E-2</v>
      </c>
      <c r="K444" s="4">
        <v>54</v>
      </c>
      <c r="L444" s="4">
        <v>181.3</v>
      </c>
      <c r="M444" s="4">
        <v>50.3</v>
      </c>
      <c r="N444" s="4">
        <v>10</v>
      </c>
    </row>
    <row r="445" spans="1:14" x14ac:dyDescent="0.35">
      <c r="A445" s="4">
        <v>2017</v>
      </c>
      <c r="B445" s="4" t="s">
        <v>143</v>
      </c>
      <c r="C445" s="4" t="s">
        <v>26</v>
      </c>
      <c r="D445" s="4">
        <v>95</v>
      </c>
      <c r="E445" s="4">
        <v>171</v>
      </c>
      <c r="F445" s="4">
        <v>55.6</v>
      </c>
      <c r="G445" s="4">
        <v>1086</v>
      </c>
      <c r="H445" s="4">
        <v>6</v>
      </c>
      <c r="I445" s="4">
        <v>6</v>
      </c>
      <c r="J445" s="6">
        <f t="shared" si="24"/>
        <v>3.5087719298245612E-2</v>
      </c>
      <c r="K445" s="4">
        <v>52</v>
      </c>
      <c r="L445" s="4">
        <v>217.2</v>
      </c>
      <c r="M445" s="4">
        <v>30.6</v>
      </c>
      <c r="N445" s="4">
        <v>23</v>
      </c>
    </row>
    <row r="446" spans="1:14" x14ac:dyDescent="0.35">
      <c r="A446" s="4">
        <v>2017</v>
      </c>
      <c r="B446" s="4" t="s">
        <v>127</v>
      </c>
      <c r="C446" s="4" t="s">
        <v>55</v>
      </c>
      <c r="D446" s="4">
        <v>96</v>
      </c>
      <c r="E446" s="4">
        <v>163</v>
      </c>
      <c r="F446" s="4">
        <v>58.9</v>
      </c>
      <c r="G446" s="4">
        <v>1103</v>
      </c>
      <c r="H446" s="4">
        <v>7</v>
      </c>
      <c r="I446" s="4">
        <v>3</v>
      </c>
      <c r="J446" s="6">
        <f t="shared" si="24"/>
        <v>1.8404907975460124E-2</v>
      </c>
      <c r="K446" s="4">
        <v>41</v>
      </c>
      <c r="L446" s="4">
        <v>183.8</v>
      </c>
      <c r="M446" s="4">
        <v>59.7</v>
      </c>
      <c r="N446" s="4">
        <v>7</v>
      </c>
    </row>
    <row r="447" spans="1:14" x14ac:dyDescent="0.35">
      <c r="A447" s="4">
        <v>2017</v>
      </c>
      <c r="B447" s="4" t="s">
        <v>226</v>
      </c>
      <c r="C447" s="4" t="s">
        <v>26</v>
      </c>
      <c r="D447" s="4">
        <v>79</v>
      </c>
      <c r="E447" s="4">
        <v>159</v>
      </c>
      <c r="F447" s="4">
        <v>49.7</v>
      </c>
      <c r="G447" s="4">
        <v>894</v>
      </c>
      <c r="H447" s="4">
        <v>6</v>
      </c>
      <c r="I447" s="4">
        <v>5</v>
      </c>
      <c r="J447" s="6">
        <f t="shared" si="24"/>
        <v>3.1446540880503145E-2</v>
      </c>
      <c r="K447" s="4">
        <v>52</v>
      </c>
      <c r="L447" s="4">
        <v>178.8</v>
      </c>
      <c r="M447" s="4">
        <v>36.700000000000003</v>
      </c>
      <c r="N447" s="4">
        <v>7</v>
      </c>
    </row>
    <row r="448" spans="1:14" x14ac:dyDescent="0.35">
      <c r="A448" s="4">
        <v>2017</v>
      </c>
      <c r="B448" s="4" t="s">
        <v>213</v>
      </c>
      <c r="C448" s="4" t="s">
        <v>17</v>
      </c>
      <c r="D448" s="4">
        <v>93</v>
      </c>
      <c r="E448" s="4">
        <v>140</v>
      </c>
      <c r="F448" s="4">
        <v>66.400000000000006</v>
      </c>
      <c r="G448" s="4">
        <v>833</v>
      </c>
      <c r="H448" s="4">
        <v>4</v>
      </c>
      <c r="I448" s="4">
        <v>5</v>
      </c>
      <c r="J448" s="6">
        <f t="shared" si="24"/>
        <v>3.5714285714285712E-2</v>
      </c>
      <c r="K448" s="4">
        <v>29</v>
      </c>
      <c r="L448" s="4">
        <v>208.3</v>
      </c>
      <c r="M448" s="4">
        <v>28.3</v>
      </c>
      <c r="N448" s="4">
        <v>8</v>
      </c>
    </row>
    <row r="449" spans="1:14" x14ac:dyDescent="0.35">
      <c r="A449" s="4">
        <v>2017</v>
      </c>
      <c r="B449" s="4" t="s">
        <v>145</v>
      </c>
      <c r="C449" s="4" t="s">
        <v>42</v>
      </c>
      <c r="D449" s="4">
        <v>78</v>
      </c>
      <c r="E449" s="4">
        <v>127</v>
      </c>
      <c r="F449" s="4">
        <v>61.4</v>
      </c>
      <c r="G449" s="4">
        <v>861</v>
      </c>
      <c r="H449" s="4">
        <v>4</v>
      </c>
      <c r="I449" s="4">
        <v>5</v>
      </c>
      <c r="J449" s="6">
        <f t="shared" si="24"/>
        <v>3.937007874015748E-2</v>
      </c>
      <c r="K449" s="4">
        <v>61</v>
      </c>
      <c r="L449" s="4">
        <v>215.3</v>
      </c>
      <c r="M449" s="4">
        <v>44.3</v>
      </c>
      <c r="N449" s="4">
        <v>12</v>
      </c>
    </row>
    <row r="450" spans="1:14" x14ac:dyDescent="0.35">
      <c r="A450" s="4">
        <v>2017</v>
      </c>
      <c r="B450" s="4" t="s">
        <v>249</v>
      </c>
      <c r="C450" s="4" t="s">
        <v>51</v>
      </c>
      <c r="D450" s="4">
        <v>55</v>
      </c>
      <c r="E450" s="4">
        <v>112</v>
      </c>
      <c r="F450" s="4">
        <v>49.1</v>
      </c>
      <c r="G450" s="4">
        <v>544</v>
      </c>
      <c r="H450" s="4">
        <v>1</v>
      </c>
      <c r="I450" s="4">
        <v>3</v>
      </c>
      <c r="J450" s="6">
        <f t="shared" ref="J450:J513" si="25">I450/E450</f>
        <v>2.6785714285714284E-2</v>
      </c>
      <c r="K450" s="4">
        <v>46</v>
      </c>
      <c r="L450" s="4">
        <v>136</v>
      </c>
      <c r="M450" s="4">
        <v>27.5</v>
      </c>
      <c r="N450" s="4">
        <v>8</v>
      </c>
    </row>
    <row r="451" spans="1:14" x14ac:dyDescent="0.35">
      <c r="A451" s="4">
        <v>2017</v>
      </c>
      <c r="B451" s="4" t="s">
        <v>196</v>
      </c>
      <c r="C451" s="4" t="s">
        <v>45</v>
      </c>
      <c r="D451" s="4">
        <v>57</v>
      </c>
      <c r="E451" s="4">
        <v>101</v>
      </c>
      <c r="F451" s="4">
        <v>56.4</v>
      </c>
      <c r="G451" s="4">
        <v>537</v>
      </c>
      <c r="H451" s="4">
        <v>5</v>
      </c>
      <c r="I451" s="4">
        <v>2</v>
      </c>
      <c r="J451" s="6">
        <f t="shared" si="25"/>
        <v>1.9801980198019802E-2</v>
      </c>
      <c r="K451" s="4">
        <v>35</v>
      </c>
      <c r="L451" s="4">
        <v>76.7</v>
      </c>
      <c r="M451" s="4">
        <v>34.700000000000003</v>
      </c>
      <c r="N451" s="4">
        <v>5</v>
      </c>
    </row>
    <row r="452" spans="1:14" x14ac:dyDescent="0.35">
      <c r="A452" s="4">
        <v>2017</v>
      </c>
      <c r="B452" s="4" t="s">
        <v>160</v>
      </c>
      <c r="C452" s="4" t="s">
        <v>12</v>
      </c>
      <c r="D452" s="4">
        <v>47</v>
      </c>
      <c r="E452" s="4">
        <v>97</v>
      </c>
      <c r="F452" s="4">
        <v>48.5</v>
      </c>
      <c r="G452" s="4">
        <v>523</v>
      </c>
      <c r="H452" s="4">
        <v>4</v>
      </c>
      <c r="I452" s="4">
        <v>3</v>
      </c>
      <c r="J452" s="6">
        <f t="shared" si="25"/>
        <v>3.0927835051546393E-2</v>
      </c>
      <c r="K452" s="4">
        <v>40</v>
      </c>
      <c r="L452" s="4">
        <v>130.80000000000001</v>
      </c>
      <c r="M452" s="4">
        <v>33.6</v>
      </c>
      <c r="N452" s="4">
        <v>13</v>
      </c>
    </row>
    <row r="453" spans="1:14" x14ac:dyDescent="0.35">
      <c r="A453" s="4">
        <v>2017</v>
      </c>
      <c r="B453" s="4" t="s">
        <v>252</v>
      </c>
      <c r="C453" s="4" t="s">
        <v>57</v>
      </c>
      <c r="D453" s="4">
        <v>46</v>
      </c>
      <c r="E453" s="4">
        <v>75</v>
      </c>
      <c r="F453" s="4">
        <v>61.3</v>
      </c>
      <c r="G453" s="4">
        <v>517</v>
      </c>
      <c r="H453" s="4">
        <v>4</v>
      </c>
      <c r="I453" s="4">
        <v>5</v>
      </c>
      <c r="J453" s="6">
        <f t="shared" si="25"/>
        <v>6.6666666666666666E-2</v>
      </c>
      <c r="K453" s="4">
        <v>49</v>
      </c>
      <c r="L453" s="4">
        <v>129.30000000000001</v>
      </c>
      <c r="M453" s="4">
        <v>42.3</v>
      </c>
      <c r="N453" s="4">
        <v>6</v>
      </c>
    </row>
    <row r="454" spans="1:14" x14ac:dyDescent="0.35">
      <c r="A454" s="4">
        <v>2017</v>
      </c>
      <c r="B454" s="4" t="s">
        <v>262</v>
      </c>
      <c r="C454" s="4" t="s">
        <v>61</v>
      </c>
      <c r="D454" s="4">
        <v>24</v>
      </c>
      <c r="E454" s="4">
        <v>49</v>
      </c>
      <c r="F454" s="4">
        <v>49</v>
      </c>
      <c r="G454" s="4">
        <v>252</v>
      </c>
      <c r="H454" s="4">
        <v>2</v>
      </c>
      <c r="I454" s="4">
        <v>5</v>
      </c>
      <c r="J454" s="6">
        <f t="shared" si="25"/>
        <v>0.10204081632653061</v>
      </c>
      <c r="K454" s="4">
        <v>21</v>
      </c>
      <c r="L454" s="4">
        <v>63</v>
      </c>
      <c r="M454" s="4">
        <v>13.8</v>
      </c>
      <c r="N454" s="4">
        <v>1</v>
      </c>
    </row>
    <row r="455" spans="1:14" x14ac:dyDescent="0.35">
      <c r="A455" s="4">
        <v>2017</v>
      </c>
      <c r="B455" s="4" t="s">
        <v>250</v>
      </c>
      <c r="C455" s="4" t="s">
        <v>20</v>
      </c>
      <c r="D455" s="4">
        <v>30</v>
      </c>
      <c r="E455" s="4">
        <v>45</v>
      </c>
      <c r="F455" s="4">
        <v>66.7</v>
      </c>
      <c r="G455" s="4">
        <v>295</v>
      </c>
      <c r="H455" s="4">
        <v>2</v>
      </c>
      <c r="I455" s="4">
        <v>3</v>
      </c>
      <c r="J455" s="6">
        <f t="shared" si="25"/>
        <v>6.6666666666666666E-2</v>
      </c>
      <c r="K455" s="4">
        <v>30</v>
      </c>
      <c r="L455" s="4">
        <v>147.5</v>
      </c>
      <c r="M455" s="4">
        <v>33.1</v>
      </c>
      <c r="N455" s="4">
        <v>9</v>
      </c>
    </row>
    <row r="456" spans="1:14" x14ac:dyDescent="0.35">
      <c r="A456" s="4">
        <v>2017</v>
      </c>
      <c r="B456" s="4" t="s">
        <v>144</v>
      </c>
      <c r="C456" s="4" t="s">
        <v>22</v>
      </c>
      <c r="D456" s="4">
        <v>32</v>
      </c>
      <c r="E456" s="4">
        <v>43</v>
      </c>
      <c r="F456" s="4">
        <v>74.400000000000006</v>
      </c>
      <c r="G456" s="4">
        <v>382</v>
      </c>
      <c r="H456" s="4">
        <v>3</v>
      </c>
      <c r="I456" s="4">
        <v>0</v>
      </c>
      <c r="J456" s="6">
        <f t="shared" si="25"/>
        <v>0</v>
      </c>
      <c r="K456" s="4">
        <v>44</v>
      </c>
      <c r="L456" s="4">
        <v>191</v>
      </c>
      <c r="M456" s="4">
        <v>75.3</v>
      </c>
      <c r="N456" s="4">
        <v>5</v>
      </c>
    </row>
    <row r="457" spans="1:14" x14ac:dyDescent="0.35">
      <c r="A457" s="4">
        <v>2017</v>
      </c>
      <c r="B457" s="4" t="s">
        <v>257</v>
      </c>
      <c r="C457" s="4" t="s">
        <v>42</v>
      </c>
      <c r="D457" s="4">
        <v>29</v>
      </c>
      <c r="E457" s="4">
        <v>43</v>
      </c>
      <c r="F457" s="4">
        <v>67.400000000000006</v>
      </c>
      <c r="G457" s="4">
        <v>265</v>
      </c>
      <c r="H457" s="4">
        <v>1</v>
      </c>
      <c r="I457" s="4">
        <v>1</v>
      </c>
      <c r="J457" s="6">
        <f t="shared" si="25"/>
        <v>2.3255813953488372E-2</v>
      </c>
      <c r="K457" s="4">
        <v>26</v>
      </c>
      <c r="L457" s="4">
        <v>132.5</v>
      </c>
      <c r="M457" s="4">
        <v>18.399999999999999</v>
      </c>
      <c r="N457" s="4">
        <v>1</v>
      </c>
    </row>
    <row r="458" spans="1:14" x14ac:dyDescent="0.35">
      <c r="A458" s="4">
        <v>2017</v>
      </c>
      <c r="B458" s="4" t="s">
        <v>214</v>
      </c>
      <c r="C458" s="4" t="s">
        <v>59</v>
      </c>
      <c r="D458" s="4">
        <v>24</v>
      </c>
      <c r="E458" s="4">
        <v>43</v>
      </c>
      <c r="F458" s="4">
        <v>55.8</v>
      </c>
      <c r="G458" s="4">
        <v>265</v>
      </c>
      <c r="H458" s="4">
        <v>1</v>
      </c>
      <c r="I458" s="4">
        <v>1</v>
      </c>
      <c r="J458" s="6">
        <f t="shared" si="25"/>
        <v>2.3255813953488372E-2</v>
      </c>
      <c r="K458" s="4">
        <v>41</v>
      </c>
      <c r="L458" s="4">
        <v>132.5</v>
      </c>
      <c r="M458" s="4">
        <v>48.2</v>
      </c>
      <c r="N458" s="4">
        <v>4</v>
      </c>
    </row>
    <row r="459" spans="1:14" x14ac:dyDescent="0.35">
      <c r="A459" s="4">
        <v>2017</v>
      </c>
      <c r="B459" s="4" t="s">
        <v>152</v>
      </c>
      <c r="C459" s="4" t="s">
        <v>56</v>
      </c>
      <c r="D459" s="4">
        <v>25</v>
      </c>
      <c r="E459" s="4">
        <v>42</v>
      </c>
      <c r="F459" s="4">
        <v>59.5</v>
      </c>
      <c r="G459" s="4">
        <v>162</v>
      </c>
      <c r="H459" s="4">
        <v>1</v>
      </c>
      <c r="I459" s="4">
        <v>2</v>
      </c>
      <c r="J459" s="6">
        <f t="shared" si="25"/>
        <v>4.7619047619047616E-2</v>
      </c>
      <c r="K459" s="4">
        <v>17</v>
      </c>
      <c r="L459" s="4">
        <v>81</v>
      </c>
      <c r="M459" s="4">
        <v>14.5</v>
      </c>
      <c r="N459" s="4">
        <v>8</v>
      </c>
    </row>
    <row r="460" spans="1:14" x14ac:dyDescent="0.35">
      <c r="A460" s="4">
        <v>2017</v>
      </c>
      <c r="B460" s="4" t="s">
        <v>242</v>
      </c>
      <c r="C460" s="4" t="s">
        <v>113</v>
      </c>
      <c r="D460" s="4">
        <v>22</v>
      </c>
      <c r="E460" s="4">
        <v>37</v>
      </c>
      <c r="F460" s="4">
        <v>59.5</v>
      </c>
      <c r="G460" s="4">
        <v>185</v>
      </c>
      <c r="H460" s="4">
        <v>0</v>
      </c>
      <c r="I460" s="4">
        <v>0</v>
      </c>
      <c r="J460" s="6">
        <f t="shared" si="25"/>
        <v>0</v>
      </c>
      <c r="K460" s="4">
        <v>50</v>
      </c>
      <c r="L460" s="4">
        <v>37</v>
      </c>
      <c r="M460" s="4">
        <v>21.2</v>
      </c>
      <c r="N460" s="4">
        <v>3</v>
      </c>
    </row>
    <row r="461" spans="1:14" x14ac:dyDescent="0.35">
      <c r="A461" s="4">
        <v>2017</v>
      </c>
      <c r="B461" s="4" t="s">
        <v>212</v>
      </c>
      <c r="C461" s="4" t="s">
        <v>27</v>
      </c>
      <c r="D461" s="4">
        <v>21</v>
      </c>
      <c r="E461" s="4">
        <v>36</v>
      </c>
      <c r="F461" s="4">
        <v>58.3</v>
      </c>
      <c r="G461" s="4">
        <v>212</v>
      </c>
      <c r="H461" s="4">
        <v>1</v>
      </c>
      <c r="I461" s="4">
        <v>0</v>
      </c>
      <c r="J461" s="6">
        <f t="shared" si="25"/>
        <v>0</v>
      </c>
      <c r="K461" s="4">
        <v>47</v>
      </c>
      <c r="L461" s="4">
        <v>106</v>
      </c>
      <c r="M461" s="4">
        <v>42</v>
      </c>
      <c r="N461" s="4">
        <v>3</v>
      </c>
    </row>
    <row r="462" spans="1:14" x14ac:dyDescent="0.35">
      <c r="A462" s="4">
        <v>2017</v>
      </c>
      <c r="B462" s="4" t="s">
        <v>263</v>
      </c>
      <c r="C462" s="4" t="s">
        <v>34</v>
      </c>
      <c r="D462" s="4">
        <v>22</v>
      </c>
      <c r="E462" s="4">
        <v>35</v>
      </c>
      <c r="F462" s="4">
        <v>62.9</v>
      </c>
      <c r="G462" s="4">
        <v>284</v>
      </c>
      <c r="H462" s="4">
        <v>0</v>
      </c>
      <c r="I462" s="4">
        <v>1</v>
      </c>
      <c r="J462" s="6">
        <f t="shared" si="25"/>
        <v>2.8571428571428571E-2</v>
      </c>
      <c r="K462" s="4">
        <v>51</v>
      </c>
      <c r="L462" s="4">
        <v>284</v>
      </c>
      <c r="M462" s="4">
        <v>61.8</v>
      </c>
      <c r="N462" s="4">
        <v>2</v>
      </c>
    </row>
    <row r="463" spans="1:14" x14ac:dyDescent="0.35">
      <c r="A463" s="4">
        <v>2017</v>
      </c>
      <c r="B463" s="4" t="s">
        <v>240</v>
      </c>
      <c r="C463" s="4" t="s">
        <v>30</v>
      </c>
      <c r="D463" s="4">
        <v>23</v>
      </c>
      <c r="E463" s="4">
        <v>28</v>
      </c>
      <c r="F463" s="4">
        <v>82.1</v>
      </c>
      <c r="G463" s="4">
        <v>239</v>
      </c>
      <c r="H463" s="4">
        <v>1</v>
      </c>
      <c r="I463" s="4">
        <v>1</v>
      </c>
      <c r="J463" s="6">
        <f t="shared" si="25"/>
        <v>3.5714285714285712E-2</v>
      </c>
      <c r="K463" s="4">
        <v>46</v>
      </c>
      <c r="L463" s="4">
        <v>79.7</v>
      </c>
      <c r="M463" s="4">
        <v>70.3</v>
      </c>
      <c r="N463" s="4">
        <v>3</v>
      </c>
    </row>
    <row r="464" spans="1:14" x14ac:dyDescent="0.35">
      <c r="A464" s="4">
        <v>2017</v>
      </c>
      <c r="B464" s="4" t="s">
        <v>248</v>
      </c>
      <c r="C464" s="4" t="s">
        <v>57</v>
      </c>
      <c r="D464" s="4">
        <v>11</v>
      </c>
      <c r="E464" s="4">
        <v>23</v>
      </c>
      <c r="F464" s="4">
        <v>47.8</v>
      </c>
      <c r="G464" s="4">
        <v>126</v>
      </c>
      <c r="H464" s="4">
        <v>0</v>
      </c>
      <c r="I464" s="4">
        <v>1</v>
      </c>
      <c r="J464" s="6">
        <f t="shared" si="25"/>
        <v>4.3478260869565216E-2</v>
      </c>
      <c r="K464" s="4">
        <v>31</v>
      </c>
      <c r="L464" s="4">
        <v>42</v>
      </c>
      <c r="M464" s="4">
        <v>5.3</v>
      </c>
      <c r="N464" s="4">
        <v>6</v>
      </c>
    </row>
    <row r="465" spans="1:14" x14ac:dyDescent="0.35">
      <c r="A465" s="4">
        <v>2017</v>
      </c>
      <c r="B465" s="4" t="s">
        <v>264</v>
      </c>
      <c r="C465" s="4" t="s">
        <v>45</v>
      </c>
      <c r="D465" s="4">
        <v>19</v>
      </c>
      <c r="E465" s="4">
        <v>23</v>
      </c>
      <c r="F465" s="4">
        <v>82.6</v>
      </c>
      <c r="G465" s="4">
        <v>134</v>
      </c>
      <c r="H465" s="4">
        <v>0</v>
      </c>
      <c r="I465" s="4">
        <v>0</v>
      </c>
      <c r="J465" s="6">
        <f t="shared" si="25"/>
        <v>0</v>
      </c>
      <c r="K465" s="4">
        <v>16</v>
      </c>
      <c r="L465" s="4">
        <v>134</v>
      </c>
      <c r="M465" s="4">
        <v>39.4</v>
      </c>
      <c r="N465" s="4">
        <v>3</v>
      </c>
    </row>
    <row r="466" spans="1:14" x14ac:dyDescent="0.35">
      <c r="A466" s="4">
        <v>2017</v>
      </c>
      <c r="B466" s="4" t="s">
        <v>217</v>
      </c>
      <c r="C466" s="4" t="s">
        <v>13</v>
      </c>
      <c r="D466" s="4">
        <v>9</v>
      </c>
      <c r="E466" s="4">
        <v>18</v>
      </c>
      <c r="F466" s="4">
        <v>50</v>
      </c>
      <c r="G466" s="4">
        <v>128</v>
      </c>
      <c r="H466" s="4">
        <v>0</v>
      </c>
      <c r="I466" s="4">
        <v>2</v>
      </c>
      <c r="J466" s="6">
        <f t="shared" si="25"/>
        <v>0.1111111111111111</v>
      </c>
      <c r="K466" s="4">
        <v>32</v>
      </c>
      <c r="L466" s="4">
        <v>128</v>
      </c>
      <c r="M466" s="4">
        <v>7.3</v>
      </c>
      <c r="N466" s="4">
        <v>4</v>
      </c>
    </row>
    <row r="467" spans="1:14" x14ac:dyDescent="0.35">
      <c r="A467" s="4">
        <v>2017</v>
      </c>
      <c r="B467" s="4" t="s">
        <v>209</v>
      </c>
      <c r="C467" s="4" t="s">
        <v>32</v>
      </c>
      <c r="D467" s="4">
        <v>9</v>
      </c>
      <c r="E467" s="4">
        <v>16</v>
      </c>
      <c r="F467" s="4">
        <v>56.3</v>
      </c>
      <c r="G467" s="4">
        <v>56</v>
      </c>
      <c r="H467" s="4">
        <v>2</v>
      </c>
      <c r="I467" s="4">
        <v>0</v>
      </c>
      <c r="J467" s="6">
        <f t="shared" si="25"/>
        <v>0</v>
      </c>
      <c r="K467" s="4">
        <v>12</v>
      </c>
      <c r="L467" s="4">
        <v>28</v>
      </c>
      <c r="M467" s="4">
        <v>76.5</v>
      </c>
      <c r="N467" s="4">
        <v>0</v>
      </c>
    </row>
    <row r="468" spans="1:14" x14ac:dyDescent="0.35">
      <c r="A468" s="4">
        <v>2017</v>
      </c>
      <c r="B468" s="4" t="s">
        <v>238</v>
      </c>
      <c r="C468" s="4" t="s">
        <v>40</v>
      </c>
      <c r="D468" s="4">
        <v>7</v>
      </c>
      <c r="E468" s="4">
        <v>14</v>
      </c>
      <c r="F468" s="4">
        <v>50</v>
      </c>
      <c r="G468" s="4">
        <v>66</v>
      </c>
      <c r="H468" s="4">
        <v>0</v>
      </c>
      <c r="I468" s="4">
        <v>0</v>
      </c>
      <c r="J468" s="6">
        <f t="shared" si="25"/>
        <v>0</v>
      </c>
      <c r="K468" s="4">
        <v>27</v>
      </c>
      <c r="L468" s="4">
        <v>22</v>
      </c>
      <c r="M468" s="4">
        <v>14.5</v>
      </c>
      <c r="N468" s="4">
        <v>1</v>
      </c>
    </row>
    <row r="469" spans="1:14" x14ac:dyDescent="0.35">
      <c r="A469" s="4">
        <v>2017</v>
      </c>
      <c r="B469" s="4" t="s">
        <v>207</v>
      </c>
      <c r="C469" s="4" t="s">
        <v>53</v>
      </c>
      <c r="D469" s="4">
        <v>2</v>
      </c>
      <c r="E469" s="4">
        <v>8</v>
      </c>
      <c r="F469" s="4">
        <v>25</v>
      </c>
      <c r="G469" s="4">
        <v>17</v>
      </c>
      <c r="H469" s="4">
        <v>0</v>
      </c>
      <c r="I469" s="4">
        <v>0</v>
      </c>
      <c r="J469" s="6">
        <f t="shared" si="25"/>
        <v>0</v>
      </c>
      <c r="K469" s="4">
        <v>9</v>
      </c>
      <c r="L469" s="4">
        <v>5.7</v>
      </c>
      <c r="M469" s="4">
        <v>0.2</v>
      </c>
      <c r="N469" s="4">
        <v>0</v>
      </c>
    </row>
    <row r="470" spans="1:14" x14ac:dyDescent="0.35">
      <c r="A470" s="4">
        <v>2017</v>
      </c>
      <c r="B470" s="4" t="s">
        <v>168</v>
      </c>
      <c r="C470" s="4" t="s">
        <v>114</v>
      </c>
      <c r="D470" s="4">
        <v>6</v>
      </c>
      <c r="E470" s="4">
        <v>8</v>
      </c>
      <c r="F470" s="4">
        <v>75</v>
      </c>
      <c r="G470" s="4">
        <v>36</v>
      </c>
      <c r="H470" s="4">
        <v>0</v>
      </c>
      <c r="I470" s="4">
        <v>1</v>
      </c>
      <c r="J470" s="6">
        <f t="shared" si="25"/>
        <v>0.125</v>
      </c>
      <c r="K470" s="4">
        <v>10</v>
      </c>
      <c r="L470" s="4">
        <v>4.5</v>
      </c>
      <c r="M470" s="4">
        <v>57.6</v>
      </c>
      <c r="N470" s="4">
        <v>0</v>
      </c>
    </row>
    <row r="471" spans="1:14" x14ac:dyDescent="0.35">
      <c r="A471" s="4">
        <v>2017</v>
      </c>
      <c r="B471" s="4" t="s">
        <v>265</v>
      </c>
      <c r="C471" s="4" t="s">
        <v>21</v>
      </c>
      <c r="D471" s="4">
        <v>5</v>
      </c>
      <c r="E471" s="4">
        <v>7</v>
      </c>
      <c r="F471" s="4">
        <v>71.400000000000006</v>
      </c>
      <c r="G471" s="4">
        <v>11</v>
      </c>
      <c r="H471" s="4">
        <v>0</v>
      </c>
      <c r="I471" s="4">
        <v>0</v>
      </c>
      <c r="J471" s="6">
        <f t="shared" si="25"/>
        <v>0</v>
      </c>
      <c r="K471" s="4">
        <v>9</v>
      </c>
      <c r="L471" s="4">
        <v>11</v>
      </c>
      <c r="M471" s="4">
        <v>38.6</v>
      </c>
      <c r="N471" s="4">
        <v>0</v>
      </c>
    </row>
    <row r="472" spans="1:14" x14ac:dyDescent="0.35">
      <c r="A472" s="4">
        <v>2017</v>
      </c>
      <c r="B472" s="4" t="s">
        <v>266</v>
      </c>
      <c r="C472" s="4" t="s">
        <v>61</v>
      </c>
      <c r="D472" s="4">
        <v>2</v>
      </c>
      <c r="E472" s="4">
        <v>7</v>
      </c>
      <c r="F472" s="4">
        <v>28.6</v>
      </c>
      <c r="G472" s="4">
        <v>35</v>
      </c>
      <c r="H472" s="4">
        <v>0</v>
      </c>
      <c r="I472" s="4">
        <v>1</v>
      </c>
      <c r="J472" s="6">
        <f t="shared" si="25"/>
        <v>0.14285714285714285</v>
      </c>
      <c r="K472" s="4">
        <v>34</v>
      </c>
      <c r="L472" s="4">
        <v>2.2000000000000002</v>
      </c>
      <c r="M472" s="4">
        <v>67.599999999999994</v>
      </c>
      <c r="N472" s="4">
        <v>0</v>
      </c>
    </row>
    <row r="473" spans="1:14" x14ac:dyDescent="0.35">
      <c r="A473" s="4">
        <v>2017</v>
      </c>
      <c r="B473" s="4" t="s">
        <v>267</v>
      </c>
      <c r="C473" s="4" t="s">
        <v>47</v>
      </c>
      <c r="D473" s="4">
        <v>3</v>
      </c>
      <c r="E473" s="4">
        <v>5</v>
      </c>
      <c r="F473" s="4">
        <v>60</v>
      </c>
      <c r="G473" s="4">
        <v>24</v>
      </c>
      <c r="H473" s="4">
        <v>0</v>
      </c>
      <c r="I473" s="4">
        <v>1</v>
      </c>
      <c r="J473" s="6">
        <f t="shared" si="25"/>
        <v>0.2</v>
      </c>
      <c r="K473" s="4">
        <v>13</v>
      </c>
      <c r="L473" s="4">
        <v>8</v>
      </c>
      <c r="M473" s="4">
        <v>3</v>
      </c>
      <c r="N473" s="4">
        <v>0</v>
      </c>
    </row>
    <row r="474" spans="1:14" x14ac:dyDescent="0.35">
      <c r="A474" s="4">
        <v>2018</v>
      </c>
      <c r="B474" s="4" t="s">
        <v>136</v>
      </c>
      <c r="C474" s="4" t="s">
        <v>30</v>
      </c>
      <c r="D474" s="4">
        <v>452</v>
      </c>
      <c r="E474" s="4">
        <v>675</v>
      </c>
      <c r="F474" s="4">
        <v>67</v>
      </c>
      <c r="G474" s="4">
        <v>5129</v>
      </c>
      <c r="H474" s="4">
        <v>34</v>
      </c>
      <c r="I474" s="4">
        <v>16</v>
      </c>
      <c r="J474" s="6">
        <f t="shared" si="25"/>
        <v>2.3703703703703703E-2</v>
      </c>
      <c r="K474" s="4">
        <v>97</v>
      </c>
      <c r="L474" s="4">
        <v>320.60000000000002</v>
      </c>
      <c r="M474" s="4">
        <v>73</v>
      </c>
      <c r="N474" s="4">
        <v>24</v>
      </c>
    </row>
    <row r="475" spans="1:14" x14ac:dyDescent="0.35">
      <c r="A475" s="4">
        <v>2018</v>
      </c>
      <c r="B475" s="4" t="s">
        <v>190</v>
      </c>
      <c r="C475" s="4" t="s">
        <v>13</v>
      </c>
      <c r="D475" s="4">
        <v>430</v>
      </c>
      <c r="E475" s="4">
        <v>639</v>
      </c>
      <c r="F475" s="4">
        <v>67.3</v>
      </c>
      <c r="G475" s="4">
        <v>4593</v>
      </c>
      <c r="H475" s="4">
        <v>39</v>
      </c>
      <c r="I475" s="4">
        <v>15</v>
      </c>
      <c r="J475" s="6">
        <f t="shared" si="25"/>
        <v>2.3474178403755867E-2</v>
      </c>
      <c r="K475" s="4">
        <v>68</v>
      </c>
      <c r="L475" s="4">
        <v>287.10000000000002</v>
      </c>
      <c r="M475" s="4">
        <v>71.5</v>
      </c>
      <c r="N475" s="4">
        <v>18</v>
      </c>
    </row>
    <row r="476" spans="1:14" x14ac:dyDescent="0.35">
      <c r="A476" s="4">
        <v>2018</v>
      </c>
      <c r="B476" s="4" t="s">
        <v>128</v>
      </c>
      <c r="C476" s="4" t="s">
        <v>44</v>
      </c>
      <c r="D476" s="4">
        <v>422</v>
      </c>
      <c r="E476" s="4">
        <v>608</v>
      </c>
      <c r="F476" s="4">
        <v>69.400000000000006</v>
      </c>
      <c r="G476" s="4">
        <v>4924</v>
      </c>
      <c r="H476" s="4">
        <v>35</v>
      </c>
      <c r="I476" s="4">
        <v>7</v>
      </c>
      <c r="J476" s="6">
        <f t="shared" si="25"/>
        <v>1.1513157894736841E-2</v>
      </c>
      <c r="K476" s="4">
        <v>75</v>
      </c>
      <c r="L476" s="4">
        <v>307.8</v>
      </c>
      <c r="M476" s="4">
        <v>70.599999999999994</v>
      </c>
      <c r="N476" s="4">
        <v>42</v>
      </c>
    </row>
    <row r="477" spans="1:14" x14ac:dyDescent="0.35">
      <c r="A477" s="4">
        <v>2018</v>
      </c>
      <c r="B477" s="4" t="s">
        <v>201</v>
      </c>
      <c r="C477" s="4" t="s">
        <v>22</v>
      </c>
      <c r="D477" s="4">
        <v>425</v>
      </c>
      <c r="E477" s="4">
        <v>606</v>
      </c>
      <c r="F477" s="4">
        <v>70.099999999999994</v>
      </c>
      <c r="G477" s="4">
        <v>4298</v>
      </c>
      <c r="H477" s="4">
        <v>30</v>
      </c>
      <c r="I477" s="4">
        <v>10</v>
      </c>
      <c r="J477" s="6">
        <f t="shared" si="25"/>
        <v>1.65016501650165E-2</v>
      </c>
      <c r="K477" s="4">
        <v>75</v>
      </c>
      <c r="L477" s="4">
        <v>268.60000000000002</v>
      </c>
      <c r="M477" s="4">
        <v>60.6</v>
      </c>
      <c r="N477" s="4">
        <v>40</v>
      </c>
    </row>
    <row r="478" spans="1:14" x14ac:dyDescent="0.35">
      <c r="A478" s="4">
        <v>2018</v>
      </c>
      <c r="B478" s="4" t="s">
        <v>137</v>
      </c>
      <c r="C478" s="4" t="s">
        <v>21</v>
      </c>
      <c r="D478" s="4">
        <v>372</v>
      </c>
      <c r="E478" s="4">
        <v>597</v>
      </c>
      <c r="F478" s="4">
        <v>62.3</v>
      </c>
      <c r="G478" s="4">
        <v>4442</v>
      </c>
      <c r="H478" s="4">
        <v>25</v>
      </c>
      <c r="I478" s="4">
        <v>2</v>
      </c>
      <c r="J478" s="6">
        <f t="shared" si="25"/>
        <v>3.3500837520938024E-3</v>
      </c>
      <c r="K478" s="4">
        <v>75</v>
      </c>
      <c r="L478" s="4">
        <v>277.60000000000002</v>
      </c>
      <c r="M478" s="4">
        <v>56.8</v>
      </c>
      <c r="N478" s="4">
        <v>49</v>
      </c>
    </row>
    <row r="479" spans="1:14" x14ac:dyDescent="0.35">
      <c r="A479" s="4">
        <v>2018</v>
      </c>
      <c r="B479" s="4" t="s">
        <v>215</v>
      </c>
      <c r="C479" s="4" t="s">
        <v>20</v>
      </c>
      <c r="D479" s="4">
        <v>365</v>
      </c>
      <c r="E479" s="4">
        <v>586</v>
      </c>
      <c r="F479" s="4">
        <v>62.3</v>
      </c>
      <c r="G479" s="4">
        <v>3890</v>
      </c>
      <c r="H479" s="4">
        <v>18</v>
      </c>
      <c r="I479" s="4">
        <v>15</v>
      </c>
      <c r="J479" s="6">
        <f t="shared" si="25"/>
        <v>2.5597269624573378E-2</v>
      </c>
      <c r="K479" s="4">
        <v>64</v>
      </c>
      <c r="L479" s="4">
        <v>243.1</v>
      </c>
      <c r="M479" s="4">
        <v>47.9</v>
      </c>
      <c r="N479" s="4">
        <v>34</v>
      </c>
    </row>
    <row r="480" spans="1:14" x14ac:dyDescent="0.35">
      <c r="A480" s="4">
        <v>2018</v>
      </c>
      <c r="B480" s="4" t="s">
        <v>263</v>
      </c>
      <c r="C480" s="4" t="s">
        <v>34</v>
      </c>
      <c r="D480" s="4">
        <v>383</v>
      </c>
      <c r="E480" s="4">
        <v>580</v>
      </c>
      <c r="F480" s="4">
        <v>66</v>
      </c>
      <c r="G480" s="4">
        <v>5097</v>
      </c>
      <c r="H480" s="4">
        <v>50</v>
      </c>
      <c r="I480" s="4">
        <v>12</v>
      </c>
      <c r="J480" s="6">
        <f t="shared" si="25"/>
        <v>2.0689655172413793E-2</v>
      </c>
      <c r="K480" s="4">
        <v>89</v>
      </c>
      <c r="L480" s="4">
        <v>318.60000000000002</v>
      </c>
      <c r="M480" s="4">
        <v>82</v>
      </c>
      <c r="N480" s="4">
        <v>26</v>
      </c>
    </row>
    <row r="481" spans="1:14" x14ac:dyDescent="0.35">
      <c r="A481" s="4">
        <v>2018</v>
      </c>
      <c r="B481" s="4" t="s">
        <v>125</v>
      </c>
      <c r="C481" s="4" t="s">
        <v>27</v>
      </c>
      <c r="D481" s="4">
        <v>380</v>
      </c>
      <c r="E481" s="4">
        <v>576</v>
      </c>
      <c r="F481" s="4">
        <v>66</v>
      </c>
      <c r="G481" s="4">
        <v>4299</v>
      </c>
      <c r="H481" s="4">
        <v>21</v>
      </c>
      <c r="I481" s="4">
        <v>11</v>
      </c>
      <c r="J481" s="6">
        <f t="shared" si="25"/>
        <v>1.9097222222222224E-2</v>
      </c>
      <c r="K481" s="4">
        <v>58</v>
      </c>
      <c r="L481" s="4">
        <v>268.7</v>
      </c>
      <c r="M481" s="4">
        <v>51.2</v>
      </c>
      <c r="N481" s="4">
        <v>47</v>
      </c>
    </row>
    <row r="482" spans="1:14" x14ac:dyDescent="0.35">
      <c r="A482" s="4">
        <v>2018</v>
      </c>
      <c r="B482" s="4" t="s">
        <v>124</v>
      </c>
      <c r="C482" s="4" t="s">
        <v>15</v>
      </c>
      <c r="D482" s="4">
        <v>375</v>
      </c>
      <c r="E482" s="4">
        <v>570</v>
      </c>
      <c r="F482" s="4">
        <v>65.8</v>
      </c>
      <c r="G482" s="4">
        <v>4355</v>
      </c>
      <c r="H482" s="4">
        <v>29</v>
      </c>
      <c r="I482" s="4">
        <v>11</v>
      </c>
      <c r="J482" s="6">
        <f t="shared" si="25"/>
        <v>1.9298245614035089E-2</v>
      </c>
      <c r="K482" s="4">
        <v>63</v>
      </c>
      <c r="L482" s="4">
        <v>272.2</v>
      </c>
      <c r="M482" s="4">
        <v>68.8</v>
      </c>
      <c r="N482" s="4">
        <v>21</v>
      </c>
    </row>
    <row r="483" spans="1:14" x14ac:dyDescent="0.35">
      <c r="A483" s="4">
        <v>2018</v>
      </c>
      <c r="B483" s="4" t="s">
        <v>247</v>
      </c>
      <c r="C483" s="4" t="s">
        <v>113</v>
      </c>
      <c r="D483" s="4">
        <v>364</v>
      </c>
      <c r="E483" s="4">
        <v>561</v>
      </c>
      <c r="F483" s="4">
        <v>64.900000000000006</v>
      </c>
      <c r="G483" s="4">
        <v>4688</v>
      </c>
      <c r="H483" s="4">
        <v>32</v>
      </c>
      <c r="I483" s="4">
        <v>12</v>
      </c>
      <c r="J483" s="6">
        <f t="shared" si="25"/>
        <v>2.1390374331550801E-2</v>
      </c>
      <c r="K483" s="4">
        <v>70</v>
      </c>
      <c r="L483" s="4">
        <v>293</v>
      </c>
      <c r="M483" s="4">
        <v>65.400000000000006</v>
      </c>
      <c r="N483" s="4">
        <v>33</v>
      </c>
    </row>
    <row r="484" spans="1:14" x14ac:dyDescent="0.35">
      <c r="A484" s="4">
        <v>2018</v>
      </c>
      <c r="B484" s="4" t="s">
        <v>122</v>
      </c>
      <c r="C484" s="4" t="s">
        <v>47</v>
      </c>
      <c r="D484" s="4">
        <v>367</v>
      </c>
      <c r="E484" s="4">
        <v>555</v>
      </c>
      <c r="F484" s="4">
        <v>66.099999999999994</v>
      </c>
      <c r="G484" s="4">
        <v>3777</v>
      </c>
      <c r="H484" s="4">
        <v>21</v>
      </c>
      <c r="I484" s="4">
        <v>11</v>
      </c>
      <c r="J484" s="6">
        <f t="shared" si="25"/>
        <v>1.9819819819819819E-2</v>
      </c>
      <c r="K484" s="4">
        <v>67</v>
      </c>
      <c r="L484" s="4">
        <v>236.1</v>
      </c>
      <c r="M484" s="4">
        <v>50.9</v>
      </c>
      <c r="N484" s="4">
        <v>40</v>
      </c>
    </row>
    <row r="485" spans="1:14" x14ac:dyDescent="0.35">
      <c r="A485" s="4">
        <v>2018</v>
      </c>
      <c r="B485" s="4" t="s">
        <v>222</v>
      </c>
      <c r="C485" s="4" t="s">
        <v>59</v>
      </c>
      <c r="D485" s="4">
        <v>381</v>
      </c>
      <c r="E485" s="4">
        <v>553</v>
      </c>
      <c r="F485" s="4">
        <v>68.900000000000006</v>
      </c>
      <c r="G485" s="4">
        <v>4049</v>
      </c>
      <c r="H485" s="4">
        <v>19</v>
      </c>
      <c r="I485" s="4">
        <v>10</v>
      </c>
      <c r="J485" s="6">
        <f t="shared" si="25"/>
        <v>1.8083182640144666E-2</v>
      </c>
      <c r="K485" s="4">
        <v>66</v>
      </c>
      <c r="L485" s="4">
        <v>253.1</v>
      </c>
      <c r="M485" s="4">
        <v>49.3</v>
      </c>
      <c r="N485" s="4">
        <v>51</v>
      </c>
    </row>
    <row r="486" spans="1:14" x14ac:dyDescent="0.35">
      <c r="A486" s="4">
        <v>2018</v>
      </c>
      <c r="B486" s="4" t="s">
        <v>246</v>
      </c>
      <c r="C486" s="4" t="s">
        <v>18</v>
      </c>
      <c r="D486" s="4">
        <v>356</v>
      </c>
      <c r="E486" s="4">
        <v>526</v>
      </c>
      <c r="F486" s="4">
        <v>67.7</v>
      </c>
      <c r="G486" s="4">
        <v>3885</v>
      </c>
      <c r="H486" s="4">
        <v>22</v>
      </c>
      <c r="I486" s="4">
        <v>8</v>
      </c>
      <c r="J486" s="6">
        <f t="shared" si="25"/>
        <v>1.5209125475285171E-2</v>
      </c>
      <c r="K486" s="4">
        <v>90</v>
      </c>
      <c r="L486" s="4">
        <v>242.8</v>
      </c>
      <c r="M486" s="4">
        <v>58.6</v>
      </c>
      <c r="N486" s="4">
        <v>56</v>
      </c>
    </row>
    <row r="487" spans="1:14" x14ac:dyDescent="0.35">
      <c r="A487" s="4">
        <v>2018</v>
      </c>
      <c r="B487" s="4" t="s">
        <v>126</v>
      </c>
      <c r="C487" s="4" t="s">
        <v>114</v>
      </c>
      <c r="D487" s="4">
        <v>347</v>
      </c>
      <c r="E487" s="4">
        <v>508</v>
      </c>
      <c r="F487" s="4">
        <v>68.3</v>
      </c>
      <c r="G487" s="4">
        <v>4308</v>
      </c>
      <c r="H487" s="4">
        <v>32</v>
      </c>
      <c r="I487" s="4">
        <v>12</v>
      </c>
      <c r="J487" s="6">
        <f t="shared" si="25"/>
        <v>2.3622047244094488E-2</v>
      </c>
      <c r="K487" s="4">
        <v>75</v>
      </c>
      <c r="L487" s="4">
        <v>269.3</v>
      </c>
      <c r="M487" s="4">
        <v>71.2</v>
      </c>
      <c r="N487" s="4">
        <v>32</v>
      </c>
    </row>
    <row r="488" spans="1:14" x14ac:dyDescent="0.35">
      <c r="A488" s="4">
        <v>2018</v>
      </c>
      <c r="B488" s="4" t="s">
        <v>261</v>
      </c>
      <c r="C488" s="4" t="s">
        <v>12</v>
      </c>
      <c r="D488" s="4">
        <v>345</v>
      </c>
      <c r="E488" s="4">
        <v>505</v>
      </c>
      <c r="F488" s="4">
        <v>68.3</v>
      </c>
      <c r="G488" s="4">
        <v>4165</v>
      </c>
      <c r="H488" s="4">
        <v>26</v>
      </c>
      <c r="I488" s="4">
        <v>9</v>
      </c>
      <c r="J488" s="6">
        <f t="shared" si="25"/>
        <v>1.782178217821782E-2</v>
      </c>
      <c r="K488" s="4">
        <v>73</v>
      </c>
      <c r="L488" s="4">
        <v>260.3</v>
      </c>
      <c r="M488" s="4">
        <v>63</v>
      </c>
      <c r="N488" s="4">
        <v>62</v>
      </c>
    </row>
    <row r="489" spans="1:14" x14ac:dyDescent="0.35">
      <c r="A489" s="4">
        <v>2018</v>
      </c>
      <c r="B489" s="4" t="s">
        <v>123</v>
      </c>
      <c r="C489" s="4" t="s">
        <v>25</v>
      </c>
      <c r="D489" s="4">
        <v>364</v>
      </c>
      <c r="E489" s="4">
        <v>489</v>
      </c>
      <c r="F489" s="4">
        <v>74.400000000000006</v>
      </c>
      <c r="G489" s="4">
        <v>3992</v>
      </c>
      <c r="H489" s="4">
        <v>32</v>
      </c>
      <c r="I489" s="4">
        <v>5</v>
      </c>
      <c r="J489" s="6">
        <f t="shared" si="25"/>
        <v>1.0224948875255624E-2</v>
      </c>
      <c r="K489" s="4">
        <v>72</v>
      </c>
      <c r="L489" s="4">
        <v>266.10000000000002</v>
      </c>
      <c r="M489" s="4">
        <v>81.900000000000006</v>
      </c>
      <c r="N489" s="4">
        <v>17</v>
      </c>
    </row>
    <row r="490" spans="1:14" x14ac:dyDescent="0.35">
      <c r="A490" s="4">
        <v>2018</v>
      </c>
      <c r="B490" s="4" t="s">
        <v>268</v>
      </c>
      <c r="C490" s="4" t="s">
        <v>57</v>
      </c>
      <c r="D490" s="4">
        <v>310</v>
      </c>
      <c r="E490" s="4">
        <v>486</v>
      </c>
      <c r="F490" s="4">
        <v>63.8</v>
      </c>
      <c r="G490" s="4">
        <v>3725</v>
      </c>
      <c r="H490" s="4">
        <v>27</v>
      </c>
      <c r="I490" s="4">
        <v>14</v>
      </c>
      <c r="J490" s="6">
        <f t="shared" si="25"/>
        <v>2.8806584362139918E-2</v>
      </c>
      <c r="K490" s="4">
        <v>71</v>
      </c>
      <c r="L490" s="4">
        <v>266.10000000000002</v>
      </c>
      <c r="M490" s="4">
        <v>55.7</v>
      </c>
      <c r="N490" s="4">
        <v>25</v>
      </c>
    </row>
    <row r="491" spans="1:14" x14ac:dyDescent="0.35">
      <c r="A491" s="4">
        <v>2018</v>
      </c>
      <c r="B491" s="4" t="s">
        <v>134</v>
      </c>
      <c r="C491" s="4" t="s">
        <v>53</v>
      </c>
      <c r="D491" s="4">
        <v>320</v>
      </c>
      <c r="E491" s="4">
        <v>471</v>
      </c>
      <c r="F491" s="4">
        <v>67.900000000000006</v>
      </c>
      <c r="G491" s="4">
        <v>3395</v>
      </c>
      <c r="H491" s="4">
        <v>24</v>
      </c>
      <c r="I491" s="4">
        <v>13</v>
      </c>
      <c r="J491" s="6">
        <f t="shared" si="25"/>
        <v>2.7600849256900213E-2</v>
      </c>
      <c r="K491" s="4">
        <v>82</v>
      </c>
      <c r="L491" s="4">
        <v>242.5</v>
      </c>
      <c r="M491" s="4">
        <v>57.4</v>
      </c>
      <c r="N491" s="4">
        <v>29</v>
      </c>
    </row>
    <row r="492" spans="1:14" x14ac:dyDescent="0.35">
      <c r="A492" s="4">
        <v>2018</v>
      </c>
      <c r="B492" s="4" t="s">
        <v>259</v>
      </c>
      <c r="C492" s="4" t="s">
        <v>17</v>
      </c>
      <c r="D492" s="4">
        <v>289</v>
      </c>
      <c r="E492" s="4">
        <v>434</v>
      </c>
      <c r="F492" s="4">
        <v>66.599999999999994</v>
      </c>
      <c r="G492" s="4">
        <v>3223</v>
      </c>
      <c r="H492" s="4">
        <v>24</v>
      </c>
      <c r="I492" s="4">
        <v>12</v>
      </c>
      <c r="J492" s="6">
        <f t="shared" si="25"/>
        <v>2.7649769585253458E-2</v>
      </c>
      <c r="K492" s="4">
        <v>70</v>
      </c>
      <c r="L492" s="4">
        <v>230.2</v>
      </c>
      <c r="M492" s="4">
        <v>72.8</v>
      </c>
      <c r="N492" s="4">
        <v>24</v>
      </c>
    </row>
    <row r="493" spans="1:14" x14ac:dyDescent="0.35">
      <c r="A493" s="4">
        <v>2018</v>
      </c>
      <c r="B493" s="4" t="s">
        <v>195</v>
      </c>
      <c r="C493" s="4" t="s">
        <v>36</v>
      </c>
      <c r="D493" s="4">
        <v>280</v>
      </c>
      <c r="E493" s="4">
        <v>427</v>
      </c>
      <c r="F493" s="4">
        <v>65.599999999999994</v>
      </c>
      <c r="G493" s="4">
        <v>3448</v>
      </c>
      <c r="H493" s="4">
        <v>35</v>
      </c>
      <c r="I493" s="4">
        <v>7</v>
      </c>
      <c r="J493" s="6">
        <f t="shared" si="25"/>
        <v>1.6393442622950821E-2</v>
      </c>
      <c r="K493" s="4">
        <v>66</v>
      </c>
      <c r="L493" s="4">
        <v>215.5</v>
      </c>
      <c r="M493" s="4">
        <v>65.099999999999994</v>
      </c>
      <c r="N493" s="4">
        <v>51</v>
      </c>
    </row>
    <row r="494" spans="1:14" x14ac:dyDescent="0.35">
      <c r="A494" s="4">
        <v>2018</v>
      </c>
      <c r="B494" s="4" t="s">
        <v>269</v>
      </c>
      <c r="C494" s="4" t="s">
        <v>51</v>
      </c>
      <c r="D494" s="4">
        <v>239</v>
      </c>
      <c r="E494" s="4">
        <v>414</v>
      </c>
      <c r="F494" s="4">
        <v>57.7</v>
      </c>
      <c r="G494" s="4">
        <v>2865</v>
      </c>
      <c r="H494" s="4">
        <v>17</v>
      </c>
      <c r="I494" s="4">
        <v>15</v>
      </c>
      <c r="J494" s="6">
        <f t="shared" si="25"/>
        <v>3.6231884057971016E-2</v>
      </c>
      <c r="K494" s="4">
        <v>76</v>
      </c>
      <c r="L494" s="4">
        <v>220.4</v>
      </c>
      <c r="M494" s="4">
        <v>47.9</v>
      </c>
      <c r="N494" s="4">
        <v>30</v>
      </c>
    </row>
    <row r="495" spans="1:14" x14ac:dyDescent="0.35">
      <c r="A495" s="4">
        <v>2018</v>
      </c>
      <c r="B495" s="4" t="s">
        <v>223</v>
      </c>
      <c r="C495" s="4" t="s">
        <v>23</v>
      </c>
      <c r="D495" s="4">
        <v>243</v>
      </c>
      <c r="E495" s="4">
        <v>403</v>
      </c>
      <c r="F495" s="4">
        <v>60.3</v>
      </c>
      <c r="G495" s="4">
        <v>2718</v>
      </c>
      <c r="H495" s="4">
        <v>13</v>
      </c>
      <c r="I495" s="4">
        <v>11</v>
      </c>
      <c r="J495" s="6">
        <f t="shared" si="25"/>
        <v>2.729528535980149E-2</v>
      </c>
      <c r="K495" s="4">
        <v>80</v>
      </c>
      <c r="L495" s="4">
        <v>209.1</v>
      </c>
      <c r="M495" s="4">
        <v>44.1</v>
      </c>
      <c r="N495" s="4">
        <v>31</v>
      </c>
    </row>
    <row r="496" spans="1:14" x14ac:dyDescent="0.35">
      <c r="A496" s="4">
        <v>2018</v>
      </c>
      <c r="B496" s="4" t="s">
        <v>244</v>
      </c>
      <c r="C496" s="4" t="s">
        <v>45</v>
      </c>
      <c r="D496" s="4">
        <v>279</v>
      </c>
      <c r="E496" s="4">
        <v>401</v>
      </c>
      <c r="F496" s="4">
        <v>69.599999999999994</v>
      </c>
      <c r="G496" s="4">
        <v>3074</v>
      </c>
      <c r="H496" s="4">
        <v>21</v>
      </c>
      <c r="I496" s="4">
        <v>7</v>
      </c>
      <c r="J496" s="6">
        <f t="shared" si="25"/>
        <v>1.7456359102244388E-2</v>
      </c>
      <c r="K496" s="4">
        <v>58</v>
      </c>
      <c r="L496" s="4">
        <v>279.5</v>
      </c>
      <c r="M496" s="4">
        <v>64.900000000000006</v>
      </c>
      <c r="N496" s="4">
        <v>31</v>
      </c>
    </row>
    <row r="497" spans="1:14" x14ac:dyDescent="0.35">
      <c r="A497" s="4">
        <v>2018</v>
      </c>
      <c r="B497" s="4" t="s">
        <v>270</v>
      </c>
      <c r="C497" s="4" t="s">
        <v>26</v>
      </c>
      <c r="D497" s="4">
        <v>217</v>
      </c>
      <c r="E497" s="4">
        <v>393</v>
      </c>
      <c r="F497" s="4">
        <v>55.2</v>
      </c>
      <c r="G497" s="4">
        <v>2278</v>
      </c>
      <c r="H497" s="4">
        <v>11</v>
      </c>
      <c r="I497" s="4">
        <v>14</v>
      </c>
      <c r="J497" s="6">
        <f t="shared" si="25"/>
        <v>3.5623409669211195E-2</v>
      </c>
      <c r="K497" s="4">
        <v>75</v>
      </c>
      <c r="L497" s="4">
        <v>162.69999999999999</v>
      </c>
      <c r="M497" s="4">
        <v>26.6</v>
      </c>
      <c r="N497" s="4">
        <v>45</v>
      </c>
    </row>
    <row r="498" spans="1:14" x14ac:dyDescent="0.35">
      <c r="A498" s="4">
        <v>2018</v>
      </c>
      <c r="B498" s="4" t="s">
        <v>131</v>
      </c>
      <c r="C498" s="4" t="s">
        <v>32</v>
      </c>
      <c r="D498" s="4">
        <v>232</v>
      </c>
      <c r="E498" s="4">
        <v>379</v>
      </c>
      <c r="F498" s="4">
        <v>61.2</v>
      </c>
      <c r="G498" s="4">
        <v>2465</v>
      </c>
      <c r="H498" s="4">
        <v>12</v>
      </c>
      <c r="I498" s="4">
        <v>6</v>
      </c>
      <c r="J498" s="6">
        <f t="shared" si="25"/>
        <v>1.5831134564643801E-2</v>
      </c>
      <c r="K498" s="4">
        <v>71</v>
      </c>
      <c r="L498" s="4">
        <v>273.89999999999998</v>
      </c>
      <c r="M498" s="4">
        <v>58.7</v>
      </c>
      <c r="N498" s="4">
        <v>16</v>
      </c>
    </row>
    <row r="499" spans="1:14" x14ac:dyDescent="0.35">
      <c r="A499" s="4">
        <v>2018</v>
      </c>
      <c r="B499" s="4" t="s">
        <v>236</v>
      </c>
      <c r="C499" s="4" t="s">
        <v>55</v>
      </c>
      <c r="D499" s="4">
        <v>244</v>
      </c>
      <c r="E499" s="4">
        <v>378</v>
      </c>
      <c r="F499" s="4">
        <v>64.599999999999994</v>
      </c>
      <c r="G499" s="4">
        <v>2992</v>
      </c>
      <c r="H499" s="4">
        <v>19</v>
      </c>
      <c r="I499" s="4">
        <v>14</v>
      </c>
      <c r="J499" s="6">
        <f t="shared" si="25"/>
        <v>3.7037037037037035E-2</v>
      </c>
      <c r="K499" s="4">
        <v>64</v>
      </c>
      <c r="L499" s="4">
        <v>272</v>
      </c>
      <c r="M499" s="4">
        <v>71.8</v>
      </c>
      <c r="N499" s="4">
        <v>27</v>
      </c>
    </row>
    <row r="500" spans="1:14" x14ac:dyDescent="0.35">
      <c r="A500" s="4">
        <v>2018</v>
      </c>
      <c r="B500" s="4" t="s">
        <v>135</v>
      </c>
      <c r="C500" s="4" t="s">
        <v>40</v>
      </c>
      <c r="D500" s="4">
        <v>226</v>
      </c>
      <c r="E500" s="4">
        <v>365</v>
      </c>
      <c r="F500" s="4">
        <v>61.9</v>
      </c>
      <c r="G500" s="4">
        <v>2566</v>
      </c>
      <c r="H500" s="4">
        <v>21</v>
      </c>
      <c r="I500" s="4">
        <v>11</v>
      </c>
      <c r="J500" s="6">
        <f t="shared" si="25"/>
        <v>3.0136986301369864E-2</v>
      </c>
      <c r="K500" s="4">
        <v>49</v>
      </c>
      <c r="L500" s="4">
        <v>233.3</v>
      </c>
      <c r="M500" s="4">
        <v>64.599999999999994</v>
      </c>
      <c r="N500" s="4">
        <v>21</v>
      </c>
    </row>
    <row r="501" spans="1:14" x14ac:dyDescent="0.35">
      <c r="A501" s="4">
        <v>2018</v>
      </c>
      <c r="B501" s="4" t="s">
        <v>237</v>
      </c>
      <c r="C501" s="4" t="s">
        <v>56</v>
      </c>
      <c r="D501" s="4">
        <v>228</v>
      </c>
      <c r="E501" s="4">
        <v>331</v>
      </c>
      <c r="F501" s="4">
        <v>68.900000000000006</v>
      </c>
      <c r="G501" s="4">
        <v>2528</v>
      </c>
      <c r="H501" s="4">
        <v>11</v>
      </c>
      <c r="I501" s="4">
        <v>8</v>
      </c>
      <c r="J501" s="6">
        <f t="shared" si="25"/>
        <v>2.4169184290030211E-2</v>
      </c>
      <c r="K501" s="4">
        <v>61</v>
      </c>
      <c r="L501" s="4">
        <v>180.6</v>
      </c>
      <c r="M501" s="4">
        <v>53.1</v>
      </c>
      <c r="N501" s="4">
        <v>42</v>
      </c>
    </row>
    <row r="502" spans="1:14" x14ac:dyDescent="0.35">
      <c r="A502" s="4">
        <v>2018</v>
      </c>
      <c r="B502" s="4" t="s">
        <v>141</v>
      </c>
      <c r="C502" s="4" t="s">
        <v>29</v>
      </c>
      <c r="D502" s="4">
        <v>205</v>
      </c>
      <c r="E502" s="4">
        <v>328</v>
      </c>
      <c r="F502" s="4">
        <v>62.5</v>
      </c>
      <c r="G502" s="4">
        <v>2180</v>
      </c>
      <c r="H502" s="4">
        <v>10</v>
      </c>
      <c r="I502" s="4">
        <v>5</v>
      </c>
      <c r="J502" s="6">
        <f t="shared" si="25"/>
        <v>1.524390243902439E-2</v>
      </c>
      <c r="K502" s="4">
        <v>52</v>
      </c>
      <c r="L502" s="4">
        <v>218</v>
      </c>
      <c r="M502" s="4">
        <v>53.8</v>
      </c>
      <c r="N502" s="4">
        <v>22</v>
      </c>
    </row>
    <row r="503" spans="1:14" x14ac:dyDescent="0.35">
      <c r="A503" s="4">
        <v>2018</v>
      </c>
      <c r="B503" s="4" t="s">
        <v>271</v>
      </c>
      <c r="C503" s="4" t="s">
        <v>61</v>
      </c>
      <c r="D503" s="4">
        <v>169</v>
      </c>
      <c r="E503" s="4">
        <v>320</v>
      </c>
      <c r="F503" s="4">
        <v>52.8</v>
      </c>
      <c r="G503" s="4">
        <v>2074</v>
      </c>
      <c r="H503" s="4">
        <v>10</v>
      </c>
      <c r="I503" s="4">
        <v>12</v>
      </c>
      <c r="J503" s="6">
        <f t="shared" si="25"/>
        <v>3.7499999999999999E-2</v>
      </c>
      <c r="K503" s="4">
        <v>75</v>
      </c>
      <c r="L503" s="4">
        <v>172.8</v>
      </c>
      <c r="M503" s="4">
        <v>52.3</v>
      </c>
      <c r="N503" s="4">
        <v>28</v>
      </c>
    </row>
    <row r="504" spans="1:14" x14ac:dyDescent="0.35">
      <c r="A504" s="4">
        <v>2018</v>
      </c>
      <c r="B504" s="4" t="s">
        <v>272</v>
      </c>
      <c r="C504" s="4" t="s">
        <v>49</v>
      </c>
      <c r="D504" s="4">
        <v>176</v>
      </c>
      <c r="E504" s="4">
        <v>274</v>
      </c>
      <c r="F504" s="4">
        <v>64.2</v>
      </c>
      <c r="G504" s="4">
        <v>2277</v>
      </c>
      <c r="H504" s="4">
        <v>13</v>
      </c>
      <c r="I504" s="4">
        <v>10</v>
      </c>
      <c r="J504" s="6">
        <f t="shared" si="25"/>
        <v>3.6496350364963501E-2</v>
      </c>
      <c r="K504" s="4">
        <v>85</v>
      </c>
      <c r="L504" s="4">
        <v>284.60000000000002</v>
      </c>
      <c r="M504" s="4">
        <v>56.2</v>
      </c>
      <c r="N504" s="4">
        <v>17</v>
      </c>
    </row>
    <row r="505" spans="1:14" x14ac:dyDescent="0.35">
      <c r="A505" s="4">
        <v>2018</v>
      </c>
      <c r="B505" s="4" t="s">
        <v>193</v>
      </c>
      <c r="C505" s="4" t="s">
        <v>42</v>
      </c>
      <c r="D505" s="4">
        <v>176</v>
      </c>
      <c r="E505" s="4">
        <v>274</v>
      </c>
      <c r="F505" s="4">
        <v>64.2</v>
      </c>
      <c r="G505" s="4">
        <v>1979</v>
      </c>
      <c r="H505" s="4">
        <v>17</v>
      </c>
      <c r="I505" s="4">
        <v>9</v>
      </c>
      <c r="J505" s="6">
        <f t="shared" si="25"/>
        <v>3.2846715328467155E-2</v>
      </c>
      <c r="K505" s="4">
        <v>75</v>
      </c>
      <c r="L505" s="4">
        <v>179.9</v>
      </c>
      <c r="M505" s="4">
        <v>33.1</v>
      </c>
      <c r="N505" s="4">
        <v>35</v>
      </c>
    </row>
    <row r="506" spans="1:14" x14ac:dyDescent="0.35">
      <c r="A506" s="4">
        <v>2018</v>
      </c>
      <c r="B506" s="4" t="s">
        <v>127</v>
      </c>
      <c r="C506" s="4" t="s">
        <v>55</v>
      </c>
      <c r="D506" s="4">
        <v>164</v>
      </c>
      <c r="E506" s="4">
        <v>246</v>
      </c>
      <c r="F506" s="4">
        <v>66.7</v>
      </c>
      <c r="G506" s="4">
        <v>2366</v>
      </c>
      <c r="H506" s="4">
        <v>17</v>
      </c>
      <c r="I506" s="4">
        <v>12</v>
      </c>
      <c r="J506" s="6">
        <f t="shared" si="25"/>
        <v>4.878048780487805E-2</v>
      </c>
      <c r="K506" s="4">
        <v>75</v>
      </c>
      <c r="L506" s="4">
        <v>295.8</v>
      </c>
      <c r="M506" s="4">
        <v>64.400000000000006</v>
      </c>
      <c r="N506" s="4">
        <v>14</v>
      </c>
    </row>
    <row r="507" spans="1:14" x14ac:dyDescent="0.35">
      <c r="A507" s="4">
        <v>2018</v>
      </c>
      <c r="B507" s="4" t="s">
        <v>196</v>
      </c>
      <c r="C507" s="4" t="s">
        <v>45</v>
      </c>
      <c r="D507" s="4">
        <v>141</v>
      </c>
      <c r="E507" s="4">
        <v>195</v>
      </c>
      <c r="F507" s="4">
        <v>72.3</v>
      </c>
      <c r="G507" s="4">
        <v>1413</v>
      </c>
      <c r="H507" s="4">
        <v>7</v>
      </c>
      <c r="I507" s="4">
        <v>4</v>
      </c>
      <c r="J507" s="6">
        <f t="shared" si="25"/>
        <v>2.0512820512820513E-2</v>
      </c>
      <c r="K507" s="4">
        <v>83</v>
      </c>
      <c r="L507" s="4">
        <v>282.60000000000002</v>
      </c>
      <c r="M507" s="4">
        <v>69.5</v>
      </c>
      <c r="N507" s="4">
        <v>9</v>
      </c>
    </row>
    <row r="508" spans="1:14" x14ac:dyDescent="0.35">
      <c r="A508" s="4">
        <v>2018</v>
      </c>
      <c r="B508" s="4" t="s">
        <v>210</v>
      </c>
      <c r="C508" s="4" t="s">
        <v>42</v>
      </c>
      <c r="D508" s="4">
        <v>113</v>
      </c>
      <c r="E508" s="4">
        <v>178</v>
      </c>
      <c r="F508" s="4">
        <v>63.5</v>
      </c>
      <c r="G508" s="4">
        <v>1247</v>
      </c>
      <c r="H508" s="4">
        <v>6</v>
      </c>
      <c r="I508" s="4">
        <v>4</v>
      </c>
      <c r="J508" s="6">
        <f t="shared" si="25"/>
        <v>2.247191011235955E-2</v>
      </c>
      <c r="K508" s="4">
        <v>75</v>
      </c>
      <c r="L508" s="4">
        <v>178.1</v>
      </c>
      <c r="M508" s="4">
        <v>34.5</v>
      </c>
      <c r="N508" s="4">
        <v>17</v>
      </c>
    </row>
    <row r="509" spans="1:14" x14ac:dyDescent="0.35">
      <c r="A509" s="4">
        <v>2018</v>
      </c>
      <c r="B509" s="4" t="s">
        <v>273</v>
      </c>
      <c r="C509" s="4" t="s">
        <v>40</v>
      </c>
      <c r="D509" s="4">
        <v>105</v>
      </c>
      <c r="E509" s="4">
        <v>176</v>
      </c>
      <c r="F509" s="4">
        <v>59.7</v>
      </c>
      <c r="G509" s="4">
        <v>1003</v>
      </c>
      <c r="H509" s="4">
        <v>6</v>
      </c>
      <c r="I509" s="4">
        <v>2</v>
      </c>
      <c r="J509" s="6">
        <f t="shared" si="25"/>
        <v>1.1363636363636364E-2</v>
      </c>
      <c r="K509" s="4">
        <v>37</v>
      </c>
      <c r="L509" s="4">
        <v>111.4</v>
      </c>
      <c r="M509" s="4">
        <v>33.299999999999997</v>
      </c>
      <c r="N509" s="4">
        <v>16</v>
      </c>
    </row>
    <row r="510" spans="1:14" x14ac:dyDescent="0.35">
      <c r="A510" s="4">
        <v>2018</v>
      </c>
      <c r="B510" s="4" t="s">
        <v>274</v>
      </c>
      <c r="C510" s="4" t="s">
        <v>32</v>
      </c>
      <c r="D510" s="4">
        <v>99</v>
      </c>
      <c r="E510" s="4">
        <v>170</v>
      </c>
      <c r="F510" s="4">
        <v>58.2</v>
      </c>
      <c r="G510" s="4">
        <v>1201</v>
      </c>
      <c r="H510" s="4">
        <v>6</v>
      </c>
      <c r="I510" s="4">
        <v>3</v>
      </c>
      <c r="J510" s="6">
        <f t="shared" si="25"/>
        <v>1.7647058823529412E-2</v>
      </c>
      <c r="K510" s="4">
        <v>74</v>
      </c>
      <c r="L510" s="4">
        <v>75.099999999999994</v>
      </c>
      <c r="M510" s="4">
        <v>48.7</v>
      </c>
      <c r="N510" s="4">
        <v>16</v>
      </c>
    </row>
    <row r="511" spans="1:14" x14ac:dyDescent="0.35">
      <c r="A511" s="4">
        <v>2018</v>
      </c>
      <c r="B511" s="4" t="s">
        <v>260</v>
      </c>
      <c r="C511" s="4" t="s">
        <v>49</v>
      </c>
      <c r="D511" s="4">
        <v>102</v>
      </c>
      <c r="E511" s="4">
        <v>169</v>
      </c>
      <c r="F511" s="4">
        <v>60.4</v>
      </c>
      <c r="G511" s="4">
        <v>1252</v>
      </c>
      <c r="H511" s="4">
        <v>8</v>
      </c>
      <c r="I511" s="4">
        <v>7</v>
      </c>
      <c r="J511" s="6">
        <f t="shared" si="25"/>
        <v>4.142011834319527E-2</v>
      </c>
      <c r="K511" s="4">
        <v>82</v>
      </c>
      <c r="L511" s="4">
        <v>208.7</v>
      </c>
      <c r="M511" s="4">
        <v>39.700000000000003</v>
      </c>
      <c r="N511" s="4">
        <v>18</v>
      </c>
    </row>
    <row r="512" spans="1:14" x14ac:dyDescent="0.35">
      <c r="A512" s="4">
        <v>2018</v>
      </c>
      <c r="B512" s="4" t="s">
        <v>248</v>
      </c>
      <c r="C512" s="4" t="s">
        <v>23</v>
      </c>
      <c r="D512" s="4">
        <v>85</v>
      </c>
      <c r="E512" s="4">
        <v>131</v>
      </c>
      <c r="F512" s="4">
        <v>64.900000000000006</v>
      </c>
      <c r="G512" s="4">
        <v>709</v>
      </c>
      <c r="H512" s="4">
        <v>2</v>
      </c>
      <c r="I512" s="4">
        <v>2</v>
      </c>
      <c r="J512" s="6">
        <f t="shared" si="25"/>
        <v>1.5267175572519083E-2</v>
      </c>
      <c r="K512" s="4">
        <v>35</v>
      </c>
      <c r="L512" s="4">
        <v>141.80000000000001</v>
      </c>
      <c r="M512" s="4">
        <v>28.3</v>
      </c>
      <c r="N512" s="4">
        <v>22</v>
      </c>
    </row>
    <row r="513" spans="1:14" x14ac:dyDescent="0.35">
      <c r="A513" s="4">
        <v>2018</v>
      </c>
      <c r="B513" s="4" t="s">
        <v>172</v>
      </c>
      <c r="C513" s="4" t="s">
        <v>51</v>
      </c>
      <c r="D513" s="4">
        <v>60</v>
      </c>
      <c r="E513" s="4">
        <v>110</v>
      </c>
      <c r="F513" s="4">
        <v>54.5</v>
      </c>
      <c r="G513" s="4">
        <v>539</v>
      </c>
      <c r="H513" s="4">
        <v>1</v>
      </c>
      <c r="I513" s="4">
        <v>4</v>
      </c>
      <c r="J513" s="6">
        <f t="shared" si="25"/>
        <v>3.6363636363636362E-2</v>
      </c>
      <c r="K513" s="4">
        <v>41</v>
      </c>
      <c r="L513" s="4">
        <v>134.80000000000001</v>
      </c>
      <c r="M513" s="4">
        <v>31.4</v>
      </c>
      <c r="N513" s="4">
        <v>7</v>
      </c>
    </row>
    <row r="514" spans="1:14" x14ac:dyDescent="0.35">
      <c r="A514" s="4">
        <v>2018</v>
      </c>
      <c r="B514" s="4" t="s">
        <v>143</v>
      </c>
      <c r="C514" s="4" t="s">
        <v>56</v>
      </c>
      <c r="D514" s="4">
        <v>61</v>
      </c>
      <c r="E514" s="4">
        <v>101</v>
      </c>
      <c r="F514" s="4">
        <v>60.4</v>
      </c>
      <c r="G514" s="4">
        <v>626</v>
      </c>
      <c r="H514" s="4">
        <v>4</v>
      </c>
      <c r="I514" s="4">
        <v>4</v>
      </c>
      <c r="J514" s="6">
        <f t="shared" ref="J514:J577" si="26">I514/E514</f>
        <v>3.9603960396039604E-2</v>
      </c>
      <c r="K514" s="4">
        <v>35</v>
      </c>
      <c r="L514" s="4">
        <v>78.3</v>
      </c>
      <c r="M514" s="4">
        <v>31.2</v>
      </c>
      <c r="N514" s="4">
        <v>5</v>
      </c>
    </row>
    <row r="515" spans="1:14" x14ac:dyDescent="0.35">
      <c r="A515" s="4">
        <v>2018</v>
      </c>
      <c r="B515" s="4" t="s">
        <v>174</v>
      </c>
      <c r="C515" s="4" t="s">
        <v>29</v>
      </c>
      <c r="D515" s="4">
        <v>52</v>
      </c>
      <c r="E515" s="4">
        <v>91</v>
      </c>
      <c r="F515" s="4">
        <v>57.1</v>
      </c>
      <c r="G515" s="4">
        <v>590</v>
      </c>
      <c r="H515" s="4">
        <v>3</v>
      </c>
      <c r="I515" s="4">
        <v>4</v>
      </c>
      <c r="J515" s="6">
        <f t="shared" si="26"/>
        <v>4.3956043956043959E-2</v>
      </c>
      <c r="K515" s="4">
        <v>79</v>
      </c>
      <c r="L515" s="4">
        <v>147.5</v>
      </c>
      <c r="M515" s="4">
        <v>45.7</v>
      </c>
      <c r="N515" s="4">
        <v>9</v>
      </c>
    </row>
    <row r="516" spans="1:14" x14ac:dyDescent="0.35">
      <c r="A516" s="4">
        <v>2018</v>
      </c>
      <c r="B516" s="4" t="s">
        <v>231</v>
      </c>
      <c r="C516" s="4" t="s">
        <v>49</v>
      </c>
      <c r="D516" s="4">
        <v>53</v>
      </c>
      <c r="E516" s="4">
        <v>89</v>
      </c>
      <c r="F516" s="4">
        <v>59.6</v>
      </c>
      <c r="G516" s="4">
        <v>718</v>
      </c>
      <c r="H516" s="4">
        <v>5</v>
      </c>
      <c r="I516" s="4">
        <v>3</v>
      </c>
      <c r="J516" s="6">
        <f t="shared" si="26"/>
        <v>3.3707865168539325E-2</v>
      </c>
      <c r="K516" s="4">
        <v>56</v>
      </c>
      <c r="L516" s="4">
        <v>239.3</v>
      </c>
      <c r="M516" s="4">
        <v>26.9</v>
      </c>
      <c r="N516" s="4">
        <v>13</v>
      </c>
    </row>
    <row r="517" spans="1:14" x14ac:dyDescent="0.35">
      <c r="A517" s="4">
        <v>2018</v>
      </c>
      <c r="B517" s="4" t="s">
        <v>205</v>
      </c>
      <c r="C517" s="4" t="s">
        <v>57</v>
      </c>
      <c r="D517" s="4">
        <v>42</v>
      </c>
      <c r="E517" s="4">
        <v>85</v>
      </c>
      <c r="F517" s="4">
        <v>49.4</v>
      </c>
      <c r="G517" s="4">
        <v>473</v>
      </c>
      <c r="H517" s="4">
        <v>2</v>
      </c>
      <c r="I517" s="4">
        <v>2</v>
      </c>
      <c r="J517" s="6">
        <f t="shared" si="26"/>
        <v>2.3529411764705882E-2</v>
      </c>
      <c r="K517" s="4">
        <v>47</v>
      </c>
      <c r="L517" s="4">
        <v>118.3</v>
      </c>
      <c r="M517" s="4">
        <v>33.1</v>
      </c>
      <c r="N517" s="4">
        <v>13</v>
      </c>
    </row>
    <row r="518" spans="1:14" x14ac:dyDescent="0.35">
      <c r="A518" s="4">
        <v>2018</v>
      </c>
      <c r="B518" s="4" t="s">
        <v>262</v>
      </c>
      <c r="C518" s="4" t="s">
        <v>61</v>
      </c>
      <c r="D518" s="4">
        <v>44</v>
      </c>
      <c r="E518" s="4">
        <v>81</v>
      </c>
      <c r="F518" s="4">
        <v>54.3</v>
      </c>
      <c r="G518" s="4">
        <v>296</v>
      </c>
      <c r="H518" s="4">
        <v>1</v>
      </c>
      <c r="I518" s="4">
        <v>7</v>
      </c>
      <c r="J518" s="6">
        <f t="shared" si="26"/>
        <v>8.6419753086419748E-2</v>
      </c>
      <c r="K518" s="4">
        <v>26</v>
      </c>
      <c r="L518" s="4">
        <v>74</v>
      </c>
      <c r="M518" s="4">
        <v>6.5</v>
      </c>
      <c r="N518" s="4">
        <v>7</v>
      </c>
    </row>
    <row r="519" spans="1:14" x14ac:dyDescent="0.35">
      <c r="A519" s="4">
        <v>2018</v>
      </c>
      <c r="B519" s="4" t="s">
        <v>144</v>
      </c>
      <c r="C519" s="4" t="s">
        <v>26</v>
      </c>
      <c r="D519" s="4">
        <v>50</v>
      </c>
      <c r="E519" s="4">
        <v>80</v>
      </c>
      <c r="F519" s="4">
        <v>62.5</v>
      </c>
      <c r="G519" s="4">
        <v>400</v>
      </c>
      <c r="H519" s="4">
        <v>2</v>
      </c>
      <c r="I519" s="4">
        <v>4</v>
      </c>
      <c r="J519" s="6">
        <f t="shared" si="26"/>
        <v>0.05</v>
      </c>
      <c r="K519" s="4">
        <v>35</v>
      </c>
      <c r="L519" s="4">
        <v>133.30000000000001</v>
      </c>
      <c r="M519" s="4">
        <v>25.8</v>
      </c>
      <c r="N519" s="4">
        <v>6</v>
      </c>
    </row>
    <row r="520" spans="1:14" x14ac:dyDescent="0.35">
      <c r="A520" s="4">
        <v>2018</v>
      </c>
      <c r="B520" s="4" t="s">
        <v>186</v>
      </c>
      <c r="C520" s="4" t="s">
        <v>17</v>
      </c>
      <c r="D520" s="4">
        <v>53</v>
      </c>
      <c r="E520" s="4">
        <v>76</v>
      </c>
      <c r="F520" s="4">
        <v>69.7</v>
      </c>
      <c r="G520" s="4">
        <v>515</v>
      </c>
      <c r="H520" s="4">
        <v>3</v>
      </c>
      <c r="I520" s="4">
        <v>2</v>
      </c>
      <c r="J520" s="6">
        <f t="shared" si="26"/>
        <v>2.6315789473684209E-2</v>
      </c>
      <c r="K520" s="4">
        <v>46</v>
      </c>
      <c r="L520" s="4">
        <v>103</v>
      </c>
      <c r="M520" s="4">
        <v>28.9</v>
      </c>
      <c r="N520" s="4">
        <v>9</v>
      </c>
    </row>
    <row r="521" spans="1:14" x14ac:dyDescent="0.35">
      <c r="A521" s="4">
        <v>2018</v>
      </c>
      <c r="B521" s="4" t="s">
        <v>207</v>
      </c>
      <c r="C521" s="4" t="s">
        <v>61</v>
      </c>
      <c r="D521" s="4">
        <v>42</v>
      </c>
      <c r="E521" s="4">
        <v>70</v>
      </c>
      <c r="F521" s="4">
        <v>60</v>
      </c>
      <c r="G521" s="4">
        <v>465</v>
      </c>
      <c r="H521" s="4">
        <v>0</v>
      </c>
      <c r="I521" s="4">
        <v>4</v>
      </c>
      <c r="J521" s="6">
        <f t="shared" si="26"/>
        <v>5.7142857142857141E-2</v>
      </c>
      <c r="K521" s="4">
        <v>40</v>
      </c>
      <c r="L521" s="4">
        <v>232.5</v>
      </c>
      <c r="M521" s="4">
        <v>27</v>
      </c>
      <c r="N521" s="4">
        <v>5</v>
      </c>
    </row>
    <row r="522" spans="1:14" x14ac:dyDescent="0.35">
      <c r="A522" s="4">
        <v>2018</v>
      </c>
      <c r="B522" s="4" t="s">
        <v>275</v>
      </c>
      <c r="C522" s="4" t="s">
        <v>53</v>
      </c>
      <c r="D522" s="4">
        <v>35</v>
      </c>
      <c r="E522" s="4">
        <v>57</v>
      </c>
      <c r="F522" s="4">
        <v>61.4</v>
      </c>
      <c r="G522" s="4">
        <v>320</v>
      </c>
      <c r="H522" s="4">
        <v>1</v>
      </c>
      <c r="I522" s="4">
        <v>3</v>
      </c>
      <c r="J522" s="6">
        <f t="shared" si="26"/>
        <v>5.2631578947368418E-2</v>
      </c>
      <c r="K522" s="4">
        <v>33</v>
      </c>
      <c r="L522" s="4">
        <v>53.3</v>
      </c>
      <c r="M522" s="4">
        <v>26.4</v>
      </c>
      <c r="N522" s="4">
        <v>2</v>
      </c>
    </row>
    <row r="523" spans="1:14" x14ac:dyDescent="0.35">
      <c r="A523" s="4">
        <v>2018</v>
      </c>
      <c r="B523" s="4" t="s">
        <v>138</v>
      </c>
      <c r="C523" s="4" t="s">
        <v>29</v>
      </c>
      <c r="D523" s="4">
        <v>34</v>
      </c>
      <c r="E523" s="4">
        <v>54</v>
      </c>
      <c r="F523" s="4">
        <v>63</v>
      </c>
      <c r="G523" s="4">
        <v>372</v>
      </c>
      <c r="H523" s="4">
        <v>3</v>
      </c>
      <c r="I523" s="4">
        <v>3</v>
      </c>
      <c r="J523" s="6">
        <f t="shared" si="26"/>
        <v>5.5555555555555552E-2</v>
      </c>
      <c r="K523" s="4">
        <v>53</v>
      </c>
      <c r="L523" s="4">
        <v>124</v>
      </c>
      <c r="M523" s="4">
        <v>38.200000000000003</v>
      </c>
      <c r="N523" s="4">
        <v>6</v>
      </c>
    </row>
    <row r="524" spans="1:14" x14ac:dyDescent="0.35">
      <c r="A524" s="4">
        <v>2018</v>
      </c>
      <c r="B524" s="4" t="s">
        <v>258</v>
      </c>
      <c r="C524" s="4" t="s">
        <v>21</v>
      </c>
      <c r="D524" s="4">
        <v>20</v>
      </c>
      <c r="E524" s="4">
        <v>42</v>
      </c>
      <c r="F524" s="4">
        <v>47.6</v>
      </c>
      <c r="G524" s="4">
        <v>187</v>
      </c>
      <c r="H524" s="4">
        <v>0</v>
      </c>
      <c r="I524" s="4">
        <v>2</v>
      </c>
      <c r="J524" s="6">
        <f t="shared" si="26"/>
        <v>4.7619047619047616E-2</v>
      </c>
      <c r="K524" s="4">
        <v>29</v>
      </c>
      <c r="L524" s="4">
        <v>62.3</v>
      </c>
      <c r="M524" s="4">
        <v>27.1</v>
      </c>
      <c r="N524" s="4">
        <v>4</v>
      </c>
    </row>
    <row r="525" spans="1:14" x14ac:dyDescent="0.35">
      <c r="A525" s="4">
        <v>2018</v>
      </c>
      <c r="B525" s="4" t="s">
        <v>130</v>
      </c>
      <c r="C525" s="4" t="s">
        <v>29</v>
      </c>
      <c r="D525" s="4">
        <v>19</v>
      </c>
      <c r="E525" s="4">
        <v>35</v>
      </c>
      <c r="F525" s="4">
        <v>54.3</v>
      </c>
      <c r="G525" s="4">
        <v>138</v>
      </c>
      <c r="H525" s="4">
        <v>0</v>
      </c>
      <c r="I525" s="4">
        <v>3</v>
      </c>
      <c r="J525" s="6">
        <f t="shared" si="26"/>
        <v>8.5714285714285715E-2</v>
      </c>
      <c r="K525" s="4">
        <v>20</v>
      </c>
      <c r="L525" s="4">
        <v>69</v>
      </c>
      <c r="M525" s="4">
        <v>4.9000000000000004</v>
      </c>
      <c r="N525" s="4">
        <v>7</v>
      </c>
    </row>
    <row r="526" spans="1:14" x14ac:dyDescent="0.35">
      <c r="A526" s="4">
        <v>2018</v>
      </c>
      <c r="B526" s="4" t="s">
        <v>276</v>
      </c>
      <c r="C526" s="4" t="s">
        <v>53</v>
      </c>
      <c r="D526" s="4">
        <v>20</v>
      </c>
      <c r="E526" s="4">
        <v>31</v>
      </c>
      <c r="F526" s="4">
        <v>64.5</v>
      </c>
      <c r="G526" s="4">
        <v>266</v>
      </c>
      <c r="H526" s="4">
        <v>2</v>
      </c>
      <c r="I526" s="4">
        <v>0</v>
      </c>
      <c r="J526" s="6">
        <f t="shared" si="26"/>
        <v>0</v>
      </c>
      <c r="K526" s="4">
        <v>53</v>
      </c>
      <c r="L526" s="4">
        <v>133</v>
      </c>
      <c r="M526" s="4">
        <v>96.7</v>
      </c>
      <c r="N526" s="4">
        <v>0</v>
      </c>
    </row>
    <row r="527" spans="1:14" x14ac:dyDescent="0.35">
      <c r="A527" s="4">
        <v>2018</v>
      </c>
      <c r="B527" s="4" t="s">
        <v>219</v>
      </c>
      <c r="C527" s="4" t="s">
        <v>61</v>
      </c>
      <c r="D527" s="4">
        <v>15</v>
      </c>
      <c r="E527" s="4">
        <v>25</v>
      </c>
      <c r="F527" s="4">
        <v>60</v>
      </c>
      <c r="G527" s="4">
        <v>232</v>
      </c>
      <c r="H527" s="4">
        <v>2</v>
      </c>
      <c r="I527" s="4">
        <v>0</v>
      </c>
      <c r="J527" s="6">
        <f t="shared" si="26"/>
        <v>0</v>
      </c>
      <c r="K527" s="4">
        <v>47</v>
      </c>
      <c r="L527" s="4">
        <v>232</v>
      </c>
      <c r="M527" s="4">
        <v>84.7</v>
      </c>
      <c r="N527" s="4">
        <v>1</v>
      </c>
    </row>
    <row r="528" spans="1:14" x14ac:dyDescent="0.35">
      <c r="A528" s="4">
        <v>2018</v>
      </c>
      <c r="B528" s="4" t="s">
        <v>224</v>
      </c>
      <c r="C528" s="4" t="s">
        <v>25</v>
      </c>
      <c r="D528" s="4">
        <v>14</v>
      </c>
      <c r="E528" s="4">
        <v>23</v>
      </c>
      <c r="F528" s="4">
        <v>60.9</v>
      </c>
      <c r="G528" s="4">
        <v>118</v>
      </c>
      <c r="H528" s="4">
        <v>1</v>
      </c>
      <c r="I528" s="4">
        <v>1</v>
      </c>
      <c r="J528" s="6">
        <f t="shared" si="26"/>
        <v>4.3478260869565216E-2</v>
      </c>
      <c r="K528" s="4">
        <v>18</v>
      </c>
      <c r="L528" s="4">
        <v>23.6</v>
      </c>
      <c r="M528" s="4">
        <v>42.2</v>
      </c>
      <c r="N528" s="4">
        <v>2</v>
      </c>
    </row>
    <row r="529" spans="1:14" x14ac:dyDescent="0.35">
      <c r="A529" s="4">
        <v>2018</v>
      </c>
      <c r="B529" s="4" t="s">
        <v>213</v>
      </c>
      <c r="C529" s="4" t="s">
        <v>26</v>
      </c>
      <c r="D529" s="4">
        <v>15</v>
      </c>
      <c r="E529" s="4">
        <v>21</v>
      </c>
      <c r="F529" s="4">
        <v>71.400000000000006</v>
      </c>
      <c r="G529" s="4">
        <v>174</v>
      </c>
      <c r="H529" s="4">
        <v>1</v>
      </c>
      <c r="I529" s="4">
        <v>0</v>
      </c>
      <c r="J529" s="6">
        <f t="shared" si="26"/>
        <v>0</v>
      </c>
      <c r="K529" s="4">
        <v>26</v>
      </c>
      <c r="L529" s="4">
        <v>87</v>
      </c>
      <c r="M529" s="4">
        <v>79.3</v>
      </c>
      <c r="N529" s="4">
        <v>1</v>
      </c>
    </row>
    <row r="530" spans="1:14" x14ac:dyDescent="0.35">
      <c r="A530" s="4">
        <v>2018</v>
      </c>
      <c r="B530" s="4" t="s">
        <v>152</v>
      </c>
      <c r="C530" s="4" t="s">
        <v>47</v>
      </c>
      <c r="D530" s="4">
        <v>7</v>
      </c>
      <c r="E530" s="4">
        <v>17</v>
      </c>
      <c r="F530" s="4">
        <v>41.2</v>
      </c>
      <c r="G530" s="4">
        <v>59</v>
      </c>
      <c r="H530" s="4">
        <v>0</v>
      </c>
      <c r="I530" s="4">
        <v>1</v>
      </c>
      <c r="J530" s="6">
        <f t="shared" si="26"/>
        <v>5.8823529411764705E-2</v>
      </c>
      <c r="K530" s="4">
        <v>11</v>
      </c>
      <c r="L530" s="4">
        <v>29.5</v>
      </c>
      <c r="M530" s="4">
        <v>9.6999999999999993</v>
      </c>
      <c r="N530" s="4">
        <v>1</v>
      </c>
    </row>
    <row r="531" spans="1:14" x14ac:dyDescent="0.35">
      <c r="A531" s="4">
        <v>2018</v>
      </c>
      <c r="B531" s="4" t="s">
        <v>277</v>
      </c>
      <c r="C531" s="4" t="s">
        <v>30</v>
      </c>
      <c r="D531" s="4">
        <v>6</v>
      </c>
      <c r="E531" s="4">
        <v>12</v>
      </c>
      <c r="F531" s="4">
        <v>50</v>
      </c>
      <c r="G531" s="4">
        <v>43</v>
      </c>
      <c r="H531" s="4">
        <v>0</v>
      </c>
      <c r="I531" s="4">
        <v>1</v>
      </c>
      <c r="J531" s="6">
        <f t="shared" si="26"/>
        <v>8.3333333333333329E-2</v>
      </c>
      <c r="K531" s="4">
        <v>22</v>
      </c>
      <c r="L531" s="4">
        <v>8.6</v>
      </c>
      <c r="M531" s="4">
        <v>60.4</v>
      </c>
      <c r="N531" s="4">
        <v>0</v>
      </c>
    </row>
    <row r="532" spans="1:14" x14ac:dyDescent="0.35">
      <c r="A532" s="4">
        <v>2018</v>
      </c>
      <c r="B532" s="4" t="s">
        <v>278</v>
      </c>
      <c r="C532" s="4" t="s">
        <v>25</v>
      </c>
      <c r="D532" s="4">
        <v>3</v>
      </c>
      <c r="E532" s="4">
        <v>7</v>
      </c>
      <c r="F532" s="4">
        <v>42.9</v>
      </c>
      <c r="G532" s="4">
        <v>64</v>
      </c>
      <c r="H532" s="4">
        <v>0</v>
      </c>
      <c r="I532" s="4">
        <v>1</v>
      </c>
      <c r="J532" s="6">
        <f t="shared" si="26"/>
        <v>0.14285714285714285</v>
      </c>
      <c r="K532" s="4">
        <v>44</v>
      </c>
      <c r="L532" s="4">
        <v>4</v>
      </c>
      <c r="M532" s="4">
        <v>43.5</v>
      </c>
      <c r="N532" s="4">
        <v>1</v>
      </c>
    </row>
    <row r="533" spans="1:14" x14ac:dyDescent="0.35">
      <c r="A533" s="4">
        <v>2018</v>
      </c>
      <c r="B533" s="4" t="s">
        <v>148</v>
      </c>
      <c r="C533" s="4" t="s">
        <v>44</v>
      </c>
      <c r="D533" s="4">
        <v>5</v>
      </c>
      <c r="E533" s="4">
        <v>7</v>
      </c>
      <c r="F533" s="4">
        <v>71.400000000000006</v>
      </c>
      <c r="G533" s="4">
        <v>20</v>
      </c>
      <c r="H533" s="4">
        <v>0</v>
      </c>
      <c r="I533" s="4">
        <v>0</v>
      </c>
      <c r="J533" s="6">
        <f t="shared" si="26"/>
        <v>0</v>
      </c>
      <c r="K533" s="4">
        <v>9</v>
      </c>
      <c r="L533" s="4">
        <v>6.7</v>
      </c>
      <c r="M533" s="4">
        <v>63</v>
      </c>
      <c r="N533" s="4">
        <v>0</v>
      </c>
    </row>
    <row r="534" spans="1:14" x14ac:dyDescent="0.35">
      <c r="A534" s="4">
        <v>2018</v>
      </c>
      <c r="B534" s="4" t="s">
        <v>194</v>
      </c>
      <c r="C534" s="4" t="s">
        <v>32</v>
      </c>
      <c r="D534" s="4">
        <v>2</v>
      </c>
      <c r="E534" s="4">
        <v>6</v>
      </c>
      <c r="F534" s="4">
        <v>33.299999999999997</v>
      </c>
      <c r="G534" s="4">
        <v>21</v>
      </c>
      <c r="H534" s="4">
        <v>0</v>
      </c>
      <c r="I534" s="4">
        <v>0</v>
      </c>
      <c r="J534" s="6">
        <f t="shared" si="26"/>
        <v>0</v>
      </c>
      <c r="K534" s="4">
        <v>14</v>
      </c>
      <c r="L534" s="4">
        <v>7</v>
      </c>
      <c r="M534" s="4">
        <v>2.2999999999999998</v>
      </c>
      <c r="N534" s="4">
        <v>0</v>
      </c>
    </row>
    <row r="535" spans="1:14" x14ac:dyDescent="0.35">
      <c r="A535" s="4">
        <v>2018</v>
      </c>
      <c r="B535" s="4" t="s">
        <v>251</v>
      </c>
      <c r="C535" s="4" t="s">
        <v>13</v>
      </c>
      <c r="D535" s="4">
        <v>2</v>
      </c>
      <c r="E535" s="4">
        <v>4</v>
      </c>
      <c r="F535" s="4">
        <v>50</v>
      </c>
      <c r="G535" s="4">
        <v>2</v>
      </c>
      <c r="H535" s="4">
        <v>0</v>
      </c>
      <c r="I535" s="4">
        <v>0</v>
      </c>
      <c r="J535" s="6">
        <f t="shared" si="26"/>
        <v>0</v>
      </c>
      <c r="K535" s="4">
        <v>4</v>
      </c>
      <c r="L535" s="4">
        <v>0.5</v>
      </c>
      <c r="M535" s="4">
        <v>100</v>
      </c>
      <c r="N535" s="4">
        <v>0</v>
      </c>
    </row>
    <row r="536" spans="1:14" x14ac:dyDescent="0.35">
      <c r="A536" s="4">
        <v>2018</v>
      </c>
      <c r="B536" s="4" t="s">
        <v>212</v>
      </c>
      <c r="C536" s="4" t="s">
        <v>114</v>
      </c>
      <c r="D536" s="4">
        <v>1</v>
      </c>
      <c r="E536" s="4">
        <v>4</v>
      </c>
      <c r="F536" s="4">
        <v>25</v>
      </c>
      <c r="G536" s="4">
        <v>8</v>
      </c>
      <c r="H536" s="4">
        <v>0</v>
      </c>
      <c r="I536" s="4">
        <v>0</v>
      </c>
      <c r="J536" s="6">
        <f t="shared" si="26"/>
        <v>0</v>
      </c>
      <c r="K536" s="4">
        <v>8</v>
      </c>
      <c r="L536" s="4">
        <v>1.6</v>
      </c>
      <c r="M536" s="4">
        <v>0.8</v>
      </c>
      <c r="N536" s="4">
        <v>1</v>
      </c>
    </row>
    <row r="537" spans="1:14" x14ac:dyDescent="0.35">
      <c r="A537" s="4">
        <v>2018</v>
      </c>
      <c r="B537" s="4" t="s">
        <v>279</v>
      </c>
      <c r="C537" s="4" t="s">
        <v>53</v>
      </c>
      <c r="D537" s="4">
        <v>2</v>
      </c>
      <c r="E537" s="4">
        <v>3</v>
      </c>
      <c r="F537" s="4">
        <v>66.7</v>
      </c>
      <c r="G537" s="4">
        <v>40</v>
      </c>
      <c r="H537" s="4">
        <v>0</v>
      </c>
      <c r="I537" s="4">
        <v>0</v>
      </c>
      <c r="J537" s="6">
        <f t="shared" si="26"/>
        <v>0</v>
      </c>
      <c r="K537" s="4">
        <v>31</v>
      </c>
      <c r="L537" s="4">
        <v>40</v>
      </c>
      <c r="M537" s="4">
        <v>50</v>
      </c>
      <c r="N537" s="4">
        <v>1</v>
      </c>
    </row>
    <row r="538" spans="1:14" x14ac:dyDescent="0.35">
      <c r="A538" s="4">
        <v>2018</v>
      </c>
      <c r="B538" s="4" t="s">
        <v>163</v>
      </c>
      <c r="C538" s="4" t="s">
        <v>34</v>
      </c>
      <c r="D538" s="4">
        <v>2</v>
      </c>
      <c r="E538" s="4">
        <v>3</v>
      </c>
      <c r="F538" s="4">
        <v>66.7</v>
      </c>
      <c r="G538" s="4">
        <v>29</v>
      </c>
      <c r="H538" s="4">
        <v>0</v>
      </c>
      <c r="I538" s="4">
        <v>0</v>
      </c>
      <c r="J538" s="6">
        <f t="shared" si="26"/>
        <v>0</v>
      </c>
      <c r="K538" s="4">
        <v>22</v>
      </c>
      <c r="L538" s="4">
        <v>29</v>
      </c>
      <c r="M538" s="4">
        <v>82.2</v>
      </c>
      <c r="N538" s="4">
        <v>0</v>
      </c>
    </row>
    <row r="539" spans="1:14" x14ac:dyDescent="0.35">
      <c r="A539" s="4">
        <v>2018</v>
      </c>
      <c r="B539" s="4" t="s">
        <v>242</v>
      </c>
      <c r="C539" s="4" t="s">
        <v>113</v>
      </c>
      <c r="D539" s="4">
        <v>2</v>
      </c>
      <c r="E539" s="4">
        <v>3</v>
      </c>
      <c r="F539" s="4">
        <v>66.7</v>
      </c>
      <c r="G539" s="4">
        <v>23</v>
      </c>
      <c r="H539" s="4">
        <v>0</v>
      </c>
      <c r="I539" s="4">
        <v>0</v>
      </c>
      <c r="J539" s="6">
        <f t="shared" si="26"/>
        <v>0</v>
      </c>
      <c r="K539" s="4">
        <v>18</v>
      </c>
      <c r="L539" s="4">
        <v>7.7</v>
      </c>
      <c r="M539" s="4">
        <v>7.8</v>
      </c>
      <c r="N539" s="4">
        <v>0</v>
      </c>
    </row>
    <row r="540" spans="1:14" x14ac:dyDescent="0.35">
      <c r="A540" s="4">
        <v>2018</v>
      </c>
      <c r="B540" s="4" t="s">
        <v>199</v>
      </c>
      <c r="C540" s="4" t="s">
        <v>15</v>
      </c>
      <c r="D540" s="4">
        <v>1</v>
      </c>
      <c r="E540" s="4">
        <v>2</v>
      </c>
      <c r="F540" s="4">
        <v>50</v>
      </c>
      <c r="G540" s="4">
        <v>7</v>
      </c>
      <c r="H540" s="4">
        <v>0</v>
      </c>
      <c r="I540" s="4">
        <v>0</v>
      </c>
      <c r="J540" s="6">
        <f t="shared" si="26"/>
        <v>0</v>
      </c>
      <c r="K540" s="4">
        <v>7</v>
      </c>
      <c r="L540" s="4">
        <v>1.4</v>
      </c>
      <c r="M540" s="4">
        <v>0.4</v>
      </c>
      <c r="N540" s="4">
        <v>0</v>
      </c>
    </row>
    <row r="541" spans="1:14" x14ac:dyDescent="0.35">
      <c r="A541" s="4">
        <v>2019</v>
      </c>
      <c r="B541" s="4" t="s">
        <v>236</v>
      </c>
      <c r="C541" s="4" t="s">
        <v>55</v>
      </c>
      <c r="D541" s="4">
        <v>380</v>
      </c>
      <c r="E541" s="4">
        <v>626</v>
      </c>
      <c r="F541" s="4">
        <v>60.7</v>
      </c>
      <c r="G541" s="4">
        <v>5109</v>
      </c>
      <c r="H541" s="4">
        <v>33</v>
      </c>
      <c r="I541" s="4">
        <v>30</v>
      </c>
      <c r="J541" s="6">
        <f t="shared" si="26"/>
        <v>4.7923322683706068E-2</v>
      </c>
      <c r="K541" s="4">
        <v>71</v>
      </c>
      <c r="L541" s="4">
        <v>319.3</v>
      </c>
      <c r="M541" s="4">
        <v>55.7</v>
      </c>
      <c r="N541" s="4">
        <v>47</v>
      </c>
    </row>
    <row r="542" spans="1:14" x14ac:dyDescent="0.35">
      <c r="A542" s="4">
        <v>2019</v>
      </c>
      <c r="B542" s="4" t="s">
        <v>246</v>
      </c>
      <c r="C542" s="4" t="s">
        <v>18</v>
      </c>
      <c r="D542" s="4">
        <v>388</v>
      </c>
      <c r="E542" s="4">
        <v>596</v>
      </c>
      <c r="F542" s="4">
        <v>65.099999999999994</v>
      </c>
      <c r="G542" s="4">
        <v>4902</v>
      </c>
      <c r="H542" s="4">
        <v>30</v>
      </c>
      <c r="I542" s="4">
        <v>11</v>
      </c>
      <c r="J542" s="6">
        <f t="shared" si="26"/>
        <v>1.8456375838926176E-2</v>
      </c>
      <c r="K542" s="4">
        <v>62</v>
      </c>
      <c r="L542" s="4">
        <v>306.39999999999998</v>
      </c>
      <c r="M542" s="4">
        <v>71.900000000000006</v>
      </c>
      <c r="N542" s="4">
        <v>23</v>
      </c>
    </row>
    <row r="543" spans="1:14" x14ac:dyDescent="0.35">
      <c r="A543" s="4">
        <v>2019</v>
      </c>
      <c r="B543" s="4" t="s">
        <v>247</v>
      </c>
      <c r="C543" s="4" t="s">
        <v>113</v>
      </c>
      <c r="D543" s="4">
        <v>394</v>
      </c>
      <c r="E543" s="4">
        <v>626</v>
      </c>
      <c r="F543" s="4">
        <v>62.9</v>
      </c>
      <c r="G543" s="4">
        <v>4638</v>
      </c>
      <c r="H543" s="4">
        <v>22</v>
      </c>
      <c r="I543" s="4">
        <v>16</v>
      </c>
      <c r="J543" s="6">
        <f t="shared" si="26"/>
        <v>2.5559105431309903E-2</v>
      </c>
      <c r="K543" s="4">
        <v>66</v>
      </c>
      <c r="L543" s="4">
        <v>289.89999999999998</v>
      </c>
      <c r="M543" s="4">
        <v>50.6</v>
      </c>
      <c r="N543" s="4">
        <v>22</v>
      </c>
    </row>
    <row r="544" spans="1:14" x14ac:dyDescent="0.35">
      <c r="A544" s="4">
        <v>2019</v>
      </c>
      <c r="B544" s="4" t="s">
        <v>126</v>
      </c>
      <c r="C544" s="4" t="s">
        <v>114</v>
      </c>
      <c r="D544" s="4">
        <v>390</v>
      </c>
      <c r="E544" s="4">
        <v>591</v>
      </c>
      <c r="F544" s="4">
        <v>66</v>
      </c>
      <c r="G544" s="4">
        <v>4615</v>
      </c>
      <c r="H544" s="4">
        <v>23</v>
      </c>
      <c r="I544" s="4">
        <v>20</v>
      </c>
      <c r="J544" s="6">
        <f t="shared" si="26"/>
        <v>3.3840947546531303E-2</v>
      </c>
      <c r="K544" s="4">
        <v>84</v>
      </c>
      <c r="L544" s="4">
        <v>288.39999999999998</v>
      </c>
      <c r="M544" s="4">
        <v>50.5</v>
      </c>
      <c r="N544" s="4">
        <v>34</v>
      </c>
    </row>
    <row r="545" spans="1:14" x14ac:dyDescent="0.35">
      <c r="A545" s="4">
        <v>2019</v>
      </c>
      <c r="B545" s="4" t="s">
        <v>128</v>
      </c>
      <c r="C545" s="4" t="s">
        <v>44</v>
      </c>
      <c r="D545" s="4">
        <v>408</v>
      </c>
      <c r="E545" s="4">
        <v>616</v>
      </c>
      <c r="F545" s="4">
        <v>66.2</v>
      </c>
      <c r="G545" s="4">
        <v>4466</v>
      </c>
      <c r="H545" s="4">
        <v>26</v>
      </c>
      <c r="I545" s="4">
        <v>14</v>
      </c>
      <c r="J545" s="6">
        <f t="shared" si="26"/>
        <v>2.2727272727272728E-2</v>
      </c>
      <c r="K545" s="4">
        <v>93</v>
      </c>
      <c r="L545" s="4">
        <v>297.7</v>
      </c>
      <c r="M545" s="4">
        <v>59.6</v>
      </c>
      <c r="N545" s="4">
        <v>48</v>
      </c>
    </row>
    <row r="546" spans="1:14" x14ac:dyDescent="0.35">
      <c r="A546" s="4">
        <v>2019</v>
      </c>
      <c r="B546" s="4" t="s">
        <v>195</v>
      </c>
      <c r="C546" s="4" t="s">
        <v>36</v>
      </c>
      <c r="D546" s="4">
        <v>341</v>
      </c>
      <c r="E546" s="4">
        <v>516</v>
      </c>
      <c r="F546" s="4">
        <v>66.099999999999994</v>
      </c>
      <c r="G546" s="4">
        <v>4110</v>
      </c>
      <c r="H546" s="4">
        <v>31</v>
      </c>
      <c r="I546" s="4">
        <v>5</v>
      </c>
      <c r="J546" s="6">
        <f t="shared" si="26"/>
        <v>9.6899224806201549E-3</v>
      </c>
      <c r="K546" s="4">
        <v>60</v>
      </c>
      <c r="L546" s="4">
        <v>256.89999999999998</v>
      </c>
      <c r="M546" s="4">
        <v>71.5</v>
      </c>
      <c r="N546" s="4">
        <v>48</v>
      </c>
    </row>
    <row r="547" spans="1:14" x14ac:dyDescent="0.35">
      <c r="A547" s="4">
        <v>2019</v>
      </c>
      <c r="B547" s="4" t="s">
        <v>124</v>
      </c>
      <c r="C547" s="4" t="s">
        <v>15</v>
      </c>
      <c r="D547" s="4">
        <v>373</v>
      </c>
      <c r="E547" s="4">
        <v>613</v>
      </c>
      <c r="F547" s="4">
        <v>60.8</v>
      </c>
      <c r="G547" s="4">
        <v>4057</v>
      </c>
      <c r="H547" s="4">
        <v>24</v>
      </c>
      <c r="I547" s="4">
        <v>8</v>
      </c>
      <c r="J547" s="6">
        <f t="shared" si="26"/>
        <v>1.3050570962479609E-2</v>
      </c>
      <c r="K547" s="4">
        <v>59</v>
      </c>
      <c r="L547" s="4">
        <v>253.6</v>
      </c>
      <c r="M547" s="4">
        <v>55.7</v>
      </c>
      <c r="N547" s="4">
        <v>27</v>
      </c>
    </row>
    <row r="548" spans="1:14" x14ac:dyDescent="0.35">
      <c r="A548" s="4">
        <v>2019</v>
      </c>
      <c r="B548" s="4" t="s">
        <v>222</v>
      </c>
      <c r="C548" s="4" t="s">
        <v>59</v>
      </c>
      <c r="D548" s="4">
        <v>361</v>
      </c>
      <c r="E548" s="4">
        <v>513</v>
      </c>
      <c r="F548" s="4">
        <v>70.400000000000006</v>
      </c>
      <c r="G548" s="4">
        <v>4054</v>
      </c>
      <c r="H548" s="4">
        <v>21</v>
      </c>
      <c r="I548" s="4">
        <v>8</v>
      </c>
      <c r="J548" s="6">
        <f t="shared" si="26"/>
        <v>1.5594541910331383E-2</v>
      </c>
      <c r="K548" s="4">
        <v>75</v>
      </c>
      <c r="L548" s="4">
        <v>253.4</v>
      </c>
      <c r="M548" s="4">
        <v>64.099999999999994</v>
      </c>
      <c r="N548" s="4">
        <v>29</v>
      </c>
    </row>
    <row r="549" spans="1:14" x14ac:dyDescent="0.35">
      <c r="A549" s="4">
        <v>2019</v>
      </c>
      <c r="B549" s="4" t="s">
        <v>244</v>
      </c>
      <c r="C549" s="4" t="s">
        <v>45</v>
      </c>
      <c r="D549" s="4">
        <v>388</v>
      </c>
      <c r="E549" s="4">
        <v>607</v>
      </c>
      <c r="F549" s="4">
        <v>63.9</v>
      </c>
      <c r="G549" s="4">
        <v>4039</v>
      </c>
      <c r="H549" s="4">
        <v>27</v>
      </c>
      <c r="I549" s="4">
        <v>7</v>
      </c>
      <c r="J549" s="6">
        <f t="shared" si="26"/>
        <v>1.1532125205930808E-2</v>
      </c>
      <c r="K549" s="4">
        <v>53</v>
      </c>
      <c r="L549" s="4">
        <v>252.4</v>
      </c>
      <c r="M549" s="4">
        <v>62.8</v>
      </c>
      <c r="N549" s="4">
        <v>37</v>
      </c>
    </row>
    <row r="550" spans="1:14" x14ac:dyDescent="0.35">
      <c r="A550" s="4">
        <v>2019</v>
      </c>
      <c r="B550" s="4" t="s">
        <v>263</v>
      </c>
      <c r="C550" s="4" t="s">
        <v>34</v>
      </c>
      <c r="D550" s="4">
        <v>319</v>
      </c>
      <c r="E550" s="4">
        <v>484</v>
      </c>
      <c r="F550" s="4">
        <v>65.900000000000006</v>
      </c>
      <c r="G550" s="4">
        <v>4031</v>
      </c>
      <c r="H550" s="4">
        <v>26</v>
      </c>
      <c r="I550" s="4">
        <v>5</v>
      </c>
      <c r="J550" s="6">
        <f t="shared" si="26"/>
        <v>1.0330578512396695E-2</v>
      </c>
      <c r="K550" s="4">
        <v>83</v>
      </c>
      <c r="L550" s="4">
        <v>287.89999999999998</v>
      </c>
      <c r="M550" s="4">
        <v>77.7</v>
      </c>
      <c r="N550" s="4">
        <v>17</v>
      </c>
    </row>
    <row r="551" spans="1:14" x14ac:dyDescent="0.35">
      <c r="A551" s="4">
        <v>2019</v>
      </c>
      <c r="B551" s="4" t="s">
        <v>137</v>
      </c>
      <c r="C551" s="4" t="s">
        <v>21</v>
      </c>
      <c r="D551" s="4">
        <v>353</v>
      </c>
      <c r="E551" s="4">
        <v>569</v>
      </c>
      <c r="F551" s="4">
        <v>62</v>
      </c>
      <c r="G551" s="4">
        <v>4002</v>
      </c>
      <c r="H551" s="4">
        <v>26</v>
      </c>
      <c r="I551" s="4">
        <v>4</v>
      </c>
      <c r="J551" s="6">
        <f t="shared" si="26"/>
        <v>7.0298769771528994E-3</v>
      </c>
      <c r="K551" s="4">
        <v>74</v>
      </c>
      <c r="L551" s="4">
        <v>250.1</v>
      </c>
      <c r="M551" s="4">
        <v>52.5</v>
      </c>
      <c r="N551" s="4">
        <v>36</v>
      </c>
    </row>
    <row r="552" spans="1:14" x14ac:dyDescent="0.35">
      <c r="A552" s="4">
        <v>2019</v>
      </c>
      <c r="B552" s="4" t="s">
        <v>231</v>
      </c>
      <c r="C552" s="4" t="s">
        <v>49</v>
      </c>
      <c r="D552" s="4">
        <v>329</v>
      </c>
      <c r="E552" s="4">
        <v>476</v>
      </c>
      <c r="F552" s="4">
        <v>69.099999999999994</v>
      </c>
      <c r="G552" s="4">
        <v>3978</v>
      </c>
      <c r="H552" s="4">
        <v>27</v>
      </c>
      <c r="I552" s="4">
        <v>13</v>
      </c>
      <c r="J552" s="6">
        <f t="shared" si="26"/>
        <v>2.7310924369747899E-2</v>
      </c>
      <c r="K552" s="4">
        <v>75</v>
      </c>
      <c r="L552" s="4">
        <v>248.6</v>
      </c>
      <c r="M552" s="4">
        <v>60.8</v>
      </c>
      <c r="N552" s="4">
        <v>36</v>
      </c>
    </row>
    <row r="553" spans="1:14" x14ac:dyDescent="0.35">
      <c r="A553" s="4">
        <v>2019</v>
      </c>
      <c r="B553" s="4" t="s">
        <v>261</v>
      </c>
      <c r="C553" s="4" t="s">
        <v>12</v>
      </c>
      <c r="D553" s="4">
        <v>333</v>
      </c>
      <c r="E553" s="4">
        <v>495</v>
      </c>
      <c r="F553" s="4">
        <v>67.3</v>
      </c>
      <c r="G553" s="4">
        <v>3852</v>
      </c>
      <c r="H553" s="4">
        <v>26</v>
      </c>
      <c r="I553" s="4">
        <v>12</v>
      </c>
      <c r="J553" s="6">
        <f t="shared" si="26"/>
        <v>2.4242424242424242E-2</v>
      </c>
      <c r="K553" s="4">
        <v>54</v>
      </c>
      <c r="L553" s="4">
        <v>256.8</v>
      </c>
      <c r="M553" s="4">
        <v>70.5</v>
      </c>
      <c r="N553" s="4">
        <v>44</v>
      </c>
    </row>
    <row r="554" spans="1:14" x14ac:dyDescent="0.35">
      <c r="A554" s="4">
        <v>2019</v>
      </c>
      <c r="B554" s="4" t="s">
        <v>268</v>
      </c>
      <c r="C554" s="4" t="s">
        <v>57</v>
      </c>
      <c r="D554" s="4">
        <v>317</v>
      </c>
      <c r="E554" s="4">
        <v>534</v>
      </c>
      <c r="F554" s="4">
        <v>59.4</v>
      </c>
      <c r="G554" s="4">
        <v>3827</v>
      </c>
      <c r="H554" s="4">
        <v>22</v>
      </c>
      <c r="I554" s="4">
        <v>21</v>
      </c>
      <c r="J554" s="6">
        <f t="shared" si="26"/>
        <v>3.9325842696629212E-2</v>
      </c>
      <c r="K554" s="4">
        <v>89</v>
      </c>
      <c r="L554" s="4">
        <v>239.2</v>
      </c>
      <c r="M554" s="4">
        <v>54.4</v>
      </c>
      <c r="N554" s="4">
        <v>40</v>
      </c>
    </row>
    <row r="555" spans="1:14" x14ac:dyDescent="0.35">
      <c r="A555" s="4">
        <v>2019</v>
      </c>
      <c r="B555" s="4" t="s">
        <v>280</v>
      </c>
      <c r="C555" s="4" t="s">
        <v>26</v>
      </c>
      <c r="D555" s="4">
        <v>349</v>
      </c>
      <c r="E555" s="4">
        <v>542</v>
      </c>
      <c r="F555" s="4">
        <v>64.400000000000006</v>
      </c>
      <c r="G555" s="4">
        <v>3722</v>
      </c>
      <c r="H555" s="4">
        <v>20</v>
      </c>
      <c r="I555" s="4">
        <v>12</v>
      </c>
      <c r="J555" s="6">
        <f t="shared" si="26"/>
        <v>2.2140221402214021E-2</v>
      </c>
      <c r="K555" s="4">
        <v>88</v>
      </c>
      <c r="L555" s="4">
        <v>232.6</v>
      </c>
      <c r="M555" s="4">
        <v>57.7</v>
      </c>
      <c r="N555" s="4">
        <v>48</v>
      </c>
    </row>
    <row r="556" spans="1:14" x14ac:dyDescent="0.35">
      <c r="A556" s="4">
        <v>2019</v>
      </c>
      <c r="B556" s="4" t="s">
        <v>201</v>
      </c>
      <c r="C556" s="4" t="s">
        <v>22</v>
      </c>
      <c r="D556" s="4">
        <v>307</v>
      </c>
      <c r="E556" s="4">
        <v>444</v>
      </c>
      <c r="F556" s="4">
        <v>69.099999999999994</v>
      </c>
      <c r="G556" s="4">
        <v>3603</v>
      </c>
      <c r="H556" s="4">
        <v>26</v>
      </c>
      <c r="I556" s="4">
        <v>6</v>
      </c>
      <c r="J556" s="6">
        <f t="shared" si="26"/>
        <v>1.3513513513513514E-2</v>
      </c>
      <c r="K556" s="4">
        <v>66</v>
      </c>
      <c r="L556" s="4">
        <v>240.2</v>
      </c>
      <c r="M556" s="4">
        <v>60.4</v>
      </c>
      <c r="N556" s="4">
        <v>28</v>
      </c>
    </row>
    <row r="557" spans="1:14" x14ac:dyDescent="0.35">
      <c r="A557" s="4">
        <v>2019</v>
      </c>
      <c r="B557" s="4" t="s">
        <v>127</v>
      </c>
      <c r="C557" s="4" t="s">
        <v>42</v>
      </c>
      <c r="D557" s="4">
        <v>311</v>
      </c>
      <c r="E557" s="4">
        <v>502</v>
      </c>
      <c r="F557" s="4">
        <v>62</v>
      </c>
      <c r="G557" s="4">
        <v>3529</v>
      </c>
      <c r="H557" s="4">
        <v>20</v>
      </c>
      <c r="I557" s="4">
        <v>13</v>
      </c>
      <c r="J557" s="6">
        <f t="shared" si="26"/>
        <v>2.5896414342629483E-2</v>
      </c>
      <c r="K557" s="4">
        <v>51</v>
      </c>
      <c r="L557" s="4">
        <v>235.3</v>
      </c>
      <c r="M557" s="4">
        <v>68.3</v>
      </c>
      <c r="N557" s="4">
        <v>40</v>
      </c>
    </row>
    <row r="558" spans="1:14" x14ac:dyDescent="0.35">
      <c r="A558" s="4">
        <v>2019</v>
      </c>
      <c r="B558" s="4" t="s">
        <v>135</v>
      </c>
      <c r="C558" s="4" t="s">
        <v>40</v>
      </c>
      <c r="D558" s="4">
        <v>314</v>
      </c>
      <c r="E558" s="4">
        <v>528</v>
      </c>
      <c r="F558" s="4">
        <v>59.5</v>
      </c>
      <c r="G558" s="4">
        <v>3494</v>
      </c>
      <c r="H558" s="4">
        <v>16</v>
      </c>
      <c r="I558" s="4">
        <v>14</v>
      </c>
      <c r="J558" s="6">
        <f t="shared" si="26"/>
        <v>2.6515151515151516E-2</v>
      </c>
      <c r="K558" s="4">
        <v>66</v>
      </c>
      <c r="L558" s="4">
        <v>268.8</v>
      </c>
      <c r="M558" s="4">
        <v>42.1</v>
      </c>
      <c r="N558" s="4">
        <v>37</v>
      </c>
    </row>
    <row r="559" spans="1:14" x14ac:dyDescent="0.35">
      <c r="A559" s="4">
        <v>2019</v>
      </c>
      <c r="B559" s="4" t="s">
        <v>276</v>
      </c>
      <c r="C559" s="4" t="s">
        <v>53</v>
      </c>
      <c r="D559" s="4">
        <v>303</v>
      </c>
      <c r="E559" s="4">
        <v>489</v>
      </c>
      <c r="F559" s="4">
        <v>62</v>
      </c>
      <c r="G559" s="4">
        <v>3322</v>
      </c>
      <c r="H559" s="4">
        <v>17</v>
      </c>
      <c r="I559" s="4">
        <v>16</v>
      </c>
      <c r="J559" s="6">
        <f t="shared" si="26"/>
        <v>3.2719836400817999E-2</v>
      </c>
      <c r="K559" s="4">
        <v>52</v>
      </c>
      <c r="L559" s="4">
        <v>255.5</v>
      </c>
      <c r="M559" s="4">
        <v>38.299999999999997</v>
      </c>
      <c r="N559" s="4">
        <v>46</v>
      </c>
    </row>
    <row r="560" spans="1:14" x14ac:dyDescent="0.35">
      <c r="A560" s="4">
        <v>2019</v>
      </c>
      <c r="B560" s="4" t="s">
        <v>281</v>
      </c>
      <c r="C560" s="4" t="s">
        <v>23</v>
      </c>
      <c r="D560" s="4">
        <v>285</v>
      </c>
      <c r="E560" s="4">
        <v>470</v>
      </c>
      <c r="F560" s="4">
        <v>60.6</v>
      </c>
      <c r="G560" s="4">
        <v>3271</v>
      </c>
      <c r="H560" s="4">
        <v>21</v>
      </c>
      <c r="I560" s="4">
        <v>6</v>
      </c>
      <c r="J560" s="6">
        <f t="shared" si="26"/>
        <v>1.276595744680851E-2</v>
      </c>
      <c r="K560" s="4">
        <v>70</v>
      </c>
      <c r="L560" s="4">
        <v>233.6</v>
      </c>
      <c r="M560" s="4">
        <v>44.6</v>
      </c>
      <c r="N560" s="4">
        <v>33</v>
      </c>
    </row>
    <row r="561" spans="1:14" x14ac:dyDescent="0.35">
      <c r="A561" s="4">
        <v>2019</v>
      </c>
      <c r="B561" s="4" t="s">
        <v>259</v>
      </c>
      <c r="C561" s="4" t="s">
        <v>17</v>
      </c>
      <c r="D561" s="4">
        <v>326</v>
      </c>
      <c r="E561" s="4">
        <v>516</v>
      </c>
      <c r="F561" s="4">
        <v>63.2</v>
      </c>
      <c r="G561" s="4">
        <v>3138</v>
      </c>
      <c r="H561" s="4">
        <v>17</v>
      </c>
      <c r="I561" s="4">
        <v>10</v>
      </c>
      <c r="J561" s="6">
        <f t="shared" si="26"/>
        <v>1.937984496124031E-2</v>
      </c>
      <c r="K561" s="4">
        <v>53</v>
      </c>
      <c r="L561" s="4">
        <v>209.2</v>
      </c>
      <c r="M561" s="4">
        <v>41.5</v>
      </c>
      <c r="N561" s="4">
        <v>38</v>
      </c>
    </row>
    <row r="562" spans="1:14" x14ac:dyDescent="0.35">
      <c r="A562" s="4">
        <v>2019</v>
      </c>
      <c r="B562" s="4" t="s">
        <v>274</v>
      </c>
      <c r="C562" s="4" t="s">
        <v>32</v>
      </c>
      <c r="D562" s="4">
        <v>265</v>
      </c>
      <c r="E562" s="4">
        <v>401</v>
      </c>
      <c r="F562" s="4">
        <v>66.099999999999994</v>
      </c>
      <c r="G562" s="4">
        <v>3127</v>
      </c>
      <c r="H562" s="4">
        <v>36</v>
      </c>
      <c r="I562" s="4">
        <v>6</v>
      </c>
      <c r="J562" s="6">
        <f t="shared" si="26"/>
        <v>1.4962593516209476E-2</v>
      </c>
      <c r="K562" s="4">
        <v>83</v>
      </c>
      <c r="L562" s="4">
        <v>208.5</v>
      </c>
      <c r="M562" s="4">
        <v>83</v>
      </c>
      <c r="N562" s="4">
        <v>23</v>
      </c>
    </row>
    <row r="563" spans="1:14" x14ac:dyDescent="0.35">
      <c r="A563" s="4">
        <v>2019</v>
      </c>
      <c r="B563" s="4" t="s">
        <v>271</v>
      </c>
      <c r="C563" s="4" t="s">
        <v>61</v>
      </c>
      <c r="D563" s="4">
        <v>271</v>
      </c>
      <c r="E563" s="4">
        <v>461</v>
      </c>
      <c r="F563" s="4">
        <v>58.8</v>
      </c>
      <c r="G563" s="4">
        <v>3089</v>
      </c>
      <c r="H563" s="4">
        <v>20</v>
      </c>
      <c r="I563" s="4">
        <v>9</v>
      </c>
      <c r="J563" s="6">
        <f t="shared" si="26"/>
        <v>1.9522776572668113E-2</v>
      </c>
      <c r="K563" s="4">
        <v>53</v>
      </c>
      <c r="L563" s="4">
        <v>193.1</v>
      </c>
      <c r="M563" s="4">
        <v>49.4</v>
      </c>
      <c r="N563" s="4">
        <v>38</v>
      </c>
    </row>
    <row r="564" spans="1:14" x14ac:dyDescent="0.35">
      <c r="A564" s="4">
        <v>2019</v>
      </c>
      <c r="B564" s="4" t="s">
        <v>282</v>
      </c>
      <c r="C564" s="4" t="s">
        <v>27</v>
      </c>
      <c r="D564" s="4">
        <v>284</v>
      </c>
      <c r="E564" s="4">
        <v>459</v>
      </c>
      <c r="F564" s="4">
        <v>61.9</v>
      </c>
      <c r="G564" s="4">
        <v>3027</v>
      </c>
      <c r="H564" s="4">
        <v>24</v>
      </c>
      <c r="I564" s="4">
        <v>12</v>
      </c>
      <c r="J564" s="6">
        <f t="shared" si="26"/>
        <v>2.6143790849673203E-2</v>
      </c>
      <c r="K564" s="4">
        <v>75</v>
      </c>
      <c r="L564" s="4">
        <v>232.8</v>
      </c>
      <c r="M564" s="4">
        <v>55.7</v>
      </c>
      <c r="N564" s="4">
        <v>38</v>
      </c>
    </row>
    <row r="565" spans="1:14" x14ac:dyDescent="0.35">
      <c r="A565" s="4">
        <v>2019</v>
      </c>
      <c r="B565" s="4" t="s">
        <v>269</v>
      </c>
      <c r="C565" s="4" t="s">
        <v>51</v>
      </c>
      <c r="D565" s="4">
        <v>273</v>
      </c>
      <c r="E565" s="4">
        <v>441</v>
      </c>
      <c r="F565" s="4">
        <v>61.9</v>
      </c>
      <c r="G565" s="4">
        <v>3024</v>
      </c>
      <c r="H565" s="4">
        <v>19</v>
      </c>
      <c r="I565" s="4">
        <v>13</v>
      </c>
      <c r="J565" s="6">
        <f t="shared" si="26"/>
        <v>2.9478458049886622E-2</v>
      </c>
      <c r="K565" s="4">
        <v>92</v>
      </c>
      <c r="L565" s="4">
        <v>232.6</v>
      </c>
      <c r="M565" s="4">
        <v>45.6</v>
      </c>
      <c r="N565" s="4">
        <v>33</v>
      </c>
    </row>
    <row r="566" spans="1:14" x14ac:dyDescent="0.35">
      <c r="A566" s="4">
        <v>2019</v>
      </c>
      <c r="B566" s="4" t="s">
        <v>123</v>
      </c>
      <c r="C566" s="4" t="s">
        <v>25</v>
      </c>
      <c r="D566" s="4">
        <v>281</v>
      </c>
      <c r="E566" s="4">
        <v>378</v>
      </c>
      <c r="F566" s="4">
        <v>74.3</v>
      </c>
      <c r="G566" s="4">
        <v>2979</v>
      </c>
      <c r="H566" s="4">
        <v>27</v>
      </c>
      <c r="I566" s="4">
        <v>4</v>
      </c>
      <c r="J566" s="6">
        <f t="shared" si="26"/>
        <v>1.0582010582010581E-2</v>
      </c>
      <c r="K566" s="4">
        <v>61</v>
      </c>
      <c r="L566" s="4">
        <v>270.8</v>
      </c>
      <c r="M566" s="4">
        <v>73.3</v>
      </c>
      <c r="N566" s="4">
        <v>12</v>
      </c>
    </row>
    <row r="567" spans="1:14" x14ac:dyDescent="0.35">
      <c r="A567" s="4">
        <v>2019</v>
      </c>
      <c r="B567" s="4" t="s">
        <v>251</v>
      </c>
      <c r="C567" s="4" t="s">
        <v>13</v>
      </c>
      <c r="D567" s="4">
        <v>272</v>
      </c>
      <c r="E567" s="4">
        <v>447</v>
      </c>
      <c r="F567" s="4">
        <v>60.9</v>
      </c>
      <c r="G567" s="4">
        <v>2942</v>
      </c>
      <c r="H567" s="4">
        <v>18</v>
      </c>
      <c r="I567" s="4">
        <v>6</v>
      </c>
      <c r="J567" s="6">
        <f t="shared" si="26"/>
        <v>1.3422818791946308E-2</v>
      </c>
      <c r="K567" s="4">
        <v>50</v>
      </c>
      <c r="L567" s="4">
        <v>196.1</v>
      </c>
      <c r="M567" s="4">
        <v>52.1</v>
      </c>
      <c r="N567" s="4">
        <v>27</v>
      </c>
    </row>
    <row r="568" spans="1:14" x14ac:dyDescent="0.35">
      <c r="A568" s="4">
        <v>2019</v>
      </c>
      <c r="B568" s="4" t="s">
        <v>193</v>
      </c>
      <c r="C568" s="4" t="s">
        <v>56</v>
      </c>
      <c r="D568" s="4">
        <v>201</v>
      </c>
      <c r="E568" s="4">
        <v>286</v>
      </c>
      <c r="F568" s="4">
        <v>70.3</v>
      </c>
      <c r="G568" s="4">
        <v>2742</v>
      </c>
      <c r="H568" s="4">
        <v>22</v>
      </c>
      <c r="I568" s="4">
        <v>6</v>
      </c>
      <c r="J568" s="6">
        <f t="shared" si="26"/>
        <v>2.097902097902098E-2</v>
      </c>
      <c r="K568" s="4">
        <v>91</v>
      </c>
      <c r="L568" s="4">
        <v>228.5</v>
      </c>
      <c r="M568" s="4">
        <v>64.2</v>
      </c>
      <c r="N568" s="4">
        <v>31</v>
      </c>
    </row>
    <row r="569" spans="1:14" x14ac:dyDescent="0.35">
      <c r="A569" s="4">
        <v>2019</v>
      </c>
      <c r="B569" s="4" t="s">
        <v>122</v>
      </c>
      <c r="C569" s="4" t="s">
        <v>47</v>
      </c>
      <c r="D569" s="4">
        <v>187</v>
      </c>
      <c r="E569" s="4">
        <v>291</v>
      </c>
      <c r="F569" s="4">
        <v>64.3</v>
      </c>
      <c r="G569" s="4">
        <v>2499</v>
      </c>
      <c r="H569" s="4">
        <v>19</v>
      </c>
      <c r="I569" s="4">
        <v>5</v>
      </c>
      <c r="J569" s="6">
        <f t="shared" si="26"/>
        <v>1.7182130584192441E-2</v>
      </c>
      <c r="K569" s="4">
        <v>66</v>
      </c>
      <c r="L569" s="4">
        <v>312.39999999999998</v>
      </c>
      <c r="M569" s="4">
        <v>71.3</v>
      </c>
      <c r="N569" s="4">
        <v>18</v>
      </c>
    </row>
    <row r="570" spans="1:14" x14ac:dyDescent="0.35">
      <c r="A570" s="4">
        <v>2019</v>
      </c>
      <c r="B570" s="4" t="s">
        <v>131</v>
      </c>
      <c r="C570" s="4" t="s">
        <v>20</v>
      </c>
      <c r="D570" s="4">
        <v>171</v>
      </c>
      <c r="E570" s="4">
        <v>262</v>
      </c>
      <c r="F570" s="4">
        <v>65.3</v>
      </c>
      <c r="G570" s="4">
        <v>1822</v>
      </c>
      <c r="H570" s="4">
        <v>6</v>
      </c>
      <c r="I570" s="4">
        <v>5</v>
      </c>
      <c r="J570" s="6">
        <f t="shared" si="26"/>
        <v>1.9083969465648856E-2</v>
      </c>
      <c r="K570" s="4">
        <v>70</v>
      </c>
      <c r="L570" s="4">
        <v>227.8</v>
      </c>
      <c r="M570" s="4">
        <v>50.8</v>
      </c>
      <c r="N570" s="4">
        <v>26</v>
      </c>
    </row>
    <row r="571" spans="1:14" x14ac:dyDescent="0.35">
      <c r="A571" s="4">
        <v>2019</v>
      </c>
      <c r="B571" s="4" t="s">
        <v>283</v>
      </c>
      <c r="C571" s="4" t="s">
        <v>30</v>
      </c>
      <c r="D571" s="4">
        <v>176</v>
      </c>
      <c r="E571" s="4">
        <v>283</v>
      </c>
      <c r="F571" s="4">
        <v>62.2</v>
      </c>
      <c r="G571" s="4">
        <v>1765</v>
      </c>
      <c r="H571" s="4">
        <v>13</v>
      </c>
      <c r="I571" s="4">
        <v>9</v>
      </c>
      <c r="J571" s="6">
        <f t="shared" si="26"/>
        <v>3.1802120141342753E-2</v>
      </c>
      <c r="K571" s="4">
        <v>76</v>
      </c>
      <c r="L571" s="4">
        <v>176.5</v>
      </c>
      <c r="M571" s="4">
        <v>36.200000000000003</v>
      </c>
      <c r="N571" s="4">
        <v>15</v>
      </c>
    </row>
    <row r="572" spans="1:14" x14ac:dyDescent="0.35">
      <c r="A572" s="4">
        <v>2019</v>
      </c>
      <c r="B572" s="4" t="s">
        <v>215</v>
      </c>
      <c r="C572" s="4" t="s">
        <v>29</v>
      </c>
      <c r="D572" s="4">
        <v>160</v>
      </c>
      <c r="E572" s="4">
        <v>247</v>
      </c>
      <c r="F572" s="4">
        <v>64.8</v>
      </c>
      <c r="G572" s="4">
        <v>1707</v>
      </c>
      <c r="H572" s="4">
        <v>11</v>
      </c>
      <c r="I572" s="4">
        <v>5</v>
      </c>
      <c r="J572" s="6">
        <f t="shared" si="26"/>
        <v>2.0242914979757085E-2</v>
      </c>
      <c r="K572" s="4">
        <v>69</v>
      </c>
      <c r="L572" s="4">
        <v>170.7</v>
      </c>
      <c r="M572" s="4">
        <v>45.6</v>
      </c>
      <c r="N572" s="4">
        <v>15</v>
      </c>
    </row>
    <row r="573" spans="1:14" x14ac:dyDescent="0.35">
      <c r="A573" s="4">
        <v>2019</v>
      </c>
      <c r="B573" s="4" t="s">
        <v>224</v>
      </c>
      <c r="C573" s="4" t="s">
        <v>25</v>
      </c>
      <c r="D573" s="4">
        <v>133</v>
      </c>
      <c r="E573" s="4">
        <v>196</v>
      </c>
      <c r="F573" s="4">
        <v>67.900000000000006</v>
      </c>
      <c r="G573" s="4">
        <v>1384</v>
      </c>
      <c r="H573" s="4">
        <v>9</v>
      </c>
      <c r="I573" s="4">
        <v>2</v>
      </c>
      <c r="J573" s="6">
        <f t="shared" si="26"/>
        <v>1.020408163265306E-2</v>
      </c>
      <c r="K573" s="4">
        <v>45</v>
      </c>
      <c r="L573" s="4">
        <v>153.80000000000001</v>
      </c>
      <c r="M573" s="4">
        <v>50.9</v>
      </c>
      <c r="N573" s="4">
        <v>12</v>
      </c>
    </row>
    <row r="574" spans="1:14" x14ac:dyDescent="0.35">
      <c r="A574" s="4">
        <v>2019</v>
      </c>
      <c r="B574" s="4" t="s">
        <v>284</v>
      </c>
      <c r="C574" s="4" t="s">
        <v>29</v>
      </c>
      <c r="D574" s="4">
        <v>119</v>
      </c>
      <c r="E574" s="4">
        <v>203</v>
      </c>
      <c r="F574" s="4">
        <v>58.6</v>
      </c>
      <c r="G574" s="4">
        <v>1365</v>
      </c>
      <c r="H574" s="4">
        <v>7</v>
      </c>
      <c r="I574" s="4">
        <v>7</v>
      </c>
      <c r="J574" s="6">
        <f t="shared" si="26"/>
        <v>3.4482758620689655E-2</v>
      </c>
      <c r="K574" s="4">
        <v>75</v>
      </c>
      <c r="L574" s="4">
        <v>151.69999999999999</v>
      </c>
      <c r="M574" s="4">
        <v>28</v>
      </c>
      <c r="N574" s="4">
        <v>29</v>
      </c>
    </row>
    <row r="575" spans="1:14" x14ac:dyDescent="0.35">
      <c r="A575" s="4">
        <v>2019</v>
      </c>
      <c r="B575" s="4" t="s">
        <v>237</v>
      </c>
      <c r="C575" s="4" t="s">
        <v>56</v>
      </c>
      <c r="D575" s="4">
        <v>95</v>
      </c>
      <c r="E575" s="4">
        <v>160</v>
      </c>
      <c r="F575" s="4">
        <v>59.4</v>
      </c>
      <c r="G575" s="4">
        <v>1203</v>
      </c>
      <c r="H575" s="4">
        <v>7</v>
      </c>
      <c r="I575" s="4">
        <v>2</v>
      </c>
      <c r="J575" s="6">
        <f t="shared" si="26"/>
        <v>1.2500000000000001E-2</v>
      </c>
      <c r="K575" s="4">
        <v>75</v>
      </c>
      <c r="L575" s="4">
        <v>171.9</v>
      </c>
      <c r="M575" s="4">
        <v>35.5</v>
      </c>
      <c r="N575" s="4">
        <v>25</v>
      </c>
    </row>
    <row r="576" spans="1:14" x14ac:dyDescent="0.35">
      <c r="A576" s="4">
        <v>2019</v>
      </c>
      <c r="B576" s="4" t="s">
        <v>285</v>
      </c>
      <c r="C576" s="4" t="s">
        <v>30</v>
      </c>
      <c r="D576" s="4">
        <v>100</v>
      </c>
      <c r="E576" s="4">
        <v>160</v>
      </c>
      <c r="F576" s="4">
        <v>62.5</v>
      </c>
      <c r="G576" s="4">
        <v>1063</v>
      </c>
      <c r="H576" s="4">
        <v>5</v>
      </c>
      <c r="I576" s="4">
        <v>8</v>
      </c>
      <c r="J576" s="6">
        <f t="shared" si="26"/>
        <v>0.05</v>
      </c>
      <c r="K576" s="4">
        <v>79</v>
      </c>
      <c r="L576" s="4">
        <v>132.9</v>
      </c>
      <c r="M576" s="4">
        <v>31.8</v>
      </c>
      <c r="N576" s="4">
        <v>15</v>
      </c>
    </row>
    <row r="577" spans="1:14" x14ac:dyDescent="0.35">
      <c r="A577" s="4">
        <v>2019</v>
      </c>
      <c r="B577" s="4" t="s">
        <v>125</v>
      </c>
      <c r="C577" s="4" t="s">
        <v>27</v>
      </c>
      <c r="D577" s="4">
        <v>91</v>
      </c>
      <c r="E577" s="4">
        <v>147</v>
      </c>
      <c r="F577" s="4">
        <v>61.9</v>
      </c>
      <c r="G577" s="4">
        <v>1042</v>
      </c>
      <c r="H577" s="4">
        <v>6</v>
      </c>
      <c r="I577" s="4">
        <v>5</v>
      </c>
      <c r="J577" s="6">
        <f t="shared" si="26"/>
        <v>3.4013605442176874E-2</v>
      </c>
      <c r="K577" s="4">
        <v>55</v>
      </c>
      <c r="L577" s="4">
        <v>260.5</v>
      </c>
      <c r="M577" s="4">
        <v>36.200000000000003</v>
      </c>
      <c r="N577" s="4">
        <v>5</v>
      </c>
    </row>
    <row r="578" spans="1:14" x14ac:dyDescent="0.35">
      <c r="A578" s="4">
        <v>2019</v>
      </c>
      <c r="B578" s="4" t="s">
        <v>286</v>
      </c>
      <c r="C578" s="4" t="s">
        <v>20</v>
      </c>
      <c r="D578" s="4">
        <v>100</v>
      </c>
      <c r="E578" s="4">
        <v>156</v>
      </c>
      <c r="F578" s="4">
        <v>64.099999999999994</v>
      </c>
      <c r="G578" s="4">
        <v>1020</v>
      </c>
      <c r="H578" s="4">
        <v>7</v>
      </c>
      <c r="I578" s="4">
        <v>3</v>
      </c>
      <c r="J578" s="6">
        <f t="shared" ref="J578:J641" si="27">I578/E578</f>
        <v>1.9230769230769232E-2</v>
      </c>
      <c r="K578" s="4">
        <v>48</v>
      </c>
      <c r="L578" s="4">
        <v>204</v>
      </c>
      <c r="M578" s="4">
        <v>50.2</v>
      </c>
      <c r="N578" s="4">
        <v>5</v>
      </c>
    </row>
    <row r="579" spans="1:14" x14ac:dyDescent="0.35">
      <c r="A579" s="4">
        <v>2019</v>
      </c>
      <c r="B579" s="4" t="s">
        <v>287</v>
      </c>
      <c r="C579" s="4" t="s">
        <v>47</v>
      </c>
      <c r="D579" s="4">
        <v>94</v>
      </c>
      <c r="E579" s="4">
        <v>174</v>
      </c>
      <c r="F579" s="4">
        <v>54</v>
      </c>
      <c r="G579" s="4">
        <v>984</v>
      </c>
      <c r="H579" s="4">
        <v>4</v>
      </c>
      <c r="I579" s="4">
        <v>6</v>
      </c>
      <c r="J579" s="6">
        <f t="shared" si="27"/>
        <v>3.4482758620689655E-2</v>
      </c>
      <c r="K579" s="4">
        <v>75</v>
      </c>
      <c r="L579" s="4">
        <v>196.8</v>
      </c>
      <c r="M579" s="4">
        <v>34</v>
      </c>
      <c r="N579" s="4">
        <v>14</v>
      </c>
    </row>
    <row r="580" spans="1:14" x14ac:dyDescent="0.35">
      <c r="A580" s="4">
        <v>2019</v>
      </c>
      <c r="B580" s="4" t="s">
        <v>196</v>
      </c>
      <c r="C580" s="4" t="s">
        <v>23</v>
      </c>
      <c r="D580" s="4">
        <v>77</v>
      </c>
      <c r="E580" s="4">
        <v>117</v>
      </c>
      <c r="F580" s="4">
        <v>65.8</v>
      </c>
      <c r="G580" s="4">
        <v>736</v>
      </c>
      <c r="H580" s="4">
        <v>3</v>
      </c>
      <c r="I580" s="4">
        <v>2</v>
      </c>
      <c r="J580" s="6">
        <f t="shared" si="27"/>
        <v>1.7094017094017096E-2</v>
      </c>
      <c r="K580" s="4">
        <v>39</v>
      </c>
      <c r="L580" s="4">
        <v>184</v>
      </c>
      <c r="M580" s="4">
        <v>35.5</v>
      </c>
      <c r="N580" s="4">
        <v>8</v>
      </c>
    </row>
    <row r="581" spans="1:14" x14ac:dyDescent="0.35">
      <c r="A581" s="4">
        <v>2019</v>
      </c>
      <c r="B581" s="4" t="s">
        <v>273</v>
      </c>
      <c r="C581" s="4" t="s">
        <v>47</v>
      </c>
      <c r="D581" s="4">
        <v>62</v>
      </c>
      <c r="E581" s="4">
        <v>105</v>
      </c>
      <c r="F581" s="4">
        <v>59</v>
      </c>
      <c r="G581" s="4">
        <v>685</v>
      </c>
      <c r="H581" s="4">
        <v>4</v>
      </c>
      <c r="I581" s="4">
        <v>4</v>
      </c>
      <c r="J581" s="6">
        <f t="shared" si="27"/>
        <v>3.8095238095238099E-2</v>
      </c>
      <c r="K581" s="4">
        <v>47</v>
      </c>
      <c r="L581" s="4">
        <v>228.3</v>
      </c>
      <c r="M581" s="4">
        <v>49.9</v>
      </c>
      <c r="N581" s="4">
        <v>11</v>
      </c>
    </row>
    <row r="582" spans="1:14" x14ac:dyDescent="0.35">
      <c r="A582" s="4">
        <v>2019</v>
      </c>
      <c r="B582" s="4" t="s">
        <v>145</v>
      </c>
      <c r="C582" s="4" t="s">
        <v>34</v>
      </c>
      <c r="D582" s="4">
        <v>59</v>
      </c>
      <c r="E582" s="4">
        <v>91</v>
      </c>
      <c r="F582" s="4">
        <v>64.8</v>
      </c>
      <c r="G582" s="4">
        <v>659</v>
      </c>
      <c r="H582" s="4">
        <v>4</v>
      </c>
      <c r="I582" s="4">
        <v>0</v>
      </c>
      <c r="J582" s="6">
        <f t="shared" si="27"/>
        <v>0</v>
      </c>
      <c r="K582" s="4">
        <v>57</v>
      </c>
      <c r="L582" s="4">
        <v>109.8</v>
      </c>
      <c r="M582" s="4">
        <v>57.5</v>
      </c>
      <c r="N582" s="4">
        <v>8</v>
      </c>
    </row>
    <row r="583" spans="1:14" x14ac:dyDescent="0.35">
      <c r="A583" s="4">
        <v>2019</v>
      </c>
      <c r="B583" s="4" t="s">
        <v>148</v>
      </c>
      <c r="C583" s="4" t="s">
        <v>44</v>
      </c>
      <c r="D583" s="4">
        <v>50</v>
      </c>
      <c r="E583" s="4">
        <v>67</v>
      </c>
      <c r="F583" s="4">
        <v>74.599999999999994</v>
      </c>
      <c r="G583" s="4">
        <v>580</v>
      </c>
      <c r="H583" s="4">
        <v>3</v>
      </c>
      <c r="I583" s="4">
        <v>1</v>
      </c>
      <c r="J583" s="6">
        <f t="shared" si="27"/>
        <v>1.4925373134328358E-2</v>
      </c>
      <c r="K583" s="4">
        <v>35</v>
      </c>
      <c r="L583" s="4">
        <v>96.7</v>
      </c>
      <c r="M583" s="4">
        <v>80.2</v>
      </c>
      <c r="N583" s="4">
        <v>2</v>
      </c>
    </row>
    <row r="584" spans="1:14" x14ac:dyDescent="0.35">
      <c r="A584" s="4">
        <v>2019</v>
      </c>
      <c r="B584" s="4" t="s">
        <v>134</v>
      </c>
      <c r="C584" s="4" t="s">
        <v>53</v>
      </c>
      <c r="D584" s="4">
        <v>50</v>
      </c>
      <c r="E584" s="4">
        <v>89</v>
      </c>
      <c r="F584" s="4">
        <v>56.2</v>
      </c>
      <c r="G584" s="4">
        <v>572</v>
      </c>
      <c r="H584" s="4">
        <v>0</v>
      </c>
      <c r="I584" s="4">
        <v>1</v>
      </c>
      <c r="J584" s="6">
        <f t="shared" si="27"/>
        <v>1.1235955056179775E-2</v>
      </c>
      <c r="K584" s="4">
        <v>44</v>
      </c>
      <c r="L584" s="4">
        <v>286</v>
      </c>
      <c r="M584" s="4">
        <v>22.5</v>
      </c>
      <c r="N584" s="4">
        <v>6</v>
      </c>
    </row>
    <row r="585" spans="1:14" x14ac:dyDescent="0.35">
      <c r="A585" s="4">
        <v>2019</v>
      </c>
      <c r="B585" s="4" t="s">
        <v>270</v>
      </c>
      <c r="C585" s="4" t="s">
        <v>42</v>
      </c>
      <c r="D585" s="4">
        <v>58</v>
      </c>
      <c r="E585" s="4">
        <v>109</v>
      </c>
      <c r="F585" s="4">
        <v>53.2</v>
      </c>
      <c r="G585" s="4">
        <v>567</v>
      </c>
      <c r="H585" s="4">
        <v>1</v>
      </c>
      <c r="I585" s="4">
        <v>5</v>
      </c>
      <c r="J585" s="6">
        <f t="shared" si="27"/>
        <v>4.5871559633027525E-2</v>
      </c>
      <c r="K585" s="4">
        <v>40</v>
      </c>
      <c r="L585" s="4">
        <v>94.5</v>
      </c>
      <c r="M585" s="4">
        <v>19.7</v>
      </c>
      <c r="N585" s="4">
        <v>16</v>
      </c>
    </row>
    <row r="586" spans="1:14" x14ac:dyDescent="0.35">
      <c r="A586" s="4">
        <v>2019</v>
      </c>
      <c r="B586" s="4" t="s">
        <v>288</v>
      </c>
      <c r="C586" s="4" t="s">
        <v>20</v>
      </c>
      <c r="D586" s="4">
        <v>39</v>
      </c>
      <c r="E586" s="4">
        <v>84</v>
      </c>
      <c r="F586" s="4">
        <v>46.4</v>
      </c>
      <c r="G586" s="4">
        <v>515</v>
      </c>
      <c r="H586" s="4">
        <v>3</v>
      </c>
      <c r="I586" s="4">
        <v>2</v>
      </c>
      <c r="J586" s="6">
        <f t="shared" si="27"/>
        <v>2.3809523809523808E-2</v>
      </c>
      <c r="K586" s="4">
        <v>75</v>
      </c>
      <c r="L586" s="4">
        <v>171.7</v>
      </c>
      <c r="M586" s="4">
        <v>40.1</v>
      </c>
      <c r="N586" s="4">
        <v>9</v>
      </c>
    </row>
    <row r="587" spans="1:14" x14ac:dyDescent="0.35">
      <c r="A587" s="4">
        <v>2019</v>
      </c>
      <c r="B587" s="4" t="s">
        <v>289</v>
      </c>
      <c r="C587" s="4" t="s">
        <v>40</v>
      </c>
      <c r="D587" s="4">
        <v>41</v>
      </c>
      <c r="E587" s="4">
        <v>87</v>
      </c>
      <c r="F587" s="4">
        <v>47.1</v>
      </c>
      <c r="G587" s="4">
        <v>474</v>
      </c>
      <c r="H587" s="4">
        <v>2</v>
      </c>
      <c r="I587" s="4">
        <v>2</v>
      </c>
      <c r="J587" s="6">
        <f t="shared" si="27"/>
        <v>2.2988505747126436E-2</v>
      </c>
      <c r="K587" s="4">
        <v>47</v>
      </c>
      <c r="L587" s="4">
        <v>158</v>
      </c>
      <c r="M587" s="4">
        <v>25</v>
      </c>
      <c r="N587" s="4">
        <v>11</v>
      </c>
    </row>
    <row r="588" spans="1:14" x14ac:dyDescent="0.35">
      <c r="A588" s="4">
        <v>2019</v>
      </c>
      <c r="B588" s="4" t="s">
        <v>186</v>
      </c>
      <c r="C588" s="4" t="s">
        <v>17</v>
      </c>
      <c r="D588" s="4">
        <v>45</v>
      </c>
      <c r="E588" s="4">
        <v>64</v>
      </c>
      <c r="F588" s="4">
        <v>70.3</v>
      </c>
      <c r="G588" s="4">
        <v>435</v>
      </c>
      <c r="H588" s="4">
        <v>3</v>
      </c>
      <c r="I588" s="4">
        <v>2</v>
      </c>
      <c r="J588" s="6">
        <f t="shared" si="27"/>
        <v>3.125E-2</v>
      </c>
      <c r="K588" s="4">
        <v>37</v>
      </c>
      <c r="L588" s="4">
        <v>145</v>
      </c>
      <c r="M588" s="4">
        <v>59.6</v>
      </c>
      <c r="N588" s="4">
        <v>7</v>
      </c>
    </row>
    <row r="589" spans="1:14" x14ac:dyDescent="0.35">
      <c r="A589" s="4">
        <v>2019</v>
      </c>
      <c r="B589" s="4" t="s">
        <v>290</v>
      </c>
      <c r="C589" s="4" t="s">
        <v>51</v>
      </c>
      <c r="D589" s="4">
        <v>47</v>
      </c>
      <c r="E589" s="4">
        <v>73</v>
      </c>
      <c r="F589" s="4">
        <v>64.400000000000006</v>
      </c>
      <c r="G589" s="4">
        <v>416</v>
      </c>
      <c r="H589" s="4">
        <v>0</v>
      </c>
      <c r="I589" s="4">
        <v>3</v>
      </c>
      <c r="J589" s="6">
        <f t="shared" si="27"/>
        <v>4.1095890410958902E-2</v>
      </c>
      <c r="K589" s="4">
        <v>36</v>
      </c>
      <c r="L589" s="4">
        <v>138.69999999999999</v>
      </c>
      <c r="M589" s="4">
        <v>9.6</v>
      </c>
      <c r="N589" s="4">
        <v>16</v>
      </c>
    </row>
    <row r="590" spans="1:14" x14ac:dyDescent="0.35">
      <c r="A590" s="4">
        <v>2019</v>
      </c>
      <c r="B590" s="4" t="s">
        <v>199</v>
      </c>
      <c r="C590" s="4" t="s">
        <v>13</v>
      </c>
      <c r="D590" s="4">
        <v>35</v>
      </c>
      <c r="E590" s="4">
        <v>65</v>
      </c>
      <c r="F590" s="4">
        <v>53.8</v>
      </c>
      <c r="G590" s="4">
        <v>372</v>
      </c>
      <c r="H590" s="4">
        <v>4</v>
      </c>
      <c r="I590" s="4">
        <v>4</v>
      </c>
      <c r="J590" s="6">
        <f t="shared" si="27"/>
        <v>6.1538461538461542E-2</v>
      </c>
      <c r="K590" s="4">
        <v>23</v>
      </c>
      <c r="L590" s="4">
        <v>93</v>
      </c>
      <c r="M590" s="4">
        <v>17.399999999999999</v>
      </c>
      <c r="N590" s="4">
        <v>5</v>
      </c>
    </row>
    <row r="591" spans="1:14" x14ac:dyDescent="0.35">
      <c r="A591" s="4">
        <v>2019</v>
      </c>
      <c r="B591" s="4" t="s">
        <v>219</v>
      </c>
      <c r="C591" s="4" t="s">
        <v>61</v>
      </c>
      <c r="D591" s="4">
        <v>27</v>
      </c>
      <c r="E591" s="4">
        <v>51</v>
      </c>
      <c r="F591" s="4">
        <v>52.9</v>
      </c>
      <c r="G591" s="4">
        <v>359</v>
      </c>
      <c r="H591" s="4">
        <v>0</v>
      </c>
      <c r="I591" s="4">
        <v>3</v>
      </c>
      <c r="J591" s="6">
        <f t="shared" si="27"/>
        <v>5.8823529411764705E-2</v>
      </c>
      <c r="K591" s="4">
        <v>41</v>
      </c>
      <c r="L591" s="4">
        <v>179.5</v>
      </c>
      <c r="M591" s="4">
        <v>10.3</v>
      </c>
      <c r="N591" s="4">
        <v>2</v>
      </c>
    </row>
    <row r="592" spans="1:14" x14ac:dyDescent="0.35">
      <c r="A592" s="4">
        <v>2019</v>
      </c>
      <c r="B592" s="4" t="s">
        <v>136</v>
      </c>
      <c r="C592" s="4" t="s">
        <v>30</v>
      </c>
      <c r="D592" s="4">
        <v>35</v>
      </c>
      <c r="E592" s="4">
        <v>62</v>
      </c>
      <c r="F592" s="4">
        <v>56.5</v>
      </c>
      <c r="G592" s="4">
        <v>351</v>
      </c>
      <c r="H592" s="4">
        <v>0</v>
      </c>
      <c r="I592" s="4">
        <v>1</v>
      </c>
      <c r="J592" s="6">
        <f t="shared" si="27"/>
        <v>1.6129032258064516E-2</v>
      </c>
      <c r="K592" s="4">
        <v>45</v>
      </c>
      <c r="L592" s="4">
        <v>175.5</v>
      </c>
      <c r="M592" s="4">
        <v>28.8</v>
      </c>
      <c r="N592" s="4">
        <v>2</v>
      </c>
    </row>
    <row r="593" spans="1:14" x14ac:dyDescent="0.35">
      <c r="A593" s="4">
        <v>2019</v>
      </c>
      <c r="B593" s="4" t="s">
        <v>291</v>
      </c>
      <c r="C593" s="4" t="s">
        <v>53</v>
      </c>
      <c r="D593" s="4">
        <v>28</v>
      </c>
      <c r="E593" s="4">
        <v>52</v>
      </c>
      <c r="F593" s="4">
        <v>53.8</v>
      </c>
      <c r="G593" s="4">
        <v>228</v>
      </c>
      <c r="H593" s="4">
        <v>0</v>
      </c>
      <c r="I593" s="4">
        <v>4</v>
      </c>
      <c r="J593" s="6">
        <f t="shared" si="27"/>
        <v>7.6923076923076927E-2</v>
      </c>
      <c r="K593" s="4">
        <v>28</v>
      </c>
      <c r="L593" s="4">
        <v>114</v>
      </c>
      <c r="M593" s="4">
        <v>2.8</v>
      </c>
      <c r="N593" s="4">
        <v>6</v>
      </c>
    </row>
    <row r="594" spans="1:14" x14ac:dyDescent="0.35">
      <c r="A594" s="4">
        <v>2019</v>
      </c>
      <c r="B594" s="4" t="s">
        <v>292</v>
      </c>
      <c r="C594" s="4" t="s">
        <v>32</v>
      </c>
      <c r="D594" s="4">
        <v>23</v>
      </c>
      <c r="E594" s="4">
        <v>38</v>
      </c>
      <c r="F594" s="4">
        <v>60.5</v>
      </c>
      <c r="G594" s="4">
        <v>225</v>
      </c>
      <c r="H594" s="4">
        <v>1</v>
      </c>
      <c r="I594" s="4">
        <v>2</v>
      </c>
      <c r="J594" s="6">
        <f t="shared" si="27"/>
        <v>5.2631578947368418E-2</v>
      </c>
      <c r="K594" s="4">
        <v>39</v>
      </c>
      <c r="L594" s="4">
        <v>32.1</v>
      </c>
      <c r="M594" s="4">
        <v>54.9</v>
      </c>
      <c r="N594" s="4">
        <v>5</v>
      </c>
    </row>
    <row r="595" spans="1:14" x14ac:dyDescent="0.35">
      <c r="A595" s="4">
        <v>2019</v>
      </c>
      <c r="B595" s="4" t="s">
        <v>238</v>
      </c>
      <c r="C595" s="4" t="s">
        <v>12</v>
      </c>
      <c r="D595" s="4">
        <v>21</v>
      </c>
      <c r="E595" s="4">
        <v>37</v>
      </c>
      <c r="F595" s="4">
        <v>56.8</v>
      </c>
      <c r="G595" s="4">
        <v>225</v>
      </c>
      <c r="H595" s="4">
        <v>0</v>
      </c>
      <c r="I595" s="4">
        <v>1</v>
      </c>
      <c r="J595" s="6">
        <f t="shared" si="27"/>
        <v>2.7027027027027029E-2</v>
      </c>
      <c r="K595" s="4">
        <v>21</v>
      </c>
      <c r="L595" s="4">
        <v>112.5</v>
      </c>
      <c r="M595" s="4">
        <v>27.1</v>
      </c>
      <c r="N595" s="4">
        <v>5</v>
      </c>
    </row>
    <row r="596" spans="1:14" x14ac:dyDescent="0.35">
      <c r="A596" s="4">
        <v>2019</v>
      </c>
      <c r="B596" s="4" t="s">
        <v>242</v>
      </c>
      <c r="C596" s="4" t="s">
        <v>22</v>
      </c>
      <c r="D596" s="4">
        <v>12</v>
      </c>
      <c r="E596" s="4">
        <v>21</v>
      </c>
      <c r="F596" s="4">
        <v>57.1</v>
      </c>
      <c r="G596" s="4">
        <v>126</v>
      </c>
      <c r="H596" s="4">
        <v>0</v>
      </c>
      <c r="I596" s="4">
        <v>2</v>
      </c>
      <c r="J596" s="6">
        <f t="shared" si="27"/>
        <v>9.5238095238095233E-2</v>
      </c>
      <c r="K596" s="4">
        <v>35</v>
      </c>
      <c r="L596" s="4">
        <v>42</v>
      </c>
      <c r="M596" s="4">
        <v>26.4</v>
      </c>
      <c r="N596" s="4">
        <v>0</v>
      </c>
    </row>
    <row r="597" spans="1:14" x14ac:dyDescent="0.35">
      <c r="A597" s="4">
        <v>2019</v>
      </c>
      <c r="B597" s="4" t="s">
        <v>138</v>
      </c>
      <c r="C597" s="4" t="s">
        <v>29</v>
      </c>
      <c r="D597" s="4">
        <v>18</v>
      </c>
      <c r="E597" s="4">
        <v>27</v>
      </c>
      <c r="F597" s="4">
        <v>66.7</v>
      </c>
      <c r="G597" s="4">
        <v>122</v>
      </c>
      <c r="H597" s="4">
        <v>0</v>
      </c>
      <c r="I597" s="4">
        <v>1</v>
      </c>
      <c r="J597" s="6">
        <f t="shared" si="27"/>
        <v>3.7037037037037035E-2</v>
      </c>
      <c r="K597" s="4">
        <v>22</v>
      </c>
      <c r="L597" s="4">
        <v>122</v>
      </c>
      <c r="M597" s="4">
        <v>14.9</v>
      </c>
      <c r="N597" s="4">
        <v>6</v>
      </c>
    </row>
    <row r="598" spans="1:14" x14ac:dyDescent="0.35">
      <c r="A598" s="4">
        <v>2019</v>
      </c>
      <c r="B598" s="4" t="s">
        <v>213</v>
      </c>
      <c r="C598" s="4" t="s">
        <v>59</v>
      </c>
      <c r="D598" s="4">
        <v>6</v>
      </c>
      <c r="E598" s="4">
        <v>10</v>
      </c>
      <c r="F598" s="4">
        <v>60</v>
      </c>
      <c r="G598" s="4">
        <v>56</v>
      </c>
      <c r="H598" s="4">
        <v>1</v>
      </c>
      <c r="I598" s="4">
        <v>0</v>
      </c>
      <c r="J598" s="6">
        <f t="shared" si="27"/>
        <v>0</v>
      </c>
      <c r="K598" s="4">
        <v>19</v>
      </c>
      <c r="L598" s="4">
        <v>28</v>
      </c>
      <c r="M598" s="4">
        <v>25.2</v>
      </c>
      <c r="N598" s="4">
        <v>0</v>
      </c>
    </row>
    <row r="599" spans="1:14" x14ac:dyDescent="0.35">
      <c r="A599" s="4">
        <v>2019</v>
      </c>
      <c r="B599" s="4" t="s">
        <v>278</v>
      </c>
      <c r="C599" s="4" t="s">
        <v>25</v>
      </c>
      <c r="D599" s="4">
        <v>3</v>
      </c>
      <c r="E599" s="4">
        <v>6</v>
      </c>
      <c r="F599" s="4">
        <v>50</v>
      </c>
      <c r="G599" s="4">
        <v>55</v>
      </c>
      <c r="H599" s="4">
        <v>0</v>
      </c>
      <c r="I599" s="4">
        <v>0</v>
      </c>
      <c r="J599" s="6">
        <f t="shared" si="27"/>
        <v>0</v>
      </c>
      <c r="K599" s="4">
        <v>20</v>
      </c>
      <c r="L599" s="4">
        <v>3.4</v>
      </c>
      <c r="M599" s="4">
        <v>84.9</v>
      </c>
      <c r="N599" s="4">
        <v>1</v>
      </c>
    </row>
    <row r="600" spans="1:14" x14ac:dyDescent="0.35">
      <c r="A600" s="4">
        <v>2019</v>
      </c>
      <c r="B600" s="4" t="s">
        <v>256</v>
      </c>
      <c r="C600" s="4" t="s">
        <v>26</v>
      </c>
      <c r="D600" s="4">
        <v>5</v>
      </c>
      <c r="E600" s="4">
        <v>11</v>
      </c>
      <c r="F600" s="4">
        <v>45.5</v>
      </c>
      <c r="G600" s="4">
        <v>49</v>
      </c>
      <c r="H600" s="4">
        <v>0</v>
      </c>
      <c r="I600" s="4">
        <v>0</v>
      </c>
      <c r="J600" s="6">
        <f t="shared" si="27"/>
        <v>0</v>
      </c>
      <c r="K600" s="4">
        <v>28</v>
      </c>
      <c r="L600" s="4">
        <v>16.3</v>
      </c>
      <c r="M600" s="4">
        <v>80.599999999999994</v>
      </c>
      <c r="N600" s="4">
        <v>2</v>
      </c>
    </row>
    <row r="601" spans="1:14" x14ac:dyDescent="0.35">
      <c r="A601" s="4">
        <v>2019</v>
      </c>
      <c r="B601" s="4" t="s">
        <v>293</v>
      </c>
      <c r="C601" s="4" t="s">
        <v>30</v>
      </c>
      <c r="D601" s="4">
        <v>4</v>
      </c>
      <c r="E601" s="4">
        <v>5</v>
      </c>
      <c r="F601" s="4">
        <v>80</v>
      </c>
      <c r="G601" s="4">
        <v>35</v>
      </c>
      <c r="H601" s="4">
        <v>0</v>
      </c>
      <c r="I601" s="4">
        <v>1</v>
      </c>
      <c r="J601" s="6">
        <f t="shared" si="27"/>
        <v>0.2</v>
      </c>
      <c r="K601" s="4">
        <v>21</v>
      </c>
      <c r="L601" s="4">
        <v>2.5</v>
      </c>
      <c r="M601" s="4">
        <v>1</v>
      </c>
      <c r="N601" s="4">
        <v>0</v>
      </c>
    </row>
    <row r="602" spans="1:14" x14ac:dyDescent="0.35">
      <c r="A602" s="4">
        <v>2019</v>
      </c>
      <c r="B602" s="4" t="s">
        <v>294</v>
      </c>
      <c r="C602" s="4" t="s">
        <v>116</v>
      </c>
      <c r="D602" s="4">
        <v>1</v>
      </c>
      <c r="E602" s="4">
        <v>1</v>
      </c>
      <c r="F602" s="4">
        <v>100</v>
      </c>
      <c r="G602" s="4">
        <v>35</v>
      </c>
      <c r="H602" s="4">
        <v>1</v>
      </c>
      <c r="I602" s="4">
        <v>0</v>
      </c>
      <c r="J602" s="6">
        <f t="shared" si="27"/>
        <v>0</v>
      </c>
      <c r="K602" s="4">
        <v>35</v>
      </c>
      <c r="L602" s="4">
        <v>2.1</v>
      </c>
      <c r="N602" s="4">
        <v>0</v>
      </c>
    </row>
    <row r="603" spans="1:14" x14ac:dyDescent="0.35">
      <c r="A603" s="4">
        <v>2019</v>
      </c>
      <c r="B603" s="4" t="s">
        <v>295</v>
      </c>
      <c r="C603" s="4" t="s">
        <v>15</v>
      </c>
      <c r="D603" s="4">
        <v>1</v>
      </c>
      <c r="E603" s="4">
        <v>1</v>
      </c>
      <c r="F603" s="4">
        <v>100</v>
      </c>
      <c r="G603" s="4">
        <v>35</v>
      </c>
      <c r="H603" s="4">
        <v>0</v>
      </c>
      <c r="I603" s="4">
        <v>0</v>
      </c>
      <c r="J603" s="6">
        <f t="shared" si="27"/>
        <v>0</v>
      </c>
      <c r="K603" s="4">
        <v>35</v>
      </c>
      <c r="L603" s="4">
        <v>2.2999999999999998</v>
      </c>
      <c r="M603" s="4">
        <v>99.9</v>
      </c>
      <c r="N603" s="4">
        <v>0</v>
      </c>
    </row>
    <row r="604" spans="1:14" x14ac:dyDescent="0.35">
      <c r="A604" s="4">
        <v>2019</v>
      </c>
      <c r="B604" s="4" t="s">
        <v>205</v>
      </c>
      <c r="C604" s="4" t="s">
        <v>114</v>
      </c>
      <c r="D604" s="4">
        <v>4</v>
      </c>
      <c r="E604" s="4">
        <v>6</v>
      </c>
      <c r="F604" s="4">
        <v>66.7</v>
      </c>
      <c r="G604" s="4">
        <v>33</v>
      </c>
      <c r="H604" s="4">
        <v>1</v>
      </c>
      <c r="I604" s="4">
        <v>0</v>
      </c>
      <c r="J604" s="6">
        <f t="shared" si="27"/>
        <v>0</v>
      </c>
      <c r="K604" s="4">
        <v>14</v>
      </c>
      <c r="L604" s="4">
        <v>4.0999999999999996</v>
      </c>
      <c r="M604" s="4">
        <v>3.3</v>
      </c>
      <c r="N604" s="4">
        <v>0</v>
      </c>
    </row>
    <row r="605" spans="1:14" x14ac:dyDescent="0.35">
      <c r="A605" s="4">
        <v>2019</v>
      </c>
      <c r="B605" s="4" t="s">
        <v>296</v>
      </c>
      <c r="C605" s="4" t="s">
        <v>26</v>
      </c>
      <c r="D605" s="4">
        <v>1</v>
      </c>
      <c r="E605" s="4">
        <v>1</v>
      </c>
      <c r="F605" s="4">
        <v>100</v>
      </c>
      <c r="G605" s="4">
        <v>26</v>
      </c>
      <c r="H605" s="4">
        <v>0</v>
      </c>
      <c r="I605" s="4">
        <v>0</v>
      </c>
      <c r="J605" s="6">
        <f t="shared" si="27"/>
        <v>0</v>
      </c>
      <c r="K605" s="4">
        <v>26</v>
      </c>
      <c r="L605" s="4">
        <v>1.7</v>
      </c>
      <c r="N605" s="4">
        <v>0</v>
      </c>
    </row>
    <row r="606" spans="1:14" x14ac:dyDescent="0.35">
      <c r="A606" s="4">
        <v>2019</v>
      </c>
      <c r="B606" s="4" t="s">
        <v>172</v>
      </c>
      <c r="C606" s="4" t="s">
        <v>45</v>
      </c>
      <c r="D606" s="4">
        <v>3</v>
      </c>
      <c r="E606" s="4">
        <v>5</v>
      </c>
      <c r="F606" s="4">
        <v>60</v>
      </c>
      <c r="G606" s="4">
        <v>24</v>
      </c>
      <c r="H606" s="4">
        <v>0</v>
      </c>
      <c r="I606" s="4">
        <v>0</v>
      </c>
      <c r="J606" s="6">
        <f t="shared" si="27"/>
        <v>0</v>
      </c>
      <c r="K606" s="4">
        <v>13</v>
      </c>
      <c r="L606" s="4">
        <v>8</v>
      </c>
      <c r="M606" s="4">
        <v>54.3</v>
      </c>
      <c r="N606" s="4">
        <v>0</v>
      </c>
    </row>
    <row r="607" spans="1:14" x14ac:dyDescent="0.35">
      <c r="A607" s="4">
        <v>2019</v>
      </c>
      <c r="B607" s="4" t="s">
        <v>297</v>
      </c>
      <c r="C607" s="4" t="s">
        <v>55</v>
      </c>
      <c r="D607" s="4">
        <v>2</v>
      </c>
      <c r="E607" s="4">
        <v>4</v>
      </c>
      <c r="F607" s="4">
        <v>50</v>
      </c>
      <c r="G607" s="4">
        <v>18</v>
      </c>
      <c r="H607" s="4">
        <v>0</v>
      </c>
      <c r="I607" s="4">
        <v>0</v>
      </c>
      <c r="J607" s="6">
        <f t="shared" si="27"/>
        <v>0</v>
      </c>
      <c r="K607" s="4">
        <v>13</v>
      </c>
      <c r="L607" s="4">
        <v>9</v>
      </c>
      <c r="M607" s="4">
        <v>32.4</v>
      </c>
      <c r="N607" s="4">
        <v>0</v>
      </c>
    </row>
    <row r="608" spans="1:14" x14ac:dyDescent="0.35">
      <c r="A608" s="4">
        <v>2019</v>
      </c>
      <c r="B608" s="4" t="s">
        <v>298</v>
      </c>
      <c r="C608" s="4" t="s">
        <v>23</v>
      </c>
      <c r="D608" s="4">
        <v>2</v>
      </c>
      <c r="E608" s="4">
        <v>2</v>
      </c>
      <c r="F608" s="4">
        <v>100</v>
      </c>
      <c r="G608" s="4">
        <v>16</v>
      </c>
      <c r="H608" s="4">
        <v>0</v>
      </c>
      <c r="I608" s="4">
        <v>0</v>
      </c>
      <c r="J608" s="6">
        <f t="shared" si="27"/>
        <v>0</v>
      </c>
      <c r="K608" s="4">
        <v>9</v>
      </c>
      <c r="L608" s="4">
        <v>1</v>
      </c>
      <c r="N608" s="4">
        <v>0</v>
      </c>
    </row>
    <row r="609" spans="1:14" x14ac:dyDescent="0.35">
      <c r="A609" s="4">
        <v>2019</v>
      </c>
      <c r="B609" s="4" t="s">
        <v>299</v>
      </c>
      <c r="C609" s="4" t="s">
        <v>49</v>
      </c>
      <c r="D609" s="4">
        <v>1</v>
      </c>
      <c r="E609" s="4">
        <v>1</v>
      </c>
      <c r="F609" s="4">
        <v>100</v>
      </c>
      <c r="G609" s="4">
        <v>16</v>
      </c>
      <c r="H609" s="4">
        <v>0</v>
      </c>
      <c r="I609" s="4">
        <v>0</v>
      </c>
      <c r="J609" s="6">
        <f t="shared" si="27"/>
        <v>0</v>
      </c>
      <c r="K609" s="4">
        <v>16</v>
      </c>
      <c r="L609" s="4">
        <v>1.5</v>
      </c>
      <c r="M609" s="4">
        <v>57.3</v>
      </c>
      <c r="N609" s="4">
        <v>0</v>
      </c>
    </row>
    <row r="610" spans="1:14" x14ac:dyDescent="0.35">
      <c r="A610" s="4">
        <v>2019</v>
      </c>
      <c r="B610" s="4" t="s">
        <v>300</v>
      </c>
      <c r="C610" s="4" t="s">
        <v>21</v>
      </c>
      <c r="D610" s="4">
        <v>3</v>
      </c>
      <c r="E610" s="4">
        <v>4</v>
      </c>
      <c r="F610" s="4">
        <v>75</v>
      </c>
      <c r="G610" s="4">
        <v>15</v>
      </c>
      <c r="H610" s="4">
        <v>0</v>
      </c>
      <c r="I610" s="4">
        <v>0</v>
      </c>
      <c r="J610" s="6">
        <f t="shared" si="27"/>
        <v>0</v>
      </c>
      <c r="K610" s="4">
        <v>7</v>
      </c>
      <c r="L610" s="4">
        <v>5</v>
      </c>
      <c r="M610" s="4">
        <v>96.7</v>
      </c>
      <c r="N610" s="4">
        <v>0</v>
      </c>
    </row>
    <row r="611" spans="1:14" x14ac:dyDescent="0.35">
      <c r="A611" s="4">
        <v>2019</v>
      </c>
      <c r="B611" s="4" t="s">
        <v>301</v>
      </c>
      <c r="C611" s="4" t="s">
        <v>56</v>
      </c>
      <c r="D611" s="4">
        <v>1</v>
      </c>
      <c r="E611" s="4">
        <v>2</v>
      </c>
      <c r="F611" s="4">
        <v>50</v>
      </c>
      <c r="G611" s="4">
        <v>11</v>
      </c>
      <c r="H611" s="4">
        <v>0</v>
      </c>
      <c r="I611" s="4">
        <v>0</v>
      </c>
      <c r="J611" s="6">
        <f t="shared" si="27"/>
        <v>0</v>
      </c>
      <c r="K611" s="4">
        <v>11</v>
      </c>
      <c r="L611" s="4">
        <v>0.7</v>
      </c>
      <c r="N611" s="4">
        <v>0</v>
      </c>
    </row>
    <row r="612" spans="1:14" x14ac:dyDescent="0.35">
      <c r="A612" s="4">
        <v>2019</v>
      </c>
      <c r="B612" s="4" t="s">
        <v>223</v>
      </c>
      <c r="C612" s="4" t="s">
        <v>113</v>
      </c>
      <c r="D612" s="4">
        <v>1</v>
      </c>
      <c r="E612" s="4">
        <v>2</v>
      </c>
      <c r="F612" s="4">
        <v>50</v>
      </c>
      <c r="G612" s="4">
        <v>3</v>
      </c>
      <c r="H612" s="4">
        <v>0</v>
      </c>
      <c r="I612" s="4">
        <v>0</v>
      </c>
      <c r="J612" s="6">
        <f t="shared" si="27"/>
        <v>0</v>
      </c>
      <c r="K612" s="4">
        <v>3</v>
      </c>
      <c r="L612" s="4">
        <v>1</v>
      </c>
      <c r="M612" s="4">
        <v>0.1</v>
      </c>
      <c r="N612" s="4">
        <v>0</v>
      </c>
    </row>
    <row r="613" spans="1:14" x14ac:dyDescent="0.35">
      <c r="A613" s="4">
        <v>2019</v>
      </c>
      <c r="B613" s="4" t="s">
        <v>245</v>
      </c>
      <c r="C613" s="4" t="s">
        <v>51</v>
      </c>
      <c r="D613" s="4">
        <v>3</v>
      </c>
      <c r="E613" s="4">
        <v>6</v>
      </c>
      <c r="F613" s="4">
        <v>50</v>
      </c>
      <c r="G613" s="4">
        <v>3</v>
      </c>
      <c r="H613" s="4">
        <v>0</v>
      </c>
      <c r="I613" s="4">
        <v>0</v>
      </c>
      <c r="J613" s="6">
        <f t="shared" si="27"/>
        <v>0</v>
      </c>
      <c r="K613" s="4">
        <v>3</v>
      </c>
      <c r="L613" s="4">
        <v>3</v>
      </c>
      <c r="M613" s="4">
        <v>1.2</v>
      </c>
      <c r="N613" s="4">
        <v>0</v>
      </c>
    </row>
    <row r="614" spans="1:14" x14ac:dyDescent="0.35">
      <c r="A614" s="4">
        <v>2020</v>
      </c>
      <c r="B614" s="4" t="s">
        <v>128</v>
      </c>
      <c r="C614" s="4" t="s">
        <v>44</v>
      </c>
      <c r="D614" s="4">
        <v>407</v>
      </c>
      <c r="E614" s="4">
        <v>626</v>
      </c>
      <c r="F614" s="4">
        <v>65</v>
      </c>
      <c r="G614" s="4">
        <v>4581</v>
      </c>
      <c r="H614" s="4">
        <v>26</v>
      </c>
      <c r="I614" s="4">
        <v>11</v>
      </c>
      <c r="J614" s="6">
        <f t="shared" si="27"/>
        <v>1.7571884984025558E-2</v>
      </c>
      <c r="K614" s="4">
        <v>63</v>
      </c>
      <c r="L614" s="4">
        <v>286.3</v>
      </c>
      <c r="M614" s="4">
        <v>67</v>
      </c>
      <c r="N614" s="4">
        <v>41</v>
      </c>
    </row>
    <row r="615" spans="1:14" x14ac:dyDescent="0.35">
      <c r="A615" s="4">
        <v>2020</v>
      </c>
      <c r="B615" s="4" t="s">
        <v>124</v>
      </c>
      <c r="C615" s="4" t="s">
        <v>55</v>
      </c>
      <c r="D615" s="4">
        <v>401</v>
      </c>
      <c r="E615" s="4">
        <v>610</v>
      </c>
      <c r="F615" s="4">
        <v>65.7</v>
      </c>
      <c r="G615" s="4">
        <v>4633</v>
      </c>
      <c r="H615" s="4">
        <v>40</v>
      </c>
      <c r="I615" s="4">
        <v>12</v>
      </c>
      <c r="J615" s="6">
        <f t="shared" si="27"/>
        <v>1.9672131147540985E-2</v>
      </c>
      <c r="K615" s="4">
        <v>50</v>
      </c>
      <c r="L615" s="4">
        <v>289.60000000000002</v>
      </c>
      <c r="M615" s="4">
        <v>72.5</v>
      </c>
      <c r="N615" s="4">
        <v>21</v>
      </c>
    </row>
    <row r="616" spans="1:14" x14ac:dyDescent="0.35">
      <c r="A616" s="4">
        <v>2020</v>
      </c>
      <c r="B616" s="4" t="s">
        <v>136</v>
      </c>
      <c r="C616" s="4" t="s">
        <v>30</v>
      </c>
      <c r="D616" s="4">
        <v>399</v>
      </c>
      <c r="E616" s="4">
        <v>608</v>
      </c>
      <c r="F616" s="4">
        <v>65.599999999999994</v>
      </c>
      <c r="G616" s="4">
        <v>3803</v>
      </c>
      <c r="H616" s="4">
        <v>33</v>
      </c>
      <c r="I616" s="4">
        <v>10</v>
      </c>
      <c r="J616" s="6">
        <f t="shared" si="27"/>
        <v>1.6447368421052631E-2</v>
      </c>
      <c r="K616" s="4">
        <v>84</v>
      </c>
      <c r="L616" s="4">
        <v>253.5</v>
      </c>
      <c r="M616" s="4">
        <v>60.1</v>
      </c>
      <c r="N616" s="4">
        <v>13</v>
      </c>
    </row>
    <row r="617" spans="1:14" x14ac:dyDescent="0.35">
      <c r="A617" s="4">
        <v>2020</v>
      </c>
      <c r="B617" s="4" t="s">
        <v>302</v>
      </c>
      <c r="C617" s="4" t="s">
        <v>114</v>
      </c>
      <c r="D617" s="4">
        <v>396</v>
      </c>
      <c r="E617" s="4">
        <v>595</v>
      </c>
      <c r="F617" s="4">
        <v>66.599999999999994</v>
      </c>
      <c r="G617" s="4">
        <v>4336</v>
      </c>
      <c r="H617" s="4">
        <v>31</v>
      </c>
      <c r="I617" s="4">
        <v>10</v>
      </c>
      <c r="J617" s="6">
        <f t="shared" si="27"/>
        <v>1.680672268907563E-2</v>
      </c>
      <c r="K617" s="4">
        <v>72</v>
      </c>
      <c r="L617" s="4">
        <v>289.10000000000002</v>
      </c>
      <c r="M617" s="4">
        <v>69.5</v>
      </c>
      <c r="N617" s="4">
        <v>32</v>
      </c>
    </row>
    <row r="618" spans="1:14" x14ac:dyDescent="0.35">
      <c r="A618" s="4">
        <v>2020</v>
      </c>
      <c r="B618" s="4" t="s">
        <v>303</v>
      </c>
      <c r="C618" s="4" t="s">
        <v>34</v>
      </c>
      <c r="D618" s="4">
        <v>390</v>
      </c>
      <c r="E618" s="4">
        <v>588</v>
      </c>
      <c r="F618" s="4">
        <v>66.3</v>
      </c>
      <c r="G618" s="4">
        <v>4740</v>
      </c>
      <c r="H618" s="4">
        <v>38</v>
      </c>
      <c r="I618" s="4">
        <v>6</v>
      </c>
      <c r="J618" s="6">
        <f t="shared" si="27"/>
        <v>1.020408163265306E-2</v>
      </c>
      <c r="K618" s="4">
        <v>75</v>
      </c>
      <c r="L618" s="4">
        <v>316</v>
      </c>
      <c r="M618" s="4">
        <v>82.9</v>
      </c>
      <c r="N618" s="4">
        <v>22</v>
      </c>
    </row>
    <row r="619" spans="1:14" x14ac:dyDescent="0.35">
      <c r="A619" s="4">
        <v>2020</v>
      </c>
      <c r="B619" s="4" t="s">
        <v>304</v>
      </c>
      <c r="C619" s="4" t="s">
        <v>61</v>
      </c>
      <c r="D619" s="4">
        <v>396</v>
      </c>
      <c r="E619" s="4">
        <v>572</v>
      </c>
      <c r="F619" s="4">
        <v>69.2</v>
      </c>
      <c r="G619" s="4">
        <v>4544</v>
      </c>
      <c r="H619" s="4">
        <v>37</v>
      </c>
      <c r="I619" s="4">
        <v>10</v>
      </c>
      <c r="J619" s="6">
        <f t="shared" si="27"/>
        <v>1.7482517482517484E-2</v>
      </c>
      <c r="K619" s="4">
        <v>55</v>
      </c>
      <c r="L619" s="4">
        <v>284</v>
      </c>
      <c r="M619" s="4">
        <v>81.7</v>
      </c>
      <c r="N619" s="4">
        <v>26</v>
      </c>
    </row>
    <row r="620" spans="1:14" x14ac:dyDescent="0.35">
      <c r="A620" s="4">
        <v>2020</v>
      </c>
      <c r="B620" s="4" t="s">
        <v>305</v>
      </c>
      <c r="C620" s="4" t="s">
        <v>26</v>
      </c>
      <c r="D620" s="4">
        <v>375</v>
      </c>
      <c r="E620" s="4">
        <v>558</v>
      </c>
      <c r="F620" s="4">
        <v>67.2</v>
      </c>
      <c r="G620" s="4">
        <v>3971</v>
      </c>
      <c r="H620" s="4">
        <v>26</v>
      </c>
      <c r="I620" s="4">
        <v>12</v>
      </c>
      <c r="J620" s="6">
        <f t="shared" si="27"/>
        <v>2.1505376344086023E-2</v>
      </c>
      <c r="K620" s="4">
        <v>80</v>
      </c>
      <c r="L620" s="4">
        <v>248.2</v>
      </c>
      <c r="M620" s="4">
        <v>68.900000000000006</v>
      </c>
      <c r="N620" s="4">
        <v>27</v>
      </c>
    </row>
    <row r="621" spans="1:14" x14ac:dyDescent="0.35">
      <c r="A621" s="4">
        <v>2020</v>
      </c>
      <c r="B621" s="4" t="s">
        <v>306</v>
      </c>
      <c r="C621" s="4" t="s">
        <v>36</v>
      </c>
      <c r="D621" s="4">
        <v>384</v>
      </c>
      <c r="E621" s="4">
        <v>558</v>
      </c>
      <c r="F621" s="4">
        <v>68.8</v>
      </c>
      <c r="G621" s="4">
        <v>4212</v>
      </c>
      <c r="H621" s="4">
        <v>40</v>
      </c>
      <c r="I621" s="4">
        <v>13</v>
      </c>
      <c r="J621" s="6">
        <f t="shared" si="27"/>
        <v>2.3297491039426525E-2</v>
      </c>
      <c r="K621" s="4">
        <v>62</v>
      </c>
      <c r="L621" s="4">
        <v>263.3</v>
      </c>
      <c r="M621" s="4">
        <v>73.5</v>
      </c>
      <c r="N621" s="4">
        <v>47</v>
      </c>
    </row>
    <row r="622" spans="1:14" x14ac:dyDescent="0.35">
      <c r="A622" s="4">
        <v>2020</v>
      </c>
      <c r="B622" s="4" t="s">
        <v>247</v>
      </c>
      <c r="C622" s="4" t="s">
        <v>113</v>
      </c>
      <c r="D622" s="4">
        <v>370</v>
      </c>
      <c r="E622" s="4">
        <v>552</v>
      </c>
      <c r="F622" s="4">
        <v>67</v>
      </c>
      <c r="G622" s="4">
        <v>3952</v>
      </c>
      <c r="H622" s="4">
        <v>20</v>
      </c>
      <c r="I622" s="4">
        <v>13</v>
      </c>
      <c r="J622" s="6">
        <f t="shared" si="27"/>
        <v>2.355072463768116E-2</v>
      </c>
      <c r="K622" s="4">
        <v>56</v>
      </c>
      <c r="L622" s="4">
        <v>263.5</v>
      </c>
      <c r="M622" s="4">
        <v>58.5</v>
      </c>
      <c r="N622" s="4">
        <v>23</v>
      </c>
    </row>
    <row r="623" spans="1:14" x14ac:dyDescent="0.35">
      <c r="A623" s="4">
        <v>2020</v>
      </c>
      <c r="B623" s="4" t="s">
        <v>307</v>
      </c>
      <c r="C623" s="4" t="s">
        <v>12</v>
      </c>
      <c r="D623" s="4">
        <v>382</v>
      </c>
      <c r="E623" s="4">
        <v>544</v>
      </c>
      <c r="F623" s="4">
        <v>70.2</v>
      </c>
      <c r="G623" s="4">
        <v>4823</v>
      </c>
      <c r="H623" s="4">
        <v>33</v>
      </c>
      <c r="I623" s="4">
        <v>7</v>
      </c>
      <c r="J623" s="6">
        <f t="shared" si="27"/>
        <v>1.2867647058823529E-2</v>
      </c>
      <c r="K623" s="4">
        <v>77</v>
      </c>
      <c r="L623" s="4">
        <v>301.39999999999998</v>
      </c>
      <c r="M623" s="4">
        <v>70.5</v>
      </c>
      <c r="N623" s="4">
        <v>49</v>
      </c>
    </row>
    <row r="624" spans="1:14" x14ac:dyDescent="0.35">
      <c r="A624" s="4">
        <v>2020</v>
      </c>
      <c r="B624" s="4" t="s">
        <v>126</v>
      </c>
      <c r="C624" s="4" t="s">
        <v>13</v>
      </c>
      <c r="D624" s="4">
        <v>369</v>
      </c>
      <c r="E624" s="4">
        <v>543</v>
      </c>
      <c r="F624" s="4">
        <v>68</v>
      </c>
      <c r="G624" s="4">
        <v>4169</v>
      </c>
      <c r="H624" s="4">
        <v>24</v>
      </c>
      <c r="I624" s="4">
        <v>11</v>
      </c>
      <c r="J624" s="6">
        <f t="shared" si="27"/>
        <v>2.0257826887661142E-2</v>
      </c>
      <c r="K624" s="4">
        <v>55</v>
      </c>
      <c r="L624" s="4">
        <v>260.60000000000002</v>
      </c>
      <c r="M624" s="4">
        <v>62.5</v>
      </c>
      <c r="N624" s="4">
        <v>19</v>
      </c>
    </row>
    <row r="625" spans="1:14" x14ac:dyDescent="0.35">
      <c r="A625" s="4">
        <v>2020</v>
      </c>
      <c r="B625" s="4" t="s">
        <v>122</v>
      </c>
      <c r="C625" s="4" t="s">
        <v>47</v>
      </c>
      <c r="D625" s="4">
        <v>339</v>
      </c>
      <c r="E625" s="4">
        <v>528</v>
      </c>
      <c r="F625" s="4">
        <v>64.2</v>
      </c>
      <c r="G625" s="4">
        <v>4084</v>
      </c>
      <c r="H625" s="4">
        <v>26</v>
      </c>
      <c r="I625" s="4">
        <v>10</v>
      </c>
      <c r="J625" s="6">
        <f t="shared" si="27"/>
        <v>1.893939393939394E-2</v>
      </c>
      <c r="K625" s="4">
        <v>73</v>
      </c>
      <c r="L625" s="4">
        <v>255.3</v>
      </c>
      <c r="M625" s="4">
        <v>68.400000000000006</v>
      </c>
      <c r="N625" s="4">
        <v>38</v>
      </c>
    </row>
    <row r="626" spans="1:14" x14ac:dyDescent="0.35">
      <c r="A626" s="4">
        <v>2020</v>
      </c>
      <c r="B626" s="4" t="s">
        <v>308</v>
      </c>
      <c r="C626" s="4" t="s">
        <v>21</v>
      </c>
      <c r="D626" s="4">
        <v>372</v>
      </c>
      <c r="E626" s="4">
        <v>526</v>
      </c>
      <c r="F626" s="4">
        <v>70.7</v>
      </c>
      <c r="G626" s="4">
        <v>4299</v>
      </c>
      <c r="H626" s="4">
        <v>48</v>
      </c>
      <c r="I626" s="4">
        <v>5</v>
      </c>
      <c r="J626" s="6">
        <f t="shared" si="27"/>
        <v>9.5057034220532317E-3</v>
      </c>
      <c r="K626" s="4">
        <v>78</v>
      </c>
      <c r="L626" s="4">
        <v>268.7</v>
      </c>
      <c r="M626" s="4">
        <v>84.4</v>
      </c>
      <c r="N626" s="4">
        <v>20</v>
      </c>
    </row>
    <row r="627" spans="1:14" x14ac:dyDescent="0.35">
      <c r="A627" s="4">
        <v>2020</v>
      </c>
      <c r="B627" s="4" t="s">
        <v>222</v>
      </c>
      <c r="C627" s="4" t="s">
        <v>115</v>
      </c>
      <c r="D627" s="4">
        <v>348</v>
      </c>
      <c r="E627" s="4">
        <v>517</v>
      </c>
      <c r="F627" s="4">
        <v>67.3</v>
      </c>
      <c r="G627" s="4">
        <v>4103</v>
      </c>
      <c r="H627" s="4">
        <v>27</v>
      </c>
      <c r="I627" s="4">
        <v>9</v>
      </c>
      <c r="J627" s="6">
        <f t="shared" si="27"/>
        <v>1.7408123791102514E-2</v>
      </c>
      <c r="K627" s="4">
        <v>85</v>
      </c>
      <c r="L627" s="4">
        <v>256.39999999999998</v>
      </c>
      <c r="M627" s="4">
        <v>71</v>
      </c>
      <c r="N627" s="4">
        <v>26</v>
      </c>
    </row>
    <row r="628" spans="1:14" x14ac:dyDescent="0.35">
      <c r="A628" s="4">
        <v>2020</v>
      </c>
      <c r="B628" s="4" t="s">
        <v>201</v>
      </c>
      <c r="C628" s="4" t="s">
        <v>22</v>
      </c>
      <c r="D628" s="4">
        <v>349</v>
      </c>
      <c r="E628" s="4">
        <v>516</v>
      </c>
      <c r="F628" s="4">
        <v>67.599999999999994</v>
      </c>
      <c r="G628" s="4">
        <v>4265</v>
      </c>
      <c r="H628" s="4">
        <v>35</v>
      </c>
      <c r="I628" s="4">
        <v>13</v>
      </c>
      <c r="J628" s="6">
        <f t="shared" si="27"/>
        <v>2.5193798449612403E-2</v>
      </c>
      <c r="K628" s="4">
        <v>71</v>
      </c>
      <c r="L628" s="4">
        <v>266.60000000000002</v>
      </c>
      <c r="M628" s="4">
        <v>63.2</v>
      </c>
      <c r="N628" s="4">
        <v>39</v>
      </c>
    </row>
    <row r="629" spans="1:14" x14ac:dyDescent="0.35">
      <c r="A629" s="4">
        <v>2020</v>
      </c>
      <c r="B629" s="4" t="s">
        <v>224</v>
      </c>
      <c r="C629" s="4" t="s">
        <v>53</v>
      </c>
      <c r="D629" s="4">
        <v>340</v>
      </c>
      <c r="E629" s="4">
        <v>492</v>
      </c>
      <c r="F629" s="4">
        <v>69.099999999999994</v>
      </c>
      <c r="G629" s="4">
        <v>3733</v>
      </c>
      <c r="H629" s="4">
        <v>15</v>
      </c>
      <c r="I629" s="4">
        <v>11</v>
      </c>
      <c r="J629" s="6">
        <f t="shared" si="27"/>
        <v>2.2357723577235773E-2</v>
      </c>
      <c r="K629" s="4">
        <v>75</v>
      </c>
      <c r="L629" s="4">
        <v>248.9</v>
      </c>
      <c r="M629" s="4">
        <v>64.2</v>
      </c>
      <c r="N629" s="4">
        <v>31</v>
      </c>
    </row>
    <row r="630" spans="1:14" x14ac:dyDescent="0.35">
      <c r="A630" s="4">
        <v>2020</v>
      </c>
      <c r="B630" s="4" t="s">
        <v>268</v>
      </c>
      <c r="C630" s="4" t="s">
        <v>57</v>
      </c>
      <c r="D630" s="4">
        <v>305</v>
      </c>
      <c r="E630" s="4">
        <v>486</v>
      </c>
      <c r="F630" s="4">
        <v>62.8</v>
      </c>
      <c r="G630" s="4">
        <v>3563</v>
      </c>
      <c r="H630" s="4">
        <v>26</v>
      </c>
      <c r="I630" s="4">
        <v>8</v>
      </c>
      <c r="J630" s="6">
        <f t="shared" si="27"/>
        <v>1.646090534979424E-2</v>
      </c>
      <c r="K630" s="4">
        <v>75</v>
      </c>
      <c r="L630" s="4">
        <v>222.7</v>
      </c>
      <c r="M630" s="4">
        <v>72.2</v>
      </c>
      <c r="N630" s="4">
        <v>26</v>
      </c>
    </row>
    <row r="631" spans="1:14" x14ac:dyDescent="0.35">
      <c r="A631" s="4">
        <v>2020</v>
      </c>
      <c r="B631" s="4" t="s">
        <v>193</v>
      </c>
      <c r="C631" s="4" t="s">
        <v>56</v>
      </c>
      <c r="D631" s="4">
        <v>315</v>
      </c>
      <c r="E631" s="4">
        <v>481</v>
      </c>
      <c r="F631" s="4">
        <v>65.5</v>
      </c>
      <c r="G631" s="4">
        <v>3819</v>
      </c>
      <c r="H631" s="4">
        <v>33</v>
      </c>
      <c r="I631" s="4">
        <v>7</v>
      </c>
      <c r="J631" s="6">
        <f t="shared" si="27"/>
        <v>1.4553014553014554E-2</v>
      </c>
      <c r="K631" s="4">
        <v>75</v>
      </c>
      <c r="L631" s="4">
        <v>238.7</v>
      </c>
      <c r="M631" s="4">
        <v>78.3</v>
      </c>
      <c r="N631" s="4">
        <v>24</v>
      </c>
    </row>
    <row r="632" spans="1:14" x14ac:dyDescent="0.35">
      <c r="A632" s="4">
        <v>2020</v>
      </c>
      <c r="B632" s="4" t="s">
        <v>282</v>
      </c>
      <c r="C632" s="4" t="s">
        <v>27</v>
      </c>
      <c r="D632" s="4">
        <v>280</v>
      </c>
      <c r="E632" s="4">
        <v>448</v>
      </c>
      <c r="F632" s="4">
        <v>62.5</v>
      </c>
      <c r="G632" s="4">
        <v>2943</v>
      </c>
      <c r="H632" s="4">
        <v>11</v>
      </c>
      <c r="I632" s="4">
        <v>10</v>
      </c>
      <c r="J632" s="6">
        <f t="shared" si="27"/>
        <v>2.2321428571428572E-2</v>
      </c>
      <c r="K632" s="4">
        <v>53</v>
      </c>
      <c r="L632" s="4">
        <v>210.2</v>
      </c>
      <c r="M632" s="4">
        <v>61.5</v>
      </c>
      <c r="N632" s="4">
        <v>45</v>
      </c>
    </row>
    <row r="633" spans="1:14" x14ac:dyDescent="0.35">
      <c r="A633" s="4">
        <v>2020</v>
      </c>
      <c r="B633" s="4" t="s">
        <v>286</v>
      </c>
      <c r="C633" s="4" t="s">
        <v>20</v>
      </c>
      <c r="D633" s="4">
        <v>254</v>
      </c>
      <c r="E633" s="4">
        <v>443</v>
      </c>
      <c r="F633" s="4">
        <v>57.3</v>
      </c>
      <c r="G633" s="4">
        <v>2933</v>
      </c>
      <c r="H633" s="4">
        <v>16</v>
      </c>
      <c r="I633" s="4">
        <v>15</v>
      </c>
      <c r="J633" s="6">
        <f t="shared" si="27"/>
        <v>3.3860045146726865E-2</v>
      </c>
      <c r="K633" s="4">
        <v>92</v>
      </c>
      <c r="L633" s="4">
        <v>225.6</v>
      </c>
      <c r="M633" s="4">
        <v>48.8</v>
      </c>
      <c r="N633" s="4">
        <v>19</v>
      </c>
    </row>
    <row r="634" spans="1:14" x14ac:dyDescent="0.35">
      <c r="A634" s="4">
        <v>2020</v>
      </c>
      <c r="B634" s="4" t="s">
        <v>244</v>
      </c>
      <c r="C634" s="4" t="s">
        <v>45</v>
      </c>
      <c r="D634" s="4">
        <v>251</v>
      </c>
      <c r="E634" s="4">
        <v>437</v>
      </c>
      <c r="F634" s="4">
        <v>57.4</v>
      </c>
      <c r="G634" s="4">
        <v>2620</v>
      </c>
      <c r="H634" s="4">
        <v>16</v>
      </c>
      <c r="I634" s="4">
        <v>15</v>
      </c>
      <c r="J634" s="6">
        <f t="shared" si="27"/>
        <v>3.4324942791762014E-2</v>
      </c>
      <c r="K634" s="4">
        <v>59</v>
      </c>
      <c r="L634" s="4">
        <v>218.3</v>
      </c>
      <c r="M634" s="4">
        <v>49.6</v>
      </c>
      <c r="N634" s="4">
        <v>50</v>
      </c>
    </row>
    <row r="635" spans="1:14" x14ac:dyDescent="0.35">
      <c r="A635" s="4">
        <v>2020</v>
      </c>
      <c r="B635" s="4" t="s">
        <v>309</v>
      </c>
      <c r="C635" s="4" t="s">
        <v>40</v>
      </c>
      <c r="D635" s="4">
        <v>264</v>
      </c>
      <c r="E635" s="4">
        <v>404</v>
      </c>
      <c r="F635" s="4">
        <v>65.3</v>
      </c>
      <c r="G635" s="4">
        <v>2688</v>
      </c>
      <c r="H635" s="4">
        <v>13</v>
      </c>
      <c r="I635" s="4">
        <v>5</v>
      </c>
      <c r="J635" s="6">
        <f t="shared" si="27"/>
        <v>1.2376237623762377E-2</v>
      </c>
      <c r="K635" s="4">
        <v>67</v>
      </c>
      <c r="L635" s="4">
        <v>268.8</v>
      </c>
      <c r="M635" s="4">
        <v>56.2</v>
      </c>
      <c r="N635" s="4">
        <v>32</v>
      </c>
    </row>
    <row r="636" spans="1:14" x14ac:dyDescent="0.35">
      <c r="A636" s="4">
        <v>2020</v>
      </c>
      <c r="B636" s="4" t="s">
        <v>123</v>
      </c>
      <c r="C636" s="4" t="s">
        <v>25</v>
      </c>
      <c r="D636" s="4">
        <v>275</v>
      </c>
      <c r="E636" s="4">
        <v>390</v>
      </c>
      <c r="F636" s="4">
        <v>70.5</v>
      </c>
      <c r="G636" s="4">
        <v>2942</v>
      </c>
      <c r="H636" s="4">
        <v>24</v>
      </c>
      <c r="I636" s="4">
        <v>6</v>
      </c>
      <c r="J636" s="6">
        <f t="shared" si="27"/>
        <v>1.5384615384615385E-2</v>
      </c>
      <c r="K636" s="4">
        <v>52</v>
      </c>
      <c r="L636" s="4">
        <v>245.2</v>
      </c>
      <c r="M636" s="4">
        <v>74.599999999999994</v>
      </c>
      <c r="N636" s="4">
        <v>13</v>
      </c>
    </row>
    <row r="637" spans="1:14" x14ac:dyDescent="0.35">
      <c r="A637" s="4">
        <v>2020</v>
      </c>
      <c r="B637" s="4" t="s">
        <v>274</v>
      </c>
      <c r="C637" s="4" t="s">
        <v>32</v>
      </c>
      <c r="D637" s="4">
        <v>242</v>
      </c>
      <c r="E637" s="4">
        <v>376</v>
      </c>
      <c r="F637" s="4">
        <v>64.400000000000006</v>
      </c>
      <c r="G637" s="4">
        <v>2757</v>
      </c>
      <c r="H637" s="4">
        <v>26</v>
      </c>
      <c r="I637" s="4">
        <v>9</v>
      </c>
      <c r="J637" s="6">
        <f t="shared" si="27"/>
        <v>2.3936170212765957E-2</v>
      </c>
      <c r="K637" s="4">
        <v>47</v>
      </c>
      <c r="L637" s="4">
        <v>183.8</v>
      </c>
      <c r="M637" s="4">
        <v>73.7</v>
      </c>
      <c r="N637" s="4">
        <v>29</v>
      </c>
    </row>
    <row r="638" spans="1:14" x14ac:dyDescent="0.35">
      <c r="A638" s="4">
        <v>2020</v>
      </c>
      <c r="B638" s="4" t="s">
        <v>134</v>
      </c>
      <c r="C638" s="4" t="s">
        <v>15</v>
      </c>
      <c r="D638" s="4">
        <v>242</v>
      </c>
      <c r="E638" s="4">
        <v>368</v>
      </c>
      <c r="F638" s="4">
        <v>65.8</v>
      </c>
      <c r="G638" s="4">
        <v>2657</v>
      </c>
      <c r="H638" s="4">
        <v>8</v>
      </c>
      <c r="I638" s="4">
        <v>10</v>
      </c>
      <c r="J638" s="6">
        <f t="shared" si="27"/>
        <v>2.717391304347826E-2</v>
      </c>
      <c r="K638" s="4">
        <v>50</v>
      </c>
      <c r="L638" s="4">
        <v>177.1</v>
      </c>
      <c r="M638" s="4">
        <v>47</v>
      </c>
      <c r="N638" s="4">
        <v>31</v>
      </c>
    </row>
    <row r="639" spans="1:14" x14ac:dyDescent="0.35">
      <c r="A639" s="4">
        <v>2020</v>
      </c>
      <c r="B639" s="4" t="s">
        <v>269</v>
      </c>
      <c r="C639" s="4" t="s">
        <v>51</v>
      </c>
      <c r="D639" s="4">
        <v>217</v>
      </c>
      <c r="E639" s="4">
        <v>364</v>
      </c>
      <c r="F639" s="4">
        <v>59.6</v>
      </c>
      <c r="G639" s="4">
        <v>2208</v>
      </c>
      <c r="H639" s="4">
        <v>9</v>
      </c>
      <c r="I639" s="4">
        <v>11</v>
      </c>
      <c r="J639" s="6">
        <f t="shared" si="27"/>
        <v>3.021978021978022E-2</v>
      </c>
      <c r="K639" s="4">
        <v>69</v>
      </c>
      <c r="L639" s="4">
        <v>184</v>
      </c>
      <c r="M639" s="4">
        <v>40.1</v>
      </c>
      <c r="N639" s="4">
        <v>35</v>
      </c>
    </row>
    <row r="640" spans="1:14" x14ac:dyDescent="0.35">
      <c r="A640" s="4">
        <v>2020</v>
      </c>
      <c r="B640" s="4" t="s">
        <v>135</v>
      </c>
      <c r="C640" s="4" t="s">
        <v>18</v>
      </c>
      <c r="D640" s="4">
        <v>216</v>
      </c>
      <c r="E640" s="4">
        <v>333</v>
      </c>
      <c r="F640" s="4">
        <v>64.900000000000006</v>
      </c>
      <c r="G640" s="4">
        <v>2170</v>
      </c>
      <c r="H640" s="4">
        <v>14</v>
      </c>
      <c r="I640" s="4">
        <v>8</v>
      </c>
      <c r="J640" s="6">
        <f t="shared" si="27"/>
        <v>2.4024024024024024E-2</v>
      </c>
      <c r="K640" s="4">
        <v>69</v>
      </c>
      <c r="L640" s="4">
        <v>197.3</v>
      </c>
      <c r="M640" s="4">
        <v>53.8</v>
      </c>
      <c r="N640" s="4">
        <v>24</v>
      </c>
    </row>
    <row r="641" spans="1:14" x14ac:dyDescent="0.35">
      <c r="A641" s="4">
        <v>2020</v>
      </c>
      <c r="B641" s="4" t="s">
        <v>281</v>
      </c>
      <c r="C641" s="4" t="s">
        <v>23</v>
      </c>
      <c r="D641" s="4">
        <v>216</v>
      </c>
      <c r="E641" s="4">
        <v>327</v>
      </c>
      <c r="F641" s="4">
        <v>66.099999999999994</v>
      </c>
      <c r="G641" s="4">
        <v>2259</v>
      </c>
      <c r="H641" s="4">
        <v>16</v>
      </c>
      <c r="I641" s="4">
        <v>5</v>
      </c>
      <c r="J641" s="6">
        <f t="shared" si="27"/>
        <v>1.5290519877675841E-2</v>
      </c>
      <c r="K641" s="4">
        <v>51</v>
      </c>
      <c r="L641" s="4">
        <v>251</v>
      </c>
      <c r="M641" s="4">
        <v>51.7</v>
      </c>
      <c r="N641" s="4">
        <v>27</v>
      </c>
    </row>
    <row r="642" spans="1:14" x14ac:dyDescent="0.35">
      <c r="A642" s="4">
        <v>2020</v>
      </c>
      <c r="B642" s="4" t="s">
        <v>272</v>
      </c>
      <c r="C642" s="4" t="s">
        <v>49</v>
      </c>
      <c r="D642" s="4">
        <v>211</v>
      </c>
      <c r="E642" s="4">
        <v>326</v>
      </c>
      <c r="F642" s="4">
        <v>64.7</v>
      </c>
      <c r="G642" s="4">
        <v>2437</v>
      </c>
      <c r="H642" s="4">
        <v>12</v>
      </c>
      <c r="I642" s="4">
        <v>12</v>
      </c>
      <c r="J642" s="6">
        <f t="shared" ref="J642:J690" si="28">I642/E642</f>
        <v>3.6809815950920248E-2</v>
      </c>
      <c r="K642" s="4">
        <v>49</v>
      </c>
      <c r="L642" s="4">
        <v>243.7</v>
      </c>
      <c r="M642" s="4">
        <v>43.6</v>
      </c>
      <c r="N642" s="4">
        <v>19</v>
      </c>
    </row>
    <row r="643" spans="1:14" x14ac:dyDescent="0.35">
      <c r="A643" s="4">
        <v>2020</v>
      </c>
      <c r="B643" s="4" t="s">
        <v>196</v>
      </c>
      <c r="C643" s="4" t="s">
        <v>17</v>
      </c>
      <c r="D643" s="4">
        <v>202</v>
      </c>
      <c r="E643" s="4">
        <v>312</v>
      </c>
      <c r="F643" s="4">
        <v>64.7</v>
      </c>
      <c r="G643" s="4">
        <v>1852</v>
      </c>
      <c r="H643" s="4">
        <v>10</v>
      </c>
      <c r="I643" s="4">
        <v>8</v>
      </c>
      <c r="J643" s="6">
        <f t="shared" si="28"/>
        <v>2.564102564102564E-2</v>
      </c>
      <c r="K643" s="4">
        <v>50</v>
      </c>
      <c r="L643" s="4">
        <v>205.8</v>
      </c>
      <c r="M643" s="4">
        <v>43.3</v>
      </c>
      <c r="N643" s="4">
        <v>18</v>
      </c>
    </row>
    <row r="644" spans="1:14" x14ac:dyDescent="0.35">
      <c r="A644" s="4">
        <v>2020</v>
      </c>
      <c r="B644" s="4" t="s">
        <v>259</v>
      </c>
      <c r="C644" s="4" t="s">
        <v>17</v>
      </c>
      <c r="D644" s="4">
        <v>199</v>
      </c>
      <c r="E644" s="4">
        <v>297</v>
      </c>
      <c r="F644" s="4">
        <v>67</v>
      </c>
      <c r="G644" s="4">
        <v>2055</v>
      </c>
      <c r="H644" s="4">
        <v>16</v>
      </c>
      <c r="I644" s="4">
        <v>8</v>
      </c>
      <c r="J644" s="6">
        <f t="shared" si="28"/>
        <v>2.6936026936026935E-2</v>
      </c>
      <c r="K644" s="4">
        <v>53</v>
      </c>
      <c r="L644" s="4">
        <v>205.5</v>
      </c>
      <c r="M644" s="4">
        <v>61.3</v>
      </c>
      <c r="N644" s="4">
        <v>18</v>
      </c>
    </row>
    <row r="645" spans="1:14" x14ac:dyDescent="0.35">
      <c r="A645" s="4">
        <v>2020</v>
      </c>
      <c r="B645" s="4" t="s">
        <v>310</v>
      </c>
      <c r="C645" s="4" t="s">
        <v>42</v>
      </c>
      <c r="D645" s="4">
        <v>186</v>
      </c>
      <c r="E645" s="4">
        <v>290</v>
      </c>
      <c r="F645" s="4">
        <v>64.099999999999994</v>
      </c>
      <c r="G645" s="4">
        <v>1814</v>
      </c>
      <c r="H645" s="4">
        <v>11</v>
      </c>
      <c r="I645" s="4">
        <v>5</v>
      </c>
      <c r="J645" s="6">
        <f t="shared" si="28"/>
        <v>1.7241379310344827E-2</v>
      </c>
      <c r="K645" s="4">
        <v>35</v>
      </c>
      <c r="L645" s="4">
        <v>181.4</v>
      </c>
      <c r="M645" s="4">
        <v>52.5</v>
      </c>
      <c r="N645" s="4">
        <v>20</v>
      </c>
    </row>
    <row r="646" spans="1:14" x14ac:dyDescent="0.35">
      <c r="A646" s="4">
        <v>2020</v>
      </c>
      <c r="B646" s="4" t="s">
        <v>127</v>
      </c>
      <c r="C646" s="4" t="s">
        <v>42</v>
      </c>
      <c r="D646" s="4">
        <v>183</v>
      </c>
      <c r="E646" s="4">
        <v>267</v>
      </c>
      <c r="F646" s="4">
        <v>68.5</v>
      </c>
      <c r="G646" s="4">
        <v>2091</v>
      </c>
      <c r="H646" s="4">
        <v>13</v>
      </c>
      <c r="I646" s="4">
        <v>8</v>
      </c>
      <c r="J646" s="6">
        <f t="shared" si="28"/>
        <v>2.9962546816479401E-2</v>
      </c>
      <c r="K646" s="4">
        <v>70</v>
      </c>
      <c r="L646" s="4">
        <v>232.3</v>
      </c>
      <c r="M646" s="4">
        <v>76.900000000000006</v>
      </c>
      <c r="N646" s="4">
        <v>14</v>
      </c>
    </row>
    <row r="647" spans="1:14" x14ac:dyDescent="0.35">
      <c r="A647" s="4">
        <v>2020</v>
      </c>
      <c r="B647" s="4" t="s">
        <v>141</v>
      </c>
      <c r="C647" s="4" t="s">
        <v>29</v>
      </c>
      <c r="D647" s="4">
        <v>168</v>
      </c>
      <c r="E647" s="4">
        <v>252</v>
      </c>
      <c r="F647" s="4">
        <v>66.7</v>
      </c>
      <c r="G647" s="4">
        <v>1582</v>
      </c>
      <c r="H647" s="4">
        <v>6</v>
      </c>
      <c r="I647" s="4">
        <v>8</v>
      </c>
      <c r="J647" s="6">
        <f t="shared" si="28"/>
        <v>3.1746031746031744E-2</v>
      </c>
      <c r="K647" s="4">
        <v>68</v>
      </c>
      <c r="L647" s="4">
        <v>197.8</v>
      </c>
      <c r="M647" s="4">
        <v>34.799999999999997</v>
      </c>
      <c r="N647" s="4">
        <v>22</v>
      </c>
    </row>
    <row r="648" spans="1:14" x14ac:dyDescent="0.35">
      <c r="A648" s="4">
        <v>2020</v>
      </c>
      <c r="B648" s="4" t="s">
        <v>284</v>
      </c>
      <c r="C648" s="4" t="s">
        <v>29</v>
      </c>
      <c r="D648" s="4">
        <v>148</v>
      </c>
      <c r="E648" s="4">
        <v>241</v>
      </c>
      <c r="F648" s="4">
        <v>61.4</v>
      </c>
      <c r="G648" s="4">
        <v>1439</v>
      </c>
      <c r="H648" s="4">
        <v>5</v>
      </c>
      <c r="I648" s="4">
        <v>7</v>
      </c>
      <c r="J648" s="6">
        <f t="shared" si="28"/>
        <v>2.9045643153526972E-2</v>
      </c>
      <c r="K648" s="4">
        <v>50</v>
      </c>
      <c r="L648" s="4">
        <v>205.6</v>
      </c>
      <c r="M648" s="4">
        <v>31</v>
      </c>
      <c r="N648" s="4">
        <v>20</v>
      </c>
    </row>
    <row r="649" spans="1:14" x14ac:dyDescent="0.35">
      <c r="A649" s="4">
        <v>2020</v>
      </c>
      <c r="B649" s="4" t="s">
        <v>246</v>
      </c>
      <c r="C649" s="4" t="s">
        <v>18</v>
      </c>
      <c r="D649" s="4">
        <v>151</v>
      </c>
      <c r="E649" s="4">
        <v>222</v>
      </c>
      <c r="F649" s="4">
        <v>68</v>
      </c>
      <c r="G649" s="4">
        <v>1856</v>
      </c>
      <c r="H649" s="4">
        <v>9</v>
      </c>
      <c r="I649" s="4">
        <v>4</v>
      </c>
      <c r="J649" s="6">
        <f t="shared" si="28"/>
        <v>1.8018018018018018E-2</v>
      </c>
      <c r="K649" s="4">
        <v>58</v>
      </c>
      <c r="L649" s="4">
        <v>371.2</v>
      </c>
      <c r="M649" s="4">
        <v>78.7</v>
      </c>
      <c r="N649" s="4">
        <v>10</v>
      </c>
    </row>
    <row r="650" spans="1:14" x14ac:dyDescent="0.35">
      <c r="A650" s="4">
        <v>2020</v>
      </c>
      <c r="B650" s="4" t="s">
        <v>213</v>
      </c>
      <c r="C650" s="4" t="s">
        <v>23</v>
      </c>
      <c r="D650" s="4">
        <v>111</v>
      </c>
      <c r="E650" s="4">
        <v>179</v>
      </c>
      <c r="F650" s="4">
        <v>62</v>
      </c>
      <c r="G650" s="4">
        <v>1072</v>
      </c>
      <c r="H650" s="4">
        <v>7</v>
      </c>
      <c r="I650" s="4">
        <v>5</v>
      </c>
      <c r="J650" s="6">
        <f t="shared" si="28"/>
        <v>2.7932960893854747E-2</v>
      </c>
      <c r="K650" s="4">
        <v>46</v>
      </c>
      <c r="L650" s="4">
        <v>214.4</v>
      </c>
      <c r="M650" s="4">
        <v>36.700000000000003</v>
      </c>
      <c r="N650" s="4">
        <v>9</v>
      </c>
    </row>
    <row r="651" spans="1:14" x14ac:dyDescent="0.35">
      <c r="A651" s="4">
        <v>2020</v>
      </c>
      <c r="B651" s="4" t="s">
        <v>311</v>
      </c>
      <c r="C651" s="4" t="s">
        <v>45</v>
      </c>
      <c r="D651" s="4">
        <v>77</v>
      </c>
      <c r="E651" s="4">
        <v>148</v>
      </c>
      <c r="F651" s="4">
        <v>52</v>
      </c>
      <c r="G651" s="4">
        <v>1061</v>
      </c>
      <c r="H651" s="4">
        <v>6</v>
      </c>
      <c r="I651" s="4">
        <v>4</v>
      </c>
      <c r="J651" s="6">
        <f t="shared" si="28"/>
        <v>2.7027027027027029E-2</v>
      </c>
      <c r="K651" s="4">
        <v>81</v>
      </c>
      <c r="L651" s="4">
        <v>70.7</v>
      </c>
      <c r="M651" s="4">
        <v>41</v>
      </c>
      <c r="N651" s="4">
        <v>13</v>
      </c>
    </row>
    <row r="652" spans="1:14" x14ac:dyDescent="0.35">
      <c r="A652" s="4">
        <v>2020</v>
      </c>
      <c r="B652" s="4" t="s">
        <v>288</v>
      </c>
      <c r="C652" s="4" t="s">
        <v>40</v>
      </c>
      <c r="D652" s="4">
        <v>90</v>
      </c>
      <c r="E652" s="4">
        <v>142</v>
      </c>
      <c r="F652" s="4">
        <v>63.4</v>
      </c>
      <c r="G652" s="4">
        <v>925</v>
      </c>
      <c r="H652" s="4">
        <v>5</v>
      </c>
      <c r="I652" s="4">
        <v>4</v>
      </c>
      <c r="J652" s="6">
        <f t="shared" si="28"/>
        <v>2.8169014084507043E-2</v>
      </c>
      <c r="K652" s="4">
        <v>72</v>
      </c>
      <c r="L652" s="4">
        <v>185</v>
      </c>
      <c r="M652" s="4">
        <v>44.9</v>
      </c>
      <c r="N652" s="4">
        <v>7</v>
      </c>
    </row>
    <row r="653" spans="1:14" x14ac:dyDescent="0.35">
      <c r="A653" s="4">
        <v>2020</v>
      </c>
      <c r="B653" s="4" t="s">
        <v>231</v>
      </c>
      <c r="C653" s="4" t="s">
        <v>49</v>
      </c>
      <c r="D653" s="4">
        <v>94</v>
      </c>
      <c r="E653" s="4">
        <v>140</v>
      </c>
      <c r="F653" s="4">
        <v>67.099999999999994</v>
      </c>
      <c r="G653" s="4">
        <v>1096</v>
      </c>
      <c r="H653" s="4">
        <v>7</v>
      </c>
      <c r="I653" s="4">
        <v>5</v>
      </c>
      <c r="J653" s="6">
        <f t="shared" si="28"/>
        <v>3.5714285714285712E-2</v>
      </c>
      <c r="K653" s="4">
        <v>76</v>
      </c>
      <c r="L653" s="4">
        <v>182.7</v>
      </c>
      <c r="M653" s="4">
        <v>61.5</v>
      </c>
      <c r="N653" s="4">
        <v>11</v>
      </c>
    </row>
    <row r="654" spans="1:14" x14ac:dyDescent="0.35">
      <c r="A654" s="4">
        <v>2020</v>
      </c>
      <c r="B654" s="4" t="s">
        <v>131</v>
      </c>
      <c r="C654" s="4" t="s">
        <v>51</v>
      </c>
      <c r="D654" s="4">
        <v>74</v>
      </c>
      <c r="E654" s="4">
        <v>134</v>
      </c>
      <c r="F654" s="4">
        <v>55.2</v>
      </c>
      <c r="G654" s="4">
        <v>864</v>
      </c>
      <c r="H654" s="4">
        <v>6</v>
      </c>
      <c r="I654" s="4">
        <v>3</v>
      </c>
      <c r="J654" s="6">
        <f t="shared" si="28"/>
        <v>2.2388059701492536E-2</v>
      </c>
      <c r="K654" s="4">
        <v>52</v>
      </c>
      <c r="L654" s="4">
        <v>172.8</v>
      </c>
      <c r="M654" s="4">
        <v>58</v>
      </c>
      <c r="N654" s="4">
        <v>7</v>
      </c>
    </row>
    <row r="655" spans="1:14" x14ac:dyDescent="0.35">
      <c r="A655" s="4">
        <v>2020</v>
      </c>
      <c r="B655" s="4" t="s">
        <v>278</v>
      </c>
      <c r="C655" s="4" t="s">
        <v>25</v>
      </c>
      <c r="D655" s="4">
        <v>88</v>
      </c>
      <c r="E655" s="4">
        <v>121</v>
      </c>
      <c r="F655" s="4">
        <v>72.7</v>
      </c>
      <c r="G655" s="4">
        <v>928</v>
      </c>
      <c r="H655" s="4">
        <v>4</v>
      </c>
      <c r="I655" s="4">
        <v>2</v>
      </c>
      <c r="J655" s="6">
        <f t="shared" si="28"/>
        <v>1.6528925619834711E-2</v>
      </c>
      <c r="K655" s="4">
        <v>44</v>
      </c>
      <c r="L655" s="4">
        <v>58</v>
      </c>
      <c r="M655" s="4">
        <v>58.8</v>
      </c>
      <c r="N655" s="4">
        <v>14</v>
      </c>
    </row>
    <row r="656" spans="1:14" x14ac:dyDescent="0.35">
      <c r="A656" s="4">
        <v>2020</v>
      </c>
      <c r="B656" s="4" t="s">
        <v>312</v>
      </c>
      <c r="C656" s="4" t="s">
        <v>23</v>
      </c>
      <c r="D656" s="4">
        <v>60</v>
      </c>
      <c r="E656" s="4">
        <v>110</v>
      </c>
      <c r="F656" s="4">
        <v>54.5</v>
      </c>
      <c r="G656" s="4">
        <v>624</v>
      </c>
      <c r="H656" s="4">
        <v>2</v>
      </c>
      <c r="I656" s="4">
        <v>6</v>
      </c>
      <c r="J656" s="6">
        <f t="shared" si="28"/>
        <v>5.4545454545454543E-2</v>
      </c>
      <c r="K656" s="4">
        <v>73</v>
      </c>
      <c r="L656" s="4">
        <v>208</v>
      </c>
      <c r="M656" s="4">
        <v>39.9</v>
      </c>
      <c r="N656" s="4">
        <v>7</v>
      </c>
    </row>
    <row r="657" spans="1:14" x14ac:dyDescent="0.35">
      <c r="A657" s="4">
        <v>2020</v>
      </c>
      <c r="B657" s="4" t="s">
        <v>260</v>
      </c>
      <c r="C657" s="4" t="s">
        <v>49</v>
      </c>
      <c r="D657" s="4">
        <v>66</v>
      </c>
      <c r="E657" s="4">
        <v>104</v>
      </c>
      <c r="F657" s="4">
        <v>63.5</v>
      </c>
      <c r="G657" s="4">
        <v>787</v>
      </c>
      <c r="H657" s="4">
        <v>6</v>
      </c>
      <c r="I657" s="4">
        <v>0</v>
      </c>
      <c r="J657" s="6">
        <f t="shared" si="28"/>
        <v>0</v>
      </c>
      <c r="K657" s="4">
        <v>49</v>
      </c>
      <c r="L657" s="4">
        <v>131.19999999999999</v>
      </c>
      <c r="M657" s="4">
        <v>53.7</v>
      </c>
      <c r="N657" s="4">
        <v>9</v>
      </c>
    </row>
    <row r="658" spans="1:14" x14ac:dyDescent="0.35">
      <c r="A658" s="4">
        <v>2020</v>
      </c>
      <c r="B658" s="4" t="s">
        <v>276</v>
      </c>
      <c r="C658" s="4" t="s">
        <v>29</v>
      </c>
      <c r="D658" s="4">
        <v>60</v>
      </c>
      <c r="E658" s="4">
        <v>87</v>
      </c>
      <c r="F658" s="4">
        <v>69</v>
      </c>
      <c r="G658" s="4">
        <v>610</v>
      </c>
      <c r="H658" s="4">
        <v>4</v>
      </c>
      <c r="I658" s="4">
        <v>1</v>
      </c>
      <c r="J658" s="6">
        <f t="shared" si="28"/>
        <v>1.1494252873563218E-2</v>
      </c>
      <c r="K658" s="4">
        <v>52</v>
      </c>
      <c r="L658" s="4">
        <v>152.5</v>
      </c>
      <c r="M658" s="4">
        <v>74.5</v>
      </c>
      <c r="N658" s="4">
        <v>7</v>
      </c>
    </row>
    <row r="659" spans="1:14" x14ac:dyDescent="0.35">
      <c r="A659" s="4">
        <v>2020</v>
      </c>
      <c r="B659" s="4" t="s">
        <v>138</v>
      </c>
      <c r="C659" s="4" t="s">
        <v>27</v>
      </c>
      <c r="D659" s="4">
        <v>40</v>
      </c>
      <c r="E659" s="4">
        <v>66</v>
      </c>
      <c r="F659" s="4">
        <v>60.6</v>
      </c>
      <c r="G659" s="4">
        <v>375</v>
      </c>
      <c r="H659" s="4">
        <v>1</v>
      </c>
      <c r="I659" s="4">
        <v>1</v>
      </c>
      <c r="J659" s="6">
        <f t="shared" si="28"/>
        <v>1.5151515151515152E-2</v>
      </c>
      <c r="K659" s="4">
        <v>35</v>
      </c>
      <c r="L659" s="4">
        <v>93.8</v>
      </c>
      <c r="M659" s="4">
        <v>36.6</v>
      </c>
      <c r="N659" s="4">
        <v>5</v>
      </c>
    </row>
    <row r="660" spans="1:14" x14ac:dyDescent="0.35">
      <c r="A660" s="4">
        <v>2020</v>
      </c>
      <c r="B660" s="4" t="s">
        <v>273</v>
      </c>
      <c r="C660" s="4" t="s">
        <v>20</v>
      </c>
      <c r="D660" s="4">
        <v>35</v>
      </c>
      <c r="E660" s="4">
        <v>64</v>
      </c>
      <c r="F660" s="4">
        <v>54.7</v>
      </c>
      <c r="G660" s="4">
        <v>432</v>
      </c>
      <c r="H660" s="4">
        <v>3</v>
      </c>
      <c r="I660" s="4">
        <v>2</v>
      </c>
      <c r="J660" s="6">
        <f t="shared" si="28"/>
        <v>3.125E-2</v>
      </c>
      <c r="K660" s="4">
        <v>45</v>
      </c>
      <c r="L660" s="4">
        <v>144</v>
      </c>
      <c r="M660" s="4">
        <v>43.4</v>
      </c>
      <c r="N660" s="4">
        <v>11</v>
      </c>
    </row>
    <row r="661" spans="1:14" x14ac:dyDescent="0.35">
      <c r="A661" s="4">
        <v>2020</v>
      </c>
      <c r="B661" s="4" t="s">
        <v>313</v>
      </c>
      <c r="C661" s="4" t="s">
        <v>53</v>
      </c>
      <c r="D661" s="4">
        <v>32</v>
      </c>
      <c r="E661" s="4">
        <v>56</v>
      </c>
      <c r="F661" s="4">
        <v>57.1</v>
      </c>
      <c r="G661" s="4">
        <v>368</v>
      </c>
      <c r="H661" s="4">
        <v>1</v>
      </c>
      <c r="I661" s="4">
        <v>5</v>
      </c>
      <c r="J661" s="6">
        <f t="shared" si="28"/>
        <v>8.9285714285714288E-2</v>
      </c>
      <c r="K661" s="4">
        <v>52</v>
      </c>
      <c r="L661" s="4">
        <v>92</v>
      </c>
      <c r="N661" s="4">
        <v>4</v>
      </c>
    </row>
    <row r="662" spans="1:14" x14ac:dyDescent="0.35">
      <c r="A662" s="4">
        <v>2020</v>
      </c>
      <c r="B662" s="4" t="s">
        <v>314</v>
      </c>
      <c r="C662" s="4" t="s">
        <v>15</v>
      </c>
      <c r="D662" s="4">
        <v>22</v>
      </c>
      <c r="E662" s="4">
        <v>44</v>
      </c>
      <c r="F662" s="4">
        <v>50</v>
      </c>
      <c r="G662" s="4">
        <v>256</v>
      </c>
      <c r="H662" s="4">
        <v>2</v>
      </c>
      <c r="I662" s="4">
        <v>3</v>
      </c>
      <c r="J662" s="6">
        <f t="shared" si="28"/>
        <v>6.8181818181818177E-2</v>
      </c>
      <c r="K662" s="4">
        <v>38</v>
      </c>
      <c r="L662" s="4">
        <v>51.2</v>
      </c>
      <c r="M662" s="4">
        <v>15.9</v>
      </c>
      <c r="N662" s="4">
        <v>4</v>
      </c>
    </row>
    <row r="663" spans="1:14" x14ac:dyDescent="0.35">
      <c r="A663" s="4">
        <v>2020</v>
      </c>
      <c r="B663" s="4" t="s">
        <v>186</v>
      </c>
      <c r="C663" s="4" t="s">
        <v>47</v>
      </c>
      <c r="D663" s="4">
        <v>29</v>
      </c>
      <c r="E663" s="4">
        <v>43</v>
      </c>
      <c r="F663" s="4">
        <v>67.400000000000006</v>
      </c>
      <c r="G663" s="4">
        <v>264</v>
      </c>
      <c r="H663" s="4">
        <v>1</v>
      </c>
      <c r="I663" s="4">
        <v>2</v>
      </c>
      <c r="J663" s="6">
        <f t="shared" si="28"/>
        <v>4.6511627906976744E-2</v>
      </c>
      <c r="K663" s="4">
        <v>28</v>
      </c>
      <c r="L663" s="4">
        <v>66</v>
      </c>
      <c r="M663" s="4">
        <v>20.5</v>
      </c>
      <c r="N663" s="4">
        <v>3</v>
      </c>
    </row>
    <row r="664" spans="1:14" x14ac:dyDescent="0.35">
      <c r="A664" s="4">
        <v>2020</v>
      </c>
      <c r="B664" s="4" t="s">
        <v>315</v>
      </c>
      <c r="C664" s="4" t="s">
        <v>18</v>
      </c>
      <c r="D664" s="4">
        <v>23</v>
      </c>
      <c r="E664" s="4">
        <v>43</v>
      </c>
      <c r="F664" s="4">
        <v>53.5</v>
      </c>
      <c r="G664" s="4">
        <v>219</v>
      </c>
      <c r="H664" s="4">
        <v>0</v>
      </c>
      <c r="I664" s="4">
        <v>0</v>
      </c>
      <c r="J664" s="6">
        <f t="shared" si="28"/>
        <v>0</v>
      </c>
      <c r="K664" s="4">
        <v>32</v>
      </c>
      <c r="L664" s="4">
        <v>73</v>
      </c>
      <c r="M664" s="4">
        <v>13.5</v>
      </c>
      <c r="N664" s="4">
        <v>7</v>
      </c>
    </row>
    <row r="665" spans="1:14" x14ac:dyDescent="0.35">
      <c r="A665" s="4">
        <v>2020</v>
      </c>
      <c r="B665" s="4" t="s">
        <v>283</v>
      </c>
      <c r="C665" s="4" t="s">
        <v>30</v>
      </c>
      <c r="D665" s="4">
        <v>25</v>
      </c>
      <c r="E665" s="4">
        <v>43</v>
      </c>
      <c r="F665" s="4">
        <v>58.1</v>
      </c>
      <c r="G665" s="4">
        <v>324</v>
      </c>
      <c r="H665" s="4">
        <v>2</v>
      </c>
      <c r="I665" s="4">
        <v>1</v>
      </c>
      <c r="J665" s="6">
        <f t="shared" si="28"/>
        <v>2.3255813953488372E-2</v>
      </c>
      <c r="K665" s="4">
        <v>47</v>
      </c>
      <c r="L665" s="4">
        <v>64.8</v>
      </c>
      <c r="M665" s="4">
        <v>78.400000000000006</v>
      </c>
      <c r="N665" s="4">
        <v>1</v>
      </c>
    </row>
    <row r="666" spans="1:14" x14ac:dyDescent="0.35">
      <c r="A666" s="4">
        <v>2020</v>
      </c>
      <c r="B666" s="4" t="s">
        <v>316</v>
      </c>
      <c r="C666" s="4" t="s">
        <v>20</v>
      </c>
      <c r="D666" s="4">
        <v>27</v>
      </c>
      <c r="E666" s="4">
        <v>40</v>
      </c>
      <c r="F666" s="4">
        <v>67.5</v>
      </c>
      <c r="G666" s="4">
        <v>295</v>
      </c>
      <c r="H666" s="4">
        <v>2</v>
      </c>
      <c r="I666" s="4">
        <v>4</v>
      </c>
      <c r="J666" s="6">
        <f t="shared" si="28"/>
        <v>0.1</v>
      </c>
      <c r="K666" s="4">
        <v>48</v>
      </c>
      <c r="L666" s="4">
        <v>98.3</v>
      </c>
      <c r="M666" s="4">
        <v>57.9</v>
      </c>
      <c r="N666" s="4">
        <v>1</v>
      </c>
    </row>
    <row r="667" spans="1:14" x14ac:dyDescent="0.35">
      <c r="A667" s="4">
        <v>2020</v>
      </c>
      <c r="B667" s="4" t="s">
        <v>279</v>
      </c>
      <c r="C667" s="4" t="s">
        <v>18</v>
      </c>
      <c r="D667" s="4">
        <v>21</v>
      </c>
      <c r="E667" s="4">
        <v>38</v>
      </c>
      <c r="F667" s="4">
        <v>55.3</v>
      </c>
      <c r="G667" s="4">
        <v>243</v>
      </c>
      <c r="H667" s="4">
        <v>1</v>
      </c>
      <c r="I667" s="4">
        <v>1</v>
      </c>
      <c r="J667" s="6">
        <f t="shared" si="28"/>
        <v>2.6315789473684209E-2</v>
      </c>
      <c r="K667" s="4">
        <v>32</v>
      </c>
      <c r="L667" s="4">
        <v>243</v>
      </c>
      <c r="M667" s="4">
        <v>64.099999999999994</v>
      </c>
      <c r="N667" s="4">
        <v>2</v>
      </c>
    </row>
    <row r="668" spans="1:14" x14ac:dyDescent="0.35">
      <c r="A668" s="4">
        <v>2020</v>
      </c>
      <c r="B668" s="4" t="s">
        <v>163</v>
      </c>
      <c r="C668" s="4" t="s">
        <v>34</v>
      </c>
      <c r="D668" s="4">
        <v>28</v>
      </c>
      <c r="E668" s="4">
        <v>38</v>
      </c>
      <c r="F668" s="4">
        <v>73.7</v>
      </c>
      <c r="G668" s="4">
        <v>248</v>
      </c>
      <c r="H668" s="4">
        <v>2</v>
      </c>
      <c r="I668" s="4">
        <v>0</v>
      </c>
      <c r="J668" s="6">
        <f t="shared" si="28"/>
        <v>0</v>
      </c>
      <c r="K668" s="4">
        <v>37</v>
      </c>
      <c r="L668" s="4">
        <v>82.7</v>
      </c>
      <c r="M668" s="4">
        <v>32.700000000000003</v>
      </c>
      <c r="N668" s="4">
        <v>2</v>
      </c>
    </row>
    <row r="669" spans="1:14" x14ac:dyDescent="0.35">
      <c r="A669" s="4">
        <v>2020</v>
      </c>
      <c r="B669" s="4" t="s">
        <v>317</v>
      </c>
      <c r="C669" s="4" t="s">
        <v>113</v>
      </c>
      <c r="D669" s="4">
        <v>22</v>
      </c>
      <c r="E669" s="4">
        <v>38</v>
      </c>
      <c r="F669" s="4">
        <v>57.9</v>
      </c>
      <c r="G669" s="4">
        <v>231</v>
      </c>
      <c r="H669" s="4">
        <v>0</v>
      </c>
      <c r="I669" s="4">
        <v>1</v>
      </c>
      <c r="J669" s="6">
        <f t="shared" si="28"/>
        <v>2.6315789473684209E-2</v>
      </c>
      <c r="K669" s="4">
        <v>38</v>
      </c>
      <c r="L669" s="4">
        <v>231</v>
      </c>
      <c r="M669" s="4">
        <v>74.8</v>
      </c>
      <c r="N669" s="4">
        <v>2</v>
      </c>
    </row>
    <row r="670" spans="1:14" x14ac:dyDescent="0.35">
      <c r="A670" s="4">
        <v>2020</v>
      </c>
      <c r="B670" s="4" t="s">
        <v>289</v>
      </c>
      <c r="C670" s="4" t="s">
        <v>40</v>
      </c>
      <c r="D670" s="4">
        <v>17</v>
      </c>
      <c r="E670" s="4">
        <v>32</v>
      </c>
      <c r="F670" s="4">
        <v>53.1</v>
      </c>
      <c r="G670" s="4">
        <v>164</v>
      </c>
      <c r="H670" s="4">
        <v>1</v>
      </c>
      <c r="I670" s="4">
        <v>2</v>
      </c>
      <c r="J670" s="6">
        <f t="shared" si="28"/>
        <v>6.25E-2</v>
      </c>
      <c r="K670" s="4">
        <v>30</v>
      </c>
      <c r="L670" s="4">
        <v>32.799999999999997</v>
      </c>
      <c r="M670" s="4">
        <v>49</v>
      </c>
      <c r="N670" s="4">
        <v>9</v>
      </c>
    </row>
    <row r="671" spans="1:14" x14ac:dyDescent="0.35">
      <c r="A671" s="4">
        <v>2020</v>
      </c>
      <c r="B671" s="4" t="s">
        <v>205</v>
      </c>
      <c r="C671" s="4" t="s">
        <v>114</v>
      </c>
      <c r="D671" s="4">
        <v>16</v>
      </c>
      <c r="E671" s="4">
        <v>30</v>
      </c>
      <c r="F671" s="4">
        <v>53.3</v>
      </c>
      <c r="G671" s="4">
        <v>208</v>
      </c>
      <c r="H671" s="4">
        <v>0</v>
      </c>
      <c r="I671" s="4">
        <v>0</v>
      </c>
      <c r="J671" s="6">
        <f t="shared" si="28"/>
        <v>0</v>
      </c>
      <c r="K671" s="4">
        <v>37</v>
      </c>
      <c r="L671" s="4">
        <v>104</v>
      </c>
      <c r="M671" s="4">
        <v>21.3</v>
      </c>
      <c r="N671" s="4">
        <v>2</v>
      </c>
    </row>
    <row r="672" spans="1:14" x14ac:dyDescent="0.35">
      <c r="A672" s="4">
        <v>2020</v>
      </c>
      <c r="B672" s="4" t="s">
        <v>237</v>
      </c>
      <c r="C672" s="4" t="s">
        <v>115</v>
      </c>
      <c r="D672" s="4">
        <v>17</v>
      </c>
      <c r="E672" s="4">
        <v>28</v>
      </c>
      <c r="F672" s="4">
        <v>60.7</v>
      </c>
      <c r="G672" s="4">
        <v>226</v>
      </c>
      <c r="H672" s="4">
        <v>1</v>
      </c>
      <c r="I672" s="4">
        <v>1</v>
      </c>
      <c r="J672" s="6">
        <f t="shared" si="28"/>
        <v>3.5714285714285712E-2</v>
      </c>
      <c r="K672" s="4">
        <v>35</v>
      </c>
      <c r="L672" s="4">
        <v>226</v>
      </c>
      <c r="M672" s="4">
        <v>98.1</v>
      </c>
      <c r="N672" s="4">
        <v>0</v>
      </c>
    </row>
    <row r="673" spans="1:14" x14ac:dyDescent="0.35">
      <c r="A673" s="4">
        <v>2020</v>
      </c>
      <c r="B673" s="4" t="s">
        <v>199</v>
      </c>
      <c r="C673" s="4" t="s">
        <v>15</v>
      </c>
      <c r="D673" s="4">
        <v>15</v>
      </c>
      <c r="E673" s="4">
        <v>24</v>
      </c>
      <c r="F673" s="4">
        <v>62.5</v>
      </c>
      <c r="G673" s="4">
        <v>130</v>
      </c>
      <c r="H673" s="4">
        <v>0</v>
      </c>
      <c r="I673" s="4">
        <v>1</v>
      </c>
      <c r="J673" s="6">
        <f t="shared" si="28"/>
        <v>4.1666666666666664E-2</v>
      </c>
      <c r="K673" s="4">
        <v>25</v>
      </c>
      <c r="L673" s="4">
        <v>130</v>
      </c>
      <c r="M673" s="4">
        <v>28.2</v>
      </c>
      <c r="N673" s="4">
        <v>2</v>
      </c>
    </row>
    <row r="674" spans="1:14" x14ac:dyDescent="0.35">
      <c r="A674" s="4">
        <v>2020</v>
      </c>
      <c r="B674" s="4" t="s">
        <v>219</v>
      </c>
      <c r="C674" s="4" t="s">
        <v>61</v>
      </c>
      <c r="D674" s="4">
        <v>11</v>
      </c>
      <c r="E674" s="4">
        <v>21</v>
      </c>
      <c r="F674" s="4">
        <v>52.4</v>
      </c>
      <c r="G674" s="4">
        <v>197</v>
      </c>
      <c r="H674" s="4">
        <v>1</v>
      </c>
      <c r="I674" s="4">
        <v>1</v>
      </c>
      <c r="J674" s="6">
        <f t="shared" si="28"/>
        <v>4.7619047619047616E-2</v>
      </c>
      <c r="K674" s="4">
        <v>56</v>
      </c>
      <c r="L674" s="4">
        <v>39.4</v>
      </c>
      <c r="M674" s="4">
        <v>33.9</v>
      </c>
      <c r="N674" s="4">
        <v>1</v>
      </c>
    </row>
    <row r="675" spans="1:14" x14ac:dyDescent="0.35">
      <c r="A675" s="4">
        <v>2020</v>
      </c>
      <c r="B675" s="4" t="s">
        <v>275</v>
      </c>
      <c r="C675" s="4" t="s">
        <v>29</v>
      </c>
      <c r="D675" s="4">
        <v>12</v>
      </c>
      <c r="E675" s="4">
        <v>19</v>
      </c>
      <c r="F675" s="4">
        <v>63.2</v>
      </c>
      <c r="G675" s="4">
        <v>137</v>
      </c>
      <c r="H675" s="4">
        <v>1</v>
      </c>
      <c r="I675" s="4">
        <v>0</v>
      </c>
      <c r="J675" s="6">
        <f t="shared" si="28"/>
        <v>0</v>
      </c>
      <c r="K675" s="4">
        <v>29</v>
      </c>
      <c r="L675" s="4">
        <v>137</v>
      </c>
      <c r="M675" s="4">
        <v>48.3</v>
      </c>
      <c r="N675" s="4">
        <v>1</v>
      </c>
    </row>
    <row r="676" spans="1:14" x14ac:dyDescent="0.35">
      <c r="A676" s="4">
        <v>2020</v>
      </c>
      <c r="B676" s="4" t="s">
        <v>143</v>
      </c>
      <c r="C676" s="4" t="s">
        <v>55</v>
      </c>
      <c r="D676" s="4">
        <v>9</v>
      </c>
      <c r="E676" s="4">
        <v>16</v>
      </c>
      <c r="F676" s="4">
        <v>56.3</v>
      </c>
      <c r="G676" s="4">
        <v>143</v>
      </c>
      <c r="H676" s="4">
        <v>2</v>
      </c>
      <c r="I676" s="4">
        <v>0</v>
      </c>
      <c r="J676" s="6">
        <f t="shared" si="28"/>
        <v>0</v>
      </c>
      <c r="K676" s="4">
        <v>35</v>
      </c>
      <c r="L676" s="4">
        <v>35.799999999999997</v>
      </c>
      <c r="M676" s="4">
        <v>60.7</v>
      </c>
      <c r="N676" s="4">
        <v>1</v>
      </c>
    </row>
    <row r="677" spans="1:14" x14ac:dyDescent="0.35">
      <c r="A677" s="4">
        <v>2020</v>
      </c>
      <c r="B677" s="4" t="s">
        <v>318</v>
      </c>
      <c r="C677" s="4" t="s">
        <v>26</v>
      </c>
      <c r="D677" s="4">
        <v>11</v>
      </c>
      <c r="E677" s="4">
        <v>16</v>
      </c>
      <c r="F677" s="4">
        <v>68.8</v>
      </c>
      <c r="G677" s="4">
        <v>105</v>
      </c>
      <c r="H677" s="4">
        <v>1</v>
      </c>
      <c r="I677" s="4">
        <v>1</v>
      </c>
      <c r="J677" s="6">
        <f t="shared" si="28"/>
        <v>6.25E-2</v>
      </c>
      <c r="K677" s="4">
        <v>19</v>
      </c>
      <c r="L677" s="4">
        <v>21</v>
      </c>
      <c r="M677" s="4">
        <v>36.4</v>
      </c>
      <c r="N677" s="4">
        <v>2</v>
      </c>
    </row>
    <row r="678" spans="1:14" x14ac:dyDescent="0.35">
      <c r="A678" s="4">
        <v>2020</v>
      </c>
      <c r="B678" s="4" t="s">
        <v>292</v>
      </c>
      <c r="C678" s="4" t="s">
        <v>32</v>
      </c>
      <c r="D678" s="4">
        <v>8</v>
      </c>
      <c r="E678" s="4">
        <v>14</v>
      </c>
      <c r="F678" s="4">
        <v>57.1</v>
      </c>
      <c r="G678" s="4">
        <v>42</v>
      </c>
      <c r="H678" s="4">
        <v>0</v>
      </c>
      <c r="I678" s="4">
        <v>2</v>
      </c>
      <c r="J678" s="6">
        <f t="shared" si="28"/>
        <v>0.14285714285714285</v>
      </c>
      <c r="K678" s="4">
        <v>9</v>
      </c>
      <c r="L678" s="4">
        <v>10.5</v>
      </c>
      <c r="M678" s="4">
        <v>25.6</v>
      </c>
      <c r="N678" s="4">
        <v>3</v>
      </c>
    </row>
    <row r="679" spans="1:14" x14ac:dyDescent="0.35">
      <c r="A679" s="4">
        <v>2020</v>
      </c>
      <c r="B679" s="4" t="s">
        <v>264</v>
      </c>
      <c r="C679" s="4" t="s">
        <v>45</v>
      </c>
      <c r="D679" s="4">
        <v>5</v>
      </c>
      <c r="E679" s="4">
        <v>12</v>
      </c>
      <c r="F679" s="4">
        <v>41.7</v>
      </c>
      <c r="G679" s="4">
        <v>32</v>
      </c>
      <c r="H679" s="4">
        <v>0</v>
      </c>
      <c r="I679" s="4">
        <v>1</v>
      </c>
      <c r="J679" s="6">
        <f t="shared" si="28"/>
        <v>8.3333333333333329E-2</v>
      </c>
      <c r="K679" s="4">
        <v>10</v>
      </c>
      <c r="L679" s="4">
        <v>32</v>
      </c>
      <c r="M679" s="4">
        <v>2.2000000000000002</v>
      </c>
      <c r="N679" s="4">
        <v>2</v>
      </c>
    </row>
    <row r="680" spans="1:14" x14ac:dyDescent="0.35">
      <c r="A680" s="4">
        <v>2020</v>
      </c>
      <c r="B680" s="4" t="s">
        <v>236</v>
      </c>
      <c r="C680" s="4" t="s">
        <v>25</v>
      </c>
      <c r="D680" s="4">
        <v>7</v>
      </c>
      <c r="E680" s="4">
        <v>11</v>
      </c>
      <c r="F680" s="4">
        <v>63.6</v>
      </c>
      <c r="G680" s="4">
        <v>75</v>
      </c>
      <c r="H680" s="4">
        <v>0</v>
      </c>
      <c r="I680" s="4">
        <v>0</v>
      </c>
      <c r="J680" s="6">
        <f t="shared" si="28"/>
        <v>0</v>
      </c>
      <c r="K680" s="4">
        <v>19</v>
      </c>
      <c r="L680" s="4">
        <v>18.8</v>
      </c>
      <c r="M680" s="4">
        <v>15.6</v>
      </c>
      <c r="N680" s="4">
        <v>2</v>
      </c>
    </row>
    <row r="681" spans="1:14" x14ac:dyDescent="0.35">
      <c r="A681" s="4">
        <v>2020</v>
      </c>
      <c r="B681" s="4" t="s">
        <v>287</v>
      </c>
      <c r="C681" s="4" t="s">
        <v>47</v>
      </c>
      <c r="D681" s="4">
        <v>6</v>
      </c>
      <c r="E681" s="4">
        <v>10</v>
      </c>
      <c r="F681" s="4">
        <v>60</v>
      </c>
      <c r="G681" s="4">
        <v>49</v>
      </c>
      <c r="H681" s="4">
        <v>0</v>
      </c>
      <c r="I681" s="4">
        <v>1</v>
      </c>
      <c r="J681" s="6">
        <f t="shared" si="28"/>
        <v>0.1</v>
      </c>
      <c r="K681" s="4">
        <v>20</v>
      </c>
      <c r="L681" s="4">
        <v>49</v>
      </c>
      <c r="M681" s="4">
        <v>14.7</v>
      </c>
      <c r="N681" s="4">
        <v>1</v>
      </c>
    </row>
    <row r="682" spans="1:14" x14ac:dyDescent="0.35">
      <c r="A682" s="4">
        <v>2020</v>
      </c>
      <c r="B682" s="4" t="s">
        <v>215</v>
      </c>
      <c r="C682" s="4" t="s">
        <v>57</v>
      </c>
      <c r="D682" s="4">
        <v>5</v>
      </c>
      <c r="E682" s="4">
        <v>10</v>
      </c>
      <c r="F682" s="4">
        <v>50</v>
      </c>
      <c r="G682" s="4">
        <v>46</v>
      </c>
      <c r="H682" s="4">
        <v>0</v>
      </c>
      <c r="I682" s="4">
        <v>0</v>
      </c>
      <c r="J682" s="6">
        <f t="shared" si="28"/>
        <v>0</v>
      </c>
      <c r="K682" s="4">
        <v>24</v>
      </c>
      <c r="L682" s="4">
        <v>23</v>
      </c>
      <c r="M682" s="4">
        <v>42</v>
      </c>
      <c r="N682" s="4">
        <v>0</v>
      </c>
    </row>
    <row r="683" spans="1:14" x14ac:dyDescent="0.35">
      <c r="A683" s="4">
        <v>2020</v>
      </c>
      <c r="B683" s="4" t="s">
        <v>319</v>
      </c>
      <c r="C683" s="4" t="s">
        <v>32</v>
      </c>
      <c r="D683" s="4">
        <v>3</v>
      </c>
      <c r="E683" s="4">
        <v>10</v>
      </c>
      <c r="F683" s="4">
        <v>30</v>
      </c>
      <c r="G683" s="4">
        <v>90</v>
      </c>
      <c r="H683" s="4">
        <v>1</v>
      </c>
      <c r="I683" s="4">
        <v>0</v>
      </c>
      <c r="J683" s="6">
        <f t="shared" si="28"/>
        <v>0</v>
      </c>
      <c r="K683" s="4">
        <v>70</v>
      </c>
      <c r="L683" s="4">
        <v>45</v>
      </c>
      <c r="M683" s="4">
        <v>35.6</v>
      </c>
      <c r="N683" s="4">
        <v>0</v>
      </c>
    </row>
    <row r="684" spans="1:14" x14ac:dyDescent="0.35">
      <c r="A684" s="4">
        <v>2020</v>
      </c>
      <c r="B684" s="4" t="s">
        <v>320</v>
      </c>
      <c r="C684" s="4" t="s">
        <v>20</v>
      </c>
      <c r="D684" s="4">
        <v>1</v>
      </c>
      <c r="E684" s="4">
        <v>9</v>
      </c>
      <c r="F684" s="4">
        <v>11.1</v>
      </c>
      <c r="G684" s="4">
        <v>13</v>
      </c>
      <c r="H684" s="4">
        <v>0</v>
      </c>
      <c r="I684" s="4">
        <v>2</v>
      </c>
      <c r="J684" s="6">
        <f t="shared" si="28"/>
        <v>0.22222222222222221</v>
      </c>
      <c r="K684" s="4">
        <v>13</v>
      </c>
      <c r="L684" s="4">
        <v>13</v>
      </c>
      <c r="M684" s="4">
        <v>0.1</v>
      </c>
      <c r="N684" s="4">
        <v>1</v>
      </c>
    </row>
    <row r="685" spans="1:14" x14ac:dyDescent="0.35">
      <c r="A685" s="4">
        <v>2020</v>
      </c>
      <c r="B685" s="4" t="s">
        <v>251</v>
      </c>
      <c r="C685" s="4" t="s">
        <v>13</v>
      </c>
      <c r="D685" s="4">
        <v>2</v>
      </c>
      <c r="E685" s="4">
        <v>8</v>
      </c>
      <c r="F685" s="4">
        <v>25</v>
      </c>
      <c r="G685" s="4">
        <v>17</v>
      </c>
      <c r="H685" s="4">
        <v>0</v>
      </c>
      <c r="I685" s="4">
        <v>0</v>
      </c>
      <c r="J685" s="6">
        <f t="shared" si="28"/>
        <v>0</v>
      </c>
      <c r="K685" s="4">
        <v>13</v>
      </c>
      <c r="L685" s="4">
        <v>1.5</v>
      </c>
      <c r="M685" s="4">
        <v>65.5</v>
      </c>
      <c r="N685" s="4">
        <v>2</v>
      </c>
    </row>
    <row r="686" spans="1:14" x14ac:dyDescent="0.35">
      <c r="A686" s="4">
        <v>2020</v>
      </c>
      <c r="B686" s="4" t="s">
        <v>321</v>
      </c>
      <c r="C686" s="4" t="s">
        <v>17</v>
      </c>
      <c r="D686" s="4">
        <v>1</v>
      </c>
      <c r="E686" s="4">
        <v>5</v>
      </c>
      <c r="F686" s="4">
        <v>20</v>
      </c>
      <c r="G686" s="4">
        <v>18</v>
      </c>
      <c r="H686" s="4">
        <v>0</v>
      </c>
      <c r="I686" s="4">
        <v>0</v>
      </c>
      <c r="J686" s="6">
        <f t="shared" si="28"/>
        <v>0</v>
      </c>
      <c r="K686" s="4">
        <v>18</v>
      </c>
      <c r="L686" s="4">
        <v>18</v>
      </c>
      <c r="M686" s="4">
        <v>10</v>
      </c>
      <c r="N686" s="4">
        <v>0</v>
      </c>
    </row>
    <row r="687" spans="1:14" x14ac:dyDescent="0.35">
      <c r="A687" s="4">
        <v>2020</v>
      </c>
      <c r="B687" s="4" t="s">
        <v>277</v>
      </c>
      <c r="C687" s="4" t="s">
        <v>30</v>
      </c>
      <c r="D687" s="4">
        <v>4</v>
      </c>
      <c r="E687" s="4">
        <v>5</v>
      </c>
      <c r="F687" s="4">
        <v>80</v>
      </c>
      <c r="G687" s="4">
        <v>2</v>
      </c>
      <c r="H687" s="4">
        <v>0</v>
      </c>
      <c r="I687" s="4">
        <v>0</v>
      </c>
      <c r="J687" s="6">
        <f t="shared" si="28"/>
        <v>0</v>
      </c>
      <c r="K687" s="4">
        <v>3</v>
      </c>
      <c r="L687" s="4">
        <v>2</v>
      </c>
      <c r="M687" s="4">
        <v>56.4</v>
      </c>
      <c r="N687" s="4">
        <v>0</v>
      </c>
    </row>
    <row r="688" spans="1:14" x14ac:dyDescent="0.35">
      <c r="A688" s="4">
        <v>2020</v>
      </c>
      <c r="B688" s="4" t="s">
        <v>322</v>
      </c>
      <c r="C688" s="4" t="s">
        <v>32</v>
      </c>
      <c r="D688" s="4">
        <v>3</v>
      </c>
      <c r="E688" s="4">
        <v>5</v>
      </c>
      <c r="F688" s="4">
        <v>60</v>
      </c>
      <c r="G688" s="4">
        <v>15</v>
      </c>
      <c r="H688" s="4">
        <v>0</v>
      </c>
      <c r="I688" s="4">
        <v>0</v>
      </c>
      <c r="J688" s="6">
        <f t="shared" si="28"/>
        <v>0</v>
      </c>
      <c r="K688" s="4">
        <v>8</v>
      </c>
      <c r="L688" s="4">
        <v>7.5</v>
      </c>
      <c r="M688" s="4">
        <v>2</v>
      </c>
      <c r="N688" s="4">
        <v>0</v>
      </c>
    </row>
    <row r="689" spans="1:14" x14ac:dyDescent="0.35">
      <c r="A689" s="4">
        <v>2020</v>
      </c>
      <c r="B689" s="4" t="s">
        <v>262</v>
      </c>
      <c r="C689" s="4" t="s">
        <v>115</v>
      </c>
      <c r="D689" s="4">
        <v>3</v>
      </c>
      <c r="E689" s="4">
        <v>5</v>
      </c>
      <c r="F689" s="4">
        <v>60</v>
      </c>
      <c r="G689" s="4">
        <v>25</v>
      </c>
      <c r="H689" s="4">
        <v>0</v>
      </c>
      <c r="I689" s="4">
        <v>0</v>
      </c>
      <c r="J689" s="6">
        <f t="shared" si="28"/>
        <v>0</v>
      </c>
      <c r="K689" s="4">
        <v>12</v>
      </c>
      <c r="L689" s="4">
        <v>25</v>
      </c>
      <c r="M689" s="4">
        <v>30.4</v>
      </c>
      <c r="N689" s="4">
        <v>2</v>
      </c>
    </row>
    <row r="690" spans="1:14" x14ac:dyDescent="0.35">
      <c r="A690" s="4">
        <v>2020</v>
      </c>
      <c r="B690" s="4" t="s">
        <v>212</v>
      </c>
      <c r="C690" s="4" t="s">
        <v>36</v>
      </c>
      <c r="D690" s="4">
        <v>4</v>
      </c>
      <c r="E690" s="4">
        <v>5</v>
      </c>
      <c r="F690" s="4">
        <v>80</v>
      </c>
      <c r="G690" s="4">
        <v>33</v>
      </c>
      <c r="H690" s="4">
        <v>0</v>
      </c>
      <c r="I690" s="4">
        <v>0</v>
      </c>
      <c r="J690" s="6">
        <f t="shared" si="28"/>
        <v>0</v>
      </c>
      <c r="K690" s="4">
        <v>14</v>
      </c>
      <c r="L690" s="4">
        <v>33</v>
      </c>
      <c r="M690" s="4">
        <v>5.2</v>
      </c>
      <c r="N690" s="4">
        <v>1</v>
      </c>
    </row>
  </sheetData>
  <sortState xmlns:xlrd2="http://schemas.microsoft.com/office/spreadsheetml/2017/richdata2" ref="Q2:Q38">
    <sortCondition ref="Q2:Q38"/>
  </sortState>
  <mergeCells count="1">
    <mergeCell ref="AG2:AH2"/>
  </mergeCells>
  <conditionalFormatting sqref="AI5:AI14">
    <cfRule type="colorScale" priority="4">
      <colorScale>
        <cfvo type="min"/>
        <cfvo type="max"/>
        <color theme="9" tint="0.59999389629810485"/>
        <color rgb="FF63BE7B"/>
      </colorScale>
    </cfRule>
  </conditionalFormatting>
  <conditionalFormatting sqref="AL4:AL14">
    <cfRule type="colorScale" priority="1">
      <colorScale>
        <cfvo type="min"/>
        <cfvo type="max"/>
        <color theme="9" tint="0.59999389629810485"/>
        <color rgb="FF63BE7B"/>
      </colorScale>
    </cfRule>
  </conditionalFormatting>
  <conditionalFormatting sqref="AO5:AO14">
    <cfRule type="colorScale" priority="2">
      <colorScale>
        <cfvo type="min"/>
        <cfvo type="max"/>
        <color theme="9" tint="0.59999389629810485"/>
        <color rgb="FF63BE7B"/>
      </colorScale>
    </cfRule>
  </conditionalFormatting>
  <dataValidations count="2">
    <dataValidation type="list" allowBlank="1" showInputMessage="1" showErrorMessage="1" sqref="X2 AA2" xr:uid="{C2C58F99-5106-4D4C-A424-32B3812F1681}">
      <formula1>$Q$2:$Q$38</formula1>
    </dataValidation>
    <dataValidation type="list" allowBlank="1" showInputMessage="1" showErrorMessage="1" sqref="AG2" xr:uid="{2668F407-39E8-42F3-99A4-370A1F79B651}">
      <formula1>$P$2:$P$202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croll Bar 4">
              <controlPr defaultSize="0" autoPict="0">
                <anchor moveWithCells="1">
                  <from>
                    <xdr:col>26</xdr:col>
                    <xdr:colOff>19050</xdr:colOff>
                    <xdr:row>38</xdr:row>
                    <xdr:rowOff>152400</xdr:rowOff>
                  </from>
                  <to>
                    <xdr:col>30</xdr:col>
                    <xdr:colOff>336550</xdr:colOff>
                    <xdr:row>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croll Bar 5">
              <controlPr defaultSize="0" autoPict="0">
                <anchor moveWithCells="1">
                  <from>
                    <xdr:col>26</xdr:col>
                    <xdr:colOff>44450</xdr:colOff>
                    <xdr:row>41</xdr:row>
                    <xdr:rowOff>12700</xdr:rowOff>
                  </from>
                  <to>
                    <xdr:col>30</xdr:col>
                    <xdr:colOff>298450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6" name="Spinner 28">
              <controlPr defaultSize="0" autoPict="0">
                <anchor moveWithCells="1" sizeWithCells="1">
                  <from>
                    <xdr:col>40</xdr:col>
                    <xdr:colOff>25400</xdr:colOff>
                    <xdr:row>16</xdr:row>
                    <xdr:rowOff>158750</xdr:rowOff>
                  </from>
                  <to>
                    <xdr:col>40</xdr:col>
                    <xdr:colOff>577850</xdr:colOff>
                    <xdr:row>17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7" name="Spinner 29">
              <controlPr defaultSize="0" autoPict="0">
                <anchor moveWithCells="1" sizeWithCells="1">
                  <from>
                    <xdr:col>42</xdr:col>
                    <xdr:colOff>558800</xdr:colOff>
                    <xdr:row>17</xdr:row>
                    <xdr:rowOff>0</xdr:rowOff>
                  </from>
                  <to>
                    <xdr:col>43</xdr:col>
                    <xdr:colOff>514350</xdr:colOff>
                    <xdr:row>17</xdr:row>
                    <xdr:rowOff>177800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7 H 3 t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D s f e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H 3 t U i l T 9 f + Z A Q A A B Q g A A B M A H A B G b 3 J t d W x h c y 9 T Z W N 0 a W 9 u M S 5 t I K I Y A C i g F A A A A A A A A A A A A A A A A A A A A A A A A A A A A O 2 T U U v D M B D H 3 w f 7 D i E i d B A q 3 d Q H p Q + 1 0 y m I u L U i w 4 l k 7 T n L 0 m Q k V 3 E M v 7 u Z m y g m f g L X l z S / + / 8 v 1 2 v O Q I G V k i T b r N F p u 9 V u m R e u o S R 7 t E d J T A R g u 0 X s k 6 l G F 2 B J a l 7 D v i q a G i Q G F 5 W A M F U S 7 c Y E N D 2 Z 3 B n Q Z m L E V C s 1 N 5 M + m D m q x a Q X 4 h v S D n v o g 6 j q C k H H l F F G U i W a W p q 4 F z F y L g t V V n I W R 9 2 j L i P D R i F k u B Q Q f 7 + G N 0 r C Y 4 d t i t q j t 1 r V N l a S S + C l P X l d c 8 6 n V r i N b H m w q Z + R h y 1 P h M g K L r g 2 M e r m Z 8 r 0 h c u Z z Z g v F / C d L t d c m m e l 6 0 3 F 6 6 A J P O e z 1 Y q O 5 v b L r i Q e H 4 Z r 3 T s j K 3 o r + B K 0 5 W g J Q X j D T 5 z X D k p m 4 L E r 4 w g H r m y Q u W x 4 p q F w z G m 9 c K U J o g u t c v / L L p t 6 C v o T j 0 v j a v O + j / n s V u R K 7 d a n j T x Z r + X M h e O D x G N P / H h 8 k H r p w E N H H M G D h 2 c j D 8 0 8 v 9 9 2 6 y l y 8 c 0 f F f / B s 7 m v P Y f D 1 H M T 7 n 8 1 7 b 3 T b l X S e 8 l / z T 0 J u p 3 d 7 O 9 m f z f 7 / 2 H 2 P w B Q S w E C L Q A U A A I A C A D s f e 1 S c y X l 0 K M A A A D 1 A A A A E g A A A A A A A A A A A A A A A A A A A A A A Q 2 9 u Z m l n L 1 B h Y 2 t h Z 2 U u e G 1 s U E s B A i 0 A F A A C A A g A 7 H 3 t U g / K 6 a u k A A A A 6 Q A A A B M A A A A A A A A A A A A A A A A A 7 w A A A F t D b 2 5 0 Z W 5 0 X 1 R 5 c G V z X S 5 4 b W x Q S w E C L Q A U A A I A C A D s f e 1 S K V P 1 / 5 k B A A A F C A A A E w A A A A A A A A A A A A A A A A D g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L A A A A A A A A C s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z V D I w O j Q 0 O j U x L j Q w M T g w O T d a I i A v P j x F b n R y e S B U e X B l P S J G a W x s Q 2 9 s d W 1 u V H l w Z X M i I F Z h b H V l P S J z Q X d Z R 0 F 3 W U R B d 1 l E Q X d V R E F 3 V U R C U U 1 E Q l F V R k J R V U Z B d 0 1 G Q l F V R E F 3 P T 0 i I C 8 + P E V u d H J 5 I F R 5 c G U 9 I k Z p b G x D b 2 x 1 b W 5 O Y W 1 l c y I g V m F s d W U 9 I n N b J n F 1 b 3 Q 7 U m s m c X V v d D s s J n F 1 b 3 Q 7 U G x h e W V y J n F 1 b 3 Q 7 L C Z x d W 9 0 O 1 R t J n F 1 b 3 Q 7 L C Z x d W 9 0 O 0 F n Z S Z x d W 9 0 O y w m c X V v d D t Q b 3 M m c X V v d D s s J n F 1 b 3 Q 7 R y Z x d W 9 0 O y w m c X V v d D t H U y Z x d W 9 0 O y w m c X V v d D t R Q n J l Y y Z x d W 9 0 O y w m c X V v d D t D b X A m c X V v d D s s J n F 1 b 3 Q 7 Q X R 0 J n F 1 b 3 Q 7 L C Z x d W 9 0 O 0 N t c C U m c X V v d D s s J n F 1 b 3 Q 7 W W R z J n F 1 b 3 Q 7 L C Z x d W 9 0 O 1 R E J n F 1 b 3 Q 7 L C Z x d W 9 0 O 1 R E J S Z x d W 9 0 O y w m c X V v d D t J b n Q m c X V v d D s s J n F 1 b 3 Q 7 S W 5 0 J S Z x d W 9 0 O y w m c X V v d D s x R C Z x d W 9 0 O y w m c X V v d D t M b m c m c X V v d D s s J n F 1 b 3 Q 7 W S 9 B J n F 1 b 3 Q 7 L C Z x d W 9 0 O 0 F Z L 0 E m c X V v d D s s J n F 1 b 3 Q 7 W S 9 D J n F 1 b 3 Q 7 L C Z x d W 9 0 O 1 k v R y Z x d W 9 0 O y w m c X V v d D t S Y X R l J n F 1 b 3 Q 7 L C Z x d W 9 0 O 1 F C U i Z x d W 9 0 O y w m c X V v d D t T a y Z x d W 9 0 O y w m c X V v d D t Z Z H N f M S Z x d W 9 0 O y w m c X V v d D t O W S 9 B J n F 1 b 3 Q 7 L C Z x d W 9 0 O 0 F O W S 9 B J n F 1 b 3 Q 7 L C Z x d W 9 0 O 1 N r J S Z x d W 9 0 O y w m c X V v d D s 0 U U M m c X V v d D s s J n F 1 b 3 Q 7 R 1 d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v Q X V 0 b 1 J l b W 9 2 Z W R D b 2 x 1 b W 5 z M S 5 7 U m s s M H 0 m c X V v d D s s J n F 1 b 3 Q 7 U 2 V j d G l v b j E v M y 9 B d X R v U m V t b 3 Z l Z E N v b H V t b n M x L n t Q b G F 5 Z X I s M X 0 m c X V v d D s s J n F 1 b 3 Q 7 U 2 V j d G l v b j E v M y 9 B d X R v U m V t b 3 Z l Z E N v b H V t b n M x L n t U b S w y f S Z x d W 9 0 O y w m c X V v d D t T Z W N 0 a W 9 u M S 8 z L 0 F 1 d G 9 S Z W 1 v d m V k Q 2 9 s d W 1 u c z E u e 0 F n Z S w z f S Z x d W 9 0 O y w m c X V v d D t T Z W N 0 a W 9 u M S 8 z L 0 F 1 d G 9 S Z W 1 v d m V k Q 2 9 s d W 1 u c z E u e 1 B v c y w 0 f S Z x d W 9 0 O y w m c X V v d D t T Z W N 0 a W 9 u M S 8 z L 0 F 1 d G 9 S Z W 1 v d m V k Q 2 9 s d W 1 u c z E u e 0 c s N X 0 m c X V v d D s s J n F 1 b 3 Q 7 U 2 V j d G l v b j E v M y 9 B d X R v U m V t b 3 Z l Z E N v b H V t b n M x L n t H U y w 2 f S Z x d W 9 0 O y w m c X V v d D t T Z W N 0 a W 9 u M S 8 z L 0 F 1 d G 9 S Z W 1 v d m V k Q 2 9 s d W 1 u c z E u e 1 F C c m V j L D d 9 J n F 1 b 3 Q 7 L C Z x d W 9 0 O 1 N l Y 3 R p b 2 4 x L z M v Q X V 0 b 1 J l b W 9 2 Z W R D b 2 x 1 b W 5 z M S 5 7 Q 2 1 w L D h 9 J n F 1 b 3 Q 7 L C Z x d W 9 0 O 1 N l Y 3 R p b 2 4 x L z M v Q X V 0 b 1 J l b W 9 2 Z W R D b 2 x 1 b W 5 z M S 5 7 Q X R 0 L D l 9 J n F 1 b 3 Q 7 L C Z x d W 9 0 O 1 N l Y 3 R p b 2 4 x L z M v Q X V 0 b 1 J l b W 9 2 Z W R D b 2 x 1 b W 5 z M S 5 7 Q 2 1 w J S w x M H 0 m c X V v d D s s J n F 1 b 3 Q 7 U 2 V j d G l v b j E v M y 9 B d X R v U m V t b 3 Z l Z E N v b H V t b n M x L n t Z Z H M s M T F 9 J n F 1 b 3 Q 7 L C Z x d W 9 0 O 1 N l Y 3 R p b 2 4 x L z M v Q X V 0 b 1 J l b W 9 2 Z W R D b 2 x 1 b W 5 z M S 5 7 V E Q s M T J 9 J n F 1 b 3 Q 7 L C Z x d W 9 0 O 1 N l Y 3 R p b 2 4 x L z M v Q X V 0 b 1 J l b W 9 2 Z W R D b 2 x 1 b W 5 z M S 5 7 V E Q l L D E z f S Z x d W 9 0 O y w m c X V v d D t T Z W N 0 a W 9 u M S 8 z L 0 F 1 d G 9 S Z W 1 v d m V k Q 2 9 s d W 1 u c z E u e 0 l u d C w x N H 0 m c X V v d D s s J n F 1 b 3 Q 7 U 2 V j d G l v b j E v M y 9 B d X R v U m V t b 3 Z l Z E N v b H V t b n M x L n t J b n Q l L D E 1 f S Z x d W 9 0 O y w m c X V v d D t T Z W N 0 a W 9 u M S 8 z L 0 F 1 d G 9 S Z W 1 v d m V k Q 2 9 s d W 1 u c z E u e z F E L D E 2 f S Z x d W 9 0 O y w m c X V v d D t T Z W N 0 a W 9 u M S 8 z L 0 F 1 d G 9 S Z W 1 v d m V k Q 2 9 s d W 1 u c z E u e 0 x u Z y w x N 3 0 m c X V v d D s s J n F 1 b 3 Q 7 U 2 V j d G l v b j E v M y 9 B d X R v U m V t b 3 Z l Z E N v b H V t b n M x L n t Z L 0 E s M T h 9 J n F 1 b 3 Q 7 L C Z x d W 9 0 O 1 N l Y 3 R p b 2 4 x L z M v Q X V 0 b 1 J l b W 9 2 Z W R D b 2 x 1 b W 5 z M S 5 7 Q V k v Q S w x O X 0 m c X V v d D s s J n F 1 b 3 Q 7 U 2 V j d G l v b j E v M y 9 B d X R v U m V t b 3 Z l Z E N v b H V t b n M x L n t Z L 0 M s M j B 9 J n F 1 b 3 Q 7 L C Z x d W 9 0 O 1 N l Y 3 R p b 2 4 x L z M v Q X V 0 b 1 J l b W 9 2 Z W R D b 2 x 1 b W 5 z M S 5 7 W S 9 H L D I x f S Z x d W 9 0 O y w m c X V v d D t T Z W N 0 a W 9 u M S 8 z L 0 F 1 d G 9 S Z W 1 v d m V k Q 2 9 s d W 1 u c z E u e 1 J h d G U s M j J 9 J n F 1 b 3 Q 7 L C Z x d W 9 0 O 1 N l Y 3 R p b 2 4 x L z M v Q X V 0 b 1 J l b W 9 2 Z W R D b 2 x 1 b W 5 z M S 5 7 U U J S L D I z f S Z x d W 9 0 O y w m c X V v d D t T Z W N 0 a W 9 u M S 8 z L 0 F 1 d G 9 S Z W 1 v d m V k Q 2 9 s d W 1 u c z E u e 1 N r L D I 0 f S Z x d W 9 0 O y w m c X V v d D t T Z W N 0 a W 9 u M S 8 z L 0 F 1 d G 9 S Z W 1 v d m V k Q 2 9 s d W 1 u c z E u e 1 l k c 1 8 x L D I 1 f S Z x d W 9 0 O y w m c X V v d D t T Z W N 0 a W 9 u M S 8 z L 0 F 1 d G 9 S Z W 1 v d m V k Q 2 9 s d W 1 u c z E u e 0 5 Z L 0 E s M j Z 9 J n F 1 b 3 Q 7 L C Z x d W 9 0 O 1 N l Y 3 R p b 2 4 x L z M v Q X V 0 b 1 J l b W 9 2 Z W R D b 2 x 1 b W 5 z M S 5 7 Q U 5 Z L 0 E s M j d 9 J n F 1 b 3 Q 7 L C Z x d W 9 0 O 1 N l Y 3 R p b 2 4 x L z M v Q X V 0 b 1 J l b W 9 2 Z W R D b 2 x 1 b W 5 z M S 5 7 U 2 s l L D I 4 f S Z x d W 9 0 O y w m c X V v d D t T Z W N 0 a W 9 u M S 8 z L 0 F 1 d G 9 S Z W 1 v d m V k Q 2 9 s d W 1 u c z E u e z R R Q y w y O X 0 m c X V v d D s s J n F 1 b 3 Q 7 U 2 V j d G l v b j E v M y 9 B d X R v U m V t b 3 Z l Z E N v b H V t b n M x L n t H V 0 Q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8 z L 0 F 1 d G 9 S Z W 1 v d m V k Q 2 9 s d W 1 u c z E u e 1 J r L D B 9 J n F 1 b 3 Q 7 L C Z x d W 9 0 O 1 N l Y 3 R p b 2 4 x L z M v Q X V 0 b 1 J l b W 9 2 Z W R D b 2 x 1 b W 5 z M S 5 7 U G x h e W V y L D F 9 J n F 1 b 3 Q 7 L C Z x d W 9 0 O 1 N l Y 3 R p b 2 4 x L z M v Q X V 0 b 1 J l b W 9 2 Z W R D b 2 x 1 b W 5 z M S 5 7 V G 0 s M n 0 m c X V v d D s s J n F 1 b 3 Q 7 U 2 V j d G l v b j E v M y 9 B d X R v U m V t b 3 Z l Z E N v b H V t b n M x L n t B Z 2 U s M 3 0 m c X V v d D s s J n F 1 b 3 Q 7 U 2 V j d G l v b j E v M y 9 B d X R v U m V t b 3 Z l Z E N v b H V t b n M x L n t Q b 3 M s N H 0 m c X V v d D s s J n F 1 b 3 Q 7 U 2 V j d G l v b j E v M y 9 B d X R v U m V t b 3 Z l Z E N v b H V t b n M x L n t H L D V 9 J n F 1 b 3 Q 7 L C Z x d W 9 0 O 1 N l Y 3 R p b 2 4 x L z M v Q X V 0 b 1 J l b W 9 2 Z W R D b 2 x 1 b W 5 z M S 5 7 R 1 M s N n 0 m c X V v d D s s J n F 1 b 3 Q 7 U 2 V j d G l v b j E v M y 9 B d X R v U m V t b 3 Z l Z E N v b H V t b n M x L n t R Q n J l Y y w 3 f S Z x d W 9 0 O y w m c X V v d D t T Z W N 0 a W 9 u M S 8 z L 0 F 1 d G 9 S Z W 1 v d m V k Q 2 9 s d W 1 u c z E u e 0 N t c C w 4 f S Z x d W 9 0 O y w m c X V v d D t T Z W N 0 a W 9 u M S 8 z L 0 F 1 d G 9 S Z W 1 v d m V k Q 2 9 s d W 1 u c z E u e 0 F 0 d C w 5 f S Z x d W 9 0 O y w m c X V v d D t T Z W N 0 a W 9 u M S 8 z L 0 F 1 d G 9 S Z W 1 v d m V k Q 2 9 s d W 1 u c z E u e 0 N t c C U s M T B 9 J n F 1 b 3 Q 7 L C Z x d W 9 0 O 1 N l Y 3 R p b 2 4 x L z M v Q X V 0 b 1 J l b W 9 2 Z W R D b 2 x 1 b W 5 z M S 5 7 W W R z L D E x f S Z x d W 9 0 O y w m c X V v d D t T Z W N 0 a W 9 u M S 8 z L 0 F 1 d G 9 S Z W 1 v d m V k Q 2 9 s d W 1 u c z E u e 1 R E L D E y f S Z x d W 9 0 O y w m c X V v d D t T Z W N 0 a W 9 u M S 8 z L 0 F 1 d G 9 S Z W 1 v d m V k Q 2 9 s d W 1 u c z E u e 1 R E J S w x M 3 0 m c X V v d D s s J n F 1 b 3 Q 7 U 2 V j d G l v b j E v M y 9 B d X R v U m V t b 3 Z l Z E N v b H V t b n M x L n t J b n Q s M T R 9 J n F 1 b 3 Q 7 L C Z x d W 9 0 O 1 N l Y 3 R p b 2 4 x L z M v Q X V 0 b 1 J l b W 9 2 Z W R D b 2 x 1 b W 5 z M S 5 7 S W 5 0 J S w x N X 0 m c X V v d D s s J n F 1 b 3 Q 7 U 2 V j d G l v b j E v M y 9 B d X R v U m V t b 3 Z l Z E N v b H V t b n M x L n s x R C w x N n 0 m c X V v d D s s J n F 1 b 3 Q 7 U 2 V j d G l v b j E v M y 9 B d X R v U m V t b 3 Z l Z E N v b H V t b n M x L n t M b m c s M T d 9 J n F 1 b 3 Q 7 L C Z x d W 9 0 O 1 N l Y 3 R p b 2 4 x L z M v Q X V 0 b 1 J l b W 9 2 Z W R D b 2 x 1 b W 5 z M S 5 7 W S 9 B L D E 4 f S Z x d W 9 0 O y w m c X V v d D t T Z W N 0 a W 9 u M S 8 z L 0 F 1 d G 9 S Z W 1 v d m V k Q 2 9 s d W 1 u c z E u e 0 F Z L 0 E s M T l 9 J n F 1 b 3 Q 7 L C Z x d W 9 0 O 1 N l Y 3 R p b 2 4 x L z M v Q X V 0 b 1 J l b W 9 2 Z W R D b 2 x 1 b W 5 z M S 5 7 W S 9 D L D I w f S Z x d W 9 0 O y w m c X V v d D t T Z W N 0 a W 9 u M S 8 z L 0 F 1 d G 9 S Z W 1 v d m V k Q 2 9 s d W 1 u c z E u e 1 k v R y w y M X 0 m c X V v d D s s J n F 1 b 3 Q 7 U 2 V j d G l v b j E v M y 9 B d X R v U m V t b 3 Z l Z E N v b H V t b n M x L n t S Y X R l L D I y f S Z x d W 9 0 O y w m c X V v d D t T Z W N 0 a W 9 u M S 8 z L 0 F 1 d G 9 S Z W 1 v d m V k Q 2 9 s d W 1 u c z E u e 1 F C U i w y M 3 0 m c X V v d D s s J n F 1 b 3 Q 7 U 2 V j d G l v b j E v M y 9 B d X R v U m V t b 3 Z l Z E N v b H V t b n M x L n t T a y w y N H 0 m c X V v d D s s J n F 1 b 3 Q 7 U 2 V j d G l v b j E v M y 9 B d X R v U m V t b 3 Z l Z E N v b H V t b n M x L n t Z Z H N f M S w y N X 0 m c X V v d D s s J n F 1 b 3 Q 7 U 2 V j d G l v b j E v M y 9 B d X R v U m V t b 3 Z l Z E N v b H V t b n M x L n t O W S 9 B L D I 2 f S Z x d W 9 0 O y w m c X V v d D t T Z W N 0 a W 9 u M S 8 z L 0 F 1 d G 9 S Z W 1 v d m V k Q 2 9 s d W 1 u c z E u e 0 F O W S 9 B L D I 3 f S Z x d W 9 0 O y w m c X V v d D t T Z W N 0 a W 9 u M S 8 z L 0 F 1 d G 9 S Z W 1 v d m V k Q 2 9 s d W 1 u c z E u e 1 N r J S w y O H 0 m c X V v d D s s J n F 1 b 3 Q 7 U 2 V j d G l v b j E v M y 9 B d X R v U m V t b 3 Z l Z E N v b H V t b n M x L n s 0 U U M s M j l 9 J n F 1 b 3 Q 7 L C Z x d W 9 0 O 1 N l Y 3 R p b 2 4 x L z M v Q X V 0 b 1 J l b W 9 2 Z W R D b 2 x 1 b W 5 z M S 5 7 R 1 d E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z V D I w O j Q 3 O j A 5 L j c x N j I y N z h a I i A v P j x F b n R y e S B U e X B l P S J G a W x s Q 2 9 s d W 1 u V H l w Z X M i I F Z h b H V l P S J z Q X d Z R 0 F 3 W U R B d 1 l E Q X d V R E F 3 V U R C U U 1 E Q l F V R k J R V U Z B d 0 1 G Q l F V R E F 3 P T 0 i I C 8 + P E V u d H J 5 I F R 5 c G U 9 I k Z p b G x D b 2 x 1 b W 5 O Y W 1 l c y I g V m F s d W U 9 I n N b J n F 1 b 3 Q 7 U m s m c X V v d D s s J n F 1 b 3 Q 7 U G x h e W V y J n F 1 b 3 Q 7 L C Z x d W 9 0 O 1 R t J n F 1 b 3 Q 7 L C Z x d W 9 0 O 0 F n Z S Z x d W 9 0 O y w m c X V v d D t Q b 3 M m c X V v d D s s J n F 1 b 3 Q 7 R y Z x d W 9 0 O y w m c X V v d D t H U y Z x d W 9 0 O y w m c X V v d D t R Q n J l Y y Z x d W 9 0 O y w m c X V v d D t D b X A m c X V v d D s s J n F 1 b 3 Q 7 Q X R 0 J n F 1 b 3 Q 7 L C Z x d W 9 0 O 0 N t c C U m c X V v d D s s J n F 1 b 3 Q 7 W W R z J n F 1 b 3 Q 7 L C Z x d W 9 0 O 1 R E J n F 1 b 3 Q 7 L C Z x d W 9 0 O 1 R E J S Z x d W 9 0 O y w m c X V v d D t J b n Q m c X V v d D s s J n F 1 b 3 Q 7 S W 5 0 J S Z x d W 9 0 O y w m c X V v d D s x R C Z x d W 9 0 O y w m c X V v d D t M b m c m c X V v d D s s J n F 1 b 3 Q 7 W S 9 B J n F 1 b 3 Q 7 L C Z x d W 9 0 O 0 F Z L 0 E m c X V v d D s s J n F 1 b 3 Q 7 W S 9 D J n F 1 b 3 Q 7 L C Z x d W 9 0 O 1 k v R y Z x d W 9 0 O y w m c X V v d D t S Y X R l J n F 1 b 3 Q 7 L C Z x d W 9 0 O 1 F C U i Z x d W 9 0 O y w m c X V v d D t T a y Z x d W 9 0 O y w m c X V v d D t Z Z H N f M S Z x d W 9 0 O y w m c X V v d D t O W S 9 B J n F 1 b 3 Q 7 L C Z x d W 9 0 O 0 F O W S 9 B J n F 1 b 3 Q 7 L C Z x d W 9 0 O 1 N r J S Z x d W 9 0 O y w m c X V v d D s 0 U U M m c X V v d D s s J n F 1 b 3 Q 7 R 1 d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K D I p L 0 F 1 d G 9 S Z W 1 v d m V k Q 2 9 s d W 1 u c z E u e 1 J r L D B 9 J n F 1 b 3 Q 7 L C Z x d W 9 0 O 1 N l Y 3 R p b 2 4 x L z M g K D I p L 0 F 1 d G 9 S Z W 1 v d m V k Q 2 9 s d W 1 u c z E u e 1 B s Y X l l c i w x f S Z x d W 9 0 O y w m c X V v d D t T Z W N 0 a W 9 u M S 8 z I C g y K S 9 B d X R v U m V t b 3 Z l Z E N v b H V t b n M x L n t U b S w y f S Z x d W 9 0 O y w m c X V v d D t T Z W N 0 a W 9 u M S 8 z I C g y K S 9 B d X R v U m V t b 3 Z l Z E N v b H V t b n M x L n t B Z 2 U s M 3 0 m c X V v d D s s J n F 1 b 3 Q 7 U 2 V j d G l v b j E v M y A o M i k v Q X V 0 b 1 J l b W 9 2 Z W R D b 2 x 1 b W 5 z M S 5 7 U G 9 z L D R 9 J n F 1 b 3 Q 7 L C Z x d W 9 0 O 1 N l Y 3 R p b 2 4 x L z M g K D I p L 0 F 1 d G 9 S Z W 1 v d m V k Q 2 9 s d W 1 u c z E u e 0 c s N X 0 m c X V v d D s s J n F 1 b 3 Q 7 U 2 V j d G l v b j E v M y A o M i k v Q X V 0 b 1 J l b W 9 2 Z W R D b 2 x 1 b W 5 z M S 5 7 R 1 M s N n 0 m c X V v d D s s J n F 1 b 3 Q 7 U 2 V j d G l v b j E v M y A o M i k v Q X V 0 b 1 J l b W 9 2 Z W R D b 2 x 1 b W 5 z M S 5 7 U U J y Z W M s N 3 0 m c X V v d D s s J n F 1 b 3 Q 7 U 2 V j d G l v b j E v M y A o M i k v Q X V 0 b 1 J l b W 9 2 Z W R D b 2 x 1 b W 5 z M S 5 7 Q 2 1 w L D h 9 J n F 1 b 3 Q 7 L C Z x d W 9 0 O 1 N l Y 3 R p b 2 4 x L z M g K D I p L 0 F 1 d G 9 S Z W 1 v d m V k Q 2 9 s d W 1 u c z E u e 0 F 0 d C w 5 f S Z x d W 9 0 O y w m c X V v d D t T Z W N 0 a W 9 u M S 8 z I C g y K S 9 B d X R v U m V t b 3 Z l Z E N v b H V t b n M x L n t D b X A l L D E w f S Z x d W 9 0 O y w m c X V v d D t T Z W N 0 a W 9 u M S 8 z I C g y K S 9 B d X R v U m V t b 3 Z l Z E N v b H V t b n M x L n t Z Z H M s M T F 9 J n F 1 b 3 Q 7 L C Z x d W 9 0 O 1 N l Y 3 R p b 2 4 x L z M g K D I p L 0 F 1 d G 9 S Z W 1 v d m V k Q 2 9 s d W 1 u c z E u e 1 R E L D E y f S Z x d W 9 0 O y w m c X V v d D t T Z W N 0 a W 9 u M S 8 z I C g y K S 9 B d X R v U m V t b 3 Z l Z E N v b H V t b n M x L n t U R C U s M T N 9 J n F 1 b 3 Q 7 L C Z x d W 9 0 O 1 N l Y 3 R p b 2 4 x L z M g K D I p L 0 F 1 d G 9 S Z W 1 v d m V k Q 2 9 s d W 1 u c z E u e 0 l u d C w x N H 0 m c X V v d D s s J n F 1 b 3 Q 7 U 2 V j d G l v b j E v M y A o M i k v Q X V 0 b 1 J l b W 9 2 Z W R D b 2 x 1 b W 5 z M S 5 7 S W 5 0 J S w x N X 0 m c X V v d D s s J n F 1 b 3 Q 7 U 2 V j d G l v b j E v M y A o M i k v Q X V 0 b 1 J l b W 9 2 Z W R D b 2 x 1 b W 5 z M S 5 7 M U Q s M T Z 9 J n F 1 b 3 Q 7 L C Z x d W 9 0 O 1 N l Y 3 R p b 2 4 x L z M g K D I p L 0 F 1 d G 9 S Z W 1 v d m V k Q 2 9 s d W 1 u c z E u e 0 x u Z y w x N 3 0 m c X V v d D s s J n F 1 b 3 Q 7 U 2 V j d G l v b j E v M y A o M i k v Q X V 0 b 1 J l b W 9 2 Z W R D b 2 x 1 b W 5 z M S 5 7 W S 9 B L D E 4 f S Z x d W 9 0 O y w m c X V v d D t T Z W N 0 a W 9 u M S 8 z I C g y K S 9 B d X R v U m V t b 3 Z l Z E N v b H V t b n M x L n t B W S 9 B L D E 5 f S Z x d W 9 0 O y w m c X V v d D t T Z W N 0 a W 9 u M S 8 z I C g y K S 9 B d X R v U m V t b 3 Z l Z E N v b H V t b n M x L n t Z L 0 M s M j B 9 J n F 1 b 3 Q 7 L C Z x d W 9 0 O 1 N l Y 3 R p b 2 4 x L z M g K D I p L 0 F 1 d G 9 S Z W 1 v d m V k Q 2 9 s d W 1 u c z E u e 1 k v R y w y M X 0 m c X V v d D s s J n F 1 b 3 Q 7 U 2 V j d G l v b j E v M y A o M i k v Q X V 0 b 1 J l b W 9 2 Z W R D b 2 x 1 b W 5 z M S 5 7 U m F 0 Z S w y M n 0 m c X V v d D s s J n F 1 b 3 Q 7 U 2 V j d G l v b j E v M y A o M i k v Q X V 0 b 1 J l b W 9 2 Z W R D b 2 x 1 b W 5 z M S 5 7 U U J S L D I z f S Z x d W 9 0 O y w m c X V v d D t T Z W N 0 a W 9 u M S 8 z I C g y K S 9 B d X R v U m V t b 3 Z l Z E N v b H V t b n M x L n t T a y w y N H 0 m c X V v d D s s J n F 1 b 3 Q 7 U 2 V j d G l v b j E v M y A o M i k v Q X V 0 b 1 J l b W 9 2 Z W R D b 2 x 1 b W 5 z M S 5 7 W W R z X z E s M j V 9 J n F 1 b 3 Q 7 L C Z x d W 9 0 O 1 N l Y 3 R p b 2 4 x L z M g K D I p L 0 F 1 d G 9 S Z W 1 v d m V k Q 2 9 s d W 1 u c z E u e 0 5 Z L 0 E s M j Z 9 J n F 1 b 3 Q 7 L C Z x d W 9 0 O 1 N l Y 3 R p b 2 4 x L z M g K D I p L 0 F 1 d G 9 S Z W 1 v d m V k Q 2 9 s d W 1 u c z E u e 0 F O W S 9 B L D I 3 f S Z x d W 9 0 O y w m c X V v d D t T Z W N 0 a W 9 u M S 8 z I C g y K S 9 B d X R v U m V t b 3 Z l Z E N v b H V t b n M x L n t T a y U s M j h 9 J n F 1 b 3 Q 7 L C Z x d W 9 0 O 1 N l Y 3 R p b 2 4 x L z M g K D I p L 0 F 1 d G 9 S Z W 1 v d m V k Q 2 9 s d W 1 u c z E u e z R R Q y w y O X 0 m c X V v d D s s J n F 1 b 3 Q 7 U 2 V j d G l v b j E v M y A o M i k v Q X V 0 b 1 J l b W 9 2 Z W R D b 2 x 1 b W 5 z M S 5 7 R 1 d E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M y A o M i k v Q X V 0 b 1 J l b W 9 2 Z W R D b 2 x 1 b W 5 z M S 5 7 U m s s M H 0 m c X V v d D s s J n F 1 b 3 Q 7 U 2 V j d G l v b j E v M y A o M i k v Q X V 0 b 1 J l b W 9 2 Z W R D b 2 x 1 b W 5 z M S 5 7 U G x h e W V y L D F 9 J n F 1 b 3 Q 7 L C Z x d W 9 0 O 1 N l Y 3 R p b 2 4 x L z M g K D I p L 0 F 1 d G 9 S Z W 1 v d m V k Q 2 9 s d W 1 u c z E u e 1 R t L D J 9 J n F 1 b 3 Q 7 L C Z x d W 9 0 O 1 N l Y 3 R p b 2 4 x L z M g K D I p L 0 F 1 d G 9 S Z W 1 v d m V k Q 2 9 s d W 1 u c z E u e 0 F n Z S w z f S Z x d W 9 0 O y w m c X V v d D t T Z W N 0 a W 9 u M S 8 z I C g y K S 9 B d X R v U m V t b 3 Z l Z E N v b H V t b n M x L n t Q b 3 M s N H 0 m c X V v d D s s J n F 1 b 3 Q 7 U 2 V j d G l v b j E v M y A o M i k v Q X V 0 b 1 J l b W 9 2 Z W R D b 2 x 1 b W 5 z M S 5 7 R y w 1 f S Z x d W 9 0 O y w m c X V v d D t T Z W N 0 a W 9 u M S 8 z I C g y K S 9 B d X R v U m V t b 3 Z l Z E N v b H V t b n M x L n t H U y w 2 f S Z x d W 9 0 O y w m c X V v d D t T Z W N 0 a W 9 u M S 8 z I C g y K S 9 B d X R v U m V t b 3 Z l Z E N v b H V t b n M x L n t R Q n J l Y y w 3 f S Z x d W 9 0 O y w m c X V v d D t T Z W N 0 a W 9 u M S 8 z I C g y K S 9 B d X R v U m V t b 3 Z l Z E N v b H V t b n M x L n t D b X A s O H 0 m c X V v d D s s J n F 1 b 3 Q 7 U 2 V j d G l v b j E v M y A o M i k v Q X V 0 b 1 J l b W 9 2 Z W R D b 2 x 1 b W 5 z M S 5 7 Q X R 0 L D l 9 J n F 1 b 3 Q 7 L C Z x d W 9 0 O 1 N l Y 3 R p b 2 4 x L z M g K D I p L 0 F 1 d G 9 S Z W 1 v d m V k Q 2 9 s d W 1 u c z E u e 0 N t c C U s M T B 9 J n F 1 b 3 Q 7 L C Z x d W 9 0 O 1 N l Y 3 R p b 2 4 x L z M g K D I p L 0 F 1 d G 9 S Z W 1 v d m V k Q 2 9 s d W 1 u c z E u e 1 l k c y w x M X 0 m c X V v d D s s J n F 1 b 3 Q 7 U 2 V j d G l v b j E v M y A o M i k v Q X V 0 b 1 J l b W 9 2 Z W R D b 2 x 1 b W 5 z M S 5 7 V E Q s M T J 9 J n F 1 b 3 Q 7 L C Z x d W 9 0 O 1 N l Y 3 R p b 2 4 x L z M g K D I p L 0 F 1 d G 9 S Z W 1 v d m V k Q 2 9 s d W 1 u c z E u e 1 R E J S w x M 3 0 m c X V v d D s s J n F 1 b 3 Q 7 U 2 V j d G l v b j E v M y A o M i k v Q X V 0 b 1 J l b W 9 2 Z W R D b 2 x 1 b W 5 z M S 5 7 S W 5 0 L D E 0 f S Z x d W 9 0 O y w m c X V v d D t T Z W N 0 a W 9 u M S 8 z I C g y K S 9 B d X R v U m V t b 3 Z l Z E N v b H V t b n M x L n t J b n Q l L D E 1 f S Z x d W 9 0 O y w m c X V v d D t T Z W N 0 a W 9 u M S 8 z I C g y K S 9 B d X R v U m V t b 3 Z l Z E N v b H V t b n M x L n s x R C w x N n 0 m c X V v d D s s J n F 1 b 3 Q 7 U 2 V j d G l v b j E v M y A o M i k v Q X V 0 b 1 J l b W 9 2 Z W R D b 2 x 1 b W 5 z M S 5 7 T G 5 n L D E 3 f S Z x d W 9 0 O y w m c X V v d D t T Z W N 0 a W 9 u M S 8 z I C g y K S 9 B d X R v U m V t b 3 Z l Z E N v b H V t b n M x L n t Z L 0 E s M T h 9 J n F 1 b 3 Q 7 L C Z x d W 9 0 O 1 N l Y 3 R p b 2 4 x L z M g K D I p L 0 F 1 d G 9 S Z W 1 v d m V k Q 2 9 s d W 1 u c z E u e 0 F Z L 0 E s M T l 9 J n F 1 b 3 Q 7 L C Z x d W 9 0 O 1 N l Y 3 R p b 2 4 x L z M g K D I p L 0 F 1 d G 9 S Z W 1 v d m V k Q 2 9 s d W 1 u c z E u e 1 k v Q y w y M H 0 m c X V v d D s s J n F 1 b 3 Q 7 U 2 V j d G l v b j E v M y A o M i k v Q X V 0 b 1 J l b W 9 2 Z W R D b 2 x 1 b W 5 z M S 5 7 W S 9 H L D I x f S Z x d W 9 0 O y w m c X V v d D t T Z W N 0 a W 9 u M S 8 z I C g y K S 9 B d X R v U m V t b 3 Z l Z E N v b H V t b n M x L n t S Y X R l L D I y f S Z x d W 9 0 O y w m c X V v d D t T Z W N 0 a W 9 u M S 8 z I C g y K S 9 B d X R v U m V t b 3 Z l Z E N v b H V t b n M x L n t R Q l I s M j N 9 J n F 1 b 3 Q 7 L C Z x d W 9 0 O 1 N l Y 3 R p b 2 4 x L z M g K D I p L 0 F 1 d G 9 S Z W 1 v d m V k Q 2 9 s d W 1 u c z E u e 1 N r L D I 0 f S Z x d W 9 0 O y w m c X V v d D t T Z W N 0 a W 9 u M S 8 z I C g y K S 9 B d X R v U m V t b 3 Z l Z E N v b H V t b n M x L n t Z Z H N f M S w y N X 0 m c X V v d D s s J n F 1 b 3 Q 7 U 2 V j d G l v b j E v M y A o M i k v Q X V 0 b 1 J l b W 9 2 Z W R D b 2 x 1 b W 5 z M S 5 7 T l k v Q S w y N n 0 m c X V v d D s s J n F 1 b 3 Q 7 U 2 V j d G l v b j E v M y A o M i k v Q X V 0 b 1 J l b W 9 2 Z W R D b 2 x 1 b W 5 z M S 5 7 Q U 5 Z L 0 E s M j d 9 J n F 1 b 3 Q 7 L C Z x d W 9 0 O 1 N l Y 3 R p b 2 4 x L z M g K D I p L 0 F 1 d G 9 S Z W 1 v d m V k Q 2 9 s d W 1 u c z E u e 1 N r J S w y O H 0 m c X V v d D s s J n F 1 b 3 Q 7 U 2 V j d G l v b j E v M y A o M i k v Q X V 0 b 1 J l b W 9 2 Z W R D b 2 x 1 b W 5 z M S 5 7 N F F D L D I 5 f S Z x d W 9 0 O y w m c X V v d D t T Z W N 0 a W 9 u M S 8 z I C g y K S 9 B d X R v U m V t b 3 Z l Z E N v b H V t b n M x L n t H V 0 Q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k s D N S H 8 W R Y W q S b t Q i S L X A A A A A A I A A A A A A B B m A A A A A Q A A I A A A A C + / C a V j W I D + Z / 1 X p l B K q M f G Z H N C l o F k T P m d X G 7 / / t D v A A A A A A 6 A A A A A A g A A I A A A A A k t U v N Z d X b 2 / W 2 4 3 5 w v t p q g C 6 f g q e Z 5 b 6 O 1 p A q 9 m o Z J U A A A A G B h c 5 d Q 0 6 a 9 / K P q 8 b c S c X J L R m y V / k 2 Y 2 S U w m 6 s T m o u i y a O w 9 k q 8 C r v Q f D p + M T R U 0 J h o O e B q U 7 K 2 b a f j j K d Q n F 5 r h P D e W / y Y s 1 Z + X e 8 g o / J b Q A A A A L j e h N j M B J J f R t V y M F R 7 j E C b A X O Q t b M Z R V j 5 f O j G T E O j f P 6 H l O + U y O 0 Q o v i N N N E m 3 O Y m b T S w r Z f D x b P g l W s E Y o c = < / D a t a M a s h u p > 
</file>

<file path=customXml/itemProps1.xml><?xml version="1.0" encoding="utf-8"?>
<ds:datastoreItem xmlns:ds="http://schemas.openxmlformats.org/officeDocument/2006/customXml" ds:itemID="{31FFEF40-A291-4EDB-876B-FB354F60FA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pass-2011</vt:lpstr>
      <vt:lpstr>Quaterback Analysis</vt:lpstr>
      <vt:lpstr>Patriots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Stoney L. Brooks</dc:creator>
  <cp:lastModifiedBy>Akinteye Gbemisola</cp:lastModifiedBy>
  <dcterms:created xsi:type="dcterms:W3CDTF">2020-03-09T03:48:23Z</dcterms:created>
  <dcterms:modified xsi:type="dcterms:W3CDTF">2023-12-10T02:24:00Z</dcterms:modified>
</cp:coreProperties>
</file>