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1/"/>
    </mc:Choice>
  </mc:AlternateContent>
  <xr:revisionPtr revIDLastSave="11" documentId="13_ncr:1_{D0325622-842E-4980-856D-3221CB457A21}" xr6:coauthVersionLast="47" xr6:coauthVersionMax="47" xr10:uidLastSave="{0631ECEE-391C-4875-B67B-3BEE629CB044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90DayMinAmtForPenalty">Sheet1!$B$3</definedName>
    <definedName name="_90DayPenaltyPercentage">Sheet1!$B$4</definedName>
    <definedName name="FixedFeePenalty">Sheet1!$B$2</definedName>
    <definedName name="LABOR">Sheet1!$K$2</definedName>
    <definedName name="OTHER">Sheet1!$K$4</definedName>
    <definedName name="UTILITIES">Sheet1!$K$3</definedName>
    <definedName name="Violet">Sheet1!$C$2:$C$3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9" i="1"/>
  <c r="J10" i="1"/>
  <c r="J11" i="1"/>
  <c r="J12" i="1"/>
  <c r="J13" i="1"/>
  <c r="J14" i="1"/>
  <c r="J15" i="1"/>
  <c r="J16" i="1"/>
  <c r="J9" i="1"/>
  <c r="I10" i="1"/>
  <c r="I11" i="1"/>
  <c r="I12" i="1"/>
  <c r="I13" i="1"/>
  <c r="I14" i="1"/>
  <c r="I15" i="1"/>
  <c r="I16" i="1"/>
  <c r="I9" i="1"/>
  <c r="H10" i="1"/>
  <c r="H11" i="1"/>
  <c r="H12" i="1"/>
  <c r="H13" i="1"/>
  <c r="H14" i="1"/>
  <c r="H15" i="1"/>
  <c r="H16" i="1"/>
  <c r="H9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<sst xmlns="http://schemas.openxmlformats.org/spreadsheetml/2006/main" count="41" uniqueCount="36">
  <si>
    <t>Fixed  Fee &amp; 90 Day Penalties</t>
  </si>
  <si>
    <t>Graduated Penalties - Range</t>
  </si>
  <si>
    <t>Penalty</t>
  </si>
  <si>
    <t>Category Penalties</t>
  </si>
  <si>
    <t>Fixed Fee Penalty</t>
  </si>
  <si>
    <t>Graduated penalty &lt;=</t>
  </si>
  <si>
    <t>Labor</t>
  </si>
  <si>
    <t>90-day min amt for penalty</t>
  </si>
  <si>
    <t>Graduated penalty &lt;10,000but &gt;</t>
  </si>
  <si>
    <t>Utilities</t>
  </si>
  <si>
    <t>90-day penalty percentage</t>
  </si>
  <si>
    <t>Graduated penalty &gt;=</t>
  </si>
  <si>
    <t>Other</t>
  </si>
  <si>
    <t>LightningWorks Accounts Payable - Outstanding Balance Report</t>
  </si>
  <si>
    <t>Vendor Name</t>
  </si>
  <si>
    <t>Category</t>
  </si>
  <si>
    <t>Applies Fixed Penalty</t>
  </si>
  <si>
    <t>30-Days Past Due</t>
  </si>
  <si>
    <t>60-Days Past Due</t>
  </si>
  <si>
    <t>90-Days Past Due</t>
  </si>
  <si>
    <t>Total Past Due Balance</t>
  </si>
  <si>
    <t>Fixed Penalty</t>
  </si>
  <si>
    <t>90-Days Penalty</t>
  </si>
  <si>
    <t>Graduated Penalty</t>
  </si>
  <si>
    <t>Category Penalty</t>
  </si>
  <si>
    <t>RTF Electric</t>
  </si>
  <si>
    <t>Ross County Water &amp; Sewer</t>
  </si>
  <si>
    <t>YNC Trucking</t>
  </si>
  <si>
    <t>Transportation</t>
  </si>
  <si>
    <t>Italian Leather Group Ltd.</t>
  </si>
  <si>
    <t>Raw Materials</t>
  </si>
  <si>
    <t>Union Plastics</t>
  </si>
  <si>
    <t>Freight to Go</t>
  </si>
  <si>
    <t>Temps R'Us</t>
  </si>
  <si>
    <t>Notworth Telephone</t>
  </si>
  <si>
    <t>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</si>
</sst>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_);_(&quot;$&quot;* \(#,##0\);_(&quot;$&quot;* 0_);_(@_)"/>
    <numFmt numFmtId="166" formatCode="_(* #,##0_);_(* \(#,##0\);_(* 0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2" fillId="0" borderId="9" xfId="2" applyNumberFormat="1" applyFont="1" applyFill="1" applyBorder="1" applyAlignment="1"/>
    <xf numFmtId="164" fontId="2" fillId="0" borderId="9" xfId="2" applyNumberFormat="1" applyFont="1" applyFill="1" applyBorder="1" applyAlignment="1">
      <alignment horizontal="center"/>
    </xf>
    <xf numFmtId="164" fontId="2" fillId="0" borderId="10" xfId="2" applyNumberFormat="1" applyFont="1" applyFill="1" applyBorder="1" applyAlignment="1"/>
    <xf numFmtId="0" fontId="0" fillId="0" borderId="7" xfId="0" applyBorder="1"/>
    <xf numFmtId="164" fontId="4" fillId="0" borderId="6" xfId="2" applyNumberFormat="1" applyFont="1" applyFill="1" applyBorder="1"/>
    <xf numFmtId="0" fontId="5" fillId="0" borderId="6" xfId="0" applyFont="1" applyBorder="1"/>
    <xf numFmtId="164" fontId="4" fillId="0" borderId="0" xfId="2" applyNumberFormat="1" applyFont="1" applyFill="1" applyBorder="1" applyAlignment="1">
      <alignment horizontal="center" wrapText="1"/>
    </xf>
    <xf numFmtId="164" fontId="3" fillId="0" borderId="3" xfId="2" applyNumberFormat="1" applyFont="1" applyFill="1" applyBorder="1"/>
    <xf numFmtId="9" fontId="3" fillId="0" borderId="5" xfId="3" applyFont="1" applyFill="1" applyBorder="1"/>
    <xf numFmtId="0" fontId="4" fillId="0" borderId="11" xfId="2" applyNumberFormat="1" applyFont="1" applyFill="1" applyBorder="1"/>
    <xf numFmtId="0" fontId="4" fillId="0" borderId="0" xfId="2" applyNumberFormat="1" applyFont="1" applyFill="1" applyBorder="1"/>
    <xf numFmtId="0" fontId="2" fillId="0" borderId="8" xfId="2" applyNumberFormat="1" applyFont="1" applyFill="1" applyBorder="1" applyAlignment="1"/>
    <xf numFmtId="164" fontId="3" fillId="0" borderId="1" xfId="2" applyNumberFormat="1" applyFont="1" applyFill="1" applyBorder="1"/>
    <xf numFmtId="164" fontId="3" fillId="0" borderId="0" xfId="2" applyNumberFormat="1" applyFont="1" applyFill="1" applyBorder="1"/>
    <xf numFmtId="164" fontId="3" fillId="0" borderId="6" xfId="2" applyNumberFormat="1" applyFont="1" applyFill="1" applyBorder="1"/>
    <xf numFmtId="0" fontId="3" fillId="0" borderId="2" xfId="2" applyNumberFormat="1" applyFont="1" applyFill="1" applyBorder="1"/>
    <xf numFmtId="165" fontId="3" fillId="0" borderId="3" xfId="2" applyNumberFormat="1" applyFont="1" applyFill="1" applyBorder="1"/>
    <xf numFmtId="9" fontId="3" fillId="0" borderId="3" xfId="3" applyFont="1" applyFill="1" applyBorder="1"/>
    <xf numFmtId="167" fontId="3" fillId="0" borderId="0" xfId="1" applyNumberFormat="1" applyFont="1" applyFill="1" applyBorder="1"/>
    <xf numFmtId="167" fontId="3" fillId="0" borderId="3" xfId="1" applyNumberFormat="1" applyFont="1" applyFill="1" applyBorder="1"/>
    <xf numFmtId="0" fontId="3" fillId="0" borderId="4" xfId="2" applyNumberFormat="1" applyFont="1" applyFill="1" applyBorder="1"/>
    <xf numFmtId="164" fontId="3" fillId="0" borderId="7" xfId="2" applyNumberFormat="1" applyFont="1" applyFill="1" applyBorder="1"/>
    <xf numFmtId="167" fontId="3" fillId="0" borderId="7" xfId="1" applyNumberFormat="1" applyFont="1" applyFill="1" applyBorder="1"/>
    <xf numFmtId="167" fontId="3" fillId="0" borderId="5" xfId="1" applyNumberFormat="1" applyFont="1" applyFill="1" applyBorder="1"/>
    <xf numFmtId="0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6" fontId="3" fillId="0" borderId="0" xfId="2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I13" sqref="I13"/>
    </sheetView>
  </sheetViews>
  <sheetFormatPr defaultRowHeight="12.5" x14ac:dyDescent="0.25"/>
  <cols>
    <col min="1" max="1" width="22.54296875" bestFit="1" customWidth="1"/>
    <col min="2" max="2" width="12.1796875" bestFit="1" customWidth="1"/>
    <col min="3" max="3" width="8.81640625" customWidth="1"/>
    <col min="5" max="6" width="7.26953125" bestFit="1" customWidth="1"/>
    <col min="7" max="7" width="8.1796875" bestFit="1" customWidth="1"/>
    <col min="8" max="8" width="7.453125" bestFit="1" customWidth="1"/>
    <col min="9" max="9" width="8.1796875" customWidth="1"/>
  </cols>
  <sheetData>
    <row r="1" spans="1:11" ht="13" x14ac:dyDescent="0.3">
      <c r="A1" s="10" t="s">
        <v>0</v>
      </c>
      <c r="B1" s="13"/>
      <c r="C1" s="14"/>
      <c r="D1" s="10" t="s">
        <v>1</v>
      </c>
      <c r="E1" s="5"/>
      <c r="F1" s="6"/>
      <c r="G1" s="15"/>
      <c r="H1" s="10" t="s">
        <v>2</v>
      </c>
      <c r="I1" s="14"/>
      <c r="J1" s="10" t="s">
        <v>3</v>
      </c>
      <c r="K1" s="13"/>
    </row>
    <row r="2" spans="1:11" x14ac:dyDescent="0.25">
      <c r="A2" s="16" t="s">
        <v>4</v>
      </c>
      <c r="B2" s="8">
        <v>60</v>
      </c>
      <c r="C2" s="14"/>
      <c r="D2" s="16" t="s">
        <v>5</v>
      </c>
      <c r="E2" s="14"/>
      <c r="G2" s="14">
        <v>3000</v>
      </c>
      <c r="H2" s="17">
        <v>0</v>
      </c>
      <c r="I2" s="14"/>
      <c r="J2" s="16" t="s">
        <v>6</v>
      </c>
      <c r="K2" s="18">
        <v>0.05</v>
      </c>
    </row>
    <row r="3" spans="1:11" x14ac:dyDescent="0.25">
      <c r="A3" s="16" t="s">
        <v>7</v>
      </c>
      <c r="B3" s="8">
        <v>75</v>
      </c>
      <c r="C3" s="14"/>
      <c r="D3" s="16" t="s">
        <v>8</v>
      </c>
      <c r="E3" s="14"/>
      <c r="G3" s="19">
        <v>3000</v>
      </c>
      <c r="H3" s="20">
        <v>350</v>
      </c>
      <c r="I3" s="14"/>
      <c r="J3" s="16" t="s">
        <v>9</v>
      </c>
      <c r="K3" s="18">
        <v>0.08</v>
      </c>
    </row>
    <row r="4" spans="1:11" x14ac:dyDescent="0.25">
      <c r="A4" s="21" t="s">
        <v>10</v>
      </c>
      <c r="B4" s="9">
        <v>0.1</v>
      </c>
      <c r="C4" s="14"/>
      <c r="D4" s="21" t="s">
        <v>11</v>
      </c>
      <c r="E4" s="22"/>
      <c r="F4" s="4"/>
      <c r="G4" s="23">
        <v>10000</v>
      </c>
      <c r="H4" s="24">
        <v>800</v>
      </c>
      <c r="I4" s="14"/>
      <c r="J4" s="21" t="s">
        <v>12</v>
      </c>
      <c r="K4" s="9">
        <v>0.11</v>
      </c>
    </row>
    <row r="7" spans="1:11" ht="15.5" x14ac:dyDescent="0.35">
      <c r="A7" s="12" t="s">
        <v>13</v>
      </c>
      <c r="B7" s="1"/>
      <c r="C7" s="1"/>
      <c r="D7" s="1"/>
      <c r="E7" s="1"/>
      <c r="F7" s="1"/>
      <c r="G7" s="2"/>
      <c r="H7" s="1"/>
      <c r="I7" s="1"/>
      <c r="J7" s="1"/>
      <c r="K7" s="3"/>
    </row>
    <row r="8" spans="1:11" ht="31.5" x14ac:dyDescent="0.25">
      <c r="A8" s="11" t="s">
        <v>14</v>
      </c>
      <c r="B8" s="11" t="s">
        <v>15</v>
      </c>
      <c r="C8" s="7" t="s">
        <v>16</v>
      </c>
      <c r="D8" s="7" t="s">
        <v>17</v>
      </c>
      <c r="E8" s="7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</row>
    <row r="9" spans="1:11" x14ac:dyDescent="0.25">
      <c r="A9" s="25" t="s">
        <v>25</v>
      </c>
      <c r="B9" s="25" t="s">
        <v>9</v>
      </c>
      <c r="C9" s="14" t="b">
        <v>0</v>
      </c>
      <c r="D9" s="26">
        <v>18100</v>
      </c>
      <c r="E9" s="26">
        <v>0</v>
      </c>
      <c r="F9" s="26">
        <v>0</v>
      </c>
      <c r="G9" s="26">
        <f>SUM(D9:F9)</f>
        <v>18100</v>
      </c>
      <c r="H9" s="26">
        <f t="shared" ref="H9:H16" si="0">IF(C9=TRUE, FixedFeePenalty, 0)</f>
        <v>0</v>
      </c>
      <c r="I9" s="26">
        <f t="shared" ref="I9:I16" si="1">IF(F9&gt;=_90DayMinAmtForPenalty, _90DayPenaltyPercentage*F9, 0)</f>
        <v>0</v>
      </c>
      <c r="J9" s="26">
        <f>IF(G9&gt;=$G$4, $H$4, IF(G9&lt;=$G$2, $H$2, $H$3))</f>
        <v>800</v>
      </c>
      <c r="K9" s="26">
        <f t="shared" ref="K9:K16" si="2">IF(B9=$J$2, LABOR*G9, IF(B9=$J$3, UTILITIES*G9, OTHER*G9))</f>
        <v>1448</v>
      </c>
    </row>
    <row r="10" spans="1:11" x14ac:dyDescent="0.25">
      <c r="A10" s="25" t="s">
        <v>26</v>
      </c>
      <c r="B10" s="25" t="s">
        <v>9</v>
      </c>
      <c r="C10" s="14" t="b">
        <v>0</v>
      </c>
      <c r="D10" s="27">
        <v>500</v>
      </c>
      <c r="E10" s="27">
        <v>0</v>
      </c>
      <c r="F10" s="27">
        <v>0</v>
      </c>
      <c r="G10" s="27">
        <f t="shared" ref="G10:G16" si="3">SUM(D10:F10)</f>
        <v>500</v>
      </c>
      <c r="H10" s="28">
        <f t="shared" si="0"/>
        <v>0</v>
      </c>
      <c r="I10" s="28">
        <f t="shared" si="1"/>
        <v>0</v>
      </c>
      <c r="J10" s="28">
        <f t="shared" ref="J10:J16" si="4">IF(G10&gt;=$G$4, $H$4, IF(G10&lt;=$G$2, $H$2, $H$3))</f>
        <v>0</v>
      </c>
      <c r="K10" s="28">
        <f t="shared" si="2"/>
        <v>40</v>
      </c>
    </row>
    <row r="11" spans="1:11" x14ac:dyDescent="0.25">
      <c r="A11" s="25" t="s">
        <v>27</v>
      </c>
      <c r="B11" s="25" t="s">
        <v>28</v>
      </c>
      <c r="C11" s="14" t="b">
        <v>1</v>
      </c>
      <c r="D11" s="27">
        <v>0</v>
      </c>
      <c r="E11" s="27">
        <v>0</v>
      </c>
      <c r="F11" s="27">
        <v>3100</v>
      </c>
      <c r="G11" s="27">
        <f t="shared" si="3"/>
        <v>3100</v>
      </c>
      <c r="H11" s="28">
        <f t="shared" si="0"/>
        <v>60</v>
      </c>
      <c r="I11" s="28">
        <f t="shared" si="1"/>
        <v>310</v>
      </c>
      <c r="J11" s="28">
        <f t="shared" si="4"/>
        <v>350</v>
      </c>
      <c r="K11" s="28">
        <f t="shared" si="2"/>
        <v>341</v>
      </c>
    </row>
    <row r="12" spans="1:11" x14ac:dyDescent="0.25">
      <c r="A12" s="25" t="s">
        <v>29</v>
      </c>
      <c r="B12" s="25" t="s">
        <v>30</v>
      </c>
      <c r="C12" s="14" t="b">
        <v>1</v>
      </c>
      <c r="D12" s="27">
        <v>0</v>
      </c>
      <c r="E12" s="27">
        <v>850</v>
      </c>
      <c r="F12" s="27">
        <v>5674</v>
      </c>
      <c r="G12" s="27">
        <f t="shared" si="3"/>
        <v>6524</v>
      </c>
      <c r="H12" s="28">
        <f t="shared" si="0"/>
        <v>60</v>
      </c>
      <c r="I12" s="28">
        <f t="shared" si="1"/>
        <v>567.4</v>
      </c>
      <c r="J12" s="28">
        <f t="shared" si="4"/>
        <v>350</v>
      </c>
      <c r="K12" s="28">
        <f t="shared" si="2"/>
        <v>717.64</v>
      </c>
    </row>
    <row r="13" spans="1:11" x14ac:dyDescent="0.25">
      <c r="A13" s="25" t="s">
        <v>31</v>
      </c>
      <c r="B13" s="25" t="s">
        <v>30</v>
      </c>
      <c r="C13" s="14" t="b">
        <v>1</v>
      </c>
      <c r="D13" s="27">
        <v>7250</v>
      </c>
      <c r="E13" s="27">
        <v>436</v>
      </c>
      <c r="F13" s="27">
        <v>0</v>
      </c>
      <c r="G13" s="27">
        <f t="shared" si="3"/>
        <v>7686</v>
      </c>
      <c r="H13" s="28">
        <f t="shared" si="0"/>
        <v>60</v>
      </c>
      <c r="I13" s="28">
        <f t="shared" si="1"/>
        <v>0</v>
      </c>
      <c r="J13" s="28">
        <f t="shared" si="4"/>
        <v>350</v>
      </c>
      <c r="K13" s="28">
        <f t="shared" si="2"/>
        <v>845.46</v>
      </c>
    </row>
    <row r="14" spans="1:11" x14ac:dyDescent="0.25">
      <c r="A14" s="25" t="s">
        <v>32</v>
      </c>
      <c r="B14" s="25" t="s">
        <v>28</v>
      </c>
      <c r="C14" s="14" t="b">
        <v>0</v>
      </c>
      <c r="D14" s="27">
        <v>0</v>
      </c>
      <c r="E14" s="27">
        <v>0</v>
      </c>
      <c r="F14" s="27">
        <v>8730</v>
      </c>
      <c r="G14" s="27">
        <f t="shared" si="3"/>
        <v>8730</v>
      </c>
      <c r="H14" s="28">
        <f t="shared" si="0"/>
        <v>0</v>
      </c>
      <c r="I14" s="28">
        <f t="shared" si="1"/>
        <v>873</v>
      </c>
      <c r="J14" s="28">
        <f t="shared" si="4"/>
        <v>350</v>
      </c>
      <c r="K14" s="28">
        <f t="shared" si="2"/>
        <v>960.3</v>
      </c>
    </row>
    <row r="15" spans="1:11" x14ac:dyDescent="0.25">
      <c r="A15" s="25" t="s">
        <v>33</v>
      </c>
      <c r="B15" s="25" t="s">
        <v>6</v>
      </c>
      <c r="C15" s="14" t="b">
        <v>0</v>
      </c>
      <c r="D15" s="27">
        <v>2700</v>
      </c>
      <c r="E15" s="27">
        <v>0</v>
      </c>
      <c r="F15" s="27">
        <v>0</v>
      </c>
      <c r="G15" s="27">
        <f t="shared" si="3"/>
        <v>2700</v>
      </c>
      <c r="H15" s="28">
        <f t="shared" si="0"/>
        <v>0</v>
      </c>
      <c r="I15" s="28">
        <f t="shared" si="1"/>
        <v>0</v>
      </c>
      <c r="J15" s="28">
        <f t="shared" si="4"/>
        <v>0</v>
      </c>
      <c r="K15" s="28">
        <f t="shared" si="2"/>
        <v>135</v>
      </c>
    </row>
    <row r="16" spans="1:11" x14ac:dyDescent="0.25">
      <c r="A16" s="25" t="s">
        <v>34</v>
      </c>
      <c r="B16" s="25" t="s">
        <v>35</v>
      </c>
      <c r="C16" s="14" t="b">
        <v>1</v>
      </c>
      <c r="D16" s="27">
        <v>250</v>
      </c>
      <c r="E16" s="27">
        <v>0</v>
      </c>
      <c r="F16" s="27">
        <v>0</v>
      </c>
      <c r="G16" s="27">
        <f t="shared" si="3"/>
        <v>250</v>
      </c>
      <c r="H16" s="28">
        <f t="shared" si="0"/>
        <v>60</v>
      </c>
      <c r="I16" s="28">
        <f t="shared" si="1"/>
        <v>0</v>
      </c>
      <c r="J16" s="28">
        <f t="shared" si="4"/>
        <v>0</v>
      </c>
      <c r="K16" s="28">
        <f t="shared" si="2"/>
        <v>27.5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_90DayMinAmtForPenalty</vt:lpstr>
      <vt:lpstr>_90DayPenaltyPercentage</vt:lpstr>
      <vt:lpstr>FixedFeePenalty</vt:lpstr>
      <vt:lpstr>LABOR</vt:lpstr>
      <vt:lpstr>OTHER</vt:lpstr>
      <vt:lpstr>UTILITIES</vt:lpstr>
      <vt:lpstr>Violet</vt:lpstr>
    </vt:vector>
  </TitlesOfParts>
  <Manager/>
  <Company>Dept. of Computer Science &amp; Engineering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Stoney Brooks</dc:creator>
  <cp:keywords/>
  <dc:description/>
  <cp:lastModifiedBy>Akinteye Gbemisola</cp:lastModifiedBy>
  <cp:revision/>
  <dcterms:created xsi:type="dcterms:W3CDTF">2004-08-25T21:35:40Z</dcterms:created>
  <dcterms:modified xsi:type="dcterms:W3CDTF">2022-10-16T20:56:20Z</dcterms:modified>
  <cp:category/>
  <cp:contentStatus/>
</cp:coreProperties>
</file>