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tatistics on Users SM Behavior" sheetId="4" r:id="rId1"/>
    <sheet name="Data Set" sheetId="2" r:id="rId2"/>
  </sheets>
  <externalReferences>
    <externalReference r:id="rId3"/>
  </externalReferences>
  <definedNames>
    <definedName name="BinCount_SocialMedia_Mentions">'[1]Section 1 - Instruction'!$C$17</definedName>
    <definedName name="Bins_SocialMedia_Mentions">'Statistics on Users SM Behavior'!$B$20:$B$31</definedName>
    <definedName name="BinSize_SocialMedia_Mentions">'[1]Section 1 - Instruction'!$C$18</definedName>
    <definedName name="Correl_SocialMedia_WebsiteVisits">'Statistics on Users SM Behavior'!$C$43</definedName>
    <definedName name="CoVar_SocialMedia_Mentions">'Statistics on Users SM Behavior'!$C$40</definedName>
    <definedName name="Max_SocialMedia_Mentions">'[1]Section 1 - Instruction'!$C$15</definedName>
    <definedName name="Min_SocialMedia_Mentions">'Statistics on Users SM Behavior'!$C$14</definedName>
    <definedName name="Slope_WebsiteVisits_SocialMedia">'Statistics on Users SM Behavior'!$C$115</definedName>
    <definedName name="SocialMedia_Mentions" localSheetId="0">'[1]Data Set'!$B$7:$B$106</definedName>
    <definedName name="SocialMedia_Mentions">'Data Set'!$B$7:$B$106</definedName>
    <definedName name="StdDev_SocialMedia_Mentions">'[1]Section 1 - Instruction'!$C$10</definedName>
    <definedName name="Var_SocialMedia_Mentions">'Statistics on Users SM Behavior'!$C$37</definedName>
    <definedName name="Website_Visits" localSheetId="0">'[1]Data Set'!$C$7:$C$106</definedName>
    <definedName name="Website_Visits">'Data Set'!$C$7:$C$106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4" l="1"/>
  <c r="C121" i="4"/>
  <c r="C116" i="4"/>
  <c r="C115" i="4"/>
  <c r="C157" i="4"/>
  <c r="C156" i="4"/>
  <c r="C155" i="4"/>
  <c r="C154" i="4"/>
  <c r="C149" i="4"/>
  <c r="C148" i="4"/>
  <c r="C88" i="4"/>
  <c r="C85" i="4"/>
  <c r="C82" i="4"/>
  <c r="C79" i="4"/>
  <c r="C57" i="4"/>
  <c r="C60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C56" i="4"/>
  <c r="C52" i="4"/>
  <c r="C46" i="4"/>
  <c r="C43" i="4"/>
  <c r="C40" i="4"/>
  <c r="C37" i="4"/>
  <c r="C18" i="4"/>
  <c r="C15" i="4"/>
  <c r="C14" i="4"/>
  <c r="D10" i="4"/>
  <c r="E10" i="4" s="1"/>
  <c r="C10" i="4"/>
  <c r="A3" i="2"/>
  <c r="A2" i="2"/>
  <c r="A1" i="2"/>
  <c r="B20" i="4" l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</calcChain>
</file>

<file path=xl/sharedStrings.xml><?xml version="1.0" encoding="utf-8"?>
<sst xmlns="http://schemas.openxmlformats.org/spreadsheetml/2006/main" count="72" uniqueCount="42">
  <si>
    <t>Data Set</t>
  </si>
  <si>
    <t>SocialMediaMentions</t>
  </si>
  <si>
    <t>WebsiteVisits</t>
  </si>
  <si>
    <t>Calculate the standard deviation of SocialMedia Mentions</t>
  </si>
  <si>
    <t>=STDEV.S()</t>
  </si>
  <si>
    <t>Plot a histogram of the SocialMedia Mentions</t>
  </si>
  <si>
    <t>Calculate the minimum and maximum values for the plot</t>
  </si>
  <si>
    <t>=MIN()</t>
  </si>
  <si>
    <t>=MAX()</t>
  </si>
  <si>
    <t>Create bins for the histogram</t>
  </si>
  <si>
    <t>Bin Count</t>
  </si>
  <si>
    <t>Bin Size</t>
  </si>
  <si>
    <t>Bins</t>
  </si>
  <si>
    <t>Data Analysis ToolPak Output</t>
  </si>
  <si>
    <t>Histogram plot</t>
  </si>
  <si>
    <t>Bin</t>
  </si>
  <si>
    <t>Frequency</t>
  </si>
  <si>
    <t>More</t>
  </si>
  <si>
    <t>Calculate the variance SocialMedia Mentions</t>
  </si>
  <si>
    <t>=VAR.S()</t>
  </si>
  <si>
    <t>Calculate the variance SocialMedia Mentions and Website Visits</t>
  </si>
  <si>
    <t>=COVARIANCE.S()</t>
  </si>
  <si>
    <t>Calculate the correlation between SocialMedia Mentions and Website Visits</t>
  </si>
  <si>
    <t>=CORREL()</t>
  </si>
  <si>
    <t>Calculate the R-Squared between SocialMedia Mentions and Website Visits</t>
  </si>
  <si>
    <t>=RSQ()</t>
  </si>
  <si>
    <t>Calculate all of the above measures for the Website Visits</t>
  </si>
  <si>
    <t>Plot a scatter plot of the SocialMedia Mentions on the x-axis and the Website Visits on the y-axis</t>
  </si>
  <si>
    <t xml:space="preserve">Add a trendline and the line's equation to the plot </t>
  </si>
  <si>
    <t xml:space="preserve">Forecast the trendline forward 300 periods </t>
  </si>
  <si>
    <t>Use Excel functions to calculate the intercept and slope of the line</t>
  </si>
  <si>
    <t>=SLOPE()</t>
  </si>
  <si>
    <t>=INTERCEPT()</t>
  </si>
  <si>
    <t>Use the forecast function to predict values of y (Website Visits)</t>
  </si>
  <si>
    <t>=FORECAST()</t>
  </si>
  <si>
    <t>x</t>
  </si>
  <si>
    <t>y</t>
  </si>
  <si>
    <t>Plot a scatter plot of the Website Visits on the x-axis and the SocialMedia Mentions on the y-axis</t>
  </si>
  <si>
    <t>Forecast the trendline forward 10,000 periods</t>
  </si>
  <si>
    <t>Use the forecast function to predict values of y (SocialMedia Mentions)</t>
  </si>
  <si>
    <t>Project 1</t>
  </si>
  <si>
    <t>Statistics on Users' Social Media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</si>
</sst>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_);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0"/>
      <color theme="6" tint="-0.249977111117893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3"/>
      <name val="Calibri"/>
      <family val="2"/>
      <scheme val="minor"/>
    </font>
    <font>
      <b/>
      <sz val="10"/>
      <color theme="6"/>
      <name val="Arial"/>
      <family val="2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6" fillId="0" borderId="0"/>
    <xf numFmtId="0" fontId="2" fillId="0" borderId="0" applyAlignment="0" applyProtection="0"/>
  </cellStyleXfs>
  <cellXfs count="27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/>
    <xf numFmtId="164" fontId="7" fillId="0" borderId="0" xfId="3" applyFont="1" applyAlignment="1">
      <alignment horizontal="center"/>
    </xf>
    <xf numFmtId="39" fontId="8" fillId="0" borderId="0" xfId="3" applyNumberFormat="1" applyFont="1" applyAlignment="1">
      <alignment horizontal="center"/>
    </xf>
    <xf numFmtId="164" fontId="3" fillId="0" borderId="0" xfId="2" applyNumberFormat="1"/>
    <xf numFmtId="43" fontId="3" fillId="0" borderId="0" xfId="2" applyNumberFormat="1"/>
    <xf numFmtId="0" fontId="3" fillId="0" borderId="0" xfId="2" applyBorder="1"/>
    <xf numFmtId="0" fontId="9" fillId="0" borderId="0" xfId="4" applyFont="1"/>
    <xf numFmtId="0" fontId="10" fillId="0" borderId="0" xfId="2" applyFont="1"/>
    <xf numFmtId="0" fontId="3" fillId="0" borderId="0" xfId="2" quotePrefix="1"/>
    <xf numFmtId="4" fontId="3" fillId="2" borderId="0" xfId="2" applyNumberFormat="1" applyFill="1"/>
    <xf numFmtId="9" fontId="0" fillId="0" borderId="0" xfId="1" applyFont="1"/>
    <xf numFmtId="164" fontId="6" fillId="0" borderId="0" xfId="3"/>
    <xf numFmtId="0" fontId="3" fillId="0" borderId="0" xfId="2" applyAlignment="1">
      <alignment wrapText="1"/>
    </xf>
    <xf numFmtId="0" fontId="3" fillId="2" borderId="0" xfId="2" applyFill="1"/>
    <xf numFmtId="3" fontId="3" fillId="2" borderId="0" xfId="2" applyNumberFormat="1" applyFont="1" applyFill="1"/>
    <xf numFmtId="164" fontId="11" fillId="0" borderId="1" xfId="3" applyFont="1" applyFill="1" applyBorder="1" applyAlignment="1">
      <alignment horizontal="center"/>
    </xf>
    <xf numFmtId="3" fontId="3" fillId="2" borderId="0" xfId="2" applyNumberFormat="1" applyFill="1"/>
    <xf numFmtId="3" fontId="6" fillId="0" borderId="0" xfId="3" applyNumberFormat="1" applyFill="1" applyBorder="1" applyAlignment="1"/>
    <xf numFmtId="164" fontId="6" fillId="0" borderId="0" xfId="3" applyFill="1" applyBorder="1" applyAlignment="1"/>
    <xf numFmtId="164" fontId="6" fillId="0" borderId="2" xfId="3" applyFill="1" applyBorder="1" applyAlignment="1"/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3" fontId="3" fillId="0" borderId="0" xfId="2" applyNumberFormat="1"/>
    <xf numFmtId="0" fontId="3" fillId="0" borderId="3" xfId="2" applyBorder="1"/>
  </cellXfs>
  <cellStyles count="5">
    <cellStyle name="Normal" xfId="0" builtinId="0"/>
    <cellStyle name="Normal 2" xfId="2"/>
    <cellStyle name="Normal 3" xfId="3"/>
    <cellStyle name="Percent" xfId="1" builtinId="5"/>
    <cellStyle name="Smart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'Statistics on Users SM Behavior'!$D$63:$D$75</c:f>
              <c:strCache>
                <c:ptCount val="13"/>
                <c:pt idx="0">
                  <c:v>114</c:v>
                </c:pt>
                <c:pt idx="1">
                  <c:v>228</c:v>
                </c:pt>
                <c:pt idx="2">
                  <c:v>342</c:v>
                </c:pt>
                <c:pt idx="3">
                  <c:v>456</c:v>
                </c:pt>
                <c:pt idx="4">
                  <c:v>570</c:v>
                </c:pt>
                <c:pt idx="5">
                  <c:v>684</c:v>
                </c:pt>
                <c:pt idx="6">
                  <c:v>798</c:v>
                </c:pt>
                <c:pt idx="7">
                  <c:v>912</c:v>
                </c:pt>
                <c:pt idx="8">
                  <c:v>1,026</c:v>
                </c:pt>
                <c:pt idx="9">
                  <c:v>1,140</c:v>
                </c:pt>
                <c:pt idx="10">
                  <c:v>1,254</c:v>
                </c:pt>
                <c:pt idx="11">
                  <c:v>1,368</c:v>
                </c:pt>
                <c:pt idx="12">
                  <c:v>More </c:v>
                </c:pt>
              </c:strCache>
            </c:strRef>
          </c:cat>
          <c:val>
            <c:numRef>
              <c:f>'Statistics on Users SM Behavior'!$E$63:$E$75</c:f>
              <c:numCache>
                <c:formatCode>_(* #,##0_);_(* \(#,##0\);_(* "-"_);@_)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15</c:v>
                </c:pt>
                <c:pt idx="6">
                  <c:v>18</c:v>
                </c:pt>
                <c:pt idx="7">
                  <c:v>12</c:v>
                </c:pt>
                <c:pt idx="8">
                  <c:v>9</c:v>
                </c:pt>
                <c:pt idx="9">
                  <c:v>13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0-4D78-879E-30FBBD2C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627448"/>
        <c:axId val="477626664"/>
      </c:barChart>
      <c:catAx>
        <c:axId val="47762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26664"/>
        <c:crosses val="autoZero"/>
        <c:auto val="1"/>
        <c:lblAlgn val="ctr"/>
        <c:lblOffset val="100"/>
        <c:noMultiLvlLbl val="0"/>
      </c:catAx>
      <c:valAx>
        <c:axId val="4776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2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'[1]Data Set'!$C$6</c:f>
              <c:strCache>
                <c:ptCount val="1"/>
                <c:pt idx="0">
                  <c:v>WebsiteVisits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75385981164119"/>
                  <c:y val="0.36796710153877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'[1]Data Set'!$B$7:$B$106</c:f>
              <c:numCache>
                <c:formatCode>General</c:formatCode>
                <c:ptCount val="100"/>
                <c:pt idx="0">
                  <c:v>610</c:v>
                </c:pt>
                <c:pt idx="1">
                  <c:v>1135</c:v>
                </c:pt>
                <c:pt idx="2">
                  <c:v>725</c:v>
                </c:pt>
                <c:pt idx="3">
                  <c:v>325</c:v>
                </c:pt>
                <c:pt idx="4">
                  <c:v>1114</c:v>
                </c:pt>
                <c:pt idx="5">
                  <c:v>1031</c:v>
                </c:pt>
                <c:pt idx="6">
                  <c:v>856</c:v>
                </c:pt>
                <c:pt idx="7">
                  <c:v>713</c:v>
                </c:pt>
                <c:pt idx="8">
                  <c:v>544</c:v>
                </c:pt>
                <c:pt idx="9">
                  <c:v>1353</c:v>
                </c:pt>
                <c:pt idx="10">
                  <c:v>1246</c:v>
                </c:pt>
                <c:pt idx="11">
                  <c:v>664</c:v>
                </c:pt>
                <c:pt idx="12">
                  <c:v>709</c:v>
                </c:pt>
                <c:pt idx="13">
                  <c:v>491</c:v>
                </c:pt>
                <c:pt idx="14">
                  <c:v>733</c:v>
                </c:pt>
                <c:pt idx="15">
                  <c:v>1036</c:v>
                </c:pt>
                <c:pt idx="16">
                  <c:v>1044</c:v>
                </c:pt>
                <c:pt idx="17">
                  <c:v>1034</c:v>
                </c:pt>
                <c:pt idx="18">
                  <c:v>543</c:v>
                </c:pt>
                <c:pt idx="19">
                  <c:v>766</c:v>
                </c:pt>
                <c:pt idx="20">
                  <c:v>582</c:v>
                </c:pt>
                <c:pt idx="21">
                  <c:v>774</c:v>
                </c:pt>
                <c:pt idx="22">
                  <c:v>579</c:v>
                </c:pt>
                <c:pt idx="23">
                  <c:v>608</c:v>
                </c:pt>
                <c:pt idx="24">
                  <c:v>564</c:v>
                </c:pt>
                <c:pt idx="25">
                  <c:v>891</c:v>
                </c:pt>
                <c:pt idx="26">
                  <c:v>439</c:v>
                </c:pt>
                <c:pt idx="27">
                  <c:v>694</c:v>
                </c:pt>
                <c:pt idx="28">
                  <c:v>473</c:v>
                </c:pt>
                <c:pt idx="29">
                  <c:v>1081</c:v>
                </c:pt>
                <c:pt idx="30">
                  <c:v>591</c:v>
                </c:pt>
                <c:pt idx="31">
                  <c:v>505</c:v>
                </c:pt>
                <c:pt idx="32">
                  <c:v>707</c:v>
                </c:pt>
                <c:pt idx="33">
                  <c:v>806</c:v>
                </c:pt>
                <c:pt idx="34">
                  <c:v>836</c:v>
                </c:pt>
                <c:pt idx="35">
                  <c:v>985</c:v>
                </c:pt>
                <c:pt idx="36">
                  <c:v>510</c:v>
                </c:pt>
                <c:pt idx="37">
                  <c:v>700</c:v>
                </c:pt>
                <c:pt idx="38">
                  <c:v>449</c:v>
                </c:pt>
                <c:pt idx="39">
                  <c:v>1096</c:v>
                </c:pt>
                <c:pt idx="40">
                  <c:v>747</c:v>
                </c:pt>
                <c:pt idx="41">
                  <c:v>128</c:v>
                </c:pt>
                <c:pt idx="42">
                  <c:v>524</c:v>
                </c:pt>
                <c:pt idx="43">
                  <c:v>844</c:v>
                </c:pt>
                <c:pt idx="44">
                  <c:v>633</c:v>
                </c:pt>
                <c:pt idx="45">
                  <c:v>1041</c:v>
                </c:pt>
                <c:pt idx="46">
                  <c:v>581</c:v>
                </c:pt>
                <c:pt idx="47">
                  <c:v>1331</c:v>
                </c:pt>
                <c:pt idx="48">
                  <c:v>551</c:v>
                </c:pt>
                <c:pt idx="49">
                  <c:v>413</c:v>
                </c:pt>
                <c:pt idx="50">
                  <c:v>357</c:v>
                </c:pt>
                <c:pt idx="51">
                  <c:v>630</c:v>
                </c:pt>
                <c:pt idx="52">
                  <c:v>511</c:v>
                </c:pt>
                <c:pt idx="53">
                  <c:v>858</c:v>
                </c:pt>
                <c:pt idx="54">
                  <c:v>1376</c:v>
                </c:pt>
                <c:pt idx="55">
                  <c:v>557</c:v>
                </c:pt>
                <c:pt idx="56">
                  <c:v>812</c:v>
                </c:pt>
                <c:pt idx="57">
                  <c:v>776</c:v>
                </c:pt>
                <c:pt idx="58">
                  <c:v>821</c:v>
                </c:pt>
                <c:pt idx="59">
                  <c:v>846</c:v>
                </c:pt>
                <c:pt idx="60">
                  <c:v>694</c:v>
                </c:pt>
                <c:pt idx="61">
                  <c:v>737</c:v>
                </c:pt>
                <c:pt idx="62">
                  <c:v>285</c:v>
                </c:pt>
                <c:pt idx="63">
                  <c:v>586</c:v>
                </c:pt>
                <c:pt idx="64">
                  <c:v>1362</c:v>
                </c:pt>
                <c:pt idx="65">
                  <c:v>544</c:v>
                </c:pt>
                <c:pt idx="66">
                  <c:v>572</c:v>
                </c:pt>
                <c:pt idx="67">
                  <c:v>449</c:v>
                </c:pt>
                <c:pt idx="68">
                  <c:v>944</c:v>
                </c:pt>
                <c:pt idx="69">
                  <c:v>752</c:v>
                </c:pt>
                <c:pt idx="70">
                  <c:v>871</c:v>
                </c:pt>
                <c:pt idx="71">
                  <c:v>927</c:v>
                </c:pt>
                <c:pt idx="72">
                  <c:v>633</c:v>
                </c:pt>
                <c:pt idx="73">
                  <c:v>1031</c:v>
                </c:pt>
                <c:pt idx="74">
                  <c:v>210</c:v>
                </c:pt>
                <c:pt idx="75">
                  <c:v>607</c:v>
                </c:pt>
                <c:pt idx="76">
                  <c:v>589</c:v>
                </c:pt>
                <c:pt idx="77">
                  <c:v>352</c:v>
                </c:pt>
                <c:pt idx="78">
                  <c:v>917</c:v>
                </c:pt>
                <c:pt idx="79">
                  <c:v>826</c:v>
                </c:pt>
                <c:pt idx="80">
                  <c:v>734</c:v>
                </c:pt>
                <c:pt idx="81">
                  <c:v>1048</c:v>
                </c:pt>
                <c:pt idx="82">
                  <c:v>1085</c:v>
                </c:pt>
                <c:pt idx="83">
                  <c:v>534</c:v>
                </c:pt>
                <c:pt idx="84">
                  <c:v>779</c:v>
                </c:pt>
                <c:pt idx="85">
                  <c:v>543</c:v>
                </c:pt>
                <c:pt idx="86">
                  <c:v>350</c:v>
                </c:pt>
                <c:pt idx="87">
                  <c:v>1001</c:v>
                </c:pt>
                <c:pt idx="88">
                  <c:v>306</c:v>
                </c:pt>
                <c:pt idx="89">
                  <c:v>976</c:v>
                </c:pt>
                <c:pt idx="90">
                  <c:v>958</c:v>
                </c:pt>
                <c:pt idx="91">
                  <c:v>922</c:v>
                </c:pt>
                <c:pt idx="92">
                  <c:v>572</c:v>
                </c:pt>
                <c:pt idx="93">
                  <c:v>1324</c:v>
                </c:pt>
                <c:pt idx="94">
                  <c:v>1150</c:v>
                </c:pt>
                <c:pt idx="95">
                  <c:v>688</c:v>
                </c:pt>
                <c:pt idx="96">
                  <c:v>1022</c:v>
                </c:pt>
                <c:pt idx="97">
                  <c:v>811</c:v>
                </c:pt>
                <c:pt idx="98">
                  <c:v>1037</c:v>
                </c:pt>
                <c:pt idx="99">
                  <c:v>739</c:v>
                </c:pt>
              </c:numCache>
            </c:numRef>
          </c:xVal>
          <c:yVal>
            <c:numRef>
              <c:f>'[1]Data Set'!$C$7:$C$106</c:f>
              <c:numCache>
                <c:formatCode>General</c:formatCode>
                <c:ptCount val="100"/>
                <c:pt idx="0">
                  <c:v>16211</c:v>
                </c:pt>
                <c:pt idx="1">
                  <c:v>33564</c:v>
                </c:pt>
                <c:pt idx="2">
                  <c:v>13596</c:v>
                </c:pt>
                <c:pt idx="3">
                  <c:v>6516</c:v>
                </c:pt>
                <c:pt idx="4">
                  <c:v>28869</c:v>
                </c:pt>
                <c:pt idx="5">
                  <c:v>20657</c:v>
                </c:pt>
                <c:pt idx="6">
                  <c:v>28396</c:v>
                </c:pt>
                <c:pt idx="7">
                  <c:v>28863</c:v>
                </c:pt>
                <c:pt idx="8">
                  <c:v>23748</c:v>
                </c:pt>
                <c:pt idx="9">
                  <c:v>35529</c:v>
                </c:pt>
                <c:pt idx="10">
                  <c:v>31512</c:v>
                </c:pt>
                <c:pt idx="11">
                  <c:v>15828</c:v>
                </c:pt>
                <c:pt idx="12">
                  <c:v>21825</c:v>
                </c:pt>
                <c:pt idx="13">
                  <c:v>16702</c:v>
                </c:pt>
                <c:pt idx="14">
                  <c:v>22022</c:v>
                </c:pt>
                <c:pt idx="15">
                  <c:v>25165</c:v>
                </c:pt>
                <c:pt idx="16">
                  <c:v>19478</c:v>
                </c:pt>
                <c:pt idx="17">
                  <c:v>24126</c:v>
                </c:pt>
                <c:pt idx="18">
                  <c:v>12011</c:v>
                </c:pt>
                <c:pt idx="19">
                  <c:v>23548</c:v>
                </c:pt>
                <c:pt idx="20">
                  <c:v>15179</c:v>
                </c:pt>
                <c:pt idx="21">
                  <c:v>20239</c:v>
                </c:pt>
                <c:pt idx="22">
                  <c:v>14604</c:v>
                </c:pt>
                <c:pt idx="23">
                  <c:v>23984</c:v>
                </c:pt>
                <c:pt idx="24">
                  <c:v>13886</c:v>
                </c:pt>
                <c:pt idx="25">
                  <c:v>20208</c:v>
                </c:pt>
                <c:pt idx="26">
                  <c:v>7648</c:v>
                </c:pt>
                <c:pt idx="27">
                  <c:v>23363</c:v>
                </c:pt>
                <c:pt idx="28">
                  <c:v>17564</c:v>
                </c:pt>
                <c:pt idx="29">
                  <c:v>26423</c:v>
                </c:pt>
                <c:pt idx="30">
                  <c:v>9159</c:v>
                </c:pt>
                <c:pt idx="31">
                  <c:v>10359</c:v>
                </c:pt>
                <c:pt idx="32">
                  <c:v>18196</c:v>
                </c:pt>
                <c:pt idx="33">
                  <c:v>18907</c:v>
                </c:pt>
                <c:pt idx="34">
                  <c:v>31227</c:v>
                </c:pt>
                <c:pt idx="35">
                  <c:v>25332</c:v>
                </c:pt>
                <c:pt idx="36">
                  <c:v>6866</c:v>
                </c:pt>
                <c:pt idx="37">
                  <c:v>23184</c:v>
                </c:pt>
                <c:pt idx="38">
                  <c:v>17631</c:v>
                </c:pt>
                <c:pt idx="39">
                  <c:v>31239</c:v>
                </c:pt>
                <c:pt idx="40">
                  <c:v>7774</c:v>
                </c:pt>
                <c:pt idx="41">
                  <c:v>6918</c:v>
                </c:pt>
                <c:pt idx="42">
                  <c:v>21821</c:v>
                </c:pt>
                <c:pt idx="43">
                  <c:v>19865</c:v>
                </c:pt>
                <c:pt idx="44">
                  <c:v>11124</c:v>
                </c:pt>
                <c:pt idx="45">
                  <c:v>24879</c:v>
                </c:pt>
                <c:pt idx="46">
                  <c:v>14125</c:v>
                </c:pt>
                <c:pt idx="47">
                  <c:v>42990</c:v>
                </c:pt>
                <c:pt idx="48">
                  <c:v>13641</c:v>
                </c:pt>
                <c:pt idx="49">
                  <c:v>7582</c:v>
                </c:pt>
                <c:pt idx="50">
                  <c:v>6681</c:v>
                </c:pt>
                <c:pt idx="51">
                  <c:v>17233</c:v>
                </c:pt>
                <c:pt idx="52">
                  <c:v>11035</c:v>
                </c:pt>
                <c:pt idx="53">
                  <c:v>23923</c:v>
                </c:pt>
                <c:pt idx="54">
                  <c:v>30318</c:v>
                </c:pt>
                <c:pt idx="55">
                  <c:v>20609</c:v>
                </c:pt>
                <c:pt idx="56">
                  <c:v>19226</c:v>
                </c:pt>
                <c:pt idx="57">
                  <c:v>24259</c:v>
                </c:pt>
                <c:pt idx="58">
                  <c:v>21590</c:v>
                </c:pt>
                <c:pt idx="59">
                  <c:v>12145</c:v>
                </c:pt>
                <c:pt idx="60">
                  <c:v>18937</c:v>
                </c:pt>
                <c:pt idx="61">
                  <c:v>21651</c:v>
                </c:pt>
                <c:pt idx="62">
                  <c:v>6042</c:v>
                </c:pt>
                <c:pt idx="63">
                  <c:v>16913</c:v>
                </c:pt>
                <c:pt idx="64">
                  <c:v>28918</c:v>
                </c:pt>
                <c:pt idx="65">
                  <c:v>8576</c:v>
                </c:pt>
                <c:pt idx="66">
                  <c:v>10169</c:v>
                </c:pt>
                <c:pt idx="67">
                  <c:v>7947</c:v>
                </c:pt>
                <c:pt idx="68">
                  <c:v>25512</c:v>
                </c:pt>
                <c:pt idx="69">
                  <c:v>16355</c:v>
                </c:pt>
                <c:pt idx="70">
                  <c:v>20529</c:v>
                </c:pt>
                <c:pt idx="71">
                  <c:v>30236</c:v>
                </c:pt>
                <c:pt idx="72">
                  <c:v>12748</c:v>
                </c:pt>
                <c:pt idx="73">
                  <c:v>22205</c:v>
                </c:pt>
                <c:pt idx="74">
                  <c:v>1991</c:v>
                </c:pt>
                <c:pt idx="75">
                  <c:v>31919</c:v>
                </c:pt>
                <c:pt idx="76">
                  <c:v>9521</c:v>
                </c:pt>
                <c:pt idx="77">
                  <c:v>14238</c:v>
                </c:pt>
                <c:pt idx="78">
                  <c:v>21714</c:v>
                </c:pt>
                <c:pt idx="79">
                  <c:v>24143</c:v>
                </c:pt>
                <c:pt idx="80">
                  <c:v>16728</c:v>
                </c:pt>
                <c:pt idx="81">
                  <c:v>29774</c:v>
                </c:pt>
                <c:pt idx="82">
                  <c:v>24263</c:v>
                </c:pt>
                <c:pt idx="83">
                  <c:v>23612</c:v>
                </c:pt>
                <c:pt idx="84">
                  <c:v>20990</c:v>
                </c:pt>
                <c:pt idx="85">
                  <c:v>8486</c:v>
                </c:pt>
                <c:pt idx="86">
                  <c:v>13111</c:v>
                </c:pt>
                <c:pt idx="87">
                  <c:v>28203</c:v>
                </c:pt>
                <c:pt idx="88">
                  <c:v>15731</c:v>
                </c:pt>
                <c:pt idx="89">
                  <c:v>28684</c:v>
                </c:pt>
                <c:pt idx="90">
                  <c:v>23090</c:v>
                </c:pt>
                <c:pt idx="91">
                  <c:v>28440</c:v>
                </c:pt>
                <c:pt idx="92">
                  <c:v>13455</c:v>
                </c:pt>
                <c:pt idx="93">
                  <c:v>22624</c:v>
                </c:pt>
                <c:pt idx="94">
                  <c:v>31787</c:v>
                </c:pt>
                <c:pt idx="95">
                  <c:v>23261</c:v>
                </c:pt>
                <c:pt idx="96">
                  <c:v>37393</c:v>
                </c:pt>
                <c:pt idx="97">
                  <c:v>25225</c:v>
                </c:pt>
                <c:pt idx="98">
                  <c:v>26127</c:v>
                </c:pt>
                <c:pt idx="99">
                  <c:v>20104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7-442B-B8AF-791C21E9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27784"/>
        <c:axId val="543928960"/>
      </c:scatterChart>
      <c:valAx>
        <c:axId val="54392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8960"/>
        <c:crosses val="autoZero"/>
        <c:crossBetween val="midCat"/>
      </c:valAx>
      <c:valAx>
        <c:axId val="543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2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3587051618549E-3"/>
                  <c:y val="-9.7490157480314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'[1]Data Set'!$C$7:$C$106</c:f>
              <c:numCache>
                <c:formatCode>General</c:formatCode>
                <c:ptCount val="100"/>
                <c:pt idx="0">
                  <c:v>16211</c:v>
                </c:pt>
                <c:pt idx="1">
                  <c:v>33564</c:v>
                </c:pt>
                <c:pt idx="2">
                  <c:v>13596</c:v>
                </c:pt>
                <c:pt idx="3">
                  <c:v>6516</c:v>
                </c:pt>
                <c:pt idx="4">
                  <c:v>28869</c:v>
                </c:pt>
                <c:pt idx="5">
                  <c:v>20657</c:v>
                </c:pt>
                <c:pt idx="6">
                  <c:v>28396</c:v>
                </c:pt>
                <c:pt idx="7">
                  <c:v>28863</c:v>
                </c:pt>
                <c:pt idx="8">
                  <c:v>23748</c:v>
                </c:pt>
                <c:pt idx="9">
                  <c:v>35529</c:v>
                </c:pt>
                <c:pt idx="10">
                  <c:v>31512</c:v>
                </c:pt>
                <c:pt idx="11">
                  <c:v>15828</c:v>
                </c:pt>
                <c:pt idx="12">
                  <c:v>21825</c:v>
                </c:pt>
                <c:pt idx="13">
                  <c:v>16702</c:v>
                </c:pt>
                <c:pt idx="14">
                  <c:v>22022</c:v>
                </c:pt>
                <c:pt idx="15">
                  <c:v>25165</c:v>
                </c:pt>
                <c:pt idx="16">
                  <c:v>19478</c:v>
                </c:pt>
                <c:pt idx="17">
                  <c:v>24126</c:v>
                </c:pt>
                <c:pt idx="18">
                  <c:v>12011</c:v>
                </c:pt>
                <c:pt idx="19">
                  <c:v>23548</c:v>
                </c:pt>
                <c:pt idx="20">
                  <c:v>15179</c:v>
                </c:pt>
                <c:pt idx="21">
                  <c:v>20239</c:v>
                </c:pt>
                <c:pt idx="22">
                  <c:v>14604</c:v>
                </c:pt>
                <c:pt idx="23">
                  <c:v>23984</c:v>
                </c:pt>
                <c:pt idx="24">
                  <c:v>13886</c:v>
                </c:pt>
                <c:pt idx="25">
                  <c:v>20208</c:v>
                </c:pt>
                <c:pt idx="26">
                  <c:v>7648</c:v>
                </c:pt>
                <c:pt idx="27">
                  <c:v>23363</c:v>
                </c:pt>
                <c:pt idx="28">
                  <c:v>17564</c:v>
                </c:pt>
                <c:pt idx="29">
                  <c:v>26423</c:v>
                </c:pt>
                <c:pt idx="30">
                  <c:v>9159</c:v>
                </c:pt>
                <c:pt idx="31">
                  <c:v>10359</c:v>
                </c:pt>
                <c:pt idx="32">
                  <c:v>18196</c:v>
                </c:pt>
                <c:pt idx="33">
                  <c:v>18907</c:v>
                </c:pt>
                <c:pt idx="34">
                  <c:v>31227</c:v>
                </c:pt>
                <c:pt idx="35">
                  <c:v>25332</c:v>
                </c:pt>
                <c:pt idx="36">
                  <c:v>6866</c:v>
                </c:pt>
                <c:pt idx="37">
                  <c:v>23184</c:v>
                </c:pt>
                <c:pt idx="38">
                  <c:v>17631</c:v>
                </c:pt>
                <c:pt idx="39">
                  <c:v>31239</c:v>
                </c:pt>
                <c:pt idx="40">
                  <c:v>7774</c:v>
                </c:pt>
                <c:pt idx="41">
                  <c:v>6918</c:v>
                </c:pt>
                <c:pt idx="42">
                  <c:v>21821</c:v>
                </c:pt>
                <c:pt idx="43">
                  <c:v>19865</c:v>
                </c:pt>
                <c:pt idx="44">
                  <c:v>11124</c:v>
                </c:pt>
                <c:pt idx="45">
                  <c:v>24879</c:v>
                </c:pt>
                <c:pt idx="46">
                  <c:v>14125</c:v>
                </c:pt>
                <c:pt idx="47">
                  <c:v>42990</c:v>
                </c:pt>
                <c:pt idx="48">
                  <c:v>13641</c:v>
                </c:pt>
                <c:pt idx="49">
                  <c:v>7582</c:v>
                </c:pt>
                <c:pt idx="50">
                  <c:v>6681</c:v>
                </c:pt>
                <c:pt idx="51">
                  <c:v>17233</c:v>
                </c:pt>
                <c:pt idx="52">
                  <c:v>11035</c:v>
                </c:pt>
                <c:pt idx="53">
                  <c:v>23923</c:v>
                </c:pt>
                <c:pt idx="54">
                  <c:v>30318</c:v>
                </c:pt>
                <c:pt idx="55">
                  <c:v>20609</c:v>
                </c:pt>
                <c:pt idx="56">
                  <c:v>19226</c:v>
                </c:pt>
                <c:pt idx="57">
                  <c:v>24259</c:v>
                </c:pt>
                <c:pt idx="58">
                  <c:v>21590</c:v>
                </c:pt>
                <c:pt idx="59">
                  <c:v>12145</c:v>
                </c:pt>
                <c:pt idx="60">
                  <c:v>18937</c:v>
                </c:pt>
                <c:pt idx="61">
                  <c:v>21651</c:v>
                </c:pt>
                <c:pt idx="62">
                  <c:v>6042</c:v>
                </c:pt>
                <c:pt idx="63">
                  <c:v>16913</c:v>
                </c:pt>
                <c:pt idx="64">
                  <c:v>28918</c:v>
                </c:pt>
                <c:pt idx="65">
                  <c:v>8576</c:v>
                </c:pt>
                <c:pt idx="66">
                  <c:v>10169</c:v>
                </c:pt>
                <c:pt idx="67">
                  <c:v>7947</c:v>
                </c:pt>
                <c:pt idx="68">
                  <c:v>25512</c:v>
                </c:pt>
                <c:pt idx="69">
                  <c:v>16355</c:v>
                </c:pt>
                <c:pt idx="70">
                  <c:v>20529</c:v>
                </c:pt>
                <c:pt idx="71">
                  <c:v>30236</c:v>
                </c:pt>
                <c:pt idx="72">
                  <c:v>12748</c:v>
                </c:pt>
                <c:pt idx="73">
                  <c:v>22205</c:v>
                </c:pt>
                <c:pt idx="74">
                  <c:v>1991</c:v>
                </c:pt>
                <c:pt idx="75">
                  <c:v>31919</c:v>
                </c:pt>
                <c:pt idx="76">
                  <c:v>9521</c:v>
                </c:pt>
                <c:pt idx="77">
                  <c:v>14238</c:v>
                </c:pt>
                <c:pt idx="78">
                  <c:v>21714</c:v>
                </c:pt>
                <c:pt idx="79">
                  <c:v>24143</c:v>
                </c:pt>
                <c:pt idx="80">
                  <c:v>16728</c:v>
                </c:pt>
                <c:pt idx="81">
                  <c:v>29774</c:v>
                </c:pt>
                <c:pt idx="82">
                  <c:v>24263</c:v>
                </c:pt>
                <c:pt idx="83">
                  <c:v>23612</c:v>
                </c:pt>
                <c:pt idx="84">
                  <c:v>20990</c:v>
                </c:pt>
                <c:pt idx="85">
                  <c:v>8486</c:v>
                </c:pt>
                <c:pt idx="86">
                  <c:v>13111</c:v>
                </c:pt>
                <c:pt idx="87">
                  <c:v>28203</c:v>
                </c:pt>
                <c:pt idx="88">
                  <c:v>15731</c:v>
                </c:pt>
                <c:pt idx="89">
                  <c:v>28684</c:v>
                </c:pt>
                <c:pt idx="90">
                  <c:v>23090</c:v>
                </c:pt>
                <c:pt idx="91">
                  <c:v>28440</c:v>
                </c:pt>
                <c:pt idx="92">
                  <c:v>13455</c:v>
                </c:pt>
                <c:pt idx="93">
                  <c:v>22624</c:v>
                </c:pt>
                <c:pt idx="94">
                  <c:v>31787</c:v>
                </c:pt>
                <c:pt idx="95">
                  <c:v>23261</c:v>
                </c:pt>
                <c:pt idx="96">
                  <c:v>37393</c:v>
                </c:pt>
                <c:pt idx="97">
                  <c:v>25225</c:v>
                </c:pt>
                <c:pt idx="98">
                  <c:v>26127</c:v>
                </c:pt>
                <c:pt idx="99">
                  <c:v>20104</c:v>
                </c:pt>
              </c:numCache>
            </c:numRef>
          </c:xVal>
          <c:yVal>
            <c:numRef>
              <c:f>'[1]Data Set'!$D$7:$D$106</c:f>
              <c:numCache>
                <c:formatCode>General</c:formatCode>
                <c:ptCount val="100"/>
                <c:pt idx="0">
                  <c:v>610</c:v>
                </c:pt>
                <c:pt idx="1">
                  <c:v>1135</c:v>
                </c:pt>
                <c:pt idx="2">
                  <c:v>725</c:v>
                </c:pt>
                <c:pt idx="3">
                  <c:v>325</c:v>
                </c:pt>
                <c:pt idx="4">
                  <c:v>1114</c:v>
                </c:pt>
                <c:pt idx="5">
                  <c:v>1031</c:v>
                </c:pt>
                <c:pt idx="6">
                  <c:v>856</c:v>
                </c:pt>
                <c:pt idx="7">
                  <c:v>713</c:v>
                </c:pt>
                <c:pt idx="8">
                  <c:v>544</c:v>
                </c:pt>
                <c:pt idx="9">
                  <c:v>1353</c:v>
                </c:pt>
                <c:pt idx="10">
                  <c:v>1246</c:v>
                </c:pt>
                <c:pt idx="11">
                  <c:v>664</c:v>
                </c:pt>
                <c:pt idx="12">
                  <c:v>709</c:v>
                </c:pt>
                <c:pt idx="13">
                  <c:v>491</c:v>
                </c:pt>
                <c:pt idx="14">
                  <c:v>733</c:v>
                </c:pt>
                <c:pt idx="15">
                  <c:v>1036</c:v>
                </c:pt>
                <c:pt idx="16">
                  <c:v>1044</c:v>
                </c:pt>
                <c:pt idx="17">
                  <c:v>1034</c:v>
                </c:pt>
                <c:pt idx="18">
                  <c:v>543</c:v>
                </c:pt>
                <c:pt idx="19">
                  <c:v>766</c:v>
                </c:pt>
                <c:pt idx="20">
                  <c:v>582</c:v>
                </c:pt>
                <c:pt idx="21">
                  <c:v>774</c:v>
                </c:pt>
                <c:pt idx="22">
                  <c:v>579</c:v>
                </c:pt>
                <c:pt idx="23">
                  <c:v>608</c:v>
                </c:pt>
                <c:pt idx="24">
                  <c:v>564</c:v>
                </c:pt>
                <c:pt idx="25">
                  <c:v>891</c:v>
                </c:pt>
                <c:pt idx="26">
                  <c:v>439</c:v>
                </c:pt>
                <c:pt idx="27">
                  <c:v>694</c:v>
                </c:pt>
                <c:pt idx="28">
                  <c:v>473</c:v>
                </c:pt>
                <c:pt idx="29">
                  <c:v>1081</c:v>
                </c:pt>
                <c:pt idx="30">
                  <c:v>591</c:v>
                </c:pt>
                <c:pt idx="31">
                  <c:v>505</c:v>
                </c:pt>
                <c:pt idx="32">
                  <c:v>707</c:v>
                </c:pt>
                <c:pt idx="33">
                  <c:v>806</c:v>
                </c:pt>
                <c:pt idx="34">
                  <c:v>836</c:v>
                </c:pt>
                <c:pt idx="35">
                  <c:v>985</c:v>
                </c:pt>
                <c:pt idx="36">
                  <c:v>510</c:v>
                </c:pt>
                <c:pt idx="37">
                  <c:v>700</c:v>
                </c:pt>
                <c:pt idx="38">
                  <c:v>449</c:v>
                </c:pt>
                <c:pt idx="39">
                  <c:v>1096</c:v>
                </c:pt>
                <c:pt idx="40">
                  <c:v>747</c:v>
                </c:pt>
                <c:pt idx="41">
                  <c:v>128</c:v>
                </c:pt>
                <c:pt idx="42">
                  <c:v>524</c:v>
                </c:pt>
                <c:pt idx="43">
                  <c:v>844</c:v>
                </c:pt>
                <c:pt idx="44">
                  <c:v>633</c:v>
                </c:pt>
                <c:pt idx="45">
                  <c:v>1041</c:v>
                </c:pt>
                <c:pt idx="46">
                  <c:v>581</c:v>
                </c:pt>
                <c:pt idx="47">
                  <c:v>1331</c:v>
                </c:pt>
                <c:pt idx="48">
                  <c:v>551</c:v>
                </c:pt>
                <c:pt idx="49">
                  <c:v>413</c:v>
                </c:pt>
                <c:pt idx="50">
                  <c:v>357</c:v>
                </c:pt>
                <c:pt idx="51">
                  <c:v>630</c:v>
                </c:pt>
                <c:pt idx="52">
                  <c:v>511</c:v>
                </c:pt>
                <c:pt idx="53">
                  <c:v>858</c:v>
                </c:pt>
                <c:pt idx="54">
                  <c:v>1376</c:v>
                </c:pt>
                <c:pt idx="55">
                  <c:v>557</c:v>
                </c:pt>
                <c:pt idx="56">
                  <c:v>812</c:v>
                </c:pt>
                <c:pt idx="57">
                  <c:v>776</c:v>
                </c:pt>
                <c:pt idx="58">
                  <c:v>821</c:v>
                </c:pt>
                <c:pt idx="59">
                  <c:v>846</c:v>
                </c:pt>
                <c:pt idx="60">
                  <c:v>694</c:v>
                </c:pt>
                <c:pt idx="61">
                  <c:v>737</c:v>
                </c:pt>
                <c:pt idx="62">
                  <c:v>285</c:v>
                </c:pt>
                <c:pt idx="63">
                  <c:v>586</c:v>
                </c:pt>
                <c:pt idx="64">
                  <c:v>1362</c:v>
                </c:pt>
                <c:pt idx="65">
                  <c:v>544</c:v>
                </c:pt>
                <c:pt idx="66">
                  <c:v>572</c:v>
                </c:pt>
                <c:pt idx="67">
                  <c:v>449</c:v>
                </c:pt>
                <c:pt idx="68">
                  <c:v>944</c:v>
                </c:pt>
                <c:pt idx="69">
                  <c:v>752</c:v>
                </c:pt>
                <c:pt idx="70">
                  <c:v>871</c:v>
                </c:pt>
                <c:pt idx="71">
                  <c:v>927</c:v>
                </c:pt>
                <c:pt idx="72">
                  <c:v>633</c:v>
                </c:pt>
                <c:pt idx="73">
                  <c:v>1031</c:v>
                </c:pt>
                <c:pt idx="74">
                  <c:v>210</c:v>
                </c:pt>
                <c:pt idx="75">
                  <c:v>607</c:v>
                </c:pt>
                <c:pt idx="76">
                  <c:v>589</c:v>
                </c:pt>
                <c:pt idx="77">
                  <c:v>352</c:v>
                </c:pt>
                <c:pt idx="78">
                  <c:v>917</c:v>
                </c:pt>
                <c:pt idx="79">
                  <c:v>826</c:v>
                </c:pt>
                <c:pt idx="80">
                  <c:v>734</c:v>
                </c:pt>
                <c:pt idx="81">
                  <c:v>1048</c:v>
                </c:pt>
                <c:pt idx="82">
                  <c:v>1085</c:v>
                </c:pt>
                <c:pt idx="83">
                  <c:v>534</c:v>
                </c:pt>
                <c:pt idx="84">
                  <c:v>779</c:v>
                </c:pt>
                <c:pt idx="85">
                  <c:v>543</c:v>
                </c:pt>
                <c:pt idx="86">
                  <c:v>350</c:v>
                </c:pt>
                <c:pt idx="87">
                  <c:v>1001</c:v>
                </c:pt>
                <c:pt idx="88">
                  <c:v>306</c:v>
                </c:pt>
                <c:pt idx="89">
                  <c:v>976</c:v>
                </c:pt>
                <c:pt idx="90">
                  <c:v>958</c:v>
                </c:pt>
                <c:pt idx="91">
                  <c:v>922</c:v>
                </c:pt>
                <c:pt idx="92">
                  <c:v>572</c:v>
                </c:pt>
                <c:pt idx="93">
                  <c:v>1324</c:v>
                </c:pt>
                <c:pt idx="94">
                  <c:v>1150</c:v>
                </c:pt>
                <c:pt idx="95">
                  <c:v>688</c:v>
                </c:pt>
                <c:pt idx="96">
                  <c:v>1022</c:v>
                </c:pt>
                <c:pt idx="97">
                  <c:v>811</c:v>
                </c:pt>
                <c:pt idx="98">
                  <c:v>1037</c:v>
                </c:pt>
                <c:pt idx="99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4-4867-B98A-2AC49A7E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99887"/>
        <c:axId val="1703028111"/>
      </c:scatterChart>
      <c:valAx>
        <c:axId val="169999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28111"/>
        <c:crosses val="autoZero"/>
        <c:crossBetween val="midCat"/>
      </c:valAx>
      <c:valAx>
        <c:axId val="17030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61</xdr:row>
      <xdr:rowOff>12700</xdr:rowOff>
    </xdr:from>
    <xdr:to>
      <xdr:col>14</xdr:col>
      <xdr:colOff>76200</xdr:colOff>
      <xdr:row>75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B12A6-2A53-452A-AF25-B942C045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371475</xdr:colOff>
      <xdr:row>112</xdr:row>
      <xdr:rowOff>32385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88DA9C-12A2-4182-8B29-B6F7BF42D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276225</xdr:colOff>
      <xdr:row>144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EE9124-46CB-4DB5-94B7-865FC6DA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me/Desktop/Trainings/Data%20Analytics-PWC/Course%202-Problem%20Solving%20with%20Excel/Week%204/Problem%20Solving%20with%20Excel_Week%204_Statistical%20forcasting_Student%20Version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 of Contents"/>
      <sheetName val="Data Set"/>
      <sheetName val="Section 1 - Instruction"/>
      <sheetName val="Section 1 - (ANS)"/>
    </sheetNames>
    <sheetDataSet>
      <sheetData sheetId="0">
        <row r="1">
          <cell r="A1" t="str">
            <v>Problem Solving with Excel</v>
          </cell>
        </row>
        <row r="2">
          <cell r="A2" t="str">
            <v>Week 4</v>
          </cell>
        </row>
        <row r="3">
          <cell r="A3" t="str">
            <v>Statistical Forecasting</v>
          </cell>
        </row>
      </sheetData>
      <sheetData sheetId="1" refreshError="1"/>
      <sheetData sheetId="2">
        <row r="6">
          <cell r="C6" t="str">
            <v>WebsiteVisits</v>
          </cell>
        </row>
        <row r="7">
          <cell r="B7">
            <v>610</v>
          </cell>
          <cell r="C7">
            <v>16211</v>
          </cell>
          <cell r="D7">
            <v>610</v>
          </cell>
        </row>
        <row r="8">
          <cell r="B8">
            <v>1135</v>
          </cell>
          <cell r="C8">
            <v>33564</v>
          </cell>
          <cell r="D8">
            <v>1135</v>
          </cell>
        </row>
        <row r="9">
          <cell r="B9">
            <v>725</v>
          </cell>
          <cell r="C9">
            <v>13596</v>
          </cell>
          <cell r="D9">
            <v>725</v>
          </cell>
        </row>
        <row r="10">
          <cell r="B10">
            <v>325</v>
          </cell>
          <cell r="C10">
            <v>6516</v>
          </cell>
          <cell r="D10">
            <v>325</v>
          </cell>
        </row>
        <row r="11">
          <cell r="B11">
            <v>1114</v>
          </cell>
          <cell r="C11">
            <v>28869</v>
          </cell>
          <cell r="D11">
            <v>1114</v>
          </cell>
        </row>
        <row r="12">
          <cell r="B12">
            <v>1031</v>
          </cell>
          <cell r="C12">
            <v>20657</v>
          </cell>
          <cell r="D12">
            <v>1031</v>
          </cell>
        </row>
        <row r="13">
          <cell r="B13">
            <v>856</v>
          </cell>
          <cell r="C13">
            <v>28396</v>
          </cell>
          <cell r="D13">
            <v>856</v>
          </cell>
        </row>
        <row r="14">
          <cell r="B14">
            <v>713</v>
          </cell>
          <cell r="C14">
            <v>28863</v>
          </cell>
          <cell r="D14">
            <v>713</v>
          </cell>
        </row>
        <row r="15">
          <cell r="B15">
            <v>544</v>
          </cell>
          <cell r="C15">
            <v>23748</v>
          </cell>
          <cell r="D15">
            <v>544</v>
          </cell>
        </row>
        <row r="16">
          <cell r="B16">
            <v>1353</v>
          </cell>
          <cell r="C16">
            <v>35529</v>
          </cell>
          <cell r="D16">
            <v>1353</v>
          </cell>
        </row>
        <row r="17">
          <cell r="B17">
            <v>1246</v>
          </cell>
          <cell r="C17">
            <v>31512</v>
          </cell>
          <cell r="D17">
            <v>1246</v>
          </cell>
        </row>
        <row r="18">
          <cell r="B18">
            <v>664</v>
          </cell>
          <cell r="C18">
            <v>15828</v>
          </cell>
          <cell r="D18">
            <v>664</v>
          </cell>
        </row>
        <row r="19">
          <cell r="B19">
            <v>709</v>
          </cell>
          <cell r="C19">
            <v>21825</v>
          </cell>
          <cell r="D19">
            <v>709</v>
          </cell>
        </row>
        <row r="20">
          <cell r="B20">
            <v>491</v>
          </cell>
          <cell r="C20">
            <v>16702</v>
          </cell>
          <cell r="D20">
            <v>491</v>
          </cell>
        </row>
        <row r="21">
          <cell r="B21">
            <v>733</v>
          </cell>
          <cell r="C21">
            <v>22022</v>
          </cell>
          <cell r="D21">
            <v>733</v>
          </cell>
        </row>
        <row r="22">
          <cell r="B22">
            <v>1036</v>
          </cell>
          <cell r="C22">
            <v>25165</v>
          </cell>
          <cell r="D22">
            <v>1036</v>
          </cell>
        </row>
        <row r="23">
          <cell r="B23">
            <v>1044</v>
          </cell>
          <cell r="C23">
            <v>19478</v>
          </cell>
          <cell r="D23">
            <v>1044</v>
          </cell>
        </row>
        <row r="24">
          <cell r="B24">
            <v>1034</v>
          </cell>
          <cell r="C24">
            <v>24126</v>
          </cell>
          <cell r="D24">
            <v>1034</v>
          </cell>
        </row>
        <row r="25">
          <cell r="B25">
            <v>543</v>
          </cell>
          <cell r="C25">
            <v>12011</v>
          </cell>
          <cell r="D25">
            <v>543</v>
          </cell>
        </row>
        <row r="26">
          <cell r="B26">
            <v>766</v>
          </cell>
          <cell r="C26">
            <v>23548</v>
          </cell>
          <cell r="D26">
            <v>766</v>
          </cell>
        </row>
        <row r="27">
          <cell r="B27">
            <v>582</v>
          </cell>
          <cell r="C27">
            <v>15179</v>
          </cell>
          <cell r="D27">
            <v>582</v>
          </cell>
        </row>
        <row r="28">
          <cell r="B28">
            <v>774</v>
          </cell>
          <cell r="C28">
            <v>20239</v>
          </cell>
          <cell r="D28">
            <v>774</v>
          </cell>
        </row>
        <row r="29">
          <cell r="B29">
            <v>579</v>
          </cell>
          <cell r="C29">
            <v>14604</v>
          </cell>
          <cell r="D29">
            <v>579</v>
          </cell>
        </row>
        <row r="30">
          <cell r="B30">
            <v>608</v>
          </cell>
          <cell r="C30">
            <v>23984</v>
          </cell>
          <cell r="D30">
            <v>608</v>
          </cell>
        </row>
        <row r="31">
          <cell r="B31">
            <v>564</v>
          </cell>
          <cell r="C31">
            <v>13886</v>
          </cell>
          <cell r="D31">
            <v>564</v>
          </cell>
        </row>
        <row r="32">
          <cell r="B32">
            <v>891</v>
          </cell>
          <cell r="C32">
            <v>20208</v>
          </cell>
          <cell r="D32">
            <v>891</v>
          </cell>
        </row>
        <row r="33">
          <cell r="B33">
            <v>439</v>
          </cell>
          <cell r="C33">
            <v>7648</v>
          </cell>
          <cell r="D33">
            <v>439</v>
          </cell>
        </row>
        <row r="34">
          <cell r="B34">
            <v>694</v>
          </cell>
          <cell r="C34">
            <v>23363</v>
          </cell>
          <cell r="D34">
            <v>694</v>
          </cell>
        </row>
        <row r="35">
          <cell r="B35">
            <v>473</v>
          </cell>
          <cell r="C35">
            <v>17564</v>
          </cell>
          <cell r="D35">
            <v>473</v>
          </cell>
        </row>
        <row r="36">
          <cell r="B36">
            <v>1081</v>
          </cell>
          <cell r="C36">
            <v>26423</v>
          </cell>
          <cell r="D36">
            <v>1081</v>
          </cell>
        </row>
        <row r="37">
          <cell r="B37">
            <v>591</v>
          </cell>
          <cell r="C37">
            <v>9159</v>
          </cell>
          <cell r="D37">
            <v>591</v>
          </cell>
        </row>
        <row r="38">
          <cell r="B38">
            <v>505</v>
          </cell>
          <cell r="C38">
            <v>10359</v>
          </cell>
          <cell r="D38">
            <v>505</v>
          </cell>
        </row>
        <row r="39">
          <cell r="B39">
            <v>707</v>
          </cell>
          <cell r="C39">
            <v>18196</v>
          </cell>
          <cell r="D39">
            <v>707</v>
          </cell>
        </row>
        <row r="40">
          <cell r="B40">
            <v>806</v>
          </cell>
          <cell r="C40">
            <v>18907</v>
          </cell>
          <cell r="D40">
            <v>806</v>
          </cell>
        </row>
        <row r="41">
          <cell r="B41">
            <v>836</v>
          </cell>
          <cell r="C41">
            <v>31227</v>
          </cell>
          <cell r="D41">
            <v>836</v>
          </cell>
        </row>
        <row r="42">
          <cell r="B42">
            <v>985</v>
          </cell>
          <cell r="C42">
            <v>25332</v>
          </cell>
          <cell r="D42">
            <v>985</v>
          </cell>
        </row>
        <row r="43">
          <cell r="B43">
            <v>510</v>
          </cell>
          <cell r="C43">
            <v>6866</v>
          </cell>
          <cell r="D43">
            <v>510</v>
          </cell>
        </row>
        <row r="44">
          <cell r="B44">
            <v>700</v>
          </cell>
          <cell r="C44">
            <v>23184</v>
          </cell>
          <cell r="D44">
            <v>700</v>
          </cell>
        </row>
        <row r="45">
          <cell r="B45">
            <v>449</v>
          </cell>
          <cell r="C45">
            <v>17631</v>
          </cell>
          <cell r="D45">
            <v>449</v>
          </cell>
        </row>
        <row r="46">
          <cell r="B46">
            <v>1096</v>
          </cell>
          <cell r="C46">
            <v>31239</v>
          </cell>
          <cell r="D46">
            <v>1096</v>
          </cell>
        </row>
        <row r="47">
          <cell r="B47">
            <v>747</v>
          </cell>
          <cell r="C47">
            <v>7774</v>
          </cell>
          <cell r="D47">
            <v>747</v>
          </cell>
        </row>
        <row r="48">
          <cell r="B48">
            <v>128</v>
          </cell>
          <cell r="C48">
            <v>6918</v>
          </cell>
          <cell r="D48">
            <v>128</v>
          </cell>
        </row>
        <row r="49">
          <cell r="B49">
            <v>524</v>
          </cell>
          <cell r="C49">
            <v>21821</v>
          </cell>
          <cell r="D49">
            <v>524</v>
          </cell>
        </row>
        <row r="50">
          <cell r="B50">
            <v>844</v>
          </cell>
          <cell r="C50">
            <v>19865</v>
          </cell>
          <cell r="D50">
            <v>844</v>
          </cell>
        </row>
        <row r="51">
          <cell r="B51">
            <v>633</v>
          </cell>
          <cell r="C51">
            <v>11124</v>
          </cell>
          <cell r="D51">
            <v>633</v>
          </cell>
        </row>
        <row r="52">
          <cell r="B52">
            <v>1041</v>
          </cell>
          <cell r="C52">
            <v>24879</v>
          </cell>
          <cell r="D52">
            <v>1041</v>
          </cell>
        </row>
        <row r="53">
          <cell r="B53">
            <v>581</v>
          </cell>
          <cell r="C53">
            <v>14125</v>
          </cell>
          <cell r="D53">
            <v>581</v>
          </cell>
        </row>
        <row r="54">
          <cell r="B54">
            <v>1331</v>
          </cell>
          <cell r="C54">
            <v>42990</v>
          </cell>
          <cell r="D54">
            <v>1331</v>
          </cell>
        </row>
        <row r="55">
          <cell r="B55">
            <v>551</v>
          </cell>
          <cell r="C55">
            <v>13641</v>
          </cell>
          <cell r="D55">
            <v>551</v>
          </cell>
        </row>
        <row r="56">
          <cell r="B56">
            <v>413</v>
          </cell>
          <cell r="C56">
            <v>7582</v>
          </cell>
          <cell r="D56">
            <v>413</v>
          </cell>
        </row>
        <row r="57">
          <cell r="B57">
            <v>357</v>
          </cell>
          <cell r="C57">
            <v>6681</v>
          </cell>
          <cell r="D57">
            <v>357</v>
          </cell>
        </row>
        <row r="58">
          <cell r="B58">
            <v>630</v>
          </cell>
          <cell r="C58">
            <v>17233</v>
          </cell>
          <cell r="D58">
            <v>630</v>
          </cell>
        </row>
        <row r="59">
          <cell r="B59">
            <v>511</v>
          </cell>
          <cell r="C59">
            <v>11035</v>
          </cell>
          <cell r="D59">
            <v>511</v>
          </cell>
        </row>
        <row r="60">
          <cell r="B60">
            <v>858</v>
          </cell>
          <cell r="C60">
            <v>23923</v>
          </cell>
          <cell r="D60">
            <v>858</v>
          </cell>
        </row>
        <row r="61">
          <cell r="B61">
            <v>1376</v>
          </cell>
          <cell r="C61">
            <v>30318</v>
          </cell>
          <cell r="D61">
            <v>1376</v>
          </cell>
        </row>
        <row r="62">
          <cell r="B62">
            <v>557</v>
          </cell>
          <cell r="C62">
            <v>20609</v>
          </cell>
          <cell r="D62">
            <v>557</v>
          </cell>
        </row>
        <row r="63">
          <cell r="B63">
            <v>812</v>
          </cell>
          <cell r="C63">
            <v>19226</v>
          </cell>
          <cell r="D63">
            <v>812</v>
          </cell>
        </row>
        <row r="64">
          <cell r="B64">
            <v>776</v>
          </cell>
          <cell r="C64">
            <v>24259</v>
          </cell>
          <cell r="D64">
            <v>776</v>
          </cell>
        </row>
        <row r="65">
          <cell r="B65">
            <v>821</v>
          </cell>
          <cell r="C65">
            <v>21590</v>
          </cell>
          <cell r="D65">
            <v>821</v>
          </cell>
        </row>
        <row r="66">
          <cell r="B66">
            <v>846</v>
          </cell>
          <cell r="C66">
            <v>12145</v>
          </cell>
          <cell r="D66">
            <v>846</v>
          </cell>
        </row>
        <row r="67">
          <cell r="B67">
            <v>694</v>
          </cell>
          <cell r="C67">
            <v>18937</v>
          </cell>
          <cell r="D67">
            <v>694</v>
          </cell>
        </row>
        <row r="68">
          <cell r="B68">
            <v>737</v>
          </cell>
          <cell r="C68">
            <v>21651</v>
          </cell>
          <cell r="D68">
            <v>737</v>
          </cell>
        </row>
        <row r="69">
          <cell r="B69">
            <v>285</v>
          </cell>
          <cell r="C69">
            <v>6042</v>
          </cell>
          <cell r="D69">
            <v>285</v>
          </cell>
        </row>
        <row r="70">
          <cell r="B70">
            <v>586</v>
          </cell>
          <cell r="C70">
            <v>16913</v>
          </cell>
          <cell r="D70">
            <v>586</v>
          </cell>
        </row>
        <row r="71">
          <cell r="B71">
            <v>1362</v>
          </cell>
          <cell r="C71">
            <v>28918</v>
          </cell>
          <cell r="D71">
            <v>1362</v>
          </cell>
        </row>
        <row r="72">
          <cell r="B72">
            <v>544</v>
          </cell>
          <cell r="C72">
            <v>8576</v>
          </cell>
          <cell r="D72">
            <v>544</v>
          </cell>
        </row>
        <row r="73">
          <cell r="B73">
            <v>572</v>
          </cell>
          <cell r="C73">
            <v>10169</v>
          </cell>
          <cell r="D73">
            <v>572</v>
          </cell>
        </row>
        <row r="74">
          <cell r="B74">
            <v>449</v>
          </cell>
          <cell r="C74">
            <v>7947</v>
          </cell>
          <cell r="D74">
            <v>449</v>
          </cell>
        </row>
        <row r="75">
          <cell r="B75">
            <v>944</v>
          </cell>
          <cell r="C75">
            <v>25512</v>
          </cell>
          <cell r="D75">
            <v>944</v>
          </cell>
        </row>
        <row r="76">
          <cell r="B76">
            <v>752</v>
          </cell>
          <cell r="C76">
            <v>16355</v>
          </cell>
          <cell r="D76">
            <v>752</v>
          </cell>
        </row>
        <row r="77">
          <cell r="B77">
            <v>871</v>
          </cell>
          <cell r="C77">
            <v>20529</v>
          </cell>
          <cell r="D77">
            <v>871</v>
          </cell>
        </row>
        <row r="78">
          <cell r="B78">
            <v>927</v>
          </cell>
          <cell r="C78">
            <v>30236</v>
          </cell>
          <cell r="D78">
            <v>927</v>
          </cell>
        </row>
        <row r="79">
          <cell r="B79">
            <v>633</v>
          </cell>
          <cell r="C79">
            <v>12748</v>
          </cell>
          <cell r="D79">
            <v>633</v>
          </cell>
        </row>
        <row r="80">
          <cell r="B80">
            <v>1031</v>
          </cell>
          <cell r="C80">
            <v>22205</v>
          </cell>
          <cell r="D80">
            <v>1031</v>
          </cell>
        </row>
        <row r="81">
          <cell r="B81">
            <v>210</v>
          </cell>
          <cell r="C81">
            <v>1991</v>
          </cell>
          <cell r="D81">
            <v>210</v>
          </cell>
        </row>
        <row r="82">
          <cell r="B82">
            <v>607</v>
          </cell>
          <cell r="C82">
            <v>31919</v>
          </cell>
          <cell r="D82">
            <v>607</v>
          </cell>
        </row>
        <row r="83">
          <cell r="B83">
            <v>589</v>
          </cell>
          <cell r="C83">
            <v>9521</v>
          </cell>
          <cell r="D83">
            <v>589</v>
          </cell>
        </row>
        <row r="84">
          <cell r="B84">
            <v>352</v>
          </cell>
          <cell r="C84">
            <v>14238</v>
          </cell>
          <cell r="D84">
            <v>352</v>
          </cell>
        </row>
        <row r="85">
          <cell r="B85">
            <v>917</v>
          </cell>
          <cell r="C85">
            <v>21714</v>
          </cell>
          <cell r="D85">
            <v>917</v>
          </cell>
        </row>
        <row r="86">
          <cell r="B86">
            <v>826</v>
          </cell>
          <cell r="C86">
            <v>24143</v>
          </cell>
          <cell r="D86">
            <v>826</v>
          </cell>
        </row>
        <row r="87">
          <cell r="B87">
            <v>734</v>
          </cell>
          <cell r="C87">
            <v>16728</v>
          </cell>
          <cell r="D87">
            <v>734</v>
          </cell>
        </row>
        <row r="88">
          <cell r="B88">
            <v>1048</v>
          </cell>
          <cell r="C88">
            <v>29774</v>
          </cell>
          <cell r="D88">
            <v>1048</v>
          </cell>
        </row>
        <row r="89">
          <cell r="B89">
            <v>1085</v>
          </cell>
          <cell r="C89">
            <v>24263</v>
          </cell>
          <cell r="D89">
            <v>1085</v>
          </cell>
        </row>
        <row r="90">
          <cell r="B90">
            <v>534</v>
          </cell>
          <cell r="C90">
            <v>23612</v>
          </cell>
          <cell r="D90">
            <v>534</v>
          </cell>
        </row>
        <row r="91">
          <cell r="B91">
            <v>779</v>
          </cell>
          <cell r="C91">
            <v>20990</v>
          </cell>
          <cell r="D91">
            <v>779</v>
          </cell>
        </row>
        <row r="92">
          <cell r="B92">
            <v>543</v>
          </cell>
          <cell r="C92">
            <v>8486</v>
          </cell>
          <cell r="D92">
            <v>543</v>
          </cell>
        </row>
        <row r="93">
          <cell r="B93">
            <v>350</v>
          </cell>
          <cell r="C93">
            <v>13111</v>
          </cell>
          <cell r="D93">
            <v>350</v>
          </cell>
        </row>
        <row r="94">
          <cell r="B94">
            <v>1001</v>
          </cell>
          <cell r="C94">
            <v>28203</v>
          </cell>
          <cell r="D94">
            <v>1001</v>
          </cell>
        </row>
        <row r="95">
          <cell r="B95">
            <v>306</v>
          </cell>
          <cell r="C95">
            <v>15731</v>
          </cell>
          <cell r="D95">
            <v>306</v>
          </cell>
        </row>
        <row r="96">
          <cell r="B96">
            <v>976</v>
          </cell>
          <cell r="C96">
            <v>28684</v>
          </cell>
          <cell r="D96">
            <v>976</v>
          </cell>
        </row>
        <row r="97">
          <cell r="B97">
            <v>958</v>
          </cell>
          <cell r="C97">
            <v>23090</v>
          </cell>
          <cell r="D97">
            <v>958</v>
          </cell>
        </row>
        <row r="98">
          <cell r="B98">
            <v>922</v>
          </cell>
          <cell r="C98">
            <v>28440</v>
          </cell>
          <cell r="D98">
            <v>922</v>
          </cell>
        </row>
        <row r="99">
          <cell r="B99">
            <v>572</v>
          </cell>
          <cell r="C99">
            <v>13455</v>
          </cell>
          <cell r="D99">
            <v>572</v>
          </cell>
        </row>
        <row r="100">
          <cell r="B100">
            <v>1324</v>
          </cell>
          <cell r="C100">
            <v>22624</v>
          </cell>
          <cell r="D100">
            <v>1324</v>
          </cell>
        </row>
        <row r="101">
          <cell r="B101">
            <v>1150</v>
          </cell>
          <cell r="C101">
            <v>31787</v>
          </cell>
          <cell r="D101">
            <v>1150</v>
          </cell>
        </row>
        <row r="102">
          <cell r="B102">
            <v>688</v>
          </cell>
          <cell r="C102">
            <v>23261</v>
          </cell>
          <cell r="D102">
            <v>688</v>
          </cell>
        </row>
        <row r="103">
          <cell r="B103">
            <v>1022</v>
          </cell>
          <cell r="C103">
            <v>37393</v>
          </cell>
          <cell r="D103">
            <v>1022</v>
          </cell>
        </row>
        <row r="104">
          <cell r="B104">
            <v>811</v>
          </cell>
          <cell r="C104">
            <v>25225</v>
          </cell>
          <cell r="D104">
            <v>811</v>
          </cell>
        </row>
        <row r="105">
          <cell r="B105">
            <v>1037</v>
          </cell>
          <cell r="C105">
            <v>26127</v>
          </cell>
          <cell r="D105">
            <v>1037</v>
          </cell>
        </row>
        <row r="106">
          <cell r="B106">
            <v>739</v>
          </cell>
          <cell r="C106">
            <v>20104</v>
          </cell>
          <cell r="D106">
            <v>739</v>
          </cell>
        </row>
      </sheetData>
      <sheetData sheetId="3">
        <row r="10">
          <cell r="C10">
            <v>269.63280006091043</v>
          </cell>
        </row>
        <row r="15">
          <cell r="C15">
            <v>1376</v>
          </cell>
        </row>
        <row r="17">
          <cell r="C17">
            <v>12</v>
          </cell>
        </row>
        <row r="18">
          <cell r="C18">
            <v>114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96"/>
  <sheetViews>
    <sheetView showGridLines="0" tabSelected="1" workbookViewId="0">
      <selection activeCell="F7" sqref="F7"/>
    </sheetView>
  </sheetViews>
  <sheetFormatPr defaultColWidth="7.7109375" defaultRowHeight="15" outlineLevelRow="1" x14ac:dyDescent="0.25"/>
  <cols>
    <col min="2" max="2" width="21.5703125" customWidth="1"/>
    <col min="3" max="3" width="12" bestFit="1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/>
      <c r="B5" s="3" t="s">
        <v>41</v>
      </c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7" spans="1:16" ht="18.75" x14ac:dyDescent="0.3">
      <c r="A7" s="2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8.75" outlineLevel="1" x14ac:dyDescent="0.3">
      <c r="A8" s="2"/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outlineLevel="1" x14ac:dyDescent="0.25">
      <c r="A9" s="2"/>
      <c r="B9" s="10" t="s">
        <v>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outlineLevel="1" x14ac:dyDescent="0.25">
      <c r="A10" s="2"/>
      <c r="B10" s="11" t="s">
        <v>4</v>
      </c>
      <c r="C10" s="12">
        <f>_xlfn.STDEV.S(SocialMedia_Mentions)</f>
        <v>269.63280006091043</v>
      </c>
      <c r="D10" s="2">
        <f>AVERAGE(SocialMedia_Mentions)</f>
        <v>753.46</v>
      </c>
      <c r="E10" s="13">
        <f>StdDev_SocialMedia_Mentions/D10</f>
        <v>0.35785947503637938</v>
      </c>
      <c r="F10" s="14"/>
      <c r="G10" s="2"/>
      <c r="H10" s="2"/>
      <c r="I10" s="2"/>
      <c r="J10" s="2"/>
      <c r="K10" s="2"/>
      <c r="L10" s="2"/>
      <c r="M10" s="2"/>
      <c r="N10" s="2"/>
      <c r="O10" s="2"/>
      <c r="P10" s="15"/>
    </row>
    <row r="11" spans="1:16" outlineLevel="1" x14ac:dyDescent="0.25">
      <c r="A11" s="2"/>
      <c r="B11" s="2"/>
      <c r="C11" s="2"/>
      <c r="D11" s="2"/>
      <c r="E11" s="14"/>
      <c r="F11" s="14"/>
      <c r="G11" s="2"/>
      <c r="H11" s="2"/>
      <c r="I11" s="2"/>
      <c r="J11" s="2"/>
      <c r="K11" s="2"/>
      <c r="L11" s="2"/>
      <c r="M11" s="2"/>
      <c r="N11" s="2"/>
      <c r="O11" s="2"/>
      <c r="P11" s="15"/>
    </row>
    <row r="12" spans="1:16" outlineLevel="1" x14ac:dyDescent="0.25">
      <c r="A12" s="2"/>
      <c r="B12" s="10" t="s">
        <v>5</v>
      </c>
      <c r="C12" s="2"/>
      <c r="D12" s="2"/>
      <c r="E12" s="14"/>
      <c r="F12" s="14"/>
      <c r="G12" s="2"/>
      <c r="H12" s="2"/>
      <c r="I12" s="2"/>
      <c r="J12" s="2"/>
      <c r="K12" s="2"/>
      <c r="L12" s="2"/>
      <c r="M12" s="2"/>
      <c r="N12" s="2"/>
      <c r="O12" s="2"/>
      <c r="P12" s="15"/>
    </row>
    <row r="13" spans="1:16" outlineLevel="1" x14ac:dyDescent="0.25">
      <c r="A13" s="2"/>
      <c r="B13" s="10" t="s">
        <v>6</v>
      </c>
      <c r="C13" s="2"/>
      <c r="D13" s="2"/>
      <c r="E13" s="14"/>
      <c r="F13" s="14"/>
      <c r="G13" s="2"/>
      <c r="H13" s="2"/>
      <c r="I13" s="2"/>
      <c r="J13" s="2"/>
      <c r="K13" s="2"/>
      <c r="L13" s="2"/>
      <c r="M13" s="2"/>
      <c r="N13" s="2"/>
      <c r="O13" s="2"/>
      <c r="P13" s="15"/>
    </row>
    <row r="14" spans="1:16" outlineLevel="1" x14ac:dyDescent="0.25">
      <c r="A14" s="2"/>
      <c r="B14" s="11" t="s">
        <v>7</v>
      </c>
      <c r="C14" s="16">
        <f>MIN(SocialMedia_Mentions)</f>
        <v>128</v>
      </c>
      <c r="D14" s="2"/>
      <c r="E14" s="14"/>
      <c r="F14" s="14"/>
      <c r="G14" s="2"/>
      <c r="H14" s="2"/>
      <c r="I14" s="2"/>
      <c r="J14" s="2"/>
      <c r="K14" s="2"/>
      <c r="L14" s="2"/>
      <c r="M14" s="2"/>
      <c r="N14" s="2"/>
      <c r="O14" s="2"/>
      <c r="P14" s="15"/>
    </row>
    <row r="15" spans="1:16" outlineLevel="1" x14ac:dyDescent="0.25">
      <c r="A15" s="2"/>
      <c r="B15" s="11" t="s">
        <v>8</v>
      </c>
      <c r="C15" s="16">
        <f>MAX(SocialMedia_Mentions)</f>
        <v>1376</v>
      </c>
      <c r="D15" s="2"/>
      <c r="E15" s="14"/>
      <c r="F15" s="14"/>
      <c r="G15" s="2"/>
      <c r="H15" s="2"/>
      <c r="I15" s="2"/>
      <c r="J15" s="2"/>
      <c r="K15" s="2"/>
      <c r="L15" s="2"/>
      <c r="M15" s="2"/>
      <c r="N15" s="2"/>
      <c r="O15" s="2"/>
      <c r="P15" s="15"/>
    </row>
    <row r="16" spans="1:16" outlineLevel="1" x14ac:dyDescent="0.25">
      <c r="A16" s="2"/>
      <c r="B16" s="10" t="s">
        <v>9</v>
      </c>
      <c r="C16" s="2"/>
      <c r="D16" s="2"/>
      <c r="E16" s="14"/>
      <c r="F16" s="14"/>
      <c r="G16" s="2"/>
      <c r="H16" s="2"/>
      <c r="I16" s="2"/>
      <c r="J16" s="2"/>
      <c r="K16" s="2"/>
      <c r="L16" s="2"/>
      <c r="M16" s="2"/>
      <c r="N16" s="2"/>
      <c r="O16" s="2"/>
      <c r="P16" s="15"/>
    </row>
    <row r="17" spans="2:16" outlineLevel="1" x14ac:dyDescent="0.25">
      <c r="B17" s="2" t="s">
        <v>10</v>
      </c>
      <c r="C17" s="16">
        <v>12</v>
      </c>
      <c r="D17" s="2"/>
      <c r="E17" s="14"/>
      <c r="F17" s="14"/>
      <c r="G17" s="2"/>
      <c r="H17" s="2"/>
      <c r="I17" s="2"/>
      <c r="J17" s="2"/>
      <c r="K17" s="2"/>
      <c r="L17" s="2"/>
      <c r="M17" s="2"/>
      <c r="N17" s="2"/>
      <c r="O17" s="2"/>
      <c r="P17" s="15"/>
    </row>
    <row r="18" spans="2:16" outlineLevel="1" x14ac:dyDescent="0.25">
      <c r="B18" s="2" t="s">
        <v>11</v>
      </c>
      <c r="C18" s="16">
        <f>INT(Max_SocialMedia_Mentions/BinCount_SocialMedia_Mentions)</f>
        <v>114</v>
      </c>
      <c r="D18" s="2"/>
      <c r="E18" s="14"/>
      <c r="F18" s="14"/>
      <c r="G18" s="2"/>
      <c r="H18" s="2"/>
      <c r="I18" s="2"/>
      <c r="J18" s="2"/>
      <c r="K18" s="2"/>
      <c r="L18" s="2"/>
      <c r="M18" s="2"/>
      <c r="N18" s="2"/>
      <c r="O18" s="2"/>
      <c r="P18" s="15"/>
    </row>
    <row r="19" spans="2:16" ht="15.75" outlineLevel="1" thickBot="1" x14ac:dyDescent="0.3">
      <c r="B19" s="3" t="s">
        <v>12</v>
      </c>
      <c r="C19" s="2"/>
      <c r="D19" s="3" t="s">
        <v>13</v>
      </c>
      <c r="E19" s="3"/>
      <c r="F19" s="14"/>
      <c r="G19" s="2"/>
      <c r="H19" s="3" t="s">
        <v>14</v>
      </c>
      <c r="I19" s="3"/>
      <c r="J19" s="2"/>
      <c r="K19" s="2"/>
      <c r="L19" s="2"/>
      <c r="M19" s="2"/>
      <c r="N19" s="2"/>
      <c r="O19" s="2"/>
      <c r="P19" s="15"/>
    </row>
    <row r="20" spans="2:16" outlineLevel="1" x14ac:dyDescent="0.25">
      <c r="B20" s="17">
        <f>BinSize_SocialMedia_Mentions</f>
        <v>114</v>
      </c>
      <c r="C20" s="2"/>
      <c r="D20" s="18" t="s">
        <v>15</v>
      </c>
      <c r="E20" s="18" t="s">
        <v>16</v>
      </c>
      <c r="F20" s="14"/>
      <c r="G20" s="2"/>
      <c r="H20" s="2"/>
      <c r="I20" s="2"/>
      <c r="J20" s="2"/>
      <c r="K20" s="2"/>
      <c r="L20" s="2"/>
      <c r="M20" s="2"/>
      <c r="N20" s="2"/>
      <c r="O20" s="2"/>
      <c r="P20" s="15"/>
    </row>
    <row r="21" spans="2:16" outlineLevel="1" x14ac:dyDescent="0.25">
      <c r="B21" s="19">
        <f>B20+BinSize_SocialMedia_Mentions</f>
        <v>228</v>
      </c>
      <c r="C21" s="2"/>
      <c r="D21" s="20">
        <v>114</v>
      </c>
      <c r="E21" s="21">
        <v>0</v>
      </c>
      <c r="F21" s="14"/>
      <c r="G21" s="2"/>
      <c r="H21" s="2"/>
      <c r="I21" s="2"/>
      <c r="J21" s="2"/>
      <c r="K21" s="2"/>
      <c r="L21" s="2"/>
      <c r="M21" s="2"/>
      <c r="N21" s="2"/>
      <c r="O21" s="2"/>
      <c r="P21" s="15"/>
    </row>
    <row r="22" spans="2:16" outlineLevel="1" x14ac:dyDescent="0.25">
      <c r="B22" s="19">
        <f>B21+BinSize_SocialMedia_Mentions</f>
        <v>342</v>
      </c>
      <c r="C22" s="2"/>
      <c r="D22" s="20">
        <v>228</v>
      </c>
      <c r="E22" s="21">
        <v>2</v>
      </c>
      <c r="F22" s="14"/>
      <c r="G22" s="2"/>
      <c r="H22" s="2"/>
      <c r="I22" s="2"/>
      <c r="J22" s="2"/>
      <c r="K22" s="2"/>
      <c r="L22" s="2"/>
      <c r="M22" s="2"/>
      <c r="N22" s="2"/>
      <c r="O22" s="2"/>
      <c r="P22" s="15"/>
    </row>
    <row r="23" spans="2:16" outlineLevel="1" x14ac:dyDescent="0.25">
      <c r="B23" s="19">
        <f t="shared" ref="B23:B31" si="0">B22+BinSize_SocialMedia_Mentions</f>
        <v>456</v>
      </c>
      <c r="C23" s="2"/>
      <c r="D23" s="20">
        <v>342</v>
      </c>
      <c r="E23" s="21">
        <v>3</v>
      </c>
      <c r="F23" s="14"/>
      <c r="G23" s="2"/>
      <c r="H23" s="2"/>
      <c r="I23" s="2"/>
      <c r="J23" s="2"/>
      <c r="K23" s="2"/>
      <c r="L23" s="2"/>
      <c r="M23" s="2"/>
      <c r="N23" s="2"/>
      <c r="O23" s="2"/>
      <c r="P23" s="15"/>
    </row>
    <row r="24" spans="2:16" outlineLevel="1" x14ac:dyDescent="0.25">
      <c r="B24" s="19">
        <f t="shared" si="0"/>
        <v>570</v>
      </c>
      <c r="C24" s="2"/>
      <c r="D24" s="20">
        <v>456</v>
      </c>
      <c r="E24" s="21">
        <v>7</v>
      </c>
      <c r="F24" s="14"/>
      <c r="G24" s="2"/>
      <c r="H24" s="2"/>
      <c r="I24" s="2"/>
      <c r="J24" s="2"/>
      <c r="K24" s="2"/>
      <c r="L24" s="2"/>
      <c r="M24" s="2"/>
      <c r="N24" s="2"/>
      <c r="O24" s="2"/>
      <c r="P24" s="15"/>
    </row>
    <row r="25" spans="2:16" outlineLevel="1" x14ac:dyDescent="0.25">
      <c r="B25" s="19">
        <f t="shared" si="0"/>
        <v>684</v>
      </c>
      <c r="C25" s="2"/>
      <c r="D25" s="20">
        <v>570</v>
      </c>
      <c r="E25" s="21">
        <v>14</v>
      </c>
      <c r="F25" s="14"/>
      <c r="G25" s="2"/>
      <c r="H25" s="2"/>
      <c r="I25" s="2"/>
      <c r="J25" s="2"/>
      <c r="K25" s="2"/>
      <c r="L25" s="2"/>
      <c r="M25" s="2"/>
      <c r="N25" s="2"/>
      <c r="O25" s="2"/>
      <c r="P25" s="15"/>
    </row>
    <row r="26" spans="2:16" outlineLevel="1" x14ac:dyDescent="0.25">
      <c r="B26" s="19">
        <f t="shared" si="0"/>
        <v>798</v>
      </c>
      <c r="C26" s="2"/>
      <c r="D26" s="20">
        <v>684</v>
      </c>
      <c r="E26" s="21">
        <v>15</v>
      </c>
      <c r="F26" s="14"/>
      <c r="G26" s="2"/>
      <c r="H26" s="2"/>
      <c r="I26" s="2"/>
      <c r="J26" s="2"/>
      <c r="K26" s="2"/>
      <c r="L26" s="2"/>
      <c r="M26" s="2"/>
      <c r="N26" s="2"/>
      <c r="O26" s="2"/>
      <c r="P26" s="15"/>
    </row>
    <row r="27" spans="2:16" outlineLevel="1" x14ac:dyDescent="0.25">
      <c r="B27" s="19">
        <f t="shared" si="0"/>
        <v>912</v>
      </c>
      <c r="C27" s="2"/>
      <c r="D27" s="20">
        <v>798</v>
      </c>
      <c r="E27" s="21">
        <v>18</v>
      </c>
      <c r="F27" s="14"/>
      <c r="G27" s="2"/>
      <c r="H27" s="2"/>
      <c r="I27" s="2"/>
      <c r="J27" s="2"/>
      <c r="K27" s="2"/>
      <c r="L27" s="2"/>
      <c r="M27" s="2"/>
      <c r="N27" s="2"/>
      <c r="O27" s="2"/>
      <c r="P27" s="15"/>
    </row>
    <row r="28" spans="2:16" outlineLevel="1" x14ac:dyDescent="0.25">
      <c r="B28" s="19">
        <f t="shared" si="0"/>
        <v>1026</v>
      </c>
      <c r="C28" s="2"/>
      <c r="D28" s="20">
        <v>912</v>
      </c>
      <c r="E28" s="21">
        <v>12</v>
      </c>
      <c r="F28" s="14"/>
      <c r="G28" s="2"/>
      <c r="H28" s="2"/>
      <c r="I28" s="2"/>
      <c r="J28" s="2"/>
      <c r="K28" s="2"/>
      <c r="L28" s="2"/>
      <c r="M28" s="2"/>
      <c r="N28" s="2"/>
      <c r="O28" s="2"/>
      <c r="P28" s="15"/>
    </row>
    <row r="29" spans="2:16" outlineLevel="1" x14ac:dyDescent="0.25">
      <c r="B29" s="19">
        <f t="shared" si="0"/>
        <v>1140</v>
      </c>
      <c r="C29" s="2"/>
      <c r="D29" s="20">
        <v>1026</v>
      </c>
      <c r="E29" s="21">
        <v>9</v>
      </c>
      <c r="F29" s="14"/>
      <c r="G29" s="2"/>
      <c r="H29" s="2"/>
      <c r="I29" s="2"/>
      <c r="J29" s="2"/>
      <c r="K29" s="2"/>
      <c r="L29" s="2"/>
      <c r="M29" s="2"/>
      <c r="N29" s="2"/>
      <c r="O29" s="2"/>
      <c r="P29" s="15"/>
    </row>
    <row r="30" spans="2:16" outlineLevel="1" x14ac:dyDescent="0.25">
      <c r="B30" s="19">
        <f t="shared" si="0"/>
        <v>1254</v>
      </c>
      <c r="C30" s="2"/>
      <c r="D30" s="20">
        <v>1140</v>
      </c>
      <c r="E30" s="21">
        <v>13</v>
      </c>
      <c r="F30" s="14"/>
      <c r="G30" s="2"/>
      <c r="H30" s="2"/>
      <c r="I30" s="2"/>
      <c r="J30" s="2"/>
      <c r="K30" s="2"/>
      <c r="L30" s="2"/>
      <c r="M30" s="2"/>
      <c r="N30" s="2"/>
      <c r="O30" s="2"/>
      <c r="P30" s="15"/>
    </row>
    <row r="31" spans="2:16" outlineLevel="1" x14ac:dyDescent="0.25">
      <c r="B31" s="19">
        <f t="shared" si="0"/>
        <v>1368</v>
      </c>
      <c r="C31" s="2"/>
      <c r="D31" s="20">
        <v>1254</v>
      </c>
      <c r="E31" s="21">
        <v>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5"/>
    </row>
    <row r="32" spans="2:16" outlineLevel="1" x14ac:dyDescent="0.25">
      <c r="B32" s="2"/>
      <c r="C32" s="2"/>
      <c r="D32" s="20">
        <v>1368</v>
      </c>
      <c r="E32" s="21">
        <v>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15"/>
    </row>
    <row r="33" spans="2:16" ht="15.75" outlineLevel="1" thickBot="1" x14ac:dyDescent="0.3">
      <c r="B33" s="2"/>
      <c r="C33" s="2"/>
      <c r="D33" s="22" t="s">
        <v>17</v>
      </c>
      <c r="E33" s="22"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15"/>
    </row>
    <row r="34" spans="2:16" outlineLevel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5"/>
    </row>
    <row r="35" spans="2:16" outlineLevel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5"/>
    </row>
    <row r="36" spans="2:16" outlineLevel="1" x14ac:dyDescent="0.25">
      <c r="B36" s="10" t="s">
        <v>18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5"/>
    </row>
    <row r="37" spans="2:16" outlineLevel="1" x14ac:dyDescent="0.25">
      <c r="B37" s="11" t="s">
        <v>19</v>
      </c>
      <c r="C37" s="12">
        <f>_xlfn.VAR.S(SocialMedia_Mentions)</f>
        <v>72701.846868686902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5"/>
    </row>
    <row r="38" spans="2:16" outlineLevel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5"/>
    </row>
    <row r="39" spans="2:16" outlineLevel="1" x14ac:dyDescent="0.25">
      <c r="B39" s="10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5"/>
    </row>
    <row r="40" spans="2:16" outlineLevel="1" x14ac:dyDescent="0.25">
      <c r="B40" s="11" t="s">
        <v>21</v>
      </c>
      <c r="C40" s="12">
        <f>_xlfn.COVARIANCE.S(SocialMedia_Mentions,Website_Visits)</f>
        <v>1715989.3147474739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5"/>
    </row>
    <row r="41" spans="2:16" outlineLevel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5"/>
    </row>
    <row r="42" spans="2:16" outlineLevel="1" x14ac:dyDescent="0.25">
      <c r="B42" s="10" t="s">
        <v>22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5"/>
    </row>
    <row r="43" spans="2:16" outlineLevel="1" x14ac:dyDescent="0.25">
      <c r="B43" s="11" t="s">
        <v>23</v>
      </c>
      <c r="C43" s="12">
        <f>CORREL(SocialMedia_Mentions,Website_Visits)</f>
        <v>0.78718999527188227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5"/>
    </row>
    <row r="44" spans="2:16" outlineLevel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5"/>
    </row>
    <row r="45" spans="2:16" outlineLevel="1" x14ac:dyDescent="0.25">
      <c r="B45" s="10" t="s">
        <v>24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5"/>
    </row>
    <row r="46" spans="2:16" outlineLevel="1" x14ac:dyDescent="0.25">
      <c r="B46" s="11" t="s">
        <v>25</v>
      </c>
      <c r="C46" s="12">
        <f>RSQ(Website_Visits,SocialMedia_Mentions)</f>
        <v>0.61966808865614598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5"/>
    </row>
    <row r="47" spans="2:16" outlineLevel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5"/>
    </row>
    <row r="48" spans="2:16" ht="18.75" x14ac:dyDescent="0.3">
      <c r="B48" s="9" t="s">
        <v>40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5"/>
    </row>
    <row r="49" spans="2:16" outlineLevel="1" x14ac:dyDescent="0.25">
      <c r="B49" s="10" t="s">
        <v>26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5"/>
    </row>
    <row r="50" spans="2:16" ht="24" customHeight="1" outlineLevel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5"/>
    </row>
    <row r="51" spans="2:16" outlineLevel="1" x14ac:dyDescent="0.25">
      <c r="B51" s="10" t="s">
        <v>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5"/>
    </row>
    <row r="52" spans="2:16" outlineLevel="1" x14ac:dyDescent="0.25">
      <c r="B52" s="11" t="s">
        <v>4</v>
      </c>
      <c r="C52" s="12">
        <f>_xlfn.STDEV.S(SocialMedia_Mentions)</f>
        <v>269.63280006091043</v>
      </c>
      <c r="D52" s="2"/>
      <c r="E52" s="14"/>
      <c r="F52" s="14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outlineLevel="1" x14ac:dyDescent="0.25">
      <c r="B53" s="2"/>
      <c r="C53" s="2"/>
      <c r="D53" s="2"/>
      <c r="E53" s="14"/>
      <c r="F53" s="14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outlineLevel="1" x14ac:dyDescent="0.25">
      <c r="B54" s="10" t="s">
        <v>5</v>
      </c>
      <c r="C54" s="2"/>
      <c r="D54" s="2"/>
      <c r="E54" s="14"/>
      <c r="F54" s="14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2:16" outlineLevel="1" x14ac:dyDescent="0.25">
      <c r="B55" s="10" t="s">
        <v>6</v>
      </c>
      <c r="C55" s="2"/>
      <c r="D55" s="2"/>
      <c r="E55" s="14"/>
      <c r="F55" s="14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2:16" outlineLevel="1" x14ac:dyDescent="0.25">
      <c r="B56" s="11" t="s">
        <v>7</v>
      </c>
      <c r="C56" s="16">
        <f>MIN(SocialMedia_Mentions)</f>
        <v>128</v>
      </c>
      <c r="D56" s="2"/>
      <c r="E56" s="14"/>
      <c r="F56" s="14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2:16" outlineLevel="1" x14ac:dyDescent="0.25">
      <c r="B57" s="11" t="s">
        <v>8</v>
      </c>
      <c r="C57" s="16">
        <f>MAX(SocialMedia_Mentions)</f>
        <v>1376</v>
      </c>
      <c r="D57" s="2"/>
      <c r="E57" s="14"/>
      <c r="F57" s="14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outlineLevel="1" x14ac:dyDescent="0.25">
      <c r="B58" s="10" t="s">
        <v>9</v>
      </c>
      <c r="C58" s="2"/>
      <c r="D58" s="2"/>
      <c r="E58" s="14"/>
      <c r="F58" s="14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2:16" outlineLevel="1" x14ac:dyDescent="0.25">
      <c r="B59" s="2" t="s">
        <v>10</v>
      </c>
      <c r="C59" s="16">
        <v>12</v>
      </c>
      <c r="D59" s="2"/>
      <c r="E59" s="14"/>
      <c r="F59" s="14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2:16" outlineLevel="1" x14ac:dyDescent="0.25">
      <c r="B60" s="2" t="s">
        <v>11</v>
      </c>
      <c r="C60" s="16">
        <f>INT(C57/C59)</f>
        <v>114</v>
      </c>
      <c r="D60" s="2"/>
      <c r="E60" s="14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2:16" ht="15.75" outlineLevel="1" thickBot="1" x14ac:dyDescent="0.3">
      <c r="B61" s="3" t="s">
        <v>12</v>
      </c>
      <c r="C61" s="2"/>
      <c r="D61" s="3" t="s">
        <v>13</v>
      </c>
      <c r="E61" s="3"/>
      <c r="F61" s="14"/>
      <c r="G61" s="2"/>
      <c r="H61" s="3" t="s">
        <v>14</v>
      </c>
      <c r="I61" s="3"/>
      <c r="J61" s="2"/>
      <c r="K61" s="2"/>
      <c r="L61" s="2"/>
      <c r="M61" s="2"/>
      <c r="N61" s="2"/>
      <c r="O61" s="2"/>
      <c r="P61" s="2"/>
    </row>
    <row r="62" spans="2:16" outlineLevel="1" x14ac:dyDescent="0.25">
      <c r="B62" s="17">
        <f>C60</f>
        <v>114</v>
      </c>
      <c r="C62" s="2"/>
      <c r="D62" s="18" t="s">
        <v>15</v>
      </c>
      <c r="E62" s="18" t="s">
        <v>16</v>
      </c>
      <c r="F62" s="14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2:16" outlineLevel="1" x14ac:dyDescent="0.25">
      <c r="B63" s="19">
        <f>B62+$C$60</f>
        <v>228</v>
      </c>
      <c r="C63" s="2"/>
      <c r="D63" s="20">
        <v>114</v>
      </c>
      <c r="E63" s="21">
        <v>0</v>
      </c>
      <c r="F63" s="14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 outlineLevel="1" x14ac:dyDescent="0.25">
      <c r="B64" s="19">
        <f t="shared" ref="B64:B73" si="1">B63+$C$60</f>
        <v>342</v>
      </c>
      <c r="C64" s="2"/>
      <c r="D64" s="20">
        <v>228</v>
      </c>
      <c r="E64" s="21">
        <v>2</v>
      </c>
      <c r="F64" s="14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6" outlineLevel="1" x14ac:dyDescent="0.25">
      <c r="B65" s="19">
        <f t="shared" si="1"/>
        <v>456</v>
      </c>
      <c r="C65" s="2"/>
      <c r="D65" s="20">
        <v>342</v>
      </c>
      <c r="E65" s="21">
        <v>3</v>
      </c>
      <c r="F65" s="14"/>
    </row>
    <row r="66" spans="2:6" outlineLevel="1" x14ac:dyDescent="0.25">
      <c r="B66" s="19">
        <f t="shared" si="1"/>
        <v>570</v>
      </c>
      <c r="C66" s="2"/>
      <c r="D66" s="20">
        <v>456</v>
      </c>
      <c r="E66" s="21">
        <v>7</v>
      </c>
      <c r="F66" s="14"/>
    </row>
    <row r="67" spans="2:6" outlineLevel="1" x14ac:dyDescent="0.25">
      <c r="B67" s="19">
        <f t="shared" si="1"/>
        <v>684</v>
      </c>
      <c r="C67" s="2"/>
      <c r="D67" s="20">
        <v>570</v>
      </c>
      <c r="E67" s="21">
        <v>14</v>
      </c>
      <c r="F67" s="14"/>
    </row>
    <row r="68" spans="2:6" outlineLevel="1" x14ac:dyDescent="0.25">
      <c r="B68" s="19">
        <f t="shared" si="1"/>
        <v>798</v>
      </c>
      <c r="C68" s="2"/>
      <c r="D68" s="20">
        <v>684</v>
      </c>
      <c r="E68" s="21">
        <v>15</v>
      </c>
      <c r="F68" s="14"/>
    </row>
    <row r="69" spans="2:6" outlineLevel="1" x14ac:dyDescent="0.25">
      <c r="B69" s="19">
        <f t="shared" si="1"/>
        <v>912</v>
      </c>
      <c r="C69" s="2"/>
      <c r="D69" s="20">
        <v>798</v>
      </c>
      <c r="E69" s="21">
        <v>18</v>
      </c>
      <c r="F69" s="14"/>
    </row>
    <row r="70" spans="2:6" outlineLevel="1" x14ac:dyDescent="0.25">
      <c r="B70" s="19">
        <f t="shared" si="1"/>
        <v>1026</v>
      </c>
      <c r="C70" s="2"/>
      <c r="D70" s="20">
        <v>912</v>
      </c>
      <c r="E70" s="21">
        <v>12</v>
      </c>
      <c r="F70" s="14"/>
    </row>
    <row r="71" spans="2:6" outlineLevel="1" x14ac:dyDescent="0.25">
      <c r="B71" s="19">
        <f t="shared" si="1"/>
        <v>1140</v>
      </c>
      <c r="C71" s="2"/>
      <c r="D71" s="20">
        <v>1026</v>
      </c>
      <c r="E71" s="21">
        <v>9</v>
      </c>
      <c r="F71" s="14"/>
    </row>
    <row r="72" spans="2:6" outlineLevel="1" x14ac:dyDescent="0.25">
      <c r="B72" s="19">
        <f t="shared" si="1"/>
        <v>1254</v>
      </c>
      <c r="C72" s="2"/>
      <c r="D72" s="20">
        <v>1140</v>
      </c>
      <c r="E72" s="21">
        <v>13</v>
      </c>
      <c r="F72" s="14"/>
    </row>
    <row r="73" spans="2:6" outlineLevel="1" x14ac:dyDescent="0.25">
      <c r="B73" s="19">
        <f t="shared" si="1"/>
        <v>1368</v>
      </c>
      <c r="C73" s="2"/>
      <c r="D73" s="20">
        <v>1254</v>
      </c>
      <c r="E73" s="21">
        <v>2</v>
      </c>
      <c r="F73" s="2"/>
    </row>
    <row r="74" spans="2:6" outlineLevel="1" x14ac:dyDescent="0.25">
      <c r="B74" s="2"/>
      <c r="C74" s="2"/>
      <c r="D74" s="20">
        <v>1368</v>
      </c>
      <c r="E74" s="21">
        <v>4</v>
      </c>
      <c r="F74" s="2"/>
    </row>
    <row r="75" spans="2:6" ht="15.75" outlineLevel="1" thickBot="1" x14ac:dyDescent="0.3">
      <c r="B75" s="2"/>
      <c r="C75" s="2"/>
      <c r="D75" s="22" t="s">
        <v>17</v>
      </c>
      <c r="E75" s="22">
        <v>1</v>
      </c>
      <c r="F75" s="2"/>
    </row>
    <row r="76" spans="2:6" outlineLevel="1" x14ac:dyDescent="0.25">
      <c r="B76" s="2"/>
      <c r="C76" s="2"/>
      <c r="D76" s="2"/>
      <c r="E76" s="2"/>
      <c r="F76" s="2"/>
    </row>
    <row r="77" spans="2:6" outlineLevel="1" x14ac:dyDescent="0.25">
      <c r="B77" s="2"/>
      <c r="C77" s="2"/>
      <c r="D77" s="2"/>
      <c r="E77" s="2"/>
      <c r="F77" s="2"/>
    </row>
    <row r="78" spans="2:6" outlineLevel="1" x14ac:dyDescent="0.25">
      <c r="B78" s="10" t="s">
        <v>18</v>
      </c>
      <c r="C78" s="2"/>
      <c r="D78" s="2"/>
      <c r="E78" s="2"/>
      <c r="F78" s="2"/>
    </row>
    <row r="79" spans="2:6" outlineLevel="1" x14ac:dyDescent="0.25">
      <c r="B79" s="11" t="s">
        <v>19</v>
      </c>
      <c r="C79" s="12">
        <f>_xlfn.VAR.S(SocialMedia_Mentions)</f>
        <v>72701.846868686902</v>
      </c>
      <c r="D79" s="2"/>
      <c r="E79" s="2"/>
      <c r="F79" s="2"/>
    </row>
    <row r="80" spans="2:6" outlineLevel="1" x14ac:dyDescent="0.25">
      <c r="B80" s="2"/>
      <c r="C80" s="2"/>
      <c r="D80" s="2"/>
      <c r="E80" s="2"/>
      <c r="F80" s="2"/>
    </row>
    <row r="81" spans="1:16" outlineLevel="1" x14ac:dyDescent="0.25">
      <c r="B81" s="10" t="s">
        <v>20</v>
      </c>
      <c r="C81" s="2"/>
    </row>
    <row r="82" spans="1:16" outlineLevel="1" x14ac:dyDescent="0.25">
      <c r="B82" s="11" t="s">
        <v>21</v>
      </c>
      <c r="C82" s="12">
        <f>_xlfn.COVARIANCE.S(SocialMedia_Mentions,Website_Visits)</f>
        <v>1715989.3147474739</v>
      </c>
    </row>
    <row r="83" spans="1:16" outlineLevel="1" x14ac:dyDescent="0.25">
      <c r="B83" s="2"/>
      <c r="C83" s="2"/>
    </row>
    <row r="84" spans="1:16" outlineLevel="1" x14ac:dyDescent="0.25">
      <c r="B84" s="10" t="s">
        <v>22</v>
      </c>
      <c r="C84" s="2"/>
    </row>
    <row r="85" spans="1:16" outlineLevel="1" x14ac:dyDescent="0.25">
      <c r="B85" s="11" t="s">
        <v>23</v>
      </c>
      <c r="C85" s="12">
        <f>CORREL(Website_Visits,SocialMedia_Mentions)</f>
        <v>0.78718999527188227</v>
      </c>
    </row>
    <row r="86" spans="1:16" outlineLevel="1" x14ac:dyDescent="0.25">
      <c r="B86" s="2"/>
      <c r="C86" s="2"/>
    </row>
    <row r="87" spans="1:16" outlineLevel="1" x14ac:dyDescent="0.25">
      <c r="B87" s="10" t="s">
        <v>24</v>
      </c>
      <c r="C87" s="2"/>
    </row>
    <row r="88" spans="1:16" outlineLevel="1" x14ac:dyDescent="0.25">
      <c r="B88" s="11" t="s">
        <v>25</v>
      </c>
      <c r="C88" s="12">
        <f>RSQ(SocialMedia_Mentions,Website_Visits)</f>
        <v>0.61966808865614598</v>
      </c>
    </row>
    <row r="89" spans="1:16" outlineLevel="1" x14ac:dyDescent="0.25">
      <c r="B89" s="2"/>
      <c r="C89" s="2"/>
    </row>
    <row r="90" spans="1:16" outlineLevel="1" x14ac:dyDescent="0.25">
      <c r="B90" s="2"/>
      <c r="C90" s="2"/>
    </row>
    <row r="91" spans="1:16" s="2" customFormat="1" outlineLevel="1" x14ac:dyDescent="0.25">
      <c r="A91"/>
      <c r="B91" s="10" t="s">
        <v>27</v>
      </c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s="2" customFormat="1" outlineLevel="1" x14ac:dyDescent="0.25">
      <c r="A92"/>
      <c r="B92" s="10" t="s">
        <v>28</v>
      </c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s="2" customFormat="1" outlineLevel="1" x14ac:dyDescent="0.25">
      <c r="A93"/>
      <c r="B93" s="10" t="s">
        <v>29</v>
      </c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s="2" customFormat="1" outlineLevel="1" x14ac:dyDescent="0.25">
      <c r="A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s="2" customFormat="1" outlineLevel="1" x14ac:dyDescent="0.25">
      <c r="A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s="2" customFormat="1" outlineLevel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s="2" customFormat="1" outlineLevel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s="2" customFormat="1" outlineLevel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s="2" customFormat="1" outlineLevel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s="2" customFormat="1" outlineLevel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s="2" customFormat="1" outlineLevel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s="2" customFormat="1" outlineLevel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s="2" customFormat="1" outlineLevel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s="2" customFormat="1" outlineLevel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s="2" customFormat="1" outlineLevel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s="2" customFormat="1" outlineLevel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s="2" customFormat="1" outlineLevel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s="2" customFormat="1" outlineLevel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s="2" customFormat="1" outlineLevel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s="2" customFormat="1" outlineLevel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s="2" customFormat="1" outlineLevel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s="2" customFormat="1" outlineLevel="1" x14ac:dyDescent="0.25">
      <c r="A112"/>
    </row>
    <row r="113" spans="1:16" s="2" customFormat="1" outlineLevel="1" x14ac:dyDescent="0.25">
      <c r="A113"/>
    </row>
    <row r="114" spans="1:16" s="2" customFormat="1" outlineLevel="1" x14ac:dyDescent="0.25">
      <c r="A114"/>
      <c r="B114" s="10" t="s">
        <v>30</v>
      </c>
    </row>
    <row r="115" spans="1:16" s="2" customFormat="1" outlineLevel="1" x14ac:dyDescent="0.25">
      <c r="A115"/>
      <c r="B115" s="11" t="s">
        <v>31</v>
      </c>
      <c r="C115" s="12">
        <f>SLOPE('[1]Data Set'!$C$7:$C$106,'[1]Data Set'!$B$7:$B$106)</f>
        <v>23.603104854363224</v>
      </c>
    </row>
    <row r="116" spans="1:16" s="2" customFormat="1" outlineLevel="1" x14ac:dyDescent="0.25">
      <c r="A116"/>
      <c r="B116" s="11" t="s">
        <v>32</v>
      </c>
      <c r="C116" s="12">
        <f>INTERCEPT('[1]Data Set'!$C$7:$C$106,'[1]Data Set'!$B$7:$B$106)</f>
        <v>2140.5446164314853</v>
      </c>
    </row>
    <row r="117" spans="1:16" s="2" customFormat="1" outlineLevel="1" x14ac:dyDescent="0.25">
      <c r="A117"/>
      <c r="B117" s="11"/>
    </row>
    <row r="118" spans="1:16" s="2" customFormat="1" outlineLevel="1" x14ac:dyDescent="0.25">
      <c r="A118"/>
      <c r="B118" s="10" t="s">
        <v>33</v>
      </c>
    </row>
    <row r="119" spans="1:16" s="2" customFormat="1" outlineLevel="1" x14ac:dyDescent="0.25">
      <c r="A119"/>
      <c r="B119" s="11" t="s">
        <v>34</v>
      </c>
    </row>
    <row r="120" spans="1:16" s="2" customFormat="1" outlineLevel="1" x14ac:dyDescent="0.25">
      <c r="A120"/>
      <c r="B120" s="23" t="s">
        <v>35</v>
      </c>
      <c r="C120" s="24" t="s">
        <v>36</v>
      </c>
    </row>
    <row r="121" spans="1:16" s="2" customFormat="1" outlineLevel="1" x14ac:dyDescent="0.25">
      <c r="A121"/>
      <c r="B121" s="25">
        <v>100</v>
      </c>
      <c r="C121" s="12">
        <f>FORECAST(B121,'[1]Data Set'!$C$7:$C$106,'[1]Data Set'!$B$7:$B$106)</f>
        <v>4500.8551018678081</v>
      </c>
    </row>
    <row r="122" spans="1:16" s="2" customFormat="1" outlineLevel="1" x14ac:dyDescent="0.25">
      <c r="A122"/>
      <c r="B122" s="25">
        <v>1500</v>
      </c>
      <c r="C122" s="12">
        <f>FORECAST(B122,'[1]Data Set'!$C$7:$C$106,'[1]Data Set'!$B$7:$B$106)</f>
        <v>37545.201897976323</v>
      </c>
    </row>
    <row r="123" spans="1:16" s="2" customFormat="1" outlineLevel="1" x14ac:dyDescent="0.25">
      <c r="A123"/>
      <c r="B123" s="11"/>
    </row>
    <row r="124" spans="1:16" s="2" customFormat="1" outlineLevel="1" x14ac:dyDescent="0.25">
      <c r="A124"/>
      <c r="B124" s="10" t="s">
        <v>37</v>
      </c>
      <c r="P124" s="26"/>
    </row>
    <row r="125" spans="1:16" s="2" customFormat="1" outlineLevel="1" x14ac:dyDescent="0.25">
      <c r="A125"/>
      <c r="B125" s="10" t="s">
        <v>28</v>
      </c>
    </row>
    <row r="126" spans="1:16" s="2" customFormat="1" outlineLevel="1" x14ac:dyDescent="0.25">
      <c r="A126"/>
      <c r="B126" s="10" t="s">
        <v>38</v>
      </c>
    </row>
    <row r="127" spans="1:16" s="2" customFormat="1" outlineLevel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s="2" customFormat="1" outlineLevel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s="2" customFormat="1" outlineLevel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s="2" customFormat="1" outlineLevel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s="2" customFormat="1" outlineLevel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s="2" customFormat="1" outlineLevel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s="2" customFormat="1" outlineLevel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s="2" customFormat="1" outlineLevel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s="2" customFormat="1" outlineLevel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s="2" customFormat="1" outlineLevel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s="2" customFormat="1" outlineLevel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s="2" customFormat="1" outlineLevel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s="2" customFormat="1" outlineLevel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s="2" customFormat="1" outlineLevel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s="2" customFormat="1" outlineLevel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s="2" customFormat="1" outlineLevel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s="2" customFormat="1" outlineLevel="1" x14ac:dyDescent="0.25">
      <c r="A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s="2" customFormat="1" outlineLevel="1" x14ac:dyDescent="0.25">
      <c r="A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2" customFormat="1" outlineLevel="1" x14ac:dyDescent="0.25">
      <c r="A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2" customFormat="1" outlineLevel="1" x14ac:dyDescent="0.25">
      <c r="A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2" customFormat="1" outlineLevel="1" x14ac:dyDescent="0.25">
      <c r="A147"/>
      <c r="B147" s="10" t="s">
        <v>30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s="2" customFormat="1" outlineLevel="1" x14ac:dyDescent="0.25">
      <c r="A148"/>
      <c r="B148" s="11" t="s">
        <v>31</v>
      </c>
      <c r="C148" s="12">
        <f>SLOPE(SocialMedia_Mentions,Website_Visits)</f>
        <v>2.6253668425389187E-2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2" customFormat="1" outlineLevel="1" x14ac:dyDescent="0.25">
      <c r="A149"/>
      <c r="B149" s="11" t="s">
        <v>32</v>
      </c>
      <c r="C149" s="12">
        <f>INTERCEPT(SocialMedia_Mentions,Website_Visits)</f>
        <v>230.36773331159611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2" customFormat="1" outlineLevel="1" x14ac:dyDescent="0.25">
      <c r="A150"/>
      <c r="B150" s="11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2" customFormat="1" outlineLevel="1" x14ac:dyDescent="0.25">
      <c r="A151"/>
      <c r="B151" s="10" t="s">
        <v>39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2" customFormat="1" outlineLevel="1" x14ac:dyDescent="0.25">
      <c r="A152"/>
      <c r="B152" s="11" t="s">
        <v>34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2" customFormat="1" outlineLevel="1" x14ac:dyDescent="0.25">
      <c r="A153"/>
      <c r="B153" s="23" t="s">
        <v>35</v>
      </c>
      <c r="C153" s="24" t="s">
        <v>36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2" customFormat="1" outlineLevel="1" x14ac:dyDescent="0.25">
      <c r="A154"/>
      <c r="B154" s="25">
        <v>100</v>
      </c>
      <c r="C154" s="12">
        <f>FORECAST(100,SocialMedia_Mentions,Website_Visits)</f>
        <v>232.99310015413502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2" customFormat="1" outlineLevel="1" x14ac:dyDescent="0.25">
      <c r="A155"/>
      <c r="B155" s="25">
        <v>500</v>
      </c>
      <c r="C155" s="12">
        <f>FORECAST(500,SocialMedia_Mentions,Website_Visits)</f>
        <v>243.49456752429072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2" customFormat="1" outlineLevel="1" x14ac:dyDescent="0.25">
      <c r="A156"/>
      <c r="B156" s="25">
        <v>10000</v>
      </c>
      <c r="C156" s="12">
        <f>FORECAST(10000,SocialMedia_Mentions,Website_Visits)</f>
        <v>492.90441756548796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2" customFormat="1" outlineLevel="1" x14ac:dyDescent="0.25">
      <c r="A157"/>
      <c r="B157" s="25">
        <v>50000</v>
      </c>
      <c r="C157" s="12">
        <f>FORECAST(50000,SocialMedia_Mentions,Website_Visits)</f>
        <v>1543.0511545810555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2" customFormat="1" outlineLevel="1" x14ac:dyDescent="0.25">
      <c r="A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2" customFormat="1" outlineLevel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2" customFormat="1" outlineLevel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2" customFormat="1" outlineLevel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2" customFormat="1" outlineLevel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2" customFormat="1" outlineLevel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2" customFormat="1" outlineLevel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2" customFormat="1" outlineLevel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2" customFormat="1" outlineLevel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2" customFormat="1" outlineLevel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2" customFormat="1" outlineLevel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2" customFormat="1" outlineLevel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2" customFormat="1" outlineLevel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2" customFormat="1" outlineLevel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2" customFormat="1" outlineLevel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2" customFormat="1" outlineLevel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2" customFormat="1" outlineLevel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2" customFormat="1" outlineLevel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2" customFormat="1" outlineLevel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2" customFormat="1" outlineLevel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2" customFormat="1" outlineLevel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2" customFormat="1" outlineLevel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2" customFormat="1" outlineLevel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2" customFormat="1" outlineLevel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2" customFormat="1" outlineLevel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2" customFormat="1" outlineLevel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2" customFormat="1" outlineLevel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2" customFormat="1" outlineLevel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2" customFormat="1" outlineLevel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2" customFormat="1" outlineLevel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2" customFormat="1" outlineLevel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2" customFormat="1" outlineLevel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2" customFormat="1" outlineLevel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2" customFormat="1" outlineLevel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2" customFormat="1" outlineLevel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2" customFormat="1" outlineLevel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2" customFormat="1" outlineLevel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6" spans="1:16" s="2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</sheetData>
  <dataConsolidate/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G106"/>
  <sheetViews>
    <sheetView showGridLines="0" topLeftCell="A68" zoomScale="80" workbookViewId="0">
      <selection activeCell="O93" sqref="O93"/>
    </sheetView>
  </sheetViews>
  <sheetFormatPr defaultColWidth="7.7109375" defaultRowHeight="12.75" x14ac:dyDescent="0.2"/>
  <cols>
    <col min="1" max="1" width="7.7109375" style="2"/>
    <col min="2" max="2" width="23.42578125" style="2" bestFit="1" customWidth="1"/>
    <col min="3" max="3" width="15.85546875" style="2" customWidth="1"/>
    <col min="4" max="4" width="9.42578125" style="2" bestFit="1" customWidth="1"/>
    <col min="5" max="5" width="12" style="2" customWidth="1"/>
    <col min="6" max="6" width="10" style="2" bestFit="1" customWidth="1"/>
    <col min="7" max="16384" width="7.7109375" style="2"/>
  </cols>
  <sheetData>
    <row r="1" spans="1:7" x14ac:dyDescent="0.2">
      <c r="A1" s="1" t="str">
        <f>[1]Introduction!A1</f>
        <v>Problem Solving with Excel</v>
      </c>
    </row>
    <row r="2" spans="1:7" x14ac:dyDescent="0.2">
      <c r="A2" s="1" t="str">
        <f>[1]Introduction!A2</f>
        <v>Week 4</v>
      </c>
    </row>
    <row r="3" spans="1:7" x14ac:dyDescent="0.2">
      <c r="A3" s="1" t="str">
        <f>[1]Introduction!A3</f>
        <v>Statistical Forecasting</v>
      </c>
    </row>
    <row r="4" spans="1:7" x14ac:dyDescent="0.2">
      <c r="A4" s="1" t="s">
        <v>0</v>
      </c>
    </row>
    <row r="5" spans="1:7" x14ac:dyDescent="0.2">
      <c r="E5" s="3"/>
    </row>
    <row r="6" spans="1:7" x14ac:dyDescent="0.2">
      <c r="B6" s="4" t="s">
        <v>1</v>
      </c>
      <c r="C6" s="4" t="s">
        <v>2</v>
      </c>
      <c r="F6" s="3"/>
      <c r="G6" s="3"/>
    </row>
    <row r="7" spans="1:7" x14ac:dyDescent="0.2">
      <c r="B7" s="5">
        <v>610</v>
      </c>
      <c r="C7" s="5">
        <v>16211</v>
      </c>
      <c r="D7" s="5">
        <v>610</v>
      </c>
      <c r="E7" s="6"/>
      <c r="F7" s="7"/>
    </row>
    <row r="8" spans="1:7" x14ac:dyDescent="0.2">
      <c r="B8" s="5">
        <v>1135</v>
      </c>
      <c r="C8" s="5">
        <v>33564</v>
      </c>
      <c r="D8" s="5">
        <v>1135</v>
      </c>
      <c r="E8" s="6"/>
    </row>
    <row r="9" spans="1:7" x14ac:dyDescent="0.2">
      <c r="B9" s="5">
        <v>725</v>
      </c>
      <c r="C9" s="5">
        <v>13596</v>
      </c>
      <c r="D9" s="5">
        <v>725</v>
      </c>
    </row>
    <row r="10" spans="1:7" x14ac:dyDescent="0.2">
      <c r="B10" s="5">
        <v>325</v>
      </c>
      <c r="C10" s="5">
        <v>6516</v>
      </c>
      <c r="D10" s="5">
        <v>325</v>
      </c>
    </row>
    <row r="11" spans="1:7" x14ac:dyDescent="0.2">
      <c r="B11" s="5">
        <v>1114</v>
      </c>
      <c r="C11" s="5">
        <v>28869</v>
      </c>
      <c r="D11" s="5">
        <v>1114</v>
      </c>
    </row>
    <row r="12" spans="1:7" x14ac:dyDescent="0.2">
      <c r="B12" s="5">
        <v>1031</v>
      </c>
      <c r="C12" s="5">
        <v>20657</v>
      </c>
      <c r="D12" s="5">
        <v>1031</v>
      </c>
    </row>
    <row r="13" spans="1:7" x14ac:dyDescent="0.2">
      <c r="B13" s="5">
        <v>856</v>
      </c>
      <c r="C13" s="5">
        <v>28396</v>
      </c>
      <c r="D13" s="5">
        <v>856</v>
      </c>
    </row>
    <row r="14" spans="1:7" x14ac:dyDescent="0.2">
      <c r="B14" s="5">
        <v>713</v>
      </c>
      <c r="C14" s="5">
        <v>28863</v>
      </c>
      <c r="D14" s="5">
        <v>713</v>
      </c>
    </row>
    <row r="15" spans="1:7" x14ac:dyDescent="0.2">
      <c r="B15" s="5">
        <v>544</v>
      </c>
      <c r="C15" s="5">
        <v>23748</v>
      </c>
      <c r="D15" s="5">
        <v>544</v>
      </c>
    </row>
    <row r="16" spans="1:7" x14ac:dyDescent="0.2">
      <c r="B16" s="5">
        <v>1353</v>
      </c>
      <c r="C16" s="5">
        <v>35529</v>
      </c>
      <c r="D16" s="5">
        <v>1353</v>
      </c>
    </row>
    <row r="17" spans="2:4" x14ac:dyDescent="0.2">
      <c r="B17" s="5">
        <v>1246</v>
      </c>
      <c r="C17" s="5">
        <v>31512</v>
      </c>
      <c r="D17" s="5">
        <v>1246</v>
      </c>
    </row>
    <row r="18" spans="2:4" x14ac:dyDescent="0.2">
      <c r="B18" s="5">
        <v>664</v>
      </c>
      <c r="C18" s="5">
        <v>15828</v>
      </c>
      <c r="D18" s="5">
        <v>664</v>
      </c>
    </row>
    <row r="19" spans="2:4" x14ac:dyDescent="0.2">
      <c r="B19" s="5">
        <v>709</v>
      </c>
      <c r="C19" s="5">
        <v>21825</v>
      </c>
      <c r="D19" s="5">
        <v>709</v>
      </c>
    </row>
    <row r="20" spans="2:4" x14ac:dyDescent="0.2">
      <c r="B20" s="5">
        <v>491</v>
      </c>
      <c r="C20" s="5">
        <v>16702</v>
      </c>
      <c r="D20" s="5">
        <v>491</v>
      </c>
    </row>
    <row r="21" spans="2:4" x14ac:dyDescent="0.2">
      <c r="B21" s="5">
        <v>733</v>
      </c>
      <c r="C21" s="5">
        <v>22022</v>
      </c>
      <c r="D21" s="5">
        <v>733</v>
      </c>
    </row>
    <row r="22" spans="2:4" x14ac:dyDescent="0.2">
      <c r="B22" s="5">
        <v>1036</v>
      </c>
      <c r="C22" s="5">
        <v>25165</v>
      </c>
      <c r="D22" s="5">
        <v>1036</v>
      </c>
    </row>
    <row r="23" spans="2:4" x14ac:dyDescent="0.2">
      <c r="B23" s="5">
        <v>1044</v>
      </c>
      <c r="C23" s="5">
        <v>19478</v>
      </c>
      <c r="D23" s="5">
        <v>1044</v>
      </c>
    </row>
    <row r="24" spans="2:4" x14ac:dyDescent="0.2">
      <c r="B24" s="5">
        <v>1034</v>
      </c>
      <c r="C24" s="5">
        <v>24126</v>
      </c>
      <c r="D24" s="5">
        <v>1034</v>
      </c>
    </row>
    <row r="25" spans="2:4" x14ac:dyDescent="0.2">
      <c r="B25" s="5">
        <v>543</v>
      </c>
      <c r="C25" s="5">
        <v>12011</v>
      </c>
      <c r="D25" s="5">
        <v>543</v>
      </c>
    </row>
    <row r="26" spans="2:4" x14ac:dyDescent="0.2">
      <c r="B26" s="5">
        <v>766</v>
      </c>
      <c r="C26" s="5">
        <v>23548</v>
      </c>
      <c r="D26" s="5">
        <v>766</v>
      </c>
    </row>
    <row r="27" spans="2:4" x14ac:dyDescent="0.2">
      <c r="B27" s="5">
        <v>582</v>
      </c>
      <c r="C27" s="5">
        <v>15179</v>
      </c>
      <c r="D27" s="5">
        <v>582</v>
      </c>
    </row>
    <row r="28" spans="2:4" x14ac:dyDescent="0.2">
      <c r="B28" s="5">
        <v>774</v>
      </c>
      <c r="C28" s="5">
        <v>20239</v>
      </c>
      <c r="D28" s="5">
        <v>774</v>
      </c>
    </row>
    <row r="29" spans="2:4" x14ac:dyDescent="0.2">
      <c r="B29" s="5">
        <v>579</v>
      </c>
      <c r="C29" s="5">
        <v>14604</v>
      </c>
      <c r="D29" s="5">
        <v>579</v>
      </c>
    </row>
    <row r="30" spans="2:4" x14ac:dyDescent="0.2">
      <c r="B30" s="5">
        <v>608</v>
      </c>
      <c r="C30" s="5">
        <v>23984</v>
      </c>
      <c r="D30" s="5">
        <v>608</v>
      </c>
    </row>
    <row r="31" spans="2:4" x14ac:dyDescent="0.2">
      <c r="B31" s="5">
        <v>564</v>
      </c>
      <c r="C31" s="5">
        <v>13886</v>
      </c>
      <c r="D31" s="5">
        <v>564</v>
      </c>
    </row>
    <row r="32" spans="2:4" x14ac:dyDescent="0.2">
      <c r="B32" s="5">
        <v>891</v>
      </c>
      <c r="C32" s="5">
        <v>20208</v>
      </c>
      <c r="D32" s="5">
        <v>891</v>
      </c>
    </row>
    <row r="33" spans="2:4" x14ac:dyDescent="0.2">
      <c r="B33" s="5">
        <v>439</v>
      </c>
      <c r="C33" s="5">
        <v>7648</v>
      </c>
      <c r="D33" s="5">
        <v>439</v>
      </c>
    </row>
    <row r="34" spans="2:4" x14ac:dyDescent="0.2">
      <c r="B34" s="5">
        <v>694</v>
      </c>
      <c r="C34" s="5">
        <v>23363</v>
      </c>
      <c r="D34" s="5">
        <v>694</v>
      </c>
    </row>
    <row r="35" spans="2:4" x14ac:dyDescent="0.2">
      <c r="B35" s="5">
        <v>473</v>
      </c>
      <c r="C35" s="5">
        <v>17564</v>
      </c>
      <c r="D35" s="5">
        <v>473</v>
      </c>
    </row>
    <row r="36" spans="2:4" x14ac:dyDescent="0.2">
      <c r="B36" s="5">
        <v>1081</v>
      </c>
      <c r="C36" s="5">
        <v>26423</v>
      </c>
      <c r="D36" s="5">
        <v>1081</v>
      </c>
    </row>
    <row r="37" spans="2:4" x14ac:dyDescent="0.2">
      <c r="B37" s="5">
        <v>591</v>
      </c>
      <c r="C37" s="5">
        <v>9159</v>
      </c>
      <c r="D37" s="5">
        <v>591</v>
      </c>
    </row>
    <row r="38" spans="2:4" x14ac:dyDescent="0.2">
      <c r="B38" s="5">
        <v>505</v>
      </c>
      <c r="C38" s="5">
        <v>10359</v>
      </c>
      <c r="D38" s="5">
        <v>505</v>
      </c>
    </row>
    <row r="39" spans="2:4" x14ac:dyDescent="0.2">
      <c r="B39" s="5">
        <v>707</v>
      </c>
      <c r="C39" s="5">
        <v>18196</v>
      </c>
      <c r="D39" s="5">
        <v>707</v>
      </c>
    </row>
    <row r="40" spans="2:4" x14ac:dyDescent="0.2">
      <c r="B40" s="5">
        <v>806</v>
      </c>
      <c r="C40" s="5">
        <v>18907</v>
      </c>
      <c r="D40" s="5">
        <v>806</v>
      </c>
    </row>
    <row r="41" spans="2:4" x14ac:dyDescent="0.2">
      <c r="B41" s="5">
        <v>836</v>
      </c>
      <c r="C41" s="5">
        <v>31227</v>
      </c>
      <c r="D41" s="5">
        <v>836</v>
      </c>
    </row>
    <row r="42" spans="2:4" x14ac:dyDescent="0.2">
      <c r="B42" s="5">
        <v>985</v>
      </c>
      <c r="C42" s="5">
        <v>25332</v>
      </c>
      <c r="D42" s="5">
        <v>985</v>
      </c>
    </row>
    <row r="43" spans="2:4" x14ac:dyDescent="0.2">
      <c r="B43" s="5">
        <v>510</v>
      </c>
      <c r="C43" s="5">
        <v>6866</v>
      </c>
      <c r="D43" s="5">
        <v>510</v>
      </c>
    </row>
    <row r="44" spans="2:4" x14ac:dyDescent="0.2">
      <c r="B44" s="5">
        <v>700</v>
      </c>
      <c r="C44" s="5">
        <v>23184</v>
      </c>
      <c r="D44" s="5">
        <v>700</v>
      </c>
    </row>
    <row r="45" spans="2:4" x14ac:dyDescent="0.2">
      <c r="B45" s="5">
        <v>449</v>
      </c>
      <c r="C45" s="5">
        <v>17631</v>
      </c>
      <c r="D45" s="5">
        <v>449</v>
      </c>
    </row>
    <row r="46" spans="2:4" x14ac:dyDescent="0.2">
      <c r="B46" s="5">
        <v>1096</v>
      </c>
      <c r="C46" s="5">
        <v>31239</v>
      </c>
      <c r="D46" s="5">
        <v>1096</v>
      </c>
    </row>
    <row r="47" spans="2:4" x14ac:dyDescent="0.2">
      <c r="B47" s="5">
        <v>747</v>
      </c>
      <c r="C47" s="5">
        <v>7774</v>
      </c>
      <c r="D47" s="5">
        <v>747</v>
      </c>
    </row>
    <row r="48" spans="2:4" x14ac:dyDescent="0.2">
      <c r="B48" s="5">
        <v>128</v>
      </c>
      <c r="C48" s="5">
        <v>6918</v>
      </c>
      <c r="D48" s="5">
        <v>128</v>
      </c>
    </row>
    <row r="49" spans="2:4" x14ac:dyDescent="0.2">
      <c r="B49" s="5">
        <v>524</v>
      </c>
      <c r="C49" s="5">
        <v>21821</v>
      </c>
      <c r="D49" s="5">
        <v>524</v>
      </c>
    </row>
    <row r="50" spans="2:4" x14ac:dyDescent="0.2">
      <c r="B50" s="5">
        <v>844</v>
      </c>
      <c r="C50" s="5">
        <v>19865</v>
      </c>
      <c r="D50" s="5">
        <v>844</v>
      </c>
    </row>
    <row r="51" spans="2:4" x14ac:dyDescent="0.2">
      <c r="B51" s="5">
        <v>633</v>
      </c>
      <c r="C51" s="5">
        <v>11124</v>
      </c>
      <c r="D51" s="5">
        <v>633</v>
      </c>
    </row>
    <row r="52" spans="2:4" x14ac:dyDescent="0.2">
      <c r="B52" s="5">
        <v>1041</v>
      </c>
      <c r="C52" s="5">
        <v>24879</v>
      </c>
      <c r="D52" s="5">
        <v>1041</v>
      </c>
    </row>
    <row r="53" spans="2:4" x14ac:dyDescent="0.2">
      <c r="B53" s="5">
        <v>581</v>
      </c>
      <c r="C53" s="5">
        <v>14125</v>
      </c>
      <c r="D53" s="5">
        <v>581</v>
      </c>
    </row>
    <row r="54" spans="2:4" x14ac:dyDescent="0.2">
      <c r="B54" s="5">
        <v>1331</v>
      </c>
      <c r="C54" s="5">
        <v>42990</v>
      </c>
      <c r="D54" s="5">
        <v>1331</v>
      </c>
    </row>
    <row r="55" spans="2:4" x14ac:dyDescent="0.2">
      <c r="B55" s="5">
        <v>551</v>
      </c>
      <c r="C55" s="5">
        <v>13641</v>
      </c>
      <c r="D55" s="5">
        <v>551</v>
      </c>
    </row>
    <row r="56" spans="2:4" x14ac:dyDescent="0.2">
      <c r="B56" s="5">
        <v>413</v>
      </c>
      <c r="C56" s="5">
        <v>7582</v>
      </c>
      <c r="D56" s="5">
        <v>413</v>
      </c>
    </row>
    <row r="57" spans="2:4" x14ac:dyDescent="0.2">
      <c r="B57" s="5">
        <v>357</v>
      </c>
      <c r="C57" s="5">
        <v>6681</v>
      </c>
      <c r="D57" s="5">
        <v>357</v>
      </c>
    </row>
    <row r="58" spans="2:4" x14ac:dyDescent="0.2">
      <c r="B58" s="5">
        <v>630</v>
      </c>
      <c r="C58" s="5">
        <v>17233</v>
      </c>
      <c r="D58" s="5">
        <v>630</v>
      </c>
    </row>
    <row r="59" spans="2:4" x14ac:dyDescent="0.2">
      <c r="B59" s="5">
        <v>511</v>
      </c>
      <c r="C59" s="5">
        <v>11035</v>
      </c>
      <c r="D59" s="5">
        <v>511</v>
      </c>
    </row>
    <row r="60" spans="2:4" x14ac:dyDescent="0.2">
      <c r="B60" s="5">
        <v>858</v>
      </c>
      <c r="C60" s="5">
        <v>23923</v>
      </c>
      <c r="D60" s="5">
        <v>858</v>
      </c>
    </row>
    <row r="61" spans="2:4" x14ac:dyDescent="0.2">
      <c r="B61" s="5">
        <v>1376</v>
      </c>
      <c r="C61" s="5">
        <v>30318</v>
      </c>
      <c r="D61" s="5">
        <v>1376</v>
      </c>
    </row>
    <row r="62" spans="2:4" x14ac:dyDescent="0.2">
      <c r="B62" s="5">
        <v>557</v>
      </c>
      <c r="C62" s="5">
        <v>20609</v>
      </c>
      <c r="D62" s="5">
        <v>557</v>
      </c>
    </row>
    <row r="63" spans="2:4" x14ac:dyDescent="0.2">
      <c r="B63" s="5">
        <v>812</v>
      </c>
      <c r="C63" s="5">
        <v>19226</v>
      </c>
      <c r="D63" s="5">
        <v>812</v>
      </c>
    </row>
    <row r="64" spans="2:4" x14ac:dyDescent="0.2">
      <c r="B64" s="5">
        <v>776</v>
      </c>
      <c r="C64" s="5">
        <v>24259</v>
      </c>
      <c r="D64" s="5">
        <v>776</v>
      </c>
    </row>
    <row r="65" spans="2:4" x14ac:dyDescent="0.2">
      <c r="B65" s="5">
        <v>821</v>
      </c>
      <c r="C65" s="5">
        <v>21590</v>
      </c>
      <c r="D65" s="5">
        <v>821</v>
      </c>
    </row>
    <row r="66" spans="2:4" x14ac:dyDescent="0.2">
      <c r="B66" s="5">
        <v>846</v>
      </c>
      <c r="C66" s="5">
        <v>12145</v>
      </c>
      <c r="D66" s="5">
        <v>846</v>
      </c>
    </row>
    <row r="67" spans="2:4" x14ac:dyDescent="0.2">
      <c r="B67" s="5">
        <v>694</v>
      </c>
      <c r="C67" s="5">
        <v>18937</v>
      </c>
      <c r="D67" s="5">
        <v>694</v>
      </c>
    </row>
    <row r="68" spans="2:4" x14ac:dyDescent="0.2">
      <c r="B68" s="5">
        <v>737</v>
      </c>
      <c r="C68" s="5">
        <v>21651</v>
      </c>
      <c r="D68" s="5">
        <v>737</v>
      </c>
    </row>
    <row r="69" spans="2:4" x14ac:dyDescent="0.2">
      <c r="B69" s="5">
        <v>285</v>
      </c>
      <c r="C69" s="5">
        <v>6042</v>
      </c>
      <c r="D69" s="5">
        <v>285</v>
      </c>
    </row>
    <row r="70" spans="2:4" x14ac:dyDescent="0.2">
      <c r="B70" s="5">
        <v>586</v>
      </c>
      <c r="C70" s="5">
        <v>16913</v>
      </c>
      <c r="D70" s="5">
        <v>586</v>
      </c>
    </row>
    <row r="71" spans="2:4" x14ac:dyDescent="0.2">
      <c r="B71" s="5">
        <v>1362</v>
      </c>
      <c r="C71" s="5">
        <v>28918</v>
      </c>
      <c r="D71" s="5">
        <v>1362</v>
      </c>
    </row>
    <row r="72" spans="2:4" x14ac:dyDescent="0.2">
      <c r="B72" s="5">
        <v>544</v>
      </c>
      <c r="C72" s="5">
        <v>8576</v>
      </c>
      <c r="D72" s="5">
        <v>544</v>
      </c>
    </row>
    <row r="73" spans="2:4" x14ac:dyDescent="0.2">
      <c r="B73" s="5">
        <v>572</v>
      </c>
      <c r="C73" s="5">
        <v>10169</v>
      </c>
      <c r="D73" s="5">
        <v>572</v>
      </c>
    </row>
    <row r="74" spans="2:4" x14ac:dyDescent="0.2">
      <c r="B74" s="5">
        <v>449</v>
      </c>
      <c r="C74" s="5">
        <v>7947</v>
      </c>
      <c r="D74" s="5">
        <v>449</v>
      </c>
    </row>
    <row r="75" spans="2:4" x14ac:dyDescent="0.2">
      <c r="B75" s="5">
        <v>944</v>
      </c>
      <c r="C75" s="5">
        <v>25512</v>
      </c>
      <c r="D75" s="5">
        <v>944</v>
      </c>
    </row>
    <row r="76" spans="2:4" x14ac:dyDescent="0.2">
      <c r="B76" s="5">
        <v>752</v>
      </c>
      <c r="C76" s="5">
        <v>16355</v>
      </c>
      <c r="D76" s="5">
        <v>752</v>
      </c>
    </row>
    <row r="77" spans="2:4" x14ac:dyDescent="0.2">
      <c r="B77" s="5">
        <v>871</v>
      </c>
      <c r="C77" s="5">
        <v>20529</v>
      </c>
      <c r="D77" s="5">
        <v>871</v>
      </c>
    </row>
    <row r="78" spans="2:4" x14ac:dyDescent="0.2">
      <c r="B78" s="5">
        <v>927</v>
      </c>
      <c r="C78" s="5">
        <v>30236</v>
      </c>
      <c r="D78" s="5">
        <v>927</v>
      </c>
    </row>
    <row r="79" spans="2:4" x14ac:dyDescent="0.2">
      <c r="B79" s="5">
        <v>633</v>
      </c>
      <c r="C79" s="5">
        <v>12748</v>
      </c>
      <c r="D79" s="5">
        <v>633</v>
      </c>
    </row>
    <row r="80" spans="2:4" x14ac:dyDescent="0.2">
      <c r="B80" s="5">
        <v>1031</v>
      </c>
      <c r="C80" s="5">
        <v>22205</v>
      </c>
      <c r="D80" s="5">
        <v>1031</v>
      </c>
    </row>
    <row r="81" spans="2:4" x14ac:dyDescent="0.2">
      <c r="B81" s="5">
        <v>210</v>
      </c>
      <c r="C81" s="5">
        <v>1991</v>
      </c>
      <c r="D81" s="5">
        <v>210</v>
      </c>
    </row>
    <row r="82" spans="2:4" x14ac:dyDescent="0.2">
      <c r="B82" s="5">
        <v>607</v>
      </c>
      <c r="C82" s="5">
        <v>31919</v>
      </c>
      <c r="D82" s="5">
        <v>607</v>
      </c>
    </row>
    <row r="83" spans="2:4" x14ac:dyDescent="0.2">
      <c r="B83" s="5">
        <v>589</v>
      </c>
      <c r="C83" s="5">
        <v>9521</v>
      </c>
      <c r="D83" s="5">
        <v>589</v>
      </c>
    </row>
    <row r="84" spans="2:4" x14ac:dyDescent="0.2">
      <c r="B84" s="5">
        <v>352</v>
      </c>
      <c r="C84" s="5">
        <v>14238</v>
      </c>
      <c r="D84" s="5">
        <v>352</v>
      </c>
    </row>
    <row r="85" spans="2:4" x14ac:dyDescent="0.2">
      <c r="B85" s="5">
        <v>917</v>
      </c>
      <c r="C85" s="5">
        <v>21714</v>
      </c>
      <c r="D85" s="5">
        <v>917</v>
      </c>
    </row>
    <row r="86" spans="2:4" x14ac:dyDescent="0.2">
      <c r="B86" s="5">
        <v>826</v>
      </c>
      <c r="C86" s="5">
        <v>24143</v>
      </c>
      <c r="D86" s="5">
        <v>826</v>
      </c>
    </row>
    <row r="87" spans="2:4" x14ac:dyDescent="0.2">
      <c r="B87" s="5">
        <v>734</v>
      </c>
      <c r="C87" s="5">
        <v>16728</v>
      </c>
      <c r="D87" s="5">
        <v>734</v>
      </c>
    </row>
    <row r="88" spans="2:4" x14ac:dyDescent="0.2">
      <c r="B88" s="5">
        <v>1048</v>
      </c>
      <c r="C88" s="5">
        <v>29774</v>
      </c>
      <c r="D88" s="5">
        <v>1048</v>
      </c>
    </row>
    <row r="89" spans="2:4" x14ac:dyDescent="0.2">
      <c r="B89" s="5">
        <v>1085</v>
      </c>
      <c r="C89" s="5">
        <v>24263</v>
      </c>
      <c r="D89" s="5">
        <v>1085</v>
      </c>
    </row>
    <row r="90" spans="2:4" x14ac:dyDescent="0.2">
      <c r="B90" s="5">
        <v>534</v>
      </c>
      <c r="C90" s="5">
        <v>23612</v>
      </c>
      <c r="D90" s="5">
        <v>534</v>
      </c>
    </row>
    <row r="91" spans="2:4" x14ac:dyDescent="0.2">
      <c r="B91" s="5">
        <v>779</v>
      </c>
      <c r="C91" s="5">
        <v>20990</v>
      </c>
      <c r="D91" s="5">
        <v>779</v>
      </c>
    </row>
    <row r="92" spans="2:4" x14ac:dyDescent="0.2">
      <c r="B92" s="5">
        <v>543</v>
      </c>
      <c r="C92" s="5">
        <v>8486</v>
      </c>
      <c r="D92" s="5">
        <v>543</v>
      </c>
    </row>
    <row r="93" spans="2:4" x14ac:dyDescent="0.2">
      <c r="B93" s="5">
        <v>350</v>
      </c>
      <c r="C93" s="5">
        <v>13111</v>
      </c>
      <c r="D93" s="5">
        <v>350</v>
      </c>
    </row>
    <row r="94" spans="2:4" x14ac:dyDescent="0.2">
      <c r="B94" s="5">
        <v>1001</v>
      </c>
      <c r="C94" s="5">
        <v>28203</v>
      </c>
      <c r="D94" s="5">
        <v>1001</v>
      </c>
    </row>
    <row r="95" spans="2:4" x14ac:dyDescent="0.2">
      <c r="B95" s="5">
        <v>306</v>
      </c>
      <c r="C95" s="5">
        <v>15731</v>
      </c>
      <c r="D95" s="5">
        <v>306</v>
      </c>
    </row>
    <row r="96" spans="2:4" x14ac:dyDescent="0.2">
      <c r="B96" s="5">
        <v>976</v>
      </c>
      <c r="C96" s="5">
        <v>28684</v>
      </c>
      <c r="D96" s="5">
        <v>976</v>
      </c>
    </row>
    <row r="97" spans="2:4" x14ac:dyDescent="0.2">
      <c r="B97" s="5">
        <v>958</v>
      </c>
      <c r="C97" s="5">
        <v>23090</v>
      </c>
      <c r="D97" s="5">
        <v>958</v>
      </c>
    </row>
    <row r="98" spans="2:4" x14ac:dyDescent="0.2">
      <c r="B98" s="5">
        <v>922</v>
      </c>
      <c r="C98" s="5">
        <v>28440</v>
      </c>
      <c r="D98" s="5">
        <v>922</v>
      </c>
    </row>
    <row r="99" spans="2:4" x14ac:dyDescent="0.2">
      <c r="B99" s="5">
        <v>572</v>
      </c>
      <c r="C99" s="5">
        <v>13455</v>
      </c>
      <c r="D99" s="5">
        <v>572</v>
      </c>
    </row>
    <row r="100" spans="2:4" x14ac:dyDescent="0.2">
      <c r="B100" s="5">
        <v>1324</v>
      </c>
      <c r="C100" s="5">
        <v>22624</v>
      </c>
      <c r="D100" s="5">
        <v>1324</v>
      </c>
    </row>
    <row r="101" spans="2:4" x14ac:dyDescent="0.2">
      <c r="B101" s="5">
        <v>1150</v>
      </c>
      <c r="C101" s="5">
        <v>31787</v>
      </c>
      <c r="D101" s="5">
        <v>1150</v>
      </c>
    </row>
    <row r="102" spans="2:4" x14ac:dyDescent="0.2">
      <c r="B102" s="5">
        <v>688</v>
      </c>
      <c r="C102" s="5">
        <v>23261</v>
      </c>
      <c r="D102" s="5">
        <v>688</v>
      </c>
    </row>
    <row r="103" spans="2:4" x14ac:dyDescent="0.2">
      <c r="B103" s="5">
        <v>1022</v>
      </c>
      <c r="C103" s="5">
        <v>37393</v>
      </c>
      <c r="D103" s="5">
        <v>1022</v>
      </c>
    </row>
    <row r="104" spans="2:4" x14ac:dyDescent="0.2">
      <c r="B104" s="5">
        <v>811</v>
      </c>
      <c r="C104" s="5">
        <v>25225</v>
      </c>
      <c r="D104" s="5">
        <v>811</v>
      </c>
    </row>
    <row r="105" spans="2:4" x14ac:dyDescent="0.2">
      <c r="B105" s="5">
        <v>1037</v>
      </c>
      <c r="C105" s="5">
        <v>26127</v>
      </c>
      <c r="D105" s="5">
        <v>1037</v>
      </c>
    </row>
    <row r="106" spans="2:4" x14ac:dyDescent="0.2">
      <c r="B106" s="5">
        <v>739</v>
      </c>
      <c r="C106" s="5">
        <v>20104</v>
      </c>
      <c r="D106" s="5">
        <v>739</v>
      </c>
    </row>
  </sheetData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Statistics on Users SM Behavior</vt:lpstr>
      <vt:lpstr>Data Set</vt:lpstr>
      <vt:lpstr>Bins_SocialMedia_Mentions</vt:lpstr>
      <vt:lpstr>Correl_SocialMedia_WebsiteVisits</vt:lpstr>
      <vt:lpstr>CoVar_SocialMedia_Mentions</vt:lpstr>
      <vt:lpstr>Min_SocialMedia_Mentions</vt:lpstr>
      <vt:lpstr>Slope_WebsiteVisits_SocialMedia</vt:lpstr>
      <vt:lpstr>SocialMedia_Mentions</vt:lpstr>
      <vt:lpstr>Var_SocialMedia_Mentions</vt:lpstr>
      <vt:lpstr>Website_Visits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2018-05-26T14:25:54Z</dcterms:modified>
</cp:coreProperties>
</file>