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source\repos\StructuralDesignKit\StructuraldesignKitTesting\TestData\"/>
    </mc:Choice>
  </mc:AlternateContent>
  <xr:revisionPtr revIDLastSave="0" documentId="13_ncr:1_{1731B3C1-22FD-4E69-AC4F-A8B4749F166A}" xr6:coauthVersionLast="47" xr6:coauthVersionMax="47" xr10:uidLastSave="{00000000-0000-0000-0000-000000000000}"/>
  <bookViews>
    <workbookView xWindow="-120" yWindow="-120" windowWidth="29040" windowHeight="15720" activeTab="2" xr2:uid="{971BC0E7-8629-419A-B2CB-730A67335DFF}"/>
  </bookViews>
  <sheets>
    <sheet name="TensionParallelToGrain" sheetId="1" r:id="rId1"/>
    <sheet name="CompressionParallelToGrain" sheetId="2" r:id="rId2"/>
    <sheet name="Bending_6.1.6" sheetId="4" r:id="rId3"/>
    <sheet name="CompressionAtAnAngleToGrain" sheetId="3" r:id="rId4"/>
    <sheet name="She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N9" i="1"/>
  <c r="N12" i="1"/>
  <c r="N6" i="1"/>
  <c r="N10" i="1"/>
  <c r="N11" i="1"/>
  <c r="N13" i="1"/>
  <c r="N5" i="1"/>
  <c r="N7" i="1"/>
  <c r="N14" i="1"/>
  <c r="N4" i="1"/>
  <c r="N8" i="1"/>
  <c r="N3" i="1"/>
  <c r="M8" i="1" a="1"/>
  <c r="M7" i="1" a="1"/>
  <c r="M4" i="1" a="1"/>
  <c r="M5" i="1" a="1"/>
  <c r="M12" i="1" a="1"/>
  <c r="M13" i="1" a="1"/>
  <c r="M14" i="1" a="1"/>
  <c r="M10" i="1" a="1"/>
  <c r="M11" i="1" a="1"/>
  <c r="M9" i="1" a="1"/>
  <c r="M6" i="1" a="1"/>
  <c r="L7" i="1" a="1"/>
  <c r="L13" i="1" a="1"/>
  <c r="L4" i="1" a="1"/>
  <c r="L11" i="1" a="1"/>
  <c r="L12" i="1" a="1"/>
  <c r="L8" i="1" a="1"/>
  <c r="L14" i="1" a="1"/>
  <c r="L9" i="1" a="1"/>
  <c r="L5" i="1" a="1"/>
  <c r="L6" i="1" a="1"/>
  <c r="L10" i="1" a="1"/>
  <c r="K13" i="1" a="1"/>
  <c r="K14" i="1" a="1"/>
  <c r="K4" i="1" a="1"/>
  <c r="K5" i="1" a="1"/>
  <c r="K12" i="1" a="1"/>
  <c r="K7" i="1" a="1"/>
  <c r="K9" i="1" a="1"/>
  <c r="K11" i="1" a="1"/>
  <c r="K6" i="1" a="1"/>
  <c r="K8" i="1" a="1"/>
  <c r="K10" i="1" a="1"/>
  <c r="M3" i="1" a="1"/>
  <c r="K3" i="1" a="1"/>
  <c r="Q4" i="4"/>
  <c r="Q8" i="4"/>
  <c r="Q12" i="4"/>
  <c r="Q14" i="4"/>
  <c r="Q5" i="4"/>
  <c r="Q11" i="4"/>
  <c r="Q13" i="4"/>
  <c r="Q6" i="4"/>
  <c r="Q7" i="4"/>
  <c r="Q9" i="4"/>
  <c r="Q10" i="4"/>
  <c r="Q3" i="4"/>
  <c r="P12" i="4" a="1"/>
  <c r="P13" i="4" a="1"/>
  <c r="P14" i="4" a="1"/>
  <c r="P9" i="4" a="1"/>
  <c r="P11" i="4" a="1"/>
  <c r="P3" i="4" a="1"/>
  <c r="O5" i="4" a="1"/>
  <c r="O4" i="4" a="1"/>
  <c r="O12" i="4" a="1"/>
  <c r="O14" i="4" a="1"/>
  <c r="O13" i="4" a="1"/>
  <c r="O6" i="4" a="1"/>
  <c r="O7" i="4" a="1"/>
  <c r="O11" i="4" a="1"/>
  <c r="O8" i="4" a="1"/>
  <c r="O10" i="4" a="1"/>
  <c r="O9" i="4" a="1"/>
  <c r="O3" i="4" a="1"/>
  <c r="L12" i="4" a="1"/>
  <c r="L11" i="4" a="1"/>
  <c r="L14" i="4" a="1"/>
  <c r="L10" i="4" a="1"/>
  <c r="L8" i="4" a="1"/>
  <c r="L6" i="4" a="1"/>
  <c r="L4" i="4" a="1"/>
  <c r="L7" i="4" a="1"/>
  <c r="L13" i="4" a="1"/>
  <c r="L5" i="4" a="1"/>
  <c r="L3" i="4" a="1"/>
  <c r="L9" i="4" a="1"/>
  <c r="N4" i="2"/>
  <c r="N5" i="2"/>
  <c r="N6" i="2"/>
  <c r="N7" i="2"/>
  <c r="N8" i="2"/>
  <c r="N9" i="2"/>
  <c r="N10" i="2"/>
  <c r="N11" i="2"/>
  <c r="N12" i="2"/>
  <c r="N13" i="2"/>
  <c r="N14" i="2"/>
  <c r="N3" i="2"/>
  <c r="K3" i="2" a="1"/>
  <c r="M6" i="2" a="1"/>
  <c r="M5" i="2" a="1"/>
  <c r="M9" i="2" a="1"/>
  <c r="M14" i="2" a="1"/>
  <c r="M13" i="2" a="1"/>
  <c r="M4" i="2" a="1"/>
  <c r="M10" i="2" a="1"/>
  <c r="M8" i="2" a="1"/>
  <c r="M12" i="2" a="1"/>
  <c r="M11" i="2" a="1"/>
  <c r="M7" i="2" a="1"/>
  <c r="M3" i="2" a="1"/>
  <c r="K12" i="2" a="1"/>
  <c r="K10" i="2" a="1"/>
  <c r="K8" i="2" a="1"/>
  <c r="K6" i="2" a="1"/>
  <c r="K14" i="2" a="1"/>
  <c r="K4" i="2" a="1"/>
  <c r="K11" i="2" a="1"/>
  <c r="K9" i="2" a="1"/>
  <c r="K7" i="2" a="1"/>
  <c r="K13" i="2" a="1"/>
  <c r="K5" i="2" a="1"/>
  <c r="P11" i="4" l="1"/>
  <c r="P9" i="4"/>
  <c r="P14" i="4"/>
  <c r="P13" i="4"/>
  <c r="P12" i="4"/>
  <c r="P3" i="4"/>
  <c r="O5" i="4"/>
  <c r="O9" i="4"/>
  <c r="O10" i="4"/>
  <c r="O8" i="4"/>
  <c r="O11" i="4"/>
  <c r="O7" i="4"/>
  <c r="O6" i="4"/>
  <c r="O13" i="4"/>
  <c r="O14" i="4"/>
  <c r="O12" i="4"/>
  <c r="O4" i="4"/>
  <c r="O3" i="4"/>
  <c r="L9" i="4"/>
  <c r="L3" i="4"/>
  <c r="L5" i="4"/>
  <c r="L13" i="4"/>
  <c r="L7" i="4"/>
  <c r="L4" i="4"/>
  <c r="L6" i="4"/>
  <c r="L8" i="4"/>
  <c r="L10" i="4"/>
  <c r="L14" i="4"/>
  <c r="L11" i="4"/>
  <c r="L12" i="4"/>
  <c r="K3" i="2"/>
  <c r="M7" i="2"/>
  <c r="M11" i="2"/>
  <c r="M12" i="2"/>
  <c r="M8" i="2"/>
  <c r="M10" i="2"/>
  <c r="M4" i="2"/>
  <c r="M13" i="2"/>
  <c r="M14" i="2"/>
  <c r="M9" i="2"/>
  <c r="M5" i="2"/>
  <c r="M6" i="2"/>
  <c r="M3" i="2"/>
  <c r="K5" i="2"/>
  <c r="K13" i="2"/>
  <c r="K7" i="2"/>
  <c r="K9" i="2"/>
  <c r="K11" i="2"/>
  <c r="K4" i="2"/>
  <c r="K14" i="2"/>
  <c r="K6" i="2"/>
  <c r="K8" i="2"/>
  <c r="K10" i="2"/>
  <c r="K12" i="2"/>
  <c r="O4" i="1"/>
  <c r="O14" i="1"/>
  <c r="O7" i="1"/>
  <c r="O5" i="1"/>
  <c r="O13" i="1"/>
  <c r="O11" i="1"/>
  <c r="O10" i="1"/>
  <c r="O6" i="1"/>
  <c r="O12" i="1"/>
  <c r="O9" i="1"/>
  <c r="M8" i="1"/>
  <c r="M6" i="1"/>
  <c r="M9" i="1"/>
  <c r="M11" i="1"/>
  <c r="M10" i="1"/>
  <c r="M14" i="1"/>
  <c r="M13" i="1"/>
  <c r="M12" i="1"/>
  <c r="M5" i="1"/>
  <c r="M4" i="1"/>
  <c r="M7" i="1"/>
  <c r="L10" i="1"/>
  <c r="L6" i="1"/>
  <c r="L5" i="1"/>
  <c r="L9" i="1"/>
  <c r="L14" i="1"/>
  <c r="L8" i="1"/>
  <c r="L12" i="1"/>
  <c r="L11" i="1"/>
  <c r="L4" i="1"/>
  <c r="L13" i="1"/>
  <c r="L7" i="1"/>
  <c r="K10" i="1"/>
  <c r="K8" i="1"/>
  <c r="K6" i="1"/>
  <c r="K11" i="1"/>
  <c r="K9" i="1"/>
  <c r="K7" i="1"/>
  <c r="K12" i="1"/>
  <c r="K5" i="1"/>
  <c r="K4" i="1"/>
  <c r="K14" i="1"/>
  <c r="K13" i="1"/>
  <c r="M3" i="1"/>
  <c r="K3" i="1"/>
  <c r="L3" i="1" a="1"/>
  <c r="N4" i="4" a="1"/>
  <c r="M4" i="4" a="1"/>
  <c r="N13" i="4" a="1"/>
  <c r="M13" i="4" a="1"/>
  <c r="N7" i="4" a="1"/>
  <c r="M7" i="4" a="1"/>
  <c r="M3" i="4" a="1"/>
  <c r="N3" i="4" a="1"/>
  <c r="N8" i="4" a="1"/>
  <c r="M8" i="4" a="1"/>
  <c r="N9" i="4" a="1"/>
  <c r="M9" i="4" a="1"/>
  <c r="M5" i="4" a="1"/>
  <c r="N5" i="4" a="1"/>
  <c r="M14" i="4" a="1"/>
  <c r="N14" i="4" a="1"/>
  <c r="N6" i="4" a="1"/>
  <c r="M6" i="4" a="1"/>
  <c r="N10" i="4" a="1"/>
  <c r="M10" i="4" a="1"/>
  <c r="N11" i="4" a="1"/>
  <c r="M11" i="4" a="1"/>
  <c r="N12" i="4" a="1"/>
  <c r="M12" i="4" a="1"/>
  <c r="L3" i="2" a="1"/>
  <c r="L5" i="2" a="1"/>
  <c r="L12" i="2" a="1"/>
  <c r="L7" i="2" a="1"/>
  <c r="L11" i="2" a="1"/>
  <c r="L8" i="2" a="1"/>
  <c r="L13" i="2" a="1"/>
  <c r="L9" i="2" a="1"/>
  <c r="L14" i="2" a="1"/>
  <c r="L6" i="2" a="1"/>
  <c r="L4" i="2" a="1"/>
  <c r="L10" i="2" a="1"/>
  <c r="M12" i="4" l="1"/>
  <c r="N12" i="4"/>
  <c r="M11" i="4"/>
  <c r="N11" i="4"/>
  <c r="M10" i="4"/>
  <c r="N10" i="4"/>
  <c r="M6" i="4"/>
  <c r="N6" i="4"/>
  <c r="N14" i="4"/>
  <c r="M14" i="4"/>
  <c r="N5" i="4"/>
  <c r="M5" i="4"/>
  <c r="M9" i="4"/>
  <c r="N9" i="4"/>
  <c r="M8" i="4"/>
  <c r="N8" i="4"/>
  <c r="N3" i="4"/>
  <c r="M3" i="4"/>
  <c r="M7" i="4"/>
  <c r="N7" i="4"/>
  <c r="M13" i="4"/>
  <c r="N13" i="4"/>
  <c r="M4" i="4"/>
  <c r="N4" i="4"/>
  <c r="L3" i="2"/>
  <c r="L10" i="2"/>
  <c r="L4" i="2"/>
  <c r="L6" i="2"/>
  <c r="L14" i="2"/>
  <c r="L9" i="2"/>
  <c r="L13" i="2"/>
  <c r="L8" i="2"/>
  <c r="L11" i="2"/>
  <c r="L7" i="2"/>
  <c r="L12" i="2"/>
  <c r="L5" i="2"/>
  <c r="O8" i="1"/>
  <c r="L3" i="1"/>
  <c r="R9" i="4" l="1"/>
  <c r="R5" i="4"/>
  <c r="R14" i="4"/>
  <c r="R4" i="4"/>
  <c r="R6" i="4"/>
  <c r="R13" i="4"/>
  <c r="R10" i="4"/>
  <c r="R8" i="4"/>
  <c r="R7" i="4"/>
  <c r="R11" i="4"/>
  <c r="R3" i="4"/>
  <c r="R12" i="4"/>
  <c r="O5" i="2"/>
  <c r="O12" i="2"/>
  <c r="O7" i="2"/>
  <c r="O13" i="2"/>
  <c r="O3" i="2"/>
  <c r="O11" i="2"/>
  <c r="O14" i="2"/>
  <c r="O6" i="2"/>
  <c r="O4" i="2"/>
  <c r="O8" i="2"/>
  <c r="O9" i="2"/>
  <c r="O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<sst xmlns="http://schemas.openxmlformats.org/spreadsheetml/2006/main" count="125" uniqueCount="30">
  <si>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B</t>
  </si>
  <si>
    <t>H</t>
  </si>
  <si>
    <t>Material</t>
  </si>
  <si>
    <t>N</t>
  </si>
  <si>
    <t>Kmod</t>
  </si>
  <si>
    <t>Ym</t>
  </si>
  <si>
    <t>Ratio</t>
  </si>
  <si>
    <t>GL24h</t>
  </si>
  <si>
    <t>Comment</t>
  </si>
  <si>
    <t>Date data</t>
  </si>
  <si>
    <t>RFEM Timber Pro</t>
  </si>
  <si>
    <t>GL28h</t>
  </si>
  <si>
    <t>C24</t>
  </si>
  <si>
    <t>D30</t>
  </si>
  <si>
    <t>N [kN]</t>
  </si>
  <si>
    <t>Compression Parallel To Grain_6.1.4</t>
  </si>
  <si>
    <t>Bending_6.1.6</t>
  </si>
  <si>
    <t>My [kN.m]</t>
  </si>
  <si>
    <t>Mz [kN.m]</t>
  </si>
  <si>
    <t>Tension parallel to the grain_6.1.2</t>
  </si>
  <si>
    <t>kh</t>
  </si>
  <si>
    <t>CS</t>
  </si>
  <si>
    <t>Stress</t>
  </si>
  <si>
    <t>ratio</t>
  </si>
  <si>
    <t>variation</t>
  </si>
  <si>
    <t>SDK Excel implementation</t>
  </si>
  <si>
    <t>Stress My</t>
  </si>
  <si>
    <t>Stress Mz</t>
  </si>
  <si>
    <t>khy</t>
  </si>
  <si>
    <t>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</si>
</sst>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9" fontId="0" fillId="0" borderId="1" xfId="1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7A44-6696-40E2-A70F-6CB1F0298E3A}">
  <dimension ref="A1:O14"/>
  <sheetViews>
    <sheetView workbookViewId="0">
      <selection activeCell="K1" sqref="K1:O14"/>
    </sheetView>
  </sheetViews>
  <sheetFormatPr defaultRowHeight="15" x14ac:dyDescent="0.25"/>
  <cols>
    <col min="1" max="7" width="8.7109375" style="1" customWidth="1"/>
    <col min="8" max="8" width="17.7109375" customWidth="1"/>
    <col min="9" max="9" width="10.7109375" bestFit="1" customWidth="1"/>
    <col min="11" max="11" width="19.28515625" bestFit="1" customWidth="1"/>
  </cols>
  <sheetData>
    <row r="1" spans="1:15" x14ac:dyDescent="0.25">
      <c r="A1" s="8" t="s">
        <v>19</v>
      </c>
      <c r="B1" s="8"/>
      <c r="C1" s="8"/>
      <c r="D1" s="8"/>
      <c r="E1" s="8"/>
      <c r="F1" s="8"/>
      <c r="G1" s="8"/>
      <c r="H1" s="4"/>
      <c r="I1" s="4"/>
      <c r="K1" s="9" t="s">
        <v>25</v>
      </c>
      <c r="L1" s="9"/>
      <c r="M1" s="9"/>
      <c r="N1" s="9"/>
      <c r="O1" s="9"/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  <c r="K2" s="2" t="s">
        <v>21</v>
      </c>
      <c r="L2" s="2" t="s">
        <v>22</v>
      </c>
      <c r="M2" s="4" t="s">
        <v>20</v>
      </c>
      <c r="N2" s="2" t="s">
        <v>23</v>
      </c>
      <c r="O2" s="2" t="s">
        <v>24</v>
      </c>
    </row>
    <row r="3" spans="1:15" x14ac:dyDescent="0.25">
      <c r="A3" s="3">
        <v>100</v>
      </c>
      <c r="B3" s="3">
        <v>200</v>
      </c>
      <c r="C3" s="3" t="s">
        <v>7</v>
      </c>
      <c r="D3" s="3">
        <v>100</v>
      </c>
      <c r="E3" s="3">
        <v>0.6</v>
      </c>
      <c r="F3" s="3">
        <v>1.3</v>
      </c>
      <c r="G3" s="3">
        <v>0.51</v>
      </c>
      <c r="H3" s="4" t="s">
        <v>10</v>
      </c>
      <c r="I3" s="5">
        <v>44904</v>
      </c>
      <c r="K3" s="4" t="str" cm="1">
        <f t="array" ref="K3">_xll.SDK.Utilities.CreateRectangularCrossSection(A3,B3,C3)</f>
        <v>CS_R_100x200_GL24h</v>
      </c>
      <c r="L3" s="6" cm="1">
        <f t="array" ref="L3">_xll.SDK.CrossSection_StressCompute.NormalForce(D3,K3)</f>
        <v>5</v>
      </c>
      <c r="M3" s="6" cm="1">
        <f t="array" ref="M3">_xll.SDK.Factors.Kh_Tension(C3,A3,B3)</f>
        <v>1.1000000000000001</v>
      </c>
      <c r="N3" s="6">
        <f>ROUND(_xll.SDK.CrossSectionChecks.TensionParallelToGrain_6.1.2(L3,C3,E3,F3,M3,1,0),2)</f>
        <v>0.51</v>
      </c>
      <c r="O3" s="7">
        <f>N3/G3</f>
        <v>1</v>
      </c>
    </row>
    <row r="4" spans="1:15" x14ac:dyDescent="0.25">
      <c r="A4" s="3">
        <v>100</v>
      </c>
      <c r="B4" s="3">
        <v>100</v>
      </c>
      <c r="C4" s="3" t="s">
        <v>7</v>
      </c>
      <c r="D4" s="3">
        <v>100</v>
      </c>
      <c r="E4" s="3">
        <v>0.6</v>
      </c>
      <c r="F4" s="3">
        <v>1.3</v>
      </c>
      <c r="G4" s="3">
        <v>1.03</v>
      </c>
      <c r="H4" s="4" t="s">
        <v>10</v>
      </c>
      <c r="I4" s="5">
        <v>44904</v>
      </c>
      <c r="J4" s="1"/>
      <c r="K4" s="4" t="str" cm="1">
        <f t="array" ref="K4">_xll.SDK.Utilities.CreateRectangularCrossSection(A4,B4,C4)</f>
        <v>CS_R_100x100_GL24h</v>
      </c>
      <c r="L4" s="6" cm="1">
        <f t="array" ref="L4">_xll.SDK.CrossSection_StressCompute.NormalForce(D4,K4)</f>
        <v>10</v>
      </c>
      <c r="M4" s="6" cm="1">
        <f t="array" ref="M4">_xll.SDK.Factors.Kh_Tension(C4,A4,B4)</f>
        <v>1.1000000000000001</v>
      </c>
      <c r="N4" s="6">
        <f>ROUND(_xll.SDK.CrossSectionChecks.TensionParallelToGrain_6.1.2(L4,C4,E4,F4,M4,1,0),2)</f>
        <v>1.03</v>
      </c>
      <c r="O4" s="7">
        <f t="shared" ref="O4:O14" si="0">N4/G4</f>
        <v>1</v>
      </c>
    </row>
    <row r="5" spans="1:15" x14ac:dyDescent="0.25">
      <c r="A5" s="3">
        <v>200</v>
      </c>
      <c r="B5" s="3">
        <v>600</v>
      </c>
      <c r="C5" s="3" t="s">
        <v>7</v>
      </c>
      <c r="D5" s="3">
        <v>100</v>
      </c>
      <c r="E5" s="3">
        <v>0.6</v>
      </c>
      <c r="F5" s="3">
        <v>1.3</v>
      </c>
      <c r="G5" s="3">
        <v>0.09</v>
      </c>
      <c r="H5" s="4" t="s">
        <v>10</v>
      </c>
      <c r="I5" s="5">
        <v>44904</v>
      </c>
      <c r="J5" s="1"/>
      <c r="K5" s="4" t="str" cm="1">
        <f t="array" ref="K5">_xll.SDK.Utilities.CreateRectangularCrossSection(A5,B5,C5)</f>
        <v>CS_R_200x600_GL24h</v>
      </c>
      <c r="L5" s="6" cm="1">
        <f t="array" ref="L5">_xll.SDK.CrossSection_StressCompute.NormalForce(D5,K5)</f>
        <v>0.83333333333333337</v>
      </c>
      <c r="M5" s="6" cm="1">
        <f t="array" ref="M5">_xll.SDK.Factors.Kh_Tension(C5,A5,B5)</f>
        <v>1</v>
      </c>
      <c r="N5" s="6">
        <f>ROUND(_xll.SDK.CrossSectionChecks.TensionParallelToGrain_6.1.2(L5,C5,E5,F5,M5,1,0),2)</f>
        <v>0.09</v>
      </c>
      <c r="O5" s="7">
        <f t="shared" si="0"/>
        <v>1</v>
      </c>
    </row>
    <row r="6" spans="1:15" x14ac:dyDescent="0.25">
      <c r="A6" s="3">
        <v>80</v>
      </c>
      <c r="B6" s="3">
        <v>120</v>
      </c>
      <c r="C6" s="3" t="s">
        <v>11</v>
      </c>
      <c r="D6" s="3">
        <v>100</v>
      </c>
      <c r="E6" s="3">
        <v>0.8</v>
      </c>
      <c r="F6" s="3">
        <v>1.3</v>
      </c>
      <c r="G6" s="3">
        <v>0.69</v>
      </c>
      <c r="H6" s="4" t="s">
        <v>10</v>
      </c>
      <c r="I6" s="5">
        <v>44904</v>
      </c>
      <c r="J6" s="1"/>
      <c r="K6" s="4" t="str" cm="1">
        <f t="array" ref="K6">_xll.SDK.Utilities.CreateRectangularCrossSection(A6,B6,C6)</f>
        <v>CS_R_80x120_GL28h</v>
      </c>
      <c r="L6" s="6" cm="1">
        <f t="array" ref="L6">_xll.SDK.CrossSection_StressCompute.NormalForce(D6,K6)</f>
        <v>10.416666666666666</v>
      </c>
      <c r="M6" s="6" cm="1">
        <f t="array" ref="M6">_xll.SDK.Factors.Kh_Tension(C6,A6,B6)</f>
        <v>1.1000000000000001</v>
      </c>
      <c r="N6" s="6">
        <f>ROUND(_xll.SDK.CrossSectionChecks.TensionParallelToGrain_6.1.2(L6,C6,E6,F6,M6,1,0),2)</f>
        <v>0.69</v>
      </c>
      <c r="O6" s="7">
        <f t="shared" si="0"/>
        <v>1</v>
      </c>
    </row>
    <row r="7" spans="1:15" x14ac:dyDescent="0.25">
      <c r="A7" s="3">
        <v>100</v>
      </c>
      <c r="B7" s="3">
        <v>160</v>
      </c>
      <c r="C7" s="3" t="s">
        <v>11</v>
      </c>
      <c r="D7" s="3">
        <v>100</v>
      </c>
      <c r="E7" s="3">
        <v>0.8</v>
      </c>
      <c r="F7" s="3">
        <v>1.3</v>
      </c>
      <c r="G7" s="3">
        <v>0.41</v>
      </c>
      <c r="H7" s="4" t="s">
        <v>10</v>
      </c>
      <c r="I7" s="5">
        <v>44904</v>
      </c>
      <c r="J7" s="1"/>
      <c r="K7" s="4" t="str" cm="1">
        <f t="array" ref="K7">_xll.SDK.Utilities.CreateRectangularCrossSection(A7,B7,C7)</f>
        <v>CS_R_100x160_GL28h</v>
      </c>
      <c r="L7" s="6" cm="1">
        <f t="array" ref="L7">_xll.SDK.CrossSection_StressCompute.NormalForce(D7,K7)</f>
        <v>6.25</v>
      </c>
      <c r="M7" s="6" cm="1">
        <f t="array" ref="M7">_xll.SDK.Factors.Kh_Tension(C7,A7,B7)</f>
        <v>1.1000000000000001</v>
      </c>
      <c r="N7" s="6">
        <f>ROUND(_xll.SDK.CrossSectionChecks.TensionParallelToGrain_6.1.2(L7,C7,E7,F7,M7,1,0),2)</f>
        <v>0.41</v>
      </c>
      <c r="O7" s="7">
        <f t="shared" si="0"/>
        <v>1</v>
      </c>
    </row>
    <row r="8" spans="1:15" x14ac:dyDescent="0.25">
      <c r="A8" s="3">
        <v>200</v>
      </c>
      <c r="B8" s="3">
        <v>300</v>
      </c>
      <c r="C8" s="3" t="s">
        <v>11</v>
      </c>
      <c r="D8" s="3">
        <v>100</v>
      </c>
      <c r="E8" s="3">
        <v>0.8</v>
      </c>
      <c r="F8" s="3">
        <v>1.3</v>
      </c>
      <c r="G8" s="3">
        <v>0.11</v>
      </c>
      <c r="H8" s="4" t="s">
        <v>10</v>
      </c>
      <c r="I8" s="5">
        <v>44904</v>
      </c>
      <c r="J8" s="1"/>
      <c r="K8" s="4" t="str" cm="1">
        <f t="array" ref="K8">_xll.SDK.Utilities.CreateRectangularCrossSection(A8,B8,C8)</f>
        <v>CS_R_200x300_GL28h</v>
      </c>
      <c r="L8" s="6" cm="1">
        <f t="array" ref="L8">_xll.SDK.CrossSection_StressCompute.NormalForce(D8,K8)</f>
        <v>1.6666666666666667</v>
      </c>
      <c r="M8" s="6" cm="1">
        <f t="array" ref="M8">_xll.SDK.Factors.Kh_Tension(C8,A8,B8)</f>
        <v>1.0717734625362931</v>
      </c>
      <c r="N8" s="6">
        <f>ROUND(_xll.SDK.CrossSectionChecks.TensionParallelToGrain_6.1.2(L8,C8,E8,F8,M8,1,0),2)</f>
        <v>0.11</v>
      </c>
      <c r="O8" s="7">
        <f t="shared" si="0"/>
        <v>1</v>
      </c>
    </row>
    <row r="9" spans="1:15" x14ac:dyDescent="0.25">
      <c r="A9" s="3">
        <v>100</v>
      </c>
      <c r="B9" s="3">
        <v>200</v>
      </c>
      <c r="C9" s="3" t="s">
        <v>12</v>
      </c>
      <c r="D9" s="3">
        <v>100</v>
      </c>
      <c r="E9" s="3">
        <v>0.6</v>
      </c>
      <c r="F9" s="3">
        <v>1.3</v>
      </c>
      <c r="G9" s="3">
        <v>0.75</v>
      </c>
      <c r="H9" s="4" t="s">
        <v>10</v>
      </c>
      <c r="I9" s="5">
        <v>45084</v>
      </c>
      <c r="J9" s="1"/>
      <c r="K9" s="4" t="str" cm="1">
        <f t="array" ref="K9">_xll.SDK.Utilities.CreateRectangularCrossSection(A9,B9,C9)</f>
        <v>CS_R_100x200_C24</v>
      </c>
      <c r="L9" s="6" cm="1">
        <f t="array" ref="L9">_xll.SDK.CrossSection_StressCompute.NormalForce(D9,K9)</f>
        <v>5</v>
      </c>
      <c r="M9" s="6" cm="1">
        <f t="array" ref="M9">_xll.SDK.Factors.Kh_Tension(C9,A9,B9)</f>
        <v>1</v>
      </c>
      <c r="N9" s="6">
        <f>ROUND(_xll.SDK.CrossSectionChecks.TensionParallelToGrain_6.1.2(L9,C9,E9,F9,M9,1,0),2)</f>
        <v>0.75</v>
      </c>
      <c r="O9" s="7">
        <f t="shared" si="0"/>
        <v>1</v>
      </c>
    </row>
    <row r="10" spans="1:15" x14ac:dyDescent="0.25">
      <c r="A10" s="3">
        <v>100</v>
      </c>
      <c r="B10" s="3">
        <v>100</v>
      </c>
      <c r="C10" s="3" t="s">
        <v>12</v>
      </c>
      <c r="D10" s="3">
        <v>100</v>
      </c>
      <c r="E10" s="3">
        <v>0.6</v>
      </c>
      <c r="F10" s="3">
        <v>1.3</v>
      </c>
      <c r="G10" s="3">
        <v>1.38</v>
      </c>
      <c r="H10" s="4" t="s">
        <v>10</v>
      </c>
      <c r="I10" s="5">
        <v>45084</v>
      </c>
      <c r="K10" s="4" t="str" cm="1">
        <f t="array" ref="K10">_xll.SDK.Utilities.CreateRectangularCrossSection(A10,B10,C10)</f>
        <v>CS_R_100x100_C24</v>
      </c>
      <c r="L10" s="6" cm="1">
        <f t="array" ref="L10">_xll.SDK.CrossSection_StressCompute.NormalForce(D10,K10)</f>
        <v>10</v>
      </c>
      <c r="M10" s="6" cm="1">
        <f t="array" ref="M10">_xll.SDK.Factors.Kh_Tension(C10,A10,B10)</f>
        <v>1.0844717711976986</v>
      </c>
      <c r="N10" s="6">
        <f>ROUND(_xll.SDK.CrossSectionChecks.TensionParallelToGrain_6.1.2(L10,C10,E10,F10,M10,1,0),2)</f>
        <v>1.38</v>
      </c>
      <c r="O10" s="7">
        <f t="shared" si="0"/>
        <v>1</v>
      </c>
    </row>
    <row r="11" spans="1:15" x14ac:dyDescent="0.25">
      <c r="A11" s="3">
        <v>200</v>
      </c>
      <c r="B11" s="3">
        <v>600</v>
      </c>
      <c r="C11" s="3" t="s">
        <v>12</v>
      </c>
      <c r="D11" s="3">
        <v>100</v>
      </c>
      <c r="E11" s="3">
        <v>0.6</v>
      </c>
      <c r="F11" s="3">
        <v>1.3</v>
      </c>
      <c r="G11" s="3">
        <v>0.12</v>
      </c>
      <c r="H11" s="4" t="s">
        <v>10</v>
      </c>
      <c r="I11" s="5">
        <v>45084</v>
      </c>
      <c r="K11" s="4" t="str" cm="1">
        <f t="array" ref="K11">_xll.SDK.Utilities.CreateRectangularCrossSection(A11,B11,C11)</f>
        <v>CS_R_200x600_C24</v>
      </c>
      <c r="L11" s="6" cm="1">
        <f t="array" ref="L11">_xll.SDK.CrossSection_StressCompute.NormalForce(D11,K11)</f>
        <v>0.83333333333333337</v>
      </c>
      <c r="M11" s="6" cm="1">
        <f t="array" ref="M11">_xll.SDK.Factors.Kh_Tension(C11,A11,B11)</f>
        <v>1</v>
      </c>
      <c r="N11" s="6">
        <f>ROUND(_xll.SDK.CrossSectionChecks.TensionParallelToGrain_6.1.2(L11,C11,E11,F11,M11,1,0),2)</f>
        <v>0.12</v>
      </c>
      <c r="O11" s="7">
        <f t="shared" si="0"/>
        <v>1</v>
      </c>
    </row>
    <row r="12" spans="1:15" x14ac:dyDescent="0.25">
      <c r="A12" s="3">
        <v>80</v>
      </c>
      <c r="B12" s="3">
        <v>120</v>
      </c>
      <c r="C12" s="3" t="s">
        <v>13</v>
      </c>
      <c r="D12" s="3">
        <v>100</v>
      </c>
      <c r="E12" s="3">
        <v>0.8</v>
      </c>
      <c r="F12" s="3">
        <v>1.3</v>
      </c>
      <c r="G12" s="3">
        <v>0.9</v>
      </c>
      <c r="H12" s="4" t="s">
        <v>10</v>
      </c>
      <c r="I12" s="5">
        <v>45084</v>
      </c>
      <c r="K12" s="4" t="str" cm="1">
        <f t="array" ref="K12">_xll.SDK.Utilities.CreateRectangularCrossSection(A12,B12,C12)</f>
        <v>CS_R_80x120_D30</v>
      </c>
      <c r="L12" s="6" cm="1">
        <f t="array" ref="L12">_xll.SDK.CrossSection_StressCompute.NormalForce(D12,K12)</f>
        <v>10.416666666666666</v>
      </c>
      <c r="M12" s="6" cm="1">
        <f t="array" ref="M12">_xll.SDK.Factors.Kh_Tension(C12,A12,B12)</f>
        <v>1.0456395525912732</v>
      </c>
      <c r="N12" s="6">
        <f>ROUND(_xll.SDK.CrossSectionChecks.TensionParallelToGrain_6.1.2(L12,C12,E12,F12,M12,1,0),2)</f>
        <v>0.9</v>
      </c>
      <c r="O12" s="7">
        <f t="shared" si="0"/>
        <v>1</v>
      </c>
    </row>
    <row r="13" spans="1:15" x14ac:dyDescent="0.25">
      <c r="A13" s="3">
        <v>100</v>
      </c>
      <c r="B13" s="3">
        <v>160</v>
      </c>
      <c r="C13" s="3" t="s">
        <v>13</v>
      </c>
      <c r="D13" s="3">
        <v>100</v>
      </c>
      <c r="E13" s="3">
        <v>0.8</v>
      </c>
      <c r="F13" s="3">
        <v>1.3</v>
      </c>
      <c r="G13" s="3">
        <v>0.56000000000000005</v>
      </c>
      <c r="H13" s="4" t="s">
        <v>10</v>
      </c>
      <c r="I13" s="5">
        <v>45084</v>
      </c>
      <c r="K13" s="4" t="str" cm="1">
        <f t="array" ref="K13">_xll.SDK.Utilities.CreateRectangularCrossSection(A13,B13,C13)</f>
        <v>CS_R_100x160_D30</v>
      </c>
      <c r="L13" s="6" cm="1">
        <f t="array" ref="L13">_xll.SDK.CrossSection_StressCompute.NormalForce(D13,K13)</f>
        <v>6.25</v>
      </c>
      <c r="M13" s="6" cm="1">
        <f t="array" ref="M13">_xll.SDK.Factors.Kh_Tension(C13,A13,B13)</f>
        <v>1</v>
      </c>
      <c r="N13" s="6">
        <f>ROUND(_xll.SDK.CrossSectionChecks.TensionParallelToGrain_6.1.2(L13,C13,E13,F13,M13,1,0),2)</f>
        <v>0.56000000000000005</v>
      </c>
      <c r="O13" s="7">
        <f t="shared" si="0"/>
        <v>1</v>
      </c>
    </row>
    <row r="14" spans="1:15" x14ac:dyDescent="0.25">
      <c r="A14" s="3">
        <v>200</v>
      </c>
      <c r="B14" s="3">
        <v>300</v>
      </c>
      <c r="C14" s="3" t="s">
        <v>13</v>
      </c>
      <c r="D14" s="3">
        <v>100</v>
      </c>
      <c r="E14" s="3">
        <v>0.8</v>
      </c>
      <c r="F14" s="3">
        <v>1.3</v>
      </c>
      <c r="G14" s="3">
        <v>0.15</v>
      </c>
      <c r="H14" s="4" t="s">
        <v>10</v>
      </c>
      <c r="I14" s="5">
        <v>45084</v>
      </c>
      <c r="K14" s="4" t="str" cm="1">
        <f t="array" ref="K14">_xll.SDK.Utilities.CreateRectangularCrossSection(A14,B14,C14)</f>
        <v>CS_R_200x300_D30</v>
      </c>
      <c r="L14" s="6" cm="1">
        <f t="array" ref="L14">_xll.SDK.CrossSection_StressCompute.NormalForce(D14,K14)</f>
        <v>1.6666666666666667</v>
      </c>
      <c r="M14" s="6" cm="1">
        <f t="array" ref="M14">_xll.SDK.Factors.Kh_Tension(C14,A14,B14)</f>
        <v>1</v>
      </c>
      <c r="N14" s="6">
        <f>ROUND(_xll.SDK.CrossSectionChecks.TensionParallelToGrain_6.1.2(L14,C14,E14,F14,M14,1,0),2)</f>
        <v>0.15</v>
      </c>
      <c r="O14" s="7">
        <f t="shared" si="0"/>
        <v>1</v>
      </c>
    </row>
  </sheetData>
  <mergeCells count="2">
    <mergeCell ref="A1:G1"/>
    <mergeCell ref="K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9510-5D9A-4E42-9E75-8B59D1B40438}">
  <dimension ref="A1:O14"/>
  <sheetViews>
    <sheetView workbookViewId="0">
      <selection activeCell="K1" sqref="K1:O14"/>
    </sheetView>
  </sheetViews>
  <sheetFormatPr defaultRowHeight="15" x14ac:dyDescent="0.25"/>
  <cols>
    <col min="1" max="7" width="11.7109375" customWidth="1"/>
    <col min="8" max="8" width="24.42578125" customWidth="1"/>
    <col min="9" max="9" width="11.7109375" customWidth="1"/>
    <col min="10" max="10" width="9.140625" customWidth="1"/>
    <col min="11" max="11" width="19.85546875" bestFit="1" customWidth="1"/>
  </cols>
  <sheetData>
    <row r="1" spans="1:15" x14ac:dyDescent="0.25">
      <c r="A1" s="8" t="s">
        <v>15</v>
      </c>
      <c r="B1" s="8"/>
      <c r="C1" s="8"/>
      <c r="D1" s="8"/>
      <c r="E1" s="8"/>
      <c r="F1" s="8"/>
      <c r="G1" s="8"/>
      <c r="K1" s="9" t="s">
        <v>25</v>
      </c>
      <c r="L1" s="9"/>
      <c r="M1" s="9"/>
      <c r="N1" s="9"/>
      <c r="O1" s="9"/>
    </row>
    <row r="2" spans="1:15" x14ac:dyDescent="0.25">
      <c r="A2" s="2" t="s">
        <v>0</v>
      </c>
      <c r="B2" s="2" t="s">
        <v>1</v>
      </c>
      <c r="C2" s="2" t="s">
        <v>2</v>
      </c>
      <c r="D2" s="2" t="s">
        <v>14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  <c r="K2" s="2" t="s">
        <v>21</v>
      </c>
      <c r="L2" s="2" t="s">
        <v>22</v>
      </c>
      <c r="M2" s="4" t="s">
        <v>20</v>
      </c>
      <c r="N2" s="2" t="s">
        <v>23</v>
      </c>
      <c r="O2" s="2" t="s">
        <v>24</v>
      </c>
    </row>
    <row r="3" spans="1:15" x14ac:dyDescent="0.25">
      <c r="A3" s="3">
        <v>100</v>
      </c>
      <c r="B3" s="3">
        <v>200</v>
      </c>
      <c r="C3" s="3" t="s">
        <v>7</v>
      </c>
      <c r="D3" s="3">
        <v>100</v>
      </c>
      <c r="E3" s="3">
        <v>0.6</v>
      </c>
      <c r="F3" s="3">
        <v>1.3</v>
      </c>
      <c r="G3" s="3">
        <v>0.45</v>
      </c>
      <c r="H3" s="4" t="s">
        <v>10</v>
      </c>
      <c r="I3" s="5">
        <v>45084</v>
      </c>
      <c r="K3" s="4" t="str" cm="1">
        <f t="array" ref="K3">_xll.SDK.Utilities.CreateRectangularCrossSection(A3,B3,C3)</f>
        <v>CS_R_100x200_GL24h</v>
      </c>
      <c r="L3" s="6" cm="1">
        <f t="array" ref="L3">_xll.SDK.CrossSection_StressCompute.NormalForce(D3,K3)</f>
        <v>5</v>
      </c>
      <c r="M3" s="6" cm="1">
        <f t="array" ref="M3">_xll.SDK.Factors.Kh_Tension(C3,B3)</f>
        <v>1.1000000000000001</v>
      </c>
      <c r="N3" s="6">
        <f>ROUND(_xll.SDK.CrossSectionChecks.CompressionParallelToGrain_6.1.4(L3,C3,E3,F3,0),2)</f>
        <v>0.45</v>
      </c>
      <c r="O3" s="7">
        <f>N3/G3</f>
        <v>1</v>
      </c>
    </row>
    <row r="4" spans="1:15" x14ac:dyDescent="0.25">
      <c r="A4" s="3">
        <v>100</v>
      </c>
      <c r="B4" s="3">
        <v>100</v>
      </c>
      <c r="C4" s="3" t="s">
        <v>7</v>
      </c>
      <c r="D4" s="3">
        <v>100</v>
      </c>
      <c r="E4" s="3">
        <v>0.6</v>
      </c>
      <c r="F4" s="3">
        <v>1.3</v>
      </c>
      <c r="G4" s="3">
        <v>0.9</v>
      </c>
      <c r="H4" s="4" t="s">
        <v>10</v>
      </c>
      <c r="I4" s="5">
        <v>45084</v>
      </c>
      <c r="K4" s="4" t="str" cm="1">
        <f t="array" ref="K4">_xll.SDK.Utilities.CreateRectangularCrossSection(A4,B4,C4)</f>
        <v>CS_R_100x100_GL24h</v>
      </c>
      <c r="L4" s="6" cm="1">
        <f t="array" ref="L4">_xll.SDK.CrossSection_StressCompute.NormalForce(D4,K4)</f>
        <v>10</v>
      </c>
      <c r="M4" s="6" cm="1">
        <f t="array" ref="M4">_xll.SDK.Factors.Kh_Tension(C4,B4)</f>
        <v>1.1000000000000001</v>
      </c>
      <c r="N4" s="6">
        <f>ROUND(_xll.SDK.CrossSectionChecks.CompressionParallelToGrain_6.1.4(L4,C4,E4,F4,0),2)</f>
        <v>0.9</v>
      </c>
      <c r="O4" s="7">
        <f t="shared" ref="O4:O14" si="0">N4/G4</f>
        <v>1</v>
      </c>
    </row>
    <row r="5" spans="1:15" x14ac:dyDescent="0.25">
      <c r="A5" s="3">
        <v>200</v>
      </c>
      <c r="B5" s="3">
        <v>600</v>
      </c>
      <c r="C5" s="3" t="s">
        <v>7</v>
      </c>
      <c r="D5" s="3">
        <v>100</v>
      </c>
      <c r="E5" s="3">
        <v>0.6</v>
      </c>
      <c r="F5" s="3">
        <v>1.3</v>
      </c>
      <c r="G5" s="3">
        <v>0.08</v>
      </c>
      <c r="H5" s="4" t="s">
        <v>10</v>
      </c>
      <c r="I5" s="5">
        <v>45084</v>
      </c>
      <c r="K5" s="4" t="str" cm="1">
        <f t="array" ref="K5">_xll.SDK.Utilities.CreateRectangularCrossSection(A5,B5,C5)</f>
        <v>CS_R_200x600_GL24h</v>
      </c>
      <c r="L5" s="6" cm="1">
        <f t="array" ref="L5">_xll.SDK.CrossSection_StressCompute.NormalForce(D5,K5)</f>
        <v>0.83333333333333337</v>
      </c>
      <c r="M5" s="6" cm="1">
        <f t="array" ref="M5">_xll.SDK.Factors.Kh_Tension(C5,B5)</f>
        <v>1</v>
      </c>
      <c r="N5" s="6">
        <f>ROUND(_xll.SDK.CrossSectionChecks.CompressionParallelToGrain_6.1.4(L5,C5,E5,F5,0),2)</f>
        <v>0.08</v>
      </c>
      <c r="O5" s="7">
        <f t="shared" si="0"/>
        <v>1</v>
      </c>
    </row>
    <row r="6" spans="1:15" x14ac:dyDescent="0.25">
      <c r="A6" s="3">
        <v>80</v>
      </c>
      <c r="B6" s="3">
        <v>120</v>
      </c>
      <c r="C6" s="3" t="s">
        <v>11</v>
      </c>
      <c r="D6" s="3">
        <v>100</v>
      </c>
      <c r="E6" s="3">
        <v>0.8</v>
      </c>
      <c r="F6" s="3">
        <v>1.3</v>
      </c>
      <c r="G6" s="3">
        <v>0.6</v>
      </c>
      <c r="H6" s="4" t="s">
        <v>10</v>
      </c>
      <c r="I6" s="5">
        <v>45084</v>
      </c>
      <c r="K6" s="4" t="str" cm="1">
        <f t="array" ref="K6">_xll.SDK.Utilities.CreateRectangularCrossSection(A6,B6,C6)</f>
        <v>CS_R_80x120_GL28h</v>
      </c>
      <c r="L6" s="6" cm="1">
        <f t="array" ref="L6">_xll.SDK.CrossSection_StressCompute.NormalForce(D6,K6)</f>
        <v>10.416666666666666</v>
      </c>
      <c r="M6" s="6" cm="1">
        <f t="array" ref="M6">_xll.SDK.Factors.Kh_Tension(C6,B6)</f>
        <v>1.1000000000000001</v>
      </c>
      <c r="N6" s="6">
        <f>ROUND(_xll.SDK.CrossSectionChecks.CompressionParallelToGrain_6.1.4(L6,C6,E6,F6,0),2)</f>
        <v>0.6</v>
      </c>
      <c r="O6" s="7">
        <f t="shared" si="0"/>
        <v>1</v>
      </c>
    </row>
    <row r="7" spans="1:15" x14ac:dyDescent="0.25">
      <c r="A7" s="3">
        <v>100</v>
      </c>
      <c r="B7" s="3">
        <v>160</v>
      </c>
      <c r="C7" s="3" t="s">
        <v>11</v>
      </c>
      <c r="D7" s="3">
        <v>100</v>
      </c>
      <c r="E7" s="3">
        <v>0.8</v>
      </c>
      <c r="F7" s="3">
        <v>1.3</v>
      </c>
      <c r="G7" s="3">
        <v>0.36</v>
      </c>
      <c r="H7" s="4" t="s">
        <v>10</v>
      </c>
      <c r="I7" s="5">
        <v>45084</v>
      </c>
      <c r="K7" s="4" t="str" cm="1">
        <f t="array" ref="K7">_xll.SDK.Utilities.CreateRectangularCrossSection(A7,B7,C7)</f>
        <v>CS_R_100x160_GL28h</v>
      </c>
      <c r="L7" s="6" cm="1">
        <f t="array" ref="L7">_xll.SDK.CrossSection_StressCompute.NormalForce(D7,K7)</f>
        <v>6.25</v>
      </c>
      <c r="M7" s="6" cm="1">
        <f t="array" ref="M7">_xll.SDK.Factors.Kh_Tension(C7,B7)</f>
        <v>1.1000000000000001</v>
      </c>
      <c r="N7" s="6">
        <f>ROUND(_xll.SDK.CrossSectionChecks.CompressionParallelToGrain_6.1.4(L7,C7,E7,F7,0),2)</f>
        <v>0.36</v>
      </c>
      <c r="O7" s="7">
        <f t="shared" si="0"/>
        <v>1</v>
      </c>
    </row>
    <row r="8" spans="1:15" x14ac:dyDescent="0.25">
      <c r="A8" s="3">
        <v>200</v>
      </c>
      <c r="B8" s="3">
        <v>300</v>
      </c>
      <c r="C8" s="3" t="s">
        <v>11</v>
      </c>
      <c r="D8" s="3">
        <v>100</v>
      </c>
      <c r="E8" s="3">
        <v>0.8</v>
      </c>
      <c r="F8" s="3">
        <v>1.3</v>
      </c>
      <c r="G8" s="3">
        <v>0.1</v>
      </c>
      <c r="H8" s="4" t="s">
        <v>10</v>
      </c>
      <c r="I8" s="5">
        <v>45084</v>
      </c>
      <c r="K8" s="4" t="str" cm="1">
        <f t="array" ref="K8">_xll.SDK.Utilities.CreateRectangularCrossSection(A8,B8,C8)</f>
        <v>CS_R_200x300_GL28h</v>
      </c>
      <c r="L8" s="6" cm="1">
        <f t="array" ref="L8">_xll.SDK.CrossSection_StressCompute.NormalForce(D8,K8)</f>
        <v>1.6666666666666667</v>
      </c>
      <c r="M8" s="6" cm="1">
        <f t="array" ref="M8">_xll.SDK.Factors.Kh_Tension(C8,B8)</f>
        <v>1.0717734625362931</v>
      </c>
      <c r="N8" s="6">
        <f>ROUND(_xll.SDK.CrossSectionChecks.CompressionParallelToGrain_6.1.4(L8,C8,E8,F8,0),2)</f>
        <v>0.1</v>
      </c>
      <c r="O8" s="7">
        <f t="shared" si="0"/>
        <v>1</v>
      </c>
    </row>
    <row r="9" spans="1:15" x14ac:dyDescent="0.25">
      <c r="A9" s="3">
        <v>100</v>
      </c>
      <c r="B9" s="3">
        <v>200</v>
      </c>
      <c r="C9" s="3" t="s">
        <v>12</v>
      </c>
      <c r="D9" s="3">
        <v>100</v>
      </c>
      <c r="E9" s="3">
        <v>0.6</v>
      </c>
      <c r="F9" s="3">
        <v>1.3</v>
      </c>
      <c r="G9" s="3">
        <v>0.52</v>
      </c>
      <c r="H9" s="4" t="s">
        <v>10</v>
      </c>
      <c r="I9" s="5">
        <v>45084</v>
      </c>
      <c r="K9" s="4" t="str" cm="1">
        <f t="array" ref="K9">_xll.SDK.Utilities.CreateRectangularCrossSection(A9,B9,C9)</f>
        <v>CS_R_100x200_C24</v>
      </c>
      <c r="L9" s="6" cm="1">
        <f t="array" ref="L9">_xll.SDK.CrossSection_StressCompute.NormalForce(D9,K9)</f>
        <v>5</v>
      </c>
      <c r="M9" s="6" cm="1">
        <f t="array" ref="M9">_xll.SDK.Factors.Kh_Tension(C9,B9)</f>
        <v>1</v>
      </c>
      <c r="N9" s="6">
        <f>ROUND(_xll.SDK.CrossSectionChecks.CompressionParallelToGrain_6.1.4(L9,C9,E9,F9,0),2)</f>
        <v>0.52</v>
      </c>
      <c r="O9" s="7">
        <f t="shared" si="0"/>
        <v>1</v>
      </c>
    </row>
    <row r="10" spans="1:15" x14ac:dyDescent="0.25">
      <c r="A10" s="3">
        <v>100</v>
      </c>
      <c r="B10" s="3">
        <v>100</v>
      </c>
      <c r="C10" s="3" t="s">
        <v>12</v>
      </c>
      <c r="D10" s="3">
        <v>100</v>
      </c>
      <c r="E10" s="3">
        <v>0.6</v>
      </c>
      <c r="F10" s="3">
        <v>1.3</v>
      </c>
      <c r="G10" s="3">
        <v>1.03</v>
      </c>
      <c r="H10" s="4" t="s">
        <v>10</v>
      </c>
      <c r="I10" s="5">
        <v>45084</v>
      </c>
      <c r="K10" s="4" t="str" cm="1">
        <f t="array" ref="K10">_xll.SDK.Utilities.CreateRectangularCrossSection(A10,B10,C10)</f>
        <v>CS_R_100x100_C24</v>
      </c>
      <c r="L10" s="6" cm="1">
        <f t="array" ref="L10">_xll.SDK.CrossSection_StressCompute.NormalForce(D10,K10)</f>
        <v>10</v>
      </c>
      <c r="M10" s="6" cm="1">
        <f t="array" ref="M10">_xll.SDK.Factors.Kh_Tension(C10,B10)</f>
        <v>1.0844717711976986</v>
      </c>
      <c r="N10" s="6">
        <f>ROUND(_xll.SDK.CrossSectionChecks.CompressionParallelToGrain_6.1.4(L10,C10,E10,F10,0),2)</f>
        <v>1.03</v>
      </c>
      <c r="O10" s="7">
        <f t="shared" si="0"/>
        <v>1</v>
      </c>
    </row>
    <row r="11" spans="1:15" x14ac:dyDescent="0.25">
      <c r="A11" s="3">
        <v>200</v>
      </c>
      <c r="B11" s="3">
        <v>600</v>
      </c>
      <c r="C11" s="3" t="s">
        <v>12</v>
      </c>
      <c r="D11" s="3">
        <v>100</v>
      </c>
      <c r="E11" s="3">
        <v>0.6</v>
      </c>
      <c r="F11" s="3">
        <v>1.3</v>
      </c>
      <c r="G11" s="3">
        <v>0.09</v>
      </c>
      <c r="H11" s="4" t="s">
        <v>10</v>
      </c>
      <c r="I11" s="5">
        <v>45084</v>
      </c>
      <c r="K11" s="4" t="str" cm="1">
        <f t="array" ref="K11">_xll.SDK.Utilities.CreateRectangularCrossSection(A11,B11,C11)</f>
        <v>CS_R_200x600_C24</v>
      </c>
      <c r="L11" s="6" cm="1">
        <f t="array" ref="L11">_xll.SDK.CrossSection_StressCompute.NormalForce(D11,K11)</f>
        <v>0.83333333333333337</v>
      </c>
      <c r="M11" s="6" cm="1">
        <f t="array" ref="M11">_xll.SDK.Factors.Kh_Tension(C11,B11)</f>
        <v>1</v>
      </c>
      <c r="N11" s="6">
        <f>ROUND(_xll.SDK.CrossSectionChecks.CompressionParallelToGrain_6.1.4(L11,C11,E11,F11,0),2)</f>
        <v>0.09</v>
      </c>
      <c r="O11" s="7">
        <f t="shared" si="0"/>
        <v>1</v>
      </c>
    </row>
    <row r="12" spans="1:15" x14ac:dyDescent="0.25">
      <c r="A12" s="3">
        <v>80</v>
      </c>
      <c r="B12" s="3">
        <v>120</v>
      </c>
      <c r="C12" s="3" t="s">
        <v>13</v>
      </c>
      <c r="D12" s="3">
        <v>100</v>
      </c>
      <c r="E12" s="3">
        <v>0.8</v>
      </c>
      <c r="F12" s="3">
        <v>1.3</v>
      </c>
      <c r="G12" s="3">
        <v>0.71</v>
      </c>
      <c r="H12" s="4" t="s">
        <v>10</v>
      </c>
      <c r="I12" s="5">
        <v>45084</v>
      </c>
      <c r="K12" s="4" t="str" cm="1">
        <f t="array" ref="K12">_xll.SDK.Utilities.CreateRectangularCrossSection(A12,B12,C12)</f>
        <v>CS_R_80x120_D30</v>
      </c>
      <c r="L12" s="6" cm="1">
        <f t="array" ref="L12">_xll.SDK.CrossSection_StressCompute.NormalForce(D12,K12)</f>
        <v>10.416666666666666</v>
      </c>
      <c r="M12" s="6" cm="1">
        <f t="array" ref="M12">_xll.SDK.Factors.Kh_Tension(C12,B12)</f>
        <v>1.0456395525912732</v>
      </c>
      <c r="N12" s="6">
        <f>ROUND(_xll.SDK.CrossSectionChecks.CompressionParallelToGrain_6.1.4(L12,C12,E12,F12,0),2)</f>
        <v>0.71</v>
      </c>
      <c r="O12" s="7">
        <f t="shared" si="0"/>
        <v>1</v>
      </c>
    </row>
    <row r="13" spans="1:15" x14ac:dyDescent="0.25">
      <c r="A13" s="3">
        <v>100</v>
      </c>
      <c r="B13" s="3">
        <v>160</v>
      </c>
      <c r="C13" s="3" t="s">
        <v>13</v>
      </c>
      <c r="D13" s="3">
        <v>100</v>
      </c>
      <c r="E13" s="3">
        <v>0.8</v>
      </c>
      <c r="F13" s="3">
        <v>1.3</v>
      </c>
      <c r="G13" s="3">
        <v>0.42</v>
      </c>
      <c r="H13" s="4" t="s">
        <v>10</v>
      </c>
      <c r="I13" s="5">
        <v>45084</v>
      </c>
      <c r="K13" s="4" t="str" cm="1">
        <f t="array" ref="K13">_xll.SDK.Utilities.CreateRectangularCrossSection(A13,B13,C13)</f>
        <v>CS_R_100x160_D30</v>
      </c>
      <c r="L13" s="6" cm="1">
        <f t="array" ref="L13">_xll.SDK.CrossSection_StressCompute.NormalForce(D13,K13)</f>
        <v>6.25</v>
      </c>
      <c r="M13" s="6" cm="1">
        <f t="array" ref="M13">_xll.SDK.Factors.Kh_Tension(C13,B13)</f>
        <v>1</v>
      </c>
      <c r="N13" s="6">
        <f>ROUND(_xll.SDK.CrossSectionChecks.CompressionParallelToGrain_6.1.4(L13,C13,E13,F13,0),2)</f>
        <v>0.42</v>
      </c>
      <c r="O13" s="7">
        <f t="shared" si="0"/>
        <v>1</v>
      </c>
    </row>
    <row r="14" spans="1:15" x14ac:dyDescent="0.25">
      <c r="A14" s="3">
        <v>200</v>
      </c>
      <c r="B14" s="3">
        <v>300</v>
      </c>
      <c r="C14" s="3" t="s">
        <v>13</v>
      </c>
      <c r="D14" s="3">
        <v>100</v>
      </c>
      <c r="E14" s="3">
        <v>0.8</v>
      </c>
      <c r="F14" s="3">
        <v>1.3</v>
      </c>
      <c r="G14" s="3">
        <v>0.11</v>
      </c>
      <c r="H14" s="4" t="s">
        <v>10</v>
      </c>
      <c r="I14" s="5">
        <v>45084</v>
      </c>
      <c r="K14" s="4" t="str" cm="1">
        <f t="array" ref="K14">_xll.SDK.Utilities.CreateRectangularCrossSection(A14,B14,C14)</f>
        <v>CS_R_200x300_D30</v>
      </c>
      <c r="L14" s="6" cm="1">
        <f t="array" ref="L14">_xll.SDK.CrossSection_StressCompute.NormalForce(D14,K14)</f>
        <v>1.6666666666666667</v>
      </c>
      <c r="M14" s="6" cm="1">
        <f t="array" ref="M14">_xll.SDK.Factors.Kh_Tension(C14,B14)</f>
        <v>1</v>
      </c>
      <c r="N14" s="6">
        <f>ROUND(_xll.SDK.CrossSectionChecks.CompressionParallelToGrain_6.1.4(L14,C14,E14,F14,0),2)</f>
        <v>0.11</v>
      </c>
      <c r="O14" s="7">
        <f t="shared" si="0"/>
        <v>1</v>
      </c>
    </row>
  </sheetData>
  <mergeCells count="2">
    <mergeCell ref="A1:G1"/>
    <mergeCell ref="K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B66F-B39C-42A9-9737-F6B268D3A799}">
  <dimension ref="A1:R16"/>
  <sheetViews>
    <sheetView tabSelected="1" workbookViewId="0">
      <selection activeCell="K33" sqref="K33"/>
    </sheetView>
  </sheetViews>
  <sheetFormatPr defaultRowHeight="15" x14ac:dyDescent="0.25"/>
  <cols>
    <col min="4" max="4" width="10.140625" bestFit="1" customWidth="1"/>
    <col min="5" max="5" width="10" bestFit="1" customWidth="1"/>
    <col min="9" max="9" width="15.7109375" bestFit="1" customWidth="1"/>
    <col min="10" max="10" width="10.5703125" bestFit="1" customWidth="1"/>
    <col min="11" max="11" width="10.5703125" customWidth="1"/>
    <col min="12" max="12" width="19.85546875" bestFit="1" customWidth="1"/>
    <col min="13" max="18" width="8.28515625" customWidth="1"/>
  </cols>
  <sheetData>
    <row r="1" spans="1:18" x14ac:dyDescent="0.25">
      <c r="A1" s="8" t="s">
        <v>16</v>
      </c>
      <c r="B1" s="8"/>
      <c r="C1" s="8"/>
      <c r="D1" s="8"/>
      <c r="E1" s="8"/>
      <c r="F1" s="8"/>
      <c r="G1" s="8"/>
      <c r="H1" s="8"/>
      <c r="L1" s="9" t="s">
        <v>25</v>
      </c>
      <c r="M1" s="9"/>
      <c r="N1" s="9"/>
      <c r="O1" s="9"/>
      <c r="P1" s="9"/>
      <c r="Q1" s="9"/>
      <c r="R1" s="9"/>
    </row>
    <row r="2" spans="1:18" x14ac:dyDescent="0.25">
      <c r="A2" s="2" t="s">
        <v>0</v>
      </c>
      <c r="B2" s="2" t="s">
        <v>1</v>
      </c>
      <c r="C2" s="2" t="s">
        <v>2</v>
      </c>
      <c r="D2" s="2" t="s">
        <v>17</v>
      </c>
      <c r="E2" s="2" t="s">
        <v>18</v>
      </c>
      <c r="F2" s="2" t="s">
        <v>4</v>
      </c>
      <c r="G2" s="2" t="s">
        <v>5</v>
      </c>
      <c r="H2" s="2" t="s">
        <v>6</v>
      </c>
      <c r="I2" s="2" t="s">
        <v>8</v>
      </c>
      <c r="J2" s="2" t="s">
        <v>9</v>
      </c>
      <c r="L2" s="2" t="s">
        <v>21</v>
      </c>
      <c r="M2" s="2" t="s">
        <v>26</v>
      </c>
      <c r="N2" s="2" t="s">
        <v>27</v>
      </c>
      <c r="O2" s="4" t="s">
        <v>28</v>
      </c>
      <c r="P2" s="4" t="s">
        <v>29</v>
      </c>
      <c r="Q2" s="2" t="s">
        <v>23</v>
      </c>
      <c r="R2" s="2" t="s">
        <v>24</v>
      </c>
    </row>
    <row r="3" spans="1:18" x14ac:dyDescent="0.25">
      <c r="A3" s="3">
        <v>100</v>
      </c>
      <c r="B3" s="3">
        <v>160</v>
      </c>
      <c r="C3" s="3" t="s">
        <v>13</v>
      </c>
      <c r="D3" s="3">
        <v>5</v>
      </c>
      <c r="E3" s="3">
        <v>2</v>
      </c>
      <c r="F3" s="3">
        <v>0.8</v>
      </c>
      <c r="G3" s="3">
        <v>1.3</v>
      </c>
      <c r="H3" s="3">
        <v>0.9</v>
      </c>
      <c r="I3" s="4" t="s">
        <v>10</v>
      </c>
      <c r="J3" s="5">
        <v>45084</v>
      </c>
      <c r="L3" s="4" t="str" cm="1">
        <f t="array" ref="L3">_xll.SDK.Utilities.CreateRectangularCrossSection(A3,B3,C3)</f>
        <v>CS_R_100x160_D30</v>
      </c>
      <c r="M3" s="6" cm="1">
        <f t="array" ref="M3">_xll.SDK.CrossSection_StressCompute.BendingY(D3,$L3)</f>
        <v>11.71875</v>
      </c>
      <c r="N3" s="6" cm="1">
        <f t="array" ref="N3">_xll.SDK.CrossSection_StressCompute.BendingZ(E3,$L3)</f>
        <v>7.4999999999999991</v>
      </c>
      <c r="O3" s="6" cm="1">
        <f t="array" ref="O3">_xll.SDK.Factors.Kh_Bending(C3,B3)</f>
        <v>1</v>
      </c>
      <c r="P3" s="6" cm="1">
        <f t="array" ref="P3">_xll.SDK.Factors.Kh_Bending(C3,A3)</f>
        <v>1.0844717711976986</v>
      </c>
      <c r="Q3" s="6">
        <f>ROUND(_xll.SDK.CrossSectionChecks.Bending_6.1.6(M3,N3,L3,F3,G3,O3,P3,0),2)</f>
        <v>0.9</v>
      </c>
      <c r="R3" s="7">
        <f>Q3/H3</f>
        <v>1</v>
      </c>
    </row>
    <row r="4" spans="1:18" x14ac:dyDescent="0.25">
      <c r="A4" s="3">
        <v>100</v>
      </c>
      <c r="B4" s="3">
        <v>200</v>
      </c>
      <c r="C4" s="3" t="s">
        <v>7</v>
      </c>
      <c r="D4" s="3">
        <v>5</v>
      </c>
      <c r="E4" s="3">
        <v>2</v>
      </c>
      <c r="F4" s="3">
        <v>0.6</v>
      </c>
      <c r="G4" s="3">
        <v>1.3</v>
      </c>
      <c r="H4" s="3">
        <v>0.99</v>
      </c>
      <c r="I4" s="4" t="s">
        <v>10</v>
      </c>
      <c r="J4" s="5">
        <v>45084</v>
      </c>
      <c r="L4" s="4" t="str" cm="1">
        <f t="array" ref="L4">_xll.SDK.Utilities.CreateRectangularCrossSection(A4,B4,C4)</f>
        <v>CS_R_100x200_GL24h</v>
      </c>
      <c r="M4" s="6" cm="1">
        <f t="array" ref="M4">_xll.SDK.CrossSection_StressCompute.BendingY(D4,$L4)</f>
        <v>7.5</v>
      </c>
      <c r="N4" s="6" cm="1">
        <f t="array" ref="N4">_xll.SDK.CrossSection_StressCompute.BendingZ(E4,$L4)</f>
        <v>6</v>
      </c>
      <c r="O4" s="6" cm="1">
        <f t="array" ref="O4">_xll.SDK.Factors.Kh_Bending(C4,B4)</f>
        <v>1.1000000000000001</v>
      </c>
      <c r="P4" s="6">
        <v>1</v>
      </c>
      <c r="Q4" s="6">
        <f>ROUND(_xll.SDK.CrossSectionChecks.Bending_6.1.6(M4,N4,L4,F4,G4,O4,P4,0),2)</f>
        <v>0.99</v>
      </c>
      <c r="R4" s="7">
        <f t="shared" ref="R4:R14" si="0">Q4/H4</f>
        <v>1</v>
      </c>
    </row>
    <row r="5" spans="1:18" x14ac:dyDescent="0.25">
      <c r="A5" s="3">
        <v>100</v>
      </c>
      <c r="B5" s="3">
        <v>100</v>
      </c>
      <c r="C5" s="3" t="s">
        <v>7</v>
      </c>
      <c r="D5" s="3">
        <v>5</v>
      </c>
      <c r="E5" s="3">
        <v>2</v>
      </c>
      <c r="F5" s="3">
        <v>0.6</v>
      </c>
      <c r="G5" s="3">
        <v>1.3</v>
      </c>
      <c r="H5" s="3">
        <v>3.22</v>
      </c>
      <c r="I5" s="4" t="s">
        <v>10</v>
      </c>
      <c r="J5" s="5">
        <v>45084</v>
      </c>
      <c r="L5" s="4" t="str" cm="1">
        <f t="array" ref="L5">_xll.SDK.Utilities.CreateRectangularCrossSection(A5,B5,C5)</f>
        <v>CS_R_100x100_GL24h</v>
      </c>
      <c r="M5" s="6" cm="1">
        <f t="array" ref="M5">_xll.SDK.CrossSection_StressCompute.BendingY(D5,$L5)</f>
        <v>30</v>
      </c>
      <c r="N5" s="6" cm="1">
        <f t="array" ref="N5">_xll.SDK.CrossSection_StressCompute.BendingZ(E5,$L5)</f>
        <v>12</v>
      </c>
      <c r="O5" s="6" cm="1">
        <f t="array" ref="O5">_xll.SDK.Factors.Kh_Bending(C5,B5)</f>
        <v>1.1000000000000001</v>
      </c>
      <c r="P5" s="6">
        <v>1</v>
      </c>
      <c r="Q5" s="6">
        <f>ROUND(_xll.SDK.CrossSectionChecks.Bending_6.1.6(M5,N5,L5,F5,G5,O5,P5,0),2)</f>
        <v>3.22</v>
      </c>
      <c r="R5" s="7">
        <f t="shared" si="0"/>
        <v>1</v>
      </c>
    </row>
    <row r="6" spans="1:18" x14ac:dyDescent="0.25">
      <c r="A6" s="3">
        <v>200</v>
      </c>
      <c r="B6" s="3">
        <v>700</v>
      </c>
      <c r="C6" s="3" t="s">
        <v>7</v>
      </c>
      <c r="D6" s="3">
        <v>5</v>
      </c>
      <c r="E6" s="3">
        <v>2</v>
      </c>
      <c r="F6" s="3">
        <v>0.6</v>
      </c>
      <c r="G6" s="3">
        <v>1.3</v>
      </c>
      <c r="H6" s="3">
        <v>0.06</v>
      </c>
      <c r="I6" s="4" t="s">
        <v>10</v>
      </c>
      <c r="J6" s="5">
        <v>45084</v>
      </c>
      <c r="L6" s="4" t="str" cm="1">
        <f t="array" ref="L6">_xll.SDK.Utilities.CreateRectangularCrossSection(A6,B6,C6)</f>
        <v>CS_R_200x700_GL24h</v>
      </c>
      <c r="M6" s="6" cm="1">
        <f t="array" ref="M6">_xll.SDK.CrossSection_StressCompute.BendingY(D6,$L6)</f>
        <v>0.30612244897959184</v>
      </c>
      <c r="N6" s="6" cm="1">
        <f t="array" ref="N6">_xll.SDK.CrossSection_StressCompute.BendingZ(E6,$L6)</f>
        <v>0.42857142857142855</v>
      </c>
      <c r="O6" s="6" cm="1">
        <f t="array" ref="O6">_xll.SDK.Factors.Kh_Bending(C6,B6)</f>
        <v>1</v>
      </c>
      <c r="P6" s="6">
        <v>1</v>
      </c>
      <c r="Q6" s="6">
        <f>ROUND(_xll.SDK.CrossSectionChecks.Bending_6.1.6(M6,N6,L6,F6,G6,O6,P6,0),2)</f>
        <v>0.06</v>
      </c>
      <c r="R6" s="7">
        <f t="shared" si="0"/>
        <v>1</v>
      </c>
    </row>
    <row r="7" spans="1:18" x14ac:dyDescent="0.25">
      <c r="A7" s="3">
        <v>80</v>
      </c>
      <c r="B7" s="3">
        <v>120</v>
      </c>
      <c r="C7" s="3" t="s">
        <v>11</v>
      </c>
      <c r="D7" s="3">
        <v>5</v>
      </c>
      <c r="E7" s="3">
        <v>2</v>
      </c>
      <c r="F7" s="3">
        <v>0.8</v>
      </c>
      <c r="G7" s="3">
        <v>1.3</v>
      </c>
      <c r="H7" s="3">
        <v>2.0099999999999998</v>
      </c>
      <c r="I7" s="4" t="s">
        <v>10</v>
      </c>
      <c r="J7" s="5">
        <v>45084</v>
      </c>
      <c r="L7" s="4" t="str" cm="1">
        <f t="array" ref="L7">_xll.SDK.Utilities.CreateRectangularCrossSection(A7,B7,C7)</f>
        <v>CS_R_80x120_GL28h</v>
      </c>
      <c r="M7" s="6" cm="1">
        <f t="array" ref="M7">_xll.SDK.CrossSection_StressCompute.BendingY(D7,$L7)</f>
        <v>26.041666666666668</v>
      </c>
      <c r="N7" s="6" cm="1">
        <f t="array" ref="N7">_xll.SDK.CrossSection_StressCompute.BendingZ(E7,$L7)</f>
        <v>15.625</v>
      </c>
      <c r="O7" s="6" cm="1">
        <f t="array" ref="O7">_xll.SDK.Factors.Kh_Bending(C7,B7)</f>
        <v>1.1000000000000001</v>
      </c>
      <c r="P7" s="6">
        <v>1</v>
      </c>
      <c r="Q7" s="6">
        <f>ROUND(_xll.SDK.CrossSectionChecks.Bending_6.1.6(M7,N7,L7,F7,G7,O7,P7,0),2)</f>
        <v>2.0099999999999998</v>
      </c>
      <c r="R7" s="7">
        <f t="shared" si="0"/>
        <v>1</v>
      </c>
    </row>
    <row r="8" spans="1:18" x14ac:dyDescent="0.25">
      <c r="A8" s="3">
        <v>100</v>
      </c>
      <c r="B8" s="3">
        <v>160</v>
      </c>
      <c r="C8" s="3" t="s">
        <v>11</v>
      </c>
      <c r="D8" s="3">
        <v>5</v>
      </c>
      <c r="E8" s="3">
        <v>2</v>
      </c>
      <c r="F8" s="3">
        <v>0.8</v>
      </c>
      <c r="G8" s="3">
        <v>1.3</v>
      </c>
      <c r="H8" s="3">
        <v>0.92</v>
      </c>
      <c r="I8" s="4" t="s">
        <v>10</v>
      </c>
      <c r="J8" s="5">
        <v>45084</v>
      </c>
      <c r="L8" s="4" t="str" cm="1">
        <f t="array" ref="L8">_xll.SDK.Utilities.CreateRectangularCrossSection(A8,B8,C8)</f>
        <v>CS_R_100x160_GL28h</v>
      </c>
      <c r="M8" s="6" cm="1">
        <f t="array" ref="M8">_xll.SDK.CrossSection_StressCompute.BendingY(D8,$L8)</f>
        <v>11.71875</v>
      </c>
      <c r="N8" s="6" cm="1">
        <f t="array" ref="N8">_xll.SDK.CrossSection_StressCompute.BendingZ(E8,$L8)</f>
        <v>7.4999999999999991</v>
      </c>
      <c r="O8" s="6" cm="1">
        <f t="array" ref="O8">_xll.SDK.Factors.Kh_Bending(C8,B8)</f>
        <v>1.1000000000000001</v>
      </c>
      <c r="P8" s="6">
        <v>1</v>
      </c>
      <c r="Q8" s="6">
        <f>ROUND(_xll.SDK.CrossSectionChecks.Bending_6.1.6(M8,N8,L8,F8,G8,O8,P8,0),2)</f>
        <v>0.92</v>
      </c>
      <c r="R8" s="7">
        <f t="shared" si="0"/>
        <v>1</v>
      </c>
    </row>
    <row r="9" spans="1:18" x14ac:dyDescent="0.25">
      <c r="A9" s="3">
        <v>200</v>
      </c>
      <c r="B9" s="3">
        <v>300</v>
      </c>
      <c r="C9" s="3" t="s">
        <v>11</v>
      </c>
      <c r="D9" s="3">
        <v>5</v>
      </c>
      <c r="E9" s="3">
        <v>2</v>
      </c>
      <c r="F9" s="3">
        <v>0.8</v>
      </c>
      <c r="G9" s="3">
        <v>1.3</v>
      </c>
      <c r="H9" s="3">
        <v>0.13</v>
      </c>
      <c r="I9" s="4" t="s">
        <v>10</v>
      </c>
      <c r="J9" s="5">
        <v>45084</v>
      </c>
      <c r="L9" s="4" t="str" cm="1">
        <f t="array" ref="L9">_xll.SDK.Utilities.CreateRectangularCrossSection(A9,B9,C9)</f>
        <v>CS_R_200x300_GL28h</v>
      </c>
      <c r="M9" s="6" cm="1">
        <f t="array" ref="M9">_xll.SDK.CrossSection_StressCompute.BendingY(D9,$L9)</f>
        <v>1.6666666666666667</v>
      </c>
      <c r="N9" s="6" cm="1">
        <f t="array" ref="N9">_xll.SDK.CrossSection_StressCompute.BendingZ(E9,$L9)</f>
        <v>1</v>
      </c>
      <c r="O9" s="6" cm="1">
        <f t="array" ref="O9">_xll.SDK.Factors.Kh_Bending(C9,B9)</f>
        <v>1.0717734625362931</v>
      </c>
      <c r="P9" s="6" cm="1">
        <f t="array" ref="P9">_xll.SDK.Factors.Kh_Bending(C9,A9)</f>
        <v>1.1000000000000001</v>
      </c>
      <c r="Q9" s="6">
        <f>ROUND(_xll.SDK.CrossSectionChecks.Bending_6.1.6(M9,N9,L9,F9,G9,O9,P9,0),2)</f>
        <v>0.13</v>
      </c>
      <c r="R9" s="7">
        <f t="shared" si="0"/>
        <v>1</v>
      </c>
    </row>
    <row r="10" spans="1:18" x14ac:dyDescent="0.25">
      <c r="A10" s="3">
        <v>300</v>
      </c>
      <c r="B10" s="3">
        <v>300</v>
      </c>
      <c r="C10" s="3" t="s">
        <v>7</v>
      </c>
      <c r="D10" s="3">
        <v>10</v>
      </c>
      <c r="E10" s="3">
        <v>5</v>
      </c>
      <c r="F10" s="3">
        <v>0.6</v>
      </c>
      <c r="G10" s="3">
        <v>1.3</v>
      </c>
      <c r="H10" s="3">
        <v>0.25700000000000001</v>
      </c>
      <c r="I10" s="4" t="s">
        <v>10</v>
      </c>
      <c r="J10" s="5">
        <v>45084</v>
      </c>
      <c r="L10" s="4" t="str" cm="1">
        <f t="array" ref="L10">_xll.SDK.Utilities.CreateRectangularCrossSection(A10,B10,C10)</f>
        <v>CS_R_300x300_GL24h</v>
      </c>
      <c r="M10" s="6" cm="1">
        <f t="array" ref="M10">_xll.SDK.CrossSection_StressCompute.BendingY(D10,$L10)</f>
        <v>2.2222222222222223</v>
      </c>
      <c r="N10" s="6" cm="1">
        <f t="array" ref="N10">_xll.SDK.CrossSection_StressCompute.BendingZ(E10,$L10)</f>
        <v>1.1111111111111112</v>
      </c>
      <c r="O10" s="6" cm="1">
        <f t="array" ref="O10">_xll.SDK.Factors.Kh_Bending(C10,B10)</f>
        <v>1.0717734625362931</v>
      </c>
      <c r="P10" s="6">
        <v>1</v>
      </c>
      <c r="Q10" s="6">
        <f>ROUND(_xll.SDK.CrossSectionChecks.Bending_6.1.6(M10,N10,L10,F10,G10,O10,P10,0),2)</f>
        <v>0.26</v>
      </c>
      <c r="R10" s="7">
        <f t="shared" si="0"/>
        <v>1.0116731517509727</v>
      </c>
    </row>
    <row r="11" spans="1:18" x14ac:dyDescent="0.25">
      <c r="A11" s="3">
        <v>100</v>
      </c>
      <c r="B11" s="3">
        <v>200</v>
      </c>
      <c r="C11" s="3" t="s">
        <v>12</v>
      </c>
      <c r="D11" s="3">
        <v>5</v>
      </c>
      <c r="E11" s="3">
        <v>2</v>
      </c>
      <c r="F11" s="3">
        <v>0.6</v>
      </c>
      <c r="G11" s="3">
        <v>1.3</v>
      </c>
      <c r="H11" s="3">
        <v>1.03</v>
      </c>
      <c r="I11" s="4" t="s">
        <v>10</v>
      </c>
      <c r="J11" s="5">
        <v>45084</v>
      </c>
      <c r="L11" s="4" t="str" cm="1">
        <f t="array" ref="L11">_xll.SDK.Utilities.CreateRectangularCrossSection(A11,B11,C11)</f>
        <v>CS_R_100x200_C24</v>
      </c>
      <c r="M11" s="6" cm="1">
        <f t="array" ref="M11">_xll.SDK.CrossSection_StressCompute.BendingY(D11,$L11)</f>
        <v>7.5</v>
      </c>
      <c r="N11" s="6" cm="1">
        <f t="array" ref="N11">_xll.SDK.CrossSection_StressCompute.BendingZ(E11,$L11)</f>
        <v>6</v>
      </c>
      <c r="O11" s="6" cm="1">
        <f t="array" ref="O11">_xll.SDK.Factors.Kh_Bending(C11,B11)</f>
        <v>1</v>
      </c>
      <c r="P11" s="6" cm="1">
        <f t="array" ref="P11">_xll.SDK.Factors.Kh_Bending(C11,A11)</f>
        <v>1.0844717711976986</v>
      </c>
      <c r="Q11" s="6">
        <f>ROUND(_xll.SDK.CrossSectionChecks.Bending_6.1.6(M11,N11,L11,F11,G11,O11,P11,0),2)</f>
        <v>1.03</v>
      </c>
      <c r="R11" s="7">
        <f t="shared" si="0"/>
        <v>1</v>
      </c>
    </row>
    <row r="12" spans="1:18" x14ac:dyDescent="0.25">
      <c r="A12" s="3">
        <v>100</v>
      </c>
      <c r="B12" s="3">
        <v>100</v>
      </c>
      <c r="C12" s="3" t="s">
        <v>12</v>
      </c>
      <c r="D12" s="3">
        <v>5</v>
      </c>
      <c r="E12" s="3">
        <v>2</v>
      </c>
      <c r="F12" s="3">
        <v>0.6</v>
      </c>
      <c r="G12" s="3">
        <v>1.3</v>
      </c>
      <c r="H12" s="3">
        <v>3.2</v>
      </c>
      <c r="I12" s="4" t="s">
        <v>10</v>
      </c>
      <c r="J12" s="5">
        <v>45084</v>
      </c>
      <c r="L12" s="4" t="str" cm="1">
        <f t="array" ref="L12">_xll.SDK.Utilities.CreateRectangularCrossSection(A12,B12,C12)</f>
        <v>CS_R_100x100_C24</v>
      </c>
      <c r="M12" s="6" cm="1">
        <f t="array" ref="M12">_xll.SDK.CrossSection_StressCompute.BendingY(D12,$L12)</f>
        <v>30</v>
      </c>
      <c r="N12" s="6" cm="1">
        <f t="array" ref="N12">_xll.SDK.CrossSection_StressCompute.BendingZ(E12,$L12)</f>
        <v>12</v>
      </c>
      <c r="O12" s="6" cm="1">
        <f t="array" ref="O12">_xll.SDK.Factors.Kh_Bending(C12,B12)</f>
        <v>1.0844717711976986</v>
      </c>
      <c r="P12" s="6" cm="1">
        <f t="array" ref="P12">_xll.SDK.Factors.Kh_Bending(C12,A12)</f>
        <v>1.0844717711976986</v>
      </c>
      <c r="Q12" s="6">
        <f>ROUND(_xll.SDK.CrossSectionChecks.Bending_6.1.6(M12,N12,L12,F12,G12,O12,P12,0),2)</f>
        <v>3.2</v>
      </c>
      <c r="R12" s="7">
        <f t="shared" si="0"/>
        <v>1</v>
      </c>
    </row>
    <row r="13" spans="1:18" x14ac:dyDescent="0.25">
      <c r="A13" s="3">
        <v>200</v>
      </c>
      <c r="B13" s="3">
        <v>600</v>
      </c>
      <c r="C13" s="3" t="s">
        <v>12</v>
      </c>
      <c r="D13" s="3">
        <v>5</v>
      </c>
      <c r="E13" s="3">
        <v>2</v>
      </c>
      <c r="F13" s="3">
        <v>0.6</v>
      </c>
      <c r="G13" s="3">
        <v>1.3</v>
      </c>
      <c r="H13" s="3">
        <v>7.0000000000000007E-2</v>
      </c>
      <c r="I13" s="4" t="s">
        <v>10</v>
      </c>
      <c r="J13" s="5">
        <v>45084</v>
      </c>
      <c r="L13" s="4" t="str" cm="1">
        <f t="array" ref="L13">_xll.SDK.Utilities.CreateRectangularCrossSection(A13,B13,C13)</f>
        <v>CS_R_200x600_C24</v>
      </c>
      <c r="M13" s="6" cm="1">
        <f t="array" ref="M13">_xll.SDK.CrossSection_StressCompute.BendingY(D13,$L13)</f>
        <v>0.41666666666666669</v>
      </c>
      <c r="N13" s="6" cm="1">
        <f t="array" ref="N13">_xll.SDK.CrossSection_StressCompute.BendingZ(E13,$L13)</f>
        <v>0.5</v>
      </c>
      <c r="O13" s="6" cm="1">
        <f t="array" ref="O13">_xll.SDK.Factors.Kh_Bending(C13,B13)</f>
        <v>1</v>
      </c>
      <c r="P13" s="6" cm="1">
        <f t="array" ref="P13">_xll.SDK.Factors.Kh_Bending(C13,A13)</f>
        <v>1</v>
      </c>
      <c r="Q13" s="6">
        <f>ROUND(_xll.SDK.CrossSectionChecks.Bending_6.1.6(M13,N13,L13,F13,G13,O13,P13,0),2)</f>
        <v>7.0000000000000007E-2</v>
      </c>
      <c r="R13" s="7">
        <f t="shared" si="0"/>
        <v>1</v>
      </c>
    </row>
    <row r="14" spans="1:18" x14ac:dyDescent="0.25">
      <c r="A14" s="3">
        <v>80</v>
      </c>
      <c r="B14" s="3">
        <v>120</v>
      </c>
      <c r="C14" s="3" t="s">
        <v>13</v>
      </c>
      <c r="D14" s="3">
        <v>5</v>
      </c>
      <c r="E14" s="3">
        <v>2</v>
      </c>
      <c r="F14" s="3">
        <v>0.8</v>
      </c>
      <c r="G14" s="3">
        <v>1.3</v>
      </c>
      <c r="H14" s="3">
        <v>1.87</v>
      </c>
      <c r="I14" s="4" t="s">
        <v>10</v>
      </c>
      <c r="J14" s="5">
        <v>45084</v>
      </c>
      <c r="L14" s="4" t="str" cm="1">
        <f t="array" ref="L14">_xll.SDK.Utilities.CreateRectangularCrossSection(A14,B14,C14)</f>
        <v>CS_R_80x120_D30</v>
      </c>
      <c r="M14" s="6" cm="1">
        <f t="array" ref="M14">_xll.SDK.CrossSection_StressCompute.BendingY(D14,$L14)</f>
        <v>26.041666666666668</v>
      </c>
      <c r="N14" s="6" cm="1">
        <f t="array" ref="N14">_xll.SDK.CrossSection_StressCompute.BendingZ(E14,$L14)</f>
        <v>15.625</v>
      </c>
      <c r="O14" s="6" cm="1">
        <f t="array" ref="O14">_xll.SDK.Factors.Kh_Bending(C14,B14)</f>
        <v>1.0456395525912732</v>
      </c>
      <c r="P14" s="6" cm="1">
        <f t="array" ref="P14">_xll.SDK.Factors.Kh_Bending(C14,A14)</f>
        <v>1.1339665776330272</v>
      </c>
      <c r="Q14" s="6">
        <f>ROUND(_xll.SDK.CrossSectionChecks.Bending_6.1.6(M14,N14,L14,F14,G14,O14,P14,0),2)</f>
        <v>1.87</v>
      </c>
      <c r="R14" s="7">
        <f t="shared" si="0"/>
        <v>1</v>
      </c>
    </row>
    <row r="15" spans="1:18" x14ac:dyDescent="0.25">
      <c r="A15" s="3">
        <v>200</v>
      </c>
      <c r="B15" s="3">
        <v>300</v>
      </c>
      <c r="C15" s="3" t="s">
        <v>13</v>
      </c>
      <c r="D15" s="3">
        <v>5</v>
      </c>
      <c r="E15" s="3">
        <v>2</v>
      </c>
      <c r="F15" s="3">
        <v>0.8</v>
      </c>
      <c r="G15" s="3">
        <v>1.3</v>
      </c>
      <c r="H15" s="3">
        <v>0.13</v>
      </c>
      <c r="I15" s="4" t="s">
        <v>10</v>
      </c>
      <c r="J15" s="5">
        <v>45084</v>
      </c>
    </row>
    <row r="16" spans="1:18" x14ac:dyDescent="0.25">
      <c r="E16" s="1"/>
    </row>
  </sheetData>
  <mergeCells count="2">
    <mergeCell ref="A1:H1"/>
    <mergeCell ref="L1:R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CDB-7268-443D-A484-DF23A115E76E}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CC43-80FB-432A-99CC-921E2BDDC478}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TensionParallelToGrain</vt:lpstr>
      <vt:lpstr>CompressionParallelToGrain</vt:lpstr>
      <vt:lpstr>Bending_6.1.6</vt:lpstr>
      <vt:lpstr>CompressionAtAnAngleToGrain</vt:lpstr>
      <vt:lpstr>Shear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Caussarieu, Guillaume</dc:creator>
  <cp:lastModifiedBy>Caussarieu, Guillaume</cp:lastModifiedBy>
  <dcterms:created xsi:type="dcterms:W3CDTF">2022-12-09T13:25:11Z</dcterms:created>
  <dcterms:modified xsi:type="dcterms:W3CDTF">2023-06-16T15:49:29Z</dcterms:modified>
</cp:coreProperties>
</file>