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eorge\Desktop\Analytics Projects\SpeadsheetAnalytics\"/>
    </mc:Choice>
  </mc:AlternateContent>
  <xr:revisionPtr revIDLastSave="0" documentId="8_{EB01FA88-3F29-49FD-BCEF-471CEA0DBC38}" xr6:coauthVersionLast="47" xr6:coauthVersionMax="47" xr10:uidLastSave="{00000000-0000-0000-0000-000000000000}"/>
  <bookViews>
    <workbookView xWindow="-108" yWindow="-108" windowWidth="23256" windowHeight="12576" firstSheet="7" activeTab="11" xr2:uid="{00000000-000D-0000-FFFF-FFFF00000000}"/>
  </bookViews>
  <sheets>
    <sheet name="Answer Report 1" sheetId="6" r:id="rId1"/>
    <sheet name="Sensitivity Report 1" sheetId="7" r:id="rId2"/>
    <sheet name="Staff Scheduling" sheetId="3" r:id="rId3"/>
    <sheet name="Answer Report 2" sheetId="8" r:id="rId4"/>
    <sheet name="Limits Report 1" sheetId="9" r:id="rId5"/>
    <sheet name="Keogh Coffee Roasters" sheetId="4" r:id="rId6"/>
    <sheet name="Answer Report 3" sheetId="10" r:id="rId7"/>
    <sheet name="Sensitivity Report 2" sheetId="11" r:id="rId8"/>
    <sheet name="Goodwin Manufacturing" sheetId="5" r:id="rId9"/>
    <sheet name="Answer Report 4" sheetId="13" r:id="rId10"/>
    <sheet name="Sensitivity Report 3" sheetId="14" r:id="rId11"/>
    <sheet name="Pizza Problem" sheetId="12" r:id="rId12"/>
  </sheets>
  <definedNames>
    <definedName name="solver_adj" localSheetId="8" hidden="1">'Goodwin Manufacturing'!$C$12:$F$14</definedName>
    <definedName name="solver_adj" localSheetId="5" hidden="1">'Keogh Coffee Roasters'!$B$5:$D$5</definedName>
    <definedName name="solver_adj" localSheetId="11" hidden="1">'Pizza Problem'!$B$5:$E$5</definedName>
    <definedName name="solver_adj" localSheetId="2" hidden="1">'Staff Scheduling'!$B$5:$G$5</definedName>
    <definedName name="solver_cvg" localSheetId="8" hidden="1">0.0001</definedName>
    <definedName name="solver_cvg" localSheetId="5" hidden="1">0.0001</definedName>
    <definedName name="solver_cvg" localSheetId="11" hidden="1">0.0001</definedName>
    <definedName name="solver_cvg" localSheetId="2" hidden="1">0.0001</definedName>
    <definedName name="solver_drv" localSheetId="8" hidden="1">1</definedName>
    <definedName name="solver_drv" localSheetId="5" hidden="1">2</definedName>
    <definedName name="solver_drv" localSheetId="11" hidden="1">1</definedName>
    <definedName name="solver_drv" localSheetId="2" hidden="1">1</definedName>
    <definedName name="solver_eng" localSheetId="8" hidden="1">2</definedName>
    <definedName name="solver_eng" localSheetId="5" hidden="1">2</definedName>
    <definedName name="solver_eng" localSheetId="11" hidden="1">2</definedName>
    <definedName name="solver_eng" localSheetId="2" hidden="1">2</definedName>
    <definedName name="solver_est" localSheetId="8" hidden="1">1</definedName>
    <definedName name="solver_est" localSheetId="5" hidden="1">1</definedName>
    <definedName name="solver_est" localSheetId="11" hidden="1">1</definedName>
    <definedName name="solver_est" localSheetId="2" hidden="1">1</definedName>
    <definedName name="solver_itr" localSheetId="8" hidden="1">2147483647</definedName>
    <definedName name="solver_itr" localSheetId="5" hidden="1">2147483647</definedName>
    <definedName name="solver_itr" localSheetId="11" hidden="1">2147483647</definedName>
    <definedName name="solver_itr" localSheetId="2" hidden="1">2147483647</definedName>
    <definedName name="solver_lhs1" localSheetId="8" hidden="1">'Goodwin Manufacturing'!$C$15:$F$15</definedName>
    <definedName name="solver_lhs1" localSheetId="5" hidden="1">'Keogh Coffee Roasters'!$E$15:$E$17</definedName>
    <definedName name="solver_lhs1" localSheetId="11" hidden="1">'Pizza Problem'!$B$5:$E$5</definedName>
    <definedName name="solver_lhs1" localSheetId="2" hidden="1">'Staff Scheduling'!$H$11:$H$16</definedName>
    <definedName name="solver_lhs2" localSheetId="8" hidden="1">'Goodwin Manufacturing'!$G$12:$G$14</definedName>
    <definedName name="solver_lhs2" localSheetId="5" hidden="1">'Keogh Coffee Roasters'!$E$18:$E$20</definedName>
    <definedName name="solver_lhs2" localSheetId="11" hidden="1">'Pizza Problem'!$F$11:$F$15</definedName>
    <definedName name="solver_mip" localSheetId="8" hidden="1">2147483647</definedName>
    <definedName name="solver_mip" localSheetId="5" hidden="1">2147483647</definedName>
    <definedName name="solver_mip" localSheetId="11" hidden="1">2147483647</definedName>
    <definedName name="solver_mip" localSheetId="2" hidden="1">2147483647</definedName>
    <definedName name="solver_mni" localSheetId="8" hidden="1">30</definedName>
    <definedName name="solver_mni" localSheetId="5" hidden="1">30</definedName>
    <definedName name="solver_mni" localSheetId="11" hidden="1">30</definedName>
    <definedName name="solver_mni" localSheetId="2" hidden="1">30</definedName>
    <definedName name="solver_mrt" localSheetId="8" hidden="1">0.075</definedName>
    <definedName name="solver_mrt" localSheetId="5" hidden="1">0.075</definedName>
    <definedName name="solver_mrt" localSheetId="11" hidden="1">0.075</definedName>
    <definedName name="solver_mrt" localSheetId="2" hidden="1">0.075</definedName>
    <definedName name="solver_msl" localSheetId="8" hidden="1">2</definedName>
    <definedName name="solver_msl" localSheetId="5" hidden="1">2</definedName>
    <definedName name="solver_msl" localSheetId="11" hidden="1">2</definedName>
    <definedName name="solver_msl" localSheetId="2" hidden="1">2</definedName>
    <definedName name="solver_neg" localSheetId="8" hidden="1">1</definedName>
    <definedName name="solver_neg" localSheetId="5" hidden="1">1</definedName>
    <definedName name="solver_neg" localSheetId="11" hidden="1">1</definedName>
    <definedName name="solver_neg" localSheetId="2" hidden="1">1</definedName>
    <definedName name="solver_nod" localSheetId="8" hidden="1">2147483647</definedName>
    <definedName name="solver_nod" localSheetId="5" hidden="1">2147483647</definedName>
    <definedName name="solver_nod" localSheetId="11" hidden="1">2147483647</definedName>
    <definedName name="solver_nod" localSheetId="2" hidden="1">2147483647</definedName>
    <definedName name="solver_num" localSheetId="8" hidden="1">2</definedName>
    <definedName name="solver_num" localSheetId="5" hidden="1">2</definedName>
    <definedName name="solver_num" localSheetId="11" hidden="1">2</definedName>
    <definedName name="solver_num" localSheetId="2" hidden="1">1</definedName>
    <definedName name="solver_nwt" localSheetId="8" hidden="1">1</definedName>
    <definedName name="solver_nwt" localSheetId="5" hidden="1">1</definedName>
    <definedName name="solver_nwt" localSheetId="11" hidden="1">1</definedName>
    <definedName name="solver_nwt" localSheetId="2" hidden="1">1</definedName>
    <definedName name="solver_opt" localSheetId="8" hidden="1">'Goodwin Manufacturing'!$C$18</definedName>
    <definedName name="solver_opt" localSheetId="5" hidden="1">'Keogh Coffee Roasters'!$E$8</definedName>
    <definedName name="solver_opt" localSheetId="11" hidden="1">'Pizza Problem'!$F$8</definedName>
    <definedName name="solver_opt" localSheetId="2" hidden="1">'Staff Scheduling'!$H$8</definedName>
    <definedName name="solver_pre" localSheetId="8" hidden="1">0.000001</definedName>
    <definedName name="solver_pre" localSheetId="5" hidden="1">0.000001</definedName>
    <definedName name="solver_pre" localSheetId="11" hidden="1">0.000001</definedName>
    <definedName name="solver_pre" localSheetId="2" hidden="1">0.000001</definedName>
    <definedName name="solver_rbv" localSheetId="8" hidden="1">1</definedName>
    <definedName name="solver_rbv" localSheetId="5" hidden="1">2</definedName>
    <definedName name="solver_rbv" localSheetId="11" hidden="1">1</definedName>
    <definedName name="solver_rbv" localSheetId="2" hidden="1">1</definedName>
    <definedName name="solver_rel1" localSheetId="8" hidden="1">3</definedName>
    <definedName name="solver_rel1" localSheetId="5" hidden="1">3</definedName>
    <definedName name="solver_rel1" localSheetId="11" hidden="1">3</definedName>
    <definedName name="solver_rel1" localSheetId="2" hidden="1">3</definedName>
    <definedName name="solver_rel2" localSheetId="8" hidden="1">1</definedName>
    <definedName name="solver_rel2" localSheetId="5" hidden="1">1</definedName>
    <definedName name="solver_rel2" localSheetId="11" hidden="1">1</definedName>
    <definedName name="solver_rhs1" localSheetId="8" hidden="1">'Goodwin Manufacturing'!$C$8:$F$8</definedName>
    <definedName name="solver_rhs1" localSheetId="5" hidden="1">'Keogh Coffee Roasters'!$G$15:$G$17</definedName>
    <definedName name="solver_rhs1" localSheetId="11" hidden="1">2</definedName>
    <definedName name="solver_rhs1" localSheetId="2" hidden="1">'Staff Scheduling'!$J$11:$J$16</definedName>
    <definedName name="solver_rhs2" localSheetId="8" hidden="1">'Goodwin Manufacturing'!$G$5:$G$7</definedName>
    <definedName name="solver_rhs2" localSheetId="5" hidden="1">'Keogh Coffee Roasters'!$G$18:$G$20</definedName>
    <definedName name="solver_rhs2" localSheetId="11" hidden="1">'Pizza Problem'!$H$11:$H$15</definedName>
    <definedName name="solver_rlx" localSheetId="8" hidden="1">2</definedName>
    <definedName name="solver_rlx" localSheetId="5" hidden="1">2</definedName>
    <definedName name="solver_rlx" localSheetId="11" hidden="1">2</definedName>
    <definedName name="solver_rlx" localSheetId="2" hidden="1">2</definedName>
    <definedName name="solver_rsd" localSheetId="8" hidden="1">0</definedName>
    <definedName name="solver_rsd" localSheetId="5" hidden="1">0</definedName>
    <definedName name="solver_rsd" localSheetId="11" hidden="1">0</definedName>
    <definedName name="solver_rsd" localSheetId="2" hidden="1">0</definedName>
    <definedName name="solver_scl" localSheetId="8" hidden="1">1</definedName>
    <definedName name="solver_scl" localSheetId="5" hidden="1">2</definedName>
    <definedName name="solver_scl" localSheetId="11" hidden="1">1</definedName>
    <definedName name="solver_scl" localSheetId="2" hidden="1">1</definedName>
    <definedName name="solver_sho" localSheetId="8" hidden="1">2</definedName>
    <definedName name="solver_sho" localSheetId="5" hidden="1">2</definedName>
    <definedName name="solver_sho" localSheetId="4" hidden="1">2</definedName>
    <definedName name="solver_sho" localSheetId="11" hidden="1">2</definedName>
    <definedName name="solver_sho" localSheetId="2" hidden="1">2</definedName>
    <definedName name="solver_ssz" localSheetId="8" hidden="1">100</definedName>
    <definedName name="solver_ssz" localSheetId="5" hidden="1">100</definedName>
    <definedName name="solver_ssz" localSheetId="11" hidden="1">100</definedName>
    <definedName name="solver_ssz" localSheetId="2" hidden="1">100</definedName>
    <definedName name="solver_tim" localSheetId="8" hidden="1">2147483647</definedName>
    <definedName name="solver_tim" localSheetId="5" hidden="1">2147483647</definedName>
    <definedName name="solver_tim" localSheetId="11" hidden="1">2147483647</definedName>
    <definedName name="solver_tim" localSheetId="2" hidden="1">2147483647</definedName>
    <definedName name="solver_tol" localSheetId="8" hidden="1">0.01</definedName>
    <definedName name="solver_tol" localSheetId="5" hidden="1">0.01</definedName>
    <definedName name="solver_tol" localSheetId="11" hidden="1">0.01</definedName>
    <definedName name="solver_tol" localSheetId="2" hidden="1">0.01</definedName>
    <definedName name="solver_typ" localSheetId="8" hidden="1">2</definedName>
    <definedName name="solver_typ" localSheetId="5" hidden="1">2</definedName>
    <definedName name="solver_typ" localSheetId="11" hidden="1">1</definedName>
    <definedName name="solver_typ" localSheetId="2" hidden="1">2</definedName>
    <definedName name="solver_val" localSheetId="8" hidden="1">0</definedName>
    <definedName name="solver_val" localSheetId="5" hidden="1">0</definedName>
    <definedName name="solver_val" localSheetId="11" hidden="1">0</definedName>
    <definedName name="solver_val" localSheetId="2" hidden="1">0</definedName>
    <definedName name="solver_ver" localSheetId="8" hidden="1">3</definedName>
    <definedName name="solver_ver" localSheetId="5" hidden="1">3</definedName>
    <definedName name="solver_ver" localSheetId="1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2" l="1"/>
  <c r="F13" i="12"/>
  <c r="F14" i="12"/>
  <c r="F15" i="12"/>
  <c r="F11" i="12"/>
  <c r="F8" i="12"/>
  <c r="G12" i="5"/>
  <c r="G13" i="5"/>
  <c r="G14" i="5"/>
  <c r="C15" i="5"/>
  <c r="D15" i="5"/>
  <c r="E15" i="5"/>
  <c r="F15" i="5"/>
  <c r="C18" i="5"/>
  <c r="E8" i="4"/>
  <c r="E15" i="4"/>
  <c r="E16" i="4"/>
  <c r="E17" i="4"/>
  <c r="E11" i="4" s="1"/>
  <c r="E18" i="4"/>
  <c r="E19" i="4"/>
  <c r="E20" i="4"/>
  <c r="H8" i="3"/>
  <c r="H11" i="3"/>
  <c r="H12" i="3"/>
  <c r="H13" i="3"/>
  <c r="H14" i="3"/>
  <c r="H15" i="3"/>
  <c r="H16" i="3"/>
  <c r="G15" i="5" l="1"/>
  <c r="E12" i="4"/>
</calcChain>
</file>

<file path=xl/sharedStrings.xml><?xml version="1.0" encoding="utf-8"?>
<sst xmlns="http://schemas.openxmlformats.org/spreadsheetml/2006/main" count="628" uniqueCount="259">
  <si>
    <t>Decision Variables</t>
  </si>
  <si>
    <t>Objective Function</t>
  </si>
  <si>
    <t>Total</t>
  </si>
  <si>
    <t>Constraints</t>
  </si>
  <si>
    <t>LHS</t>
  </si>
  <si>
    <t>RHS</t>
  </si>
  <si>
    <t>&lt;=</t>
  </si>
  <si>
    <t>&gt;=</t>
  </si>
  <si>
    <t>Cost</t>
  </si>
  <si>
    <t>P</t>
  </si>
  <si>
    <t>10pm-2am</t>
  </si>
  <si>
    <t>6pm-10pm</t>
  </si>
  <si>
    <t>2pm-6pm</t>
  </si>
  <si>
    <t>10am-2pm</t>
  </si>
  <si>
    <t>6am-10am</t>
  </si>
  <si>
    <t>2am-6am</t>
  </si>
  <si>
    <t>number</t>
  </si>
  <si>
    <t>Staff</t>
  </si>
  <si>
    <t>10pm</t>
  </si>
  <si>
    <t>6pm</t>
  </si>
  <si>
    <t>2pm</t>
  </si>
  <si>
    <t>10am</t>
  </si>
  <si>
    <t>6am</t>
  </si>
  <si>
    <t>2am</t>
  </si>
  <si>
    <t>Starting time</t>
  </si>
  <si>
    <t>Covering: Staff Scheduling</t>
  </si>
  <si>
    <t>Peruvian supply</t>
  </si>
  <si>
    <t>Colombian supply</t>
  </si>
  <si>
    <t>Brazilian supply</t>
  </si>
  <si>
    <t>Output</t>
  </si>
  <si>
    <t>Blend strength</t>
  </si>
  <si>
    <t>Blend aroma</t>
  </si>
  <si>
    <t>Strength</t>
  </si>
  <si>
    <t>Aroma</t>
  </si>
  <si>
    <t>Target</t>
  </si>
  <si>
    <t>Actual</t>
  </si>
  <si>
    <t>Blending Data</t>
  </si>
  <si>
    <t>Bean amount (lbs.)</t>
  </si>
  <si>
    <t>C</t>
  </si>
  <si>
    <t>B</t>
  </si>
  <si>
    <t>Keogh Coffee Roasters</t>
  </si>
  <si>
    <t>Total Cost</t>
  </si>
  <si>
    <t>Received</t>
  </si>
  <si>
    <t>Tucson</t>
  </si>
  <si>
    <t>Pittsburgh</t>
  </si>
  <si>
    <t>Minneapolis</t>
  </si>
  <si>
    <t>Sent</t>
  </si>
  <si>
    <t>DENVER</t>
  </si>
  <si>
    <t>CHICAGO</t>
  </si>
  <si>
    <t>BOSTON</t>
  </si>
  <si>
    <t>ATLANTA</t>
  </si>
  <si>
    <t>Requirement</t>
  </si>
  <si>
    <t>Capacity</t>
  </si>
  <si>
    <t>Parameters</t>
  </si>
  <si>
    <t>Goodwin Manufacturing Company</t>
  </si>
  <si>
    <t>Microsoft Excel 16.0 Answer Report</t>
  </si>
  <si>
    <t>Worksheet: [Lecture 22 - More Optimization Modeling.xlsx]Staff Scheduling</t>
  </si>
  <si>
    <t>Report Created: 5/15/2022 5:08:22 PM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</si>
  <si>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</si>
  <si>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</si>
  <si>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</si>
  <si>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</si>
  <si>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8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</si>
  <si>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</si>
  <si>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</si>
  <si>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</si>
  <si>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</si>
  <si>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</si>
  <si>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</si>
  <si>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</si>
  <si>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</si>
  <si>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</si>
  <si>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</si>
  <si>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</si>
  <si>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</si>
  <si>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</si>
  <si>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</si>
  <si>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$H$8</t>
  </si>
  <si>
    <t>number Total</t>
  </si>
  <si>
    <t>$B$5</t>
  </si>
  <si>
    <t>Staff 2am</t>
  </si>
  <si>
    <t>Contin</t>
  </si>
  <si>
    <t>$C$5</t>
  </si>
  <si>
    <t>Staff 6am</t>
  </si>
  <si>
    <t>$D$5</t>
  </si>
  <si>
    <t>Staff 10am</t>
  </si>
  <si>
    <t>$E$5</t>
  </si>
  <si>
    <t>Staff 2pm</t>
  </si>
  <si>
    <t>$F$5</t>
  </si>
  <si>
    <t>Staff 6pm</t>
  </si>
  <si>
    <t>$G$5</t>
  </si>
  <si>
    <t>Staff 10pm</t>
  </si>
  <si>
    <t>$H$11</t>
  </si>
  <si>
    <t>2am-6am LHS</t>
  </si>
  <si>
    <t>$H$11&gt;=$J$11</t>
  </si>
  <si>
    <t>Binding</t>
  </si>
  <si>
    <t>$H$12</t>
  </si>
  <si>
    <t>6am-10am LHS</t>
  </si>
  <si>
    <t>$H$12&gt;=$J$12</t>
  </si>
  <si>
    <t>$H$13</t>
  </si>
  <si>
    <t>10am-2pm LHS</t>
  </si>
  <si>
    <t>$H$13&gt;=$J$13</t>
  </si>
  <si>
    <t>$H$14</t>
  </si>
  <si>
    <t>2pm-6pm LHS</t>
  </si>
  <si>
    <t>$H$14&gt;=$J$14</t>
  </si>
  <si>
    <t>$H$15</t>
  </si>
  <si>
    <t>6pm-10pm LHS</t>
  </si>
  <si>
    <t>$H$15&gt;=$J$15</t>
  </si>
  <si>
    <t>$H$16</t>
  </si>
  <si>
    <t>10pm-2am LHS</t>
  </si>
  <si>
    <t>$H$16&gt;=$J$16</t>
  </si>
  <si>
    <t>Not Binding</t>
  </si>
  <si>
    <t>$B$5:$G$5</t>
  </si>
  <si>
    <t>$H$11:$H$16 &gt;= $J$11:$J$16</t>
  </si>
  <si>
    <t>Microsoft Excel 16.0 Sensitivity Report</t>
  </si>
  <si>
    <t>Report Created: 5/15/2022 5:08:23 PM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</si>
  <si>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</si>
  <si>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</si>
  <si>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</si>
  <si>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</si>
  <si>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</si>
  <si>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</si>
  <si>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</si>
  <si>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</si>
  <si>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</si>
  <si>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</si>
  <si>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</si>
  <si>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</si>
  <si>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Worksheet: [Lecture 22 - More Optimization Modeling.xlsx]Keogh Coffee Roasters</t>
  </si>
  <si>
    <t>Report Created: 5/15/2022 5:16:46 PM</t>
  </si>
  <si>
    <t>Solution Time: 0.016 Seconds.</t>
  </si>
  <si>
    <t>Iterations: 7 Subproblems: 0</t>
  </si>
  <si>
    <t>Max Time Unlimited,  Iterations Unlimited, Precision 0.000001</t>
  </si>
  <si>
    <t>$E$8</t>
  </si>
  <si>
    <t>Cost Total</t>
  </si>
  <si>
    <t>Bean amount (lbs.) B</t>
  </si>
  <si>
    <t>Bean amount (lbs.) C</t>
  </si>
  <si>
    <t>Bean amount (lbs.) P</t>
  </si>
  <si>
    <t>$E$15</t>
  </si>
  <si>
    <t>Blend aroma LHS</t>
  </si>
  <si>
    <t>$E$15&gt;=$G$15</t>
  </si>
  <si>
    <t>$E$16</t>
  </si>
  <si>
    <t>Blend strength LHS</t>
  </si>
  <si>
    <t>$E$16&gt;=$G$16</t>
  </si>
  <si>
    <t>$E$17</t>
  </si>
  <si>
    <t>Output LHS</t>
  </si>
  <si>
    <t>$E$17&gt;=$G$17</t>
  </si>
  <si>
    <t>$E$18</t>
  </si>
  <si>
    <t>Brazilian supply LHS</t>
  </si>
  <si>
    <t>$E$18&lt;=$G$18</t>
  </si>
  <si>
    <t>$E$19</t>
  </si>
  <si>
    <t>Colombian supply LHS</t>
  </si>
  <si>
    <t>$E$19&lt;=$G$19</t>
  </si>
  <si>
    <t>$E$20</t>
  </si>
  <si>
    <t>Peruvian supply LHS</t>
  </si>
  <si>
    <t>$E$20&lt;=$G$20</t>
  </si>
  <si>
    <t>$B$5:$D$5</t>
  </si>
  <si>
    <t>$E$15:$E$17 &gt;= $G$15:$G$17</t>
  </si>
  <si>
    <t>$E$18:$E$20 &lt;= $G$18:$G$20</t>
  </si>
  <si>
    <t>Microsoft Excel 16.0 Limits Report</t>
  </si>
  <si>
    <t>Variable</t>
  </si>
  <si>
    <t>Lower</t>
  </si>
  <si>
    <t>Limit</t>
  </si>
  <si>
    <t>Result</t>
  </si>
  <si>
    <t>Upper</t>
  </si>
  <si>
    <t>Worksheet: [Lecture 22 - More Optimization Modeling.xlsx]Goodwin Manufacturing</t>
  </si>
  <si>
    <t>Report Created: 5/15/2022 5:22:21 PM</t>
  </si>
  <si>
    <t>Iterations: 12 Subproblems: 0</t>
  </si>
  <si>
    <t>$C$18</t>
  </si>
  <si>
    <t>Total Cost ATLANTA</t>
  </si>
  <si>
    <t>$C$12</t>
  </si>
  <si>
    <t>Minneapolis ATLANTA</t>
  </si>
  <si>
    <t>$D$12</t>
  </si>
  <si>
    <t>Minneapolis BOSTON</t>
  </si>
  <si>
    <t>$E$12</t>
  </si>
  <si>
    <t>Minneapolis CHICAGO</t>
  </si>
  <si>
    <t>$F$12</t>
  </si>
  <si>
    <t>Minneapolis DENVER</t>
  </si>
  <si>
    <t>$C$13</t>
  </si>
  <si>
    <t>Pittsburgh ATLANTA</t>
  </si>
  <si>
    <t>$D$13</t>
  </si>
  <si>
    <t>Pittsburgh BOSTON</t>
  </si>
  <si>
    <t>$E$13</t>
  </si>
  <si>
    <t>Pittsburgh CHICAGO</t>
  </si>
  <si>
    <t>$F$13</t>
  </si>
  <si>
    <t>Pittsburgh DENVER</t>
  </si>
  <si>
    <t>$C$14</t>
  </si>
  <si>
    <t>Tucson ATLANTA</t>
  </si>
  <si>
    <t>$D$14</t>
  </si>
  <si>
    <t>Tucson BOSTON</t>
  </si>
  <si>
    <t>$E$14</t>
  </si>
  <si>
    <t>Tucson CHICAGO</t>
  </si>
  <si>
    <t>$F$14</t>
  </si>
  <si>
    <t>Tucson DENVER</t>
  </si>
  <si>
    <t>$C$15</t>
  </si>
  <si>
    <t>Received ATLANTA</t>
  </si>
  <si>
    <t>$C$15&gt;=$C$8</t>
  </si>
  <si>
    <t>$D$15</t>
  </si>
  <si>
    <t>Received BOSTON</t>
  </si>
  <si>
    <t>$D$15&gt;=$D$8</t>
  </si>
  <si>
    <t>Received CHICAGO</t>
  </si>
  <si>
    <t>$E$15&gt;=$E$8</t>
  </si>
  <si>
    <t>$F$15</t>
  </si>
  <si>
    <t>Received DENVER</t>
  </si>
  <si>
    <t>$F$15&gt;=$F$8</t>
  </si>
  <si>
    <t>$G$12</t>
  </si>
  <si>
    <t>Minneapolis Sent</t>
  </si>
  <si>
    <t>$G$12&lt;=$G$5</t>
  </si>
  <si>
    <t>$G$13</t>
  </si>
  <si>
    <t>Pittsburgh Sent</t>
  </si>
  <si>
    <t>$G$13&lt;=$G$6</t>
  </si>
  <si>
    <t>$G$14</t>
  </si>
  <si>
    <t>Tucson Sent</t>
  </si>
  <si>
    <t>$G$14&lt;=$G$7</t>
  </si>
  <si>
    <t>$C$12:$F$14</t>
  </si>
  <si>
    <t>$C$15:$F$15 &gt;= $C$8:$F$8</t>
  </si>
  <si>
    <t>$G$12:$G$14 &lt;= $G$5:$G$7</t>
  </si>
  <si>
    <t>Report Created: 5/15/2022 5:22:22 PM</t>
  </si>
  <si>
    <t>Pizza Man</t>
  </si>
  <si>
    <t>Pizza plan</t>
  </si>
  <si>
    <t>Plain</t>
  </si>
  <si>
    <t xml:space="preserve">Meat </t>
  </si>
  <si>
    <t xml:space="preserve">Veggie </t>
  </si>
  <si>
    <t>Supreme</t>
  </si>
  <si>
    <t>Profit</t>
  </si>
  <si>
    <t>Dough</t>
  </si>
  <si>
    <t>Sauce</t>
  </si>
  <si>
    <t>Cheese</t>
  </si>
  <si>
    <t>Meat</t>
  </si>
  <si>
    <t>Vegetables</t>
  </si>
  <si>
    <t>Worksheet: [Lecture 22 - More Optimization Modeling.xlsx]Sheet7</t>
  </si>
  <si>
    <t>Report Created: 5/15/2022 5:36:10 PM</t>
  </si>
  <si>
    <t>Solution Time: 0.031 Seconds.</t>
  </si>
  <si>
    <t>Iterations: 2 Subproblems: 0</t>
  </si>
  <si>
    <t>Objective Cell (Max)</t>
  </si>
  <si>
    <t>$F$8</t>
  </si>
  <si>
    <t>Profit Total</t>
  </si>
  <si>
    <t>Pizza plan Plain</t>
  </si>
  <si>
    <t xml:space="preserve">Pizza plan Meat </t>
  </si>
  <si>
    <t xml:space="preserve">Pizza plan Veggie </t>
  </si>
  <si>
    <t>Pizza plan Supreme</t>
  </si>
  <si>
    <t>$F$11</t>
  </si>
  <si>
    <t>Dough LHS</t>
  </si>
  <si>
    <t>$F$11&lt;=$H$11</t>
  </si>
  <si>
    <t>Sauce LHS</t>
  </si>
  <si>
    <t>$F$12&lt;=$H$12</t>
  </si>
  <si>
    <t>Cheese LHS</t>
  </si>
  <si>
    <t>$F$13&lt;=$H$13</t>
  </si>
  <si>
    <t>Meat LHS</t>
  </si>
  <si>
    <t>$F$14&lt;=$H$14</t>
  </si>
  <si>
    <t>Vegetables LHS</t>
  </si>
  <si>
    <t>$F$15&lt;=$H$15</t>
  </si>
  <si>
    <t>$B$5&gt;=2</t>
  </si>
  <si>
    <t>$C$5&gt;=2</t>
  </si>
  <si>
    <t>$D$5&gt;=2</t>
  </si>
  <si>
    <t>$E$5&gt;=2</t>
  </si>
  <si>
    <t>$B$5:$E$5</t>
  </si>
  <si>
    <t>$F$11:$F$15 &lt;= $H$11:$H$15</t>
  </si>
  <si>
    <t>$B$5:$E$5 &gt;=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</si>
</sst>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2" fillId="0" borderId="0" xfId="0" applyFont="1" applyAlignment="1">
      <alignment horizontal="right"/>
    </xf>
    <xf numFmtId="0" fontId="0" fillId="3" borderId="0" xfId="0" applyFill="1"/>
    <xf numFmtId="0" fontId="3" fillId="0" borderId="0" xfId="0" applyFont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/>
    <xf numFmtId="0" fontId="0" fillId="0" borderId="1" xfId="0" applyBorder="1"/>
    <xf numFmtId="0" fontId="2" fillId="0" borderId="0" xfId="0" applyFont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0" borderId="9" xfId="0" applyBorder="1" applyAlignment="1">
      <alignment horizontal="center"/>
    </xf>
    <xf numFmtId="0" fontId="0" fillId="0" borderId="0" xfId="0" applyBorder="1"/>
    <xf numFmtId="3" fontId="0" fillId="0" borderId="0" xfId="0" applyNumberFormat="1" applyBorder="1" applyAlignment="1">
      <alignment horizontal="center"/>
    </xf>
    <xf numFmtId="0" fontId="2" fillId="0" borderId="0" xfId="0" applyFont="1" applyBorder="1"/>
    <xf numFmtId="3" fontId="0" fillId="0" borderId="0" xfId="0" applyNumberFormat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Fill="1" applyBorder="1" applyAlignment="1"/>
    <xf numFmtId="0" fontId="4" fillId="0" borderId="18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0" xfId="0" applyFill="1" applyBorder="1" applyAlignment="1"/>
    <xf numFmtId="0" fontId="0" fillId="0" borderId="19" xfId="0" applyNumberFormat="1" applyFill="1" applyBorder="1" applyAlignment="1"/>
    <xf numFmtId="0" fontId="0" fillId="0" borderId="20" xfId="0" applyNumberFormat="1" applyFill="1" applyBorder="1" applyAlignment="1"/>
    <xf numFmtId="0" fontId="0" fillId="0" borderId="0" xfId="0" applyNumberForma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4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left"/>
    </xf>
    <xf numFmtId="165" fontId="0" fillId="0" borderId="19" xfId="0" applyNumberFormat="1" applyFill="1" applyBorder="1" applyAlignment="1"/>
    <xf numFmtId="0" fontId="0" fillId="2" borderId="0" xfId="0" applyFill="1"/>
    <xf numFmtId="164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2CC4-992D-4F38-A1D7-D6F3215C6BED}">
  <dimension ref="A1:G40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13.33203125" bestFit="1" customWidth="1"/>
    <col min="4" max="4" width="12.6640625" bestFit="1" customWidth="1"/>
    <col min="5" max="5" width="12.8867187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55</v>
      </c>
    </row>
    <row r="2" spans="1:5" x14ac:dyDescent="0.3">
      <c r="A2" s="1" t="s">
        <v>56</v>
      </c>
    </row>
    <row r="3" spans="1:5" x14ac:dyDescent="0.3">
      <c r="A3" s="1" t="s">
        <v>57</v>
      </c>
    </row>
    <row r="4" spans="1:5" x14ac:dyDescent="0.3">
      <c r="A4" s="1" t="s">
        <v>58</v>
      </c>
    </row>
    <row r="5" spans="1:5" x14ac:dyDescent="0.3">
      <c r="A5" s="1" t="s">
        <v>59</v>
      </c>
    </row>
    <row r="6" spans="1:5" hidden="1" outlineLevel="1" x14ac:dyDescent="0.3">
      <c r="A6" s="1"/>
      <c r="B6" t="s">
        <v>60</v>
      </c>
    </row>
    <row r="7" spans="1:5" hidden="1" outlineLevel="1" x14ac:dyDescent="0.3">
      <c r="A7" s="1"/>
      <c r="B7" t="s">
        <v>61</v>
      </c>
    </row>
    <row r="8" spans="1:5" hidden="1" outlineLevel="1" x14ac:dyDescent="0.3">
      <c r="A8" s="1"/>
      <c r="B8" t="s">
        <v>62</v>
      </c>
    </row>
    <row r="9" spans="1:5" collapsed="1" x14ac:dyDescent="0.3">
      <c r="A9" s="1" t="s">
        <v>63</v>
      </c>
    </row>
    <row r="10" spans="1:5" hidden="1" outlineLevel="1" x14ac:dyDescent="0.3">
      <c r="B10" t="s">
        <v>64</v>
      </c>
    </row>
    <row r="11" spans="1:5" hidden="1" outlineLevel="1" x14ac:dyDescent="0.3">
      <c r="B11" t="s">
        <v>65</v>
      </c>
    </row>
    <row r="12" spans="1:5" collapsed="1" x14ac:dyDescent="0.3"/>
    <row r="14" spans="1:5" ht="15" thickBot="1" x14ac:dyDescent="0.35">
      <c r="A14" t="s">
        <v>66</v>
      </c>
    </row>
    <row r="15" spans="1:5" ht="15" thickBot="1" x14ac:dyDescent="0.35">
      <c r="B15" s="45" t="s">
        <v>67</v>
      </c>
      <c r="C15" s="45" t="s">
        <v>68</v>
      </c>
      <c r="D15" s="45" t="s">
        <v>69</v>
      </c>
      <c r="E15" s="45" t="s">
        <v>70</v>
      </c>
    </row>
    <row r="16" spans="1:5" ht="15" thickBot="1" x14ac:dyDescent="0.35">
      <c r="B16" s="44" t="s">
        <v>77</v>
      </c>
      <c r="C16" s="44" t="s">
        <v>78</v>
      </c>
      <c r="D16" s="48">
        <v>0</v>
      </c>
      <c r="E16" s="48">
        <v>105</v>
      </c>
    </row>
    <row r="19" spans="1:7" ht="15" thickBot="1" x14ac:dyDescent="0.35">
      <c r="A19" t="s">
        <v>71</v>
      </c>
    </row>
    <row r="20" spans="1:7" ht="15" thickBot="1" x14ac:dyDescent="0.35">
      <c r="B20" s="45" t="s">
        <v>67</v>
      </c>
      <c r="C20" s="45" t="s">
        <v>68</v>
      </c>
      <c r="D20" s="45" t="s">
        <v>69</v>
      </c>
      <c r="E20" s="45" t="s">
        <v>70</v>
      </c>
      <c r="F20" s="45" t="s">
        <v>72</v>
      </c>
    </row>
    <row r="21" spans="1:7" x14ac:dyDescent="0.3">
      <c r="B21" s="52" t="s">
        <v>112</v>
      </c>
      <c r="C21" s="51"/>
      <c r="D21" s="51"/>
      <c r="E21" s="51"/>
      <c r="F21" s="51"/>
    </row>
    <row r="22" spans="1:7" hidden="1" outlineLevel="1" x14ac:dyDescent="0.3">
      <c r="B22" s="47" t="s">
        <v>79</v>
      </c>
      <c r="C22" s="47" t="s">
        <v>80</v>
      </c>
      <c r="D22" s="49">
        <v>0</v>
      </c>
      <c r="E22" s="49">
        <v>10</v>
      </c>
      <c r="F22" s="47" t="s">
        <v>81</v>
      </c>
    </row>
    <row r="23" spans="1:7" hidden="1" outlineLevel="1" x14ac:dyDescent="0.3">
      <c r="B23" s="47" t="s">
        <v>82</v>
      </c>
      <c r="C23" s="47" t="s">
        <v>83</v>
      </c>
      <c r="D23" s="49">
        <v>0</v>
      </c>
      <c r="E23" s="49">
        <v>10</v>
      </c>
      <c r="F23" s="47" t="s">
        <v>81</v>
      </c>
    </row>
    <row r="24" spans="1:7" hidden="1" outlineLevel="1" x14ac:dyDescent="0.3">
      <c r="B24" s="47" t="s">
        <v>84</v>
      </c>
      <c r="C24" s="47" t="s">
        <v>85</v>
      </c>
      <c r="D24" s="49">
        <v>0</v>
      </c>
      <c r="E24" s="49">
        <v>35</v>
      </c>
      <c r="F24" s="47" t="s">
        <v>81</v>
      </c>
    </row>
    <row r="25" spans="1:7" hidden="1" outlineLevel="1" x14ac:dyDescent="0.3">
      <c r="B25" s="47" t="s">
        <v>86</v>
      </c>
      <c r="C25" s="47" t="s">
        <v>87</v>
      </c>
      <c r="D25" s="49">
        <v>0</v>
      </c>
      <c r="E25" s="49">
        <v>5</v>
      </c>
      <c r="F25" s="47" t="s">
        <v>81</v>
      </c>
    </row>
    <row r="26" spans="1:7" hidden="1" outlineLevel="1" x14ac:dyDescent="0.3">
      <c r="B26" s="47" t="s">
        <v>88</v>
      </c>
      <c r="C26" s="47" t="s">
        <v>89</v>
      </c>
      <c r="D26" s="49">
        <v>0</v>
      </c>
      <c r="E26" s="49">
        <v>45</v>
      </c>
      <c r="F26" s="47" t="s">
        <v>81</v>
      </c>
    </row>
    <row r="27" spans="1:7" ht="15" hidden="1" outlineLevel="1" thickBot="1" x14ac:dyDescent="0.35">
      <c r="B27" s="44" t="s">
        <v>90</v>
      </c>
      <c r="C27" s="44" t="s">
        <v>91</v>
      </c>
      <c r="D27" s="48">
        <v>0</v>
      </c>
      <c r="E27" s="48">
        <v>0</v>
      </c>
      <c r="F27" s="44" t="s">
        <v>81</v>
      </c>
    </row>
    <row r="28" spans="1:7" collapsed="1" x14ac:dyDescent="0.3">
      <c r="B28" s="46"/>
      <c r="C28" s="46"/>
      <c r="D28" s="50"/>
      <c r="E28" s="50"/>
      <c r="F28" s="46"/>
    </row>
    <row r="31" spans="1:7" ht="15" thickBot="1" x14ac:dyDescent="0.35">
      <c r="A31" t="s">
        <v>3</v>
      </c>
    </row>
    <row r="32" spans="1:7" ht="15" thickBot="1" x14ac:dyDescent="0.35">
      <c r="B32" s="45" t="s">
        <v>67</v>
      </c>
      <c r="C32" s="45" t="s">
        <v>68</v>
      </c>
      <c r="D32" s="45" t="s">
        <v>73</v>
      </c>
      <c r="E32" s="45" t="s">
        <v>74</v>
      </c>
      <c r="F32" s="45" t="s">
        <v>75</v>
      </c>
      <c r="G32" s="45" t="s">
        <v>76</v>
      </c>
    </row>
    <row r="33" spans="2:7" x14ac:dyDescent="0.3">
      <c r="B33" s="52" t="s">
        <v>113</v>
      </c>
      <c r="C33" s="51"/>
      <c r="D33" s="51"/>
      <c r="E33" s="51"/>
      <c r="F33" s="51"/>
      <c r="G33" s="51"/>
    </row>
    <row r="34" spans="2:7" hidden="1" outlineLevel="1" x14ac:dyDescent="0.3">
      <c r="B34" s="47" t="s">
        <v>92</v>
      </c>
      <c r="C34" s="47" t="s">
        <v>93</v>
      </c>
      <c r="D34" s="49">
        <v>10</v>
      </c>
      <c r="E34" s="47" t="s">
        <v>94</v>
      </c>
      <c r="F34" s="47" t="s">
        <v>95</v>
      </c>
      <c r="G34" s="49">
        <v>0</v>
      </c>
    </row>
    <row r="35" spans="2:7" hidden="1" outlineLevel="1" x14ac:dyDescent="0.3">
      <c r="B35" s="47" t="s">
        <v>96</v>
      </c>
      <c r="C35" s="47" t="s">
        <v>97</v>
      </c>
      <c r="D35" s="49">
        <v>20</v>
      </c>
      <c r="E35" s="47" t="s">
        <v>98</v>
      </c>
      <c r="F35" s="47" t="s">
        <v>95</v>
      </c>
      <c r="G35" s="49">
        <v>0</v>
      </c>
    </row>
    <row r="36" spans="2:7" hidden="1" outlineLevel="1" x14ac:dyDescent="0.3">
      <c r="B36" s="47" t="s">
        <v>99</v>
      </c>
      <c r="C36" s="47" t="s">
        <v>100</v>
      </c>
      <c r="D36" s="49">
        <v>45</v>
      </c>
      <c r="E36" s="47" t="s">
        <v>101</v>
      </c>
      <c r="F36" s="47" t="s">
        <v>95</v>
      </c>
      <c r="G36" s="49">
        <v>0</v>
      </c>
    </row>
    <row r="37" spans="2:7" hidden="1" outlineLevel="1" x14ac:dyDescent="0.3">
      <c r="B37" s="47" t="s">
        <v>102</v>
      </c>
      <c r="C37" s="47" t="s">
        <v>103</v>
      </c>
      <c r="D37" s="49">
        <v>40</v>
      </c>
      <c r="E37" s="47" t="s">
        <v>104</v>
      </c>
      <c r="F37" s="47" t="s">
        <v>95</v>
      </c>
      <c r="G37" s="49">
        <v>0</v>
      </c>
    </row>
    <row r="38" spans="2:7" hidden="1" outlineLevel="1" x14ac:dyDescent="0.3">
      <c r="B38" s="47" t="s">
        <v>105</v>
      </c>
      <c r="C38" s="47" t="s">
        <v>106</v>
      </c>
      <c r="D38" s="49">
        <v>50</v>
      </c>
      <c r="E38" s="47" t="s">
        <v>107</v>
      </c>
      <c r="F38" s="47" t="s">
        <v>95</v>
      </c>
      <c r="G38" s="49">
        <v>0</v>
      </c>
    </row>
    <row r="39" spans="2:7" ht="15" hidden="1" outlineLevel="1" thickBot="1" x14ac:dyDescent="0.35">
      <c r="B39" s="44" t="s">
        <v>108</v>
      </c>
      <c r="C39" s="44" t="s">
        <v>109</v>
      </c>
      <c r="D39" s="48">
        <v>45</v>
      </c>
      <c r="E39" s="44" t="s">
        <v>110</v>
      </c>
      <c r="F39" s="44" t="s">
        <v>111</v>
      </c>
      <c r="G39" s="48">
        <v>33</v>
      </c>
    </row>
    <row r="40" spans="2:7" collapsed="1" x14ac:dyDescent="0.3">
      <c r="B40" s="46"/>
      <c r="C40" s="46"/>
      <c r="D40" s="50"/>
      <c r="E40" s="46"/>
      <c r="F40" s="46"/>
      <c r="G40" s="50"/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7C6DA-7359-4517-8588-F7DCA4055166}">
  <dimension ref="A1:G43"/>
  <sheetViews>
    <sheetView showGridLines="0" workbookViewId="0"/>
  </sheetViews>
  <sheetFormatPr defaultRowHeight="14.4" outlineLevelRow="1" x14ac:dyDescent="0.3"/>
  <cols>
    <col min="1" max="1" width="2.33203125" customWidth="1"/>
    <col min="2" max="2" width="5.88671875" bestFit="1" customWidth="1"/>
    <col min="3" max="3" width="16.5546875" bestFit="1" customWidth="1"/>
    <col min="4" max="4" width="12.6640625" bestFit="1" customWidth="1"/>
    <col min="5" max="5" width="13.2187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55</v>
      </c>
    </row>
    <row r="2" spans="1:5" x14ac:dyDescent="0.3">
      <c r="A2" s="1" t="s">
        <v>230</v>
      </c>
    </row>
    <row r="3" spans="1:5" x14ac:dyDescent="0.3">
      <c r="A3" s="1" t="s">
        <v>231</v>
      </c>
    </row>
    <row r="4" spans="1:5" x14ac:dyDescent="0.3">
      <c r="A4" s="1" t="s">
        <v>58</v>
      </c>
    </row>
    <row r="5" spans="1:5" x14ac:dyDescent="0.3">
      <c r="A5" s="1" t="s">
        <v>59</v>
      </c>
    </row>
    <row r="6" spans="1:5" hidden="1" outlineLevel="1" x14ac:dyDescent="0.3">
      <c r="A6" s="1"/>
      <c r="B6" t="s">
        <v>60</v>
      </c>
    </row>
    <row r="7" spans="1:5" hidden="1" outlineLevel="1" x14ac:dyDescent="0.3">
      <c r="A7" s="1"/>
      <c r="B7" t="s">
        <v>232</v>
      </c>
    </row>
    <row r="8" spans="1:5" hidden="1" outlineLevel="1" x14ac:dyDescent="0.3">
      <c r="A8" s="1"/>
      <c r="B8" t="s">
        <v>233</v>
      </c>
    </row>
    <row r="9" spans="1:5" collapsed="1" x14ac:dyDescent="0.3">
      <c r="A9" s="1" t="s">
        <v>63</v>
      </c>
    </row>
    <row r="10" spans="1:5" hidden="1" outlineLevel="1" x14ac:dyDescent="0.3">
      <c r="B10" t="s">
        <v>64</v>
      </c>
    </row>
    <row r="11" spans="1:5" hidden="1" outlineLevel="1" x14ac:dyDescent="0.3">
      <c r="B11" t="s">
        <v>65</v>
      </c>
    </row>
    <row r="12" spans="1:5" collapsed="1" x14ac:dyDescent="0.3"/>
    <row r="14" spans="1:5" ht="15" thickBot="1" x14ac:dyDescent="0.35">
      <c r="A14" t="s">
        <v>234</v>
      </c>
    </row>
    <row r="15" spans="1:5" ht="15" thickBot="1" x14ac:dyDescent="0.35">
      <c r="B15" s="45" t="s">
        <v>67</v>
      </c>
      <c r="C15" s="45" t="s">
        <v>68</v>
      </c>
      <c r="D15" s="45" t="s">
        <v>69</v>
      </c>
      <c r="E15" s="45" t="s">
        <v>70</v>
      </c>
    </row>
    <row r="16" spans="1:5" ht="15" thickBot="1" x14ac:dyDescent="0.35">
      <c r="B16" s="44" t="s">
        <v>235</v>
      </c>
      <c r="C16" s="44" t="s">
        <v>236</v>
      </c>
      <c r="D16" s="48">
        <v>0</v>
      </c>
      <c r="E16" s="48">
        <v>385</v>
      </c>
    </row>
    <row r="19" spans="1:7" ht="15" thickBot="1" x14ac:dyDescent="0.35">
      <c r="A19" t="s">
        <v>71</v>
      </c>
    </row>
    <row r="20" spans="1:7" ht="15" thickBot="1" x14ac:dyDescent="0.35">
      <c r="B20" s="45" t="s">
        <v>67</v>
      </c>
      <c r="C20" s="45" t="s">
        <v>68</v>
      </c>
      <c r="D20" s="45" t="s">
        <v>69</v>
      </c>
      <c r="E20" s="45" t="s">
        <v>70</v>
      </c>
      <c r="F20" s="45" t="s">
        <v>72</v>
      </c>
    </row>
    <row r="21" spans="1:7" x14ac:dyDescent="0.3">
      <c r="B21" s="52" t="s">
        <v>256</v>
      </c>
      <c r="C21" s="51"/>
      <c r="D21" s="51"/>
      <c r="E21" s="51"/>
      <c r="F21" s="51"/>
    </row>
    <row r="22" spans="1:7" hidden="1" outlineLevel="1" x14ac:dyDescent="0.3">
      <c r="B22" s="47" t="s">
        <v>79</v>
      </c>
      <c r="C22" s="47" t="s">
        <v>237</v>
      </c>
      <c r="D22" s="49">
        <v>0</v>
      </c>
      <c r="E22" s="49">
        <v>2</v>
      </c>
      <c r="F22" s="47" t="s">
        <v>81</v>
      </c>
    </row>
    <row r="23" spans="1:7" hidden="1" outlineLevel="1" x14ac:dyDescent="0.3">
      <c r="B23" s="47" t="s">
        <v>82</v>
      </c>
      <c r="C23" s="47" t="s">
        <v>238</v>
      </c>
      <c r="D23" s="49">
        <v>0</v>
      </c>
      <c r="E23" s="49">
        <v>9</v>
      </c>
      <c r="F23" s="47" t="s">
        <v>81</v>
      </c>
    </row>
    <row r="24" spans="1:7" hidden="1" outlineLevel="1" x14ac:dyDescent="0.3">
      <c r="B24" s="47" t="s">
        <v>84</v>
      </c>
      <c r="C24" s="47" t="s">
        <v>239</v>
      </c>
      <c r="D24" s="49">
        <v>0</v>
      </c>
      <c r="E24" s="49">
        <v>2</v>
      </c>
      <c r="F24" s="47" t="s">
        <v>81</v>
      </c>
    </row>
    <row r="25" spans="1:7" ht="15" hidden="1" outlineLevel="1" thickBot="1" x14ac:dyDescent="0.35">
      <c r="B25" s="44" t="s">
        <v>86</v>
      </c>
      <c r="C25" s="44" t="s">
        <v>240</v>
      </c>
      <c r="D25" s="48">
        <v>0</v>
      </c>
      <c r="E25" s="48">
        <v>17</v>
      </c>
      <c r="F25" s="44" t="s">
        <v>81</v>
      </c>
    </row>
    <row r="26" spans="1:7" collapsed="1" x14ac:dyDescent="0.3">
      <c r="B26" s="46"/>
      <c r="C26" s="46"/>
      <c r="D26" s="50"/>
      <c r="E26" s="50"/>
      <c r="F26" s="46"/>
    </row>
    <row r="29" spans="1:7" ht="15" thickBot="1" x14ac:dyDescent="0.35">
      <c r="A29" t="s">
        <v>3</v>
      </c>
    </row>
    <row r="30" spans="1:7" ht="15" thickBot="1" x14ac:dyDescent="0.35">
      <c r="B30" s="45" t="s">
        <v>67</v>
      </c>
      <c r="C30" s="45" t="s">
        <v>68</v>
      </c>
      <c r="D30" s="45" t="s">
        <v>73</v>
      </c>
      <c r="E30" s="45" t="s">
        <v>74</v>
      </c>
      <c r="F30" s="45" t="s">
        <v>75</v>
      </c>
      <c r="G30" s="45" t="s">
        <v>76</v>
      </c>
    </row>
    <row r="31" spans="1:7" x14ac:dyDescent="0.3">
      <c r="B31" s="52" t="s">
        <v>257</v>
      </c>
      <c r="C31" s="51"/>
      <c r="D31" s="51"/>
      <c r="E31" s="51"/>
      <c r="F31" s="51"/>
      <c r="G31" s="51"/>
    </row>
    <row r="32" spans="1:7" hidden="1" outlineLevel="1" x14ac:dyDescent="0.3">
      <c r="B32" s="47" t="s">
        <v>241</v>
      </c>
      <c r="C32" s="47" t="s">
        <v>242</v>
      </c>
      <c r="D32" s="49">
        <v>150</v>
      </c>
      <c r="E32" s="47" t="s">
        <v>243</v>
      </c>
      <c r="F32" s="47" t="s">
        <v>111</v>
      </c>
      <c r="G32" s="47">
        <v>50</v>
      </c>
    </row>
    <row r="33" spans="2:7" hidden="1" outlineLevel="1" x14ac:dyDescent="0.3">
      <c r="B33" s="47" t="s">
        <v>176</v>
      </c>
      <c r="C33" s="47" t="s">
        <v>244</v>
      </c>
      <c r="D33" s="49">
        <v>90</v>
      </c>
      <c r="E33" s="47" t="s">
        <v>245</v>
      </c>
      <c r="F33" s="47" t="s">
        <v>95</v>
      </c>
      <c r="G33" s="47">
        <v>0</v>
      </c>
    </row>
    <row r="34" spans="2:7" hidden="1" outlineLevel="1" x14ac:dyDescent="0.3">
      <c r="B34" s="47" t="s">
        <v>184</v>
      </c>
      <c r="C34" s="47" t="s">
        <v>246</v>
      </c>
      <c r="D34" s="49">
        <v>109</v>
      </c>
      <c r="E34" s="47" t="s">
        <v>247</v>
      </c>
      <c r="F34" s="47" t="s">
        <v>111</v>
      </c>
      <c r="G34" s="47">
        <v>11</v>
      </c>
    </row>
    <row r="35" spans="2:7" hidden="1" outlineLevel="1" x14ac:dyDescent="0.3">
      <c r="B35" s="47" t="s">
        <v>192</v>
      </c>
      <c r="C35" s="47" t="s">
        <v>248</v>
      </c>
      <c r="D35" s="49">
        <v>61</v>
      </c>
      <c r="E35" s="47" t="s">
        <v>249</v>
      </c>
      <c r="F35" s="47" t="s">
        <v>111</v>
      </c>
      <c r="G35" s="47">
        <v>14</v>
      </c>
    </row>
    <row r="36" spans="2:7" hidden="1" outlineLevel="1" x14ac:dyDescent="0.3">
      <c r="B36" s="47" t="s">
        <v>202</v>
      </c>
      <c r="C36" s="47" t="s">
        <v>250</v>
      </c>
      <c r="D36" s="49">
        <v>40</v>
      </c>
      <c r="E36" s="47" t="s">
        <v>251</v>
      </c>
      <c r="F36" s="47" t="s">
        <v>95</v>
      </c>
      <c r="G36" s="47">
        <v>0</v>
      </c>
    </row>
    <row r="37" spans="2:7" collapsed="1" x14ac:dyDescent="0.3">
      <c r="B37" s="47"/>
      <c r="C37" s="47"/>
      <c r="D37" s="49"/>
      <c r="E37" s="47"/>
      <c r="F37" s="47"/>
      <c r="G37" s="47"/>
    </row>
    <row r="38" spans="2:7" x14ac:dyDescent="0.3">
      <c r="B38" s="55" t="s">
        <v>258</v>
      </c>
      <c r="C38" s="47"/>
      <c r="D38" s="49"/>
      <c r="E38" s="47"/>
      <c r="F38" s="47"/>
      <c r="G38" s="47"/>
    </row>
    <row r="39" spans="2:7" hidden="1" outlineLevel="1" x14ac:dyDescent="0.3">
      <c r="B39" s="47" t="s">
        <v>79</v>
      </c>
      <c r="C39" s="47" t="s">
        <v>237</v>
      </c>
      <c r="D39" s="49">
        <v>2</v>
      </c>
      <c r="E39" s="47" t="s">
        <v>252</v>
      </c>
      <c r="F39" s="47" t="s">
        <v>95</v>
      </c>
      <c r="G39" s="49">
        <v>0</v>
      </c>
    </row>
    <row r="40" spans="2:7" hidden="1" outlineLevel="1" x14ac:dyDescent="0.3">
      <c r="B40" s="47" t="s">
        <v>82</v>
      </c>
      <c r="C40" s="47" t="s">
        <v>238</v>
      </c>
      <c r="D40" s="49">
        <v>9</v>
      </c>
      <c r="E40" s="47" t="s">
        <v>253</v>
      </c>
      <c r="F40" s="47" t="s">
        <v>111</v>
      </c>
      <c r="G40" s="49">
        <v>7</v>
      </c>
    </row>
    <row r="41" spans="2:7" hidden="1" outlineLevel="1" x14ac:dyDescent="0.3">
      <c r="B41" s="47" t="s">
        <v>84</v>
      </c>
      <c r="C41" s="47" t="s">
        <v>239</v>
      </c>
      <c r="D41" s="49">
        <v>2</v>
      </c>
      <c r="E41" s="47" t="s">
        <v>254</v>
      </c>
      <c r="F41" s="47" t="s">
        <v>95</v>
      </c>
      <c r="G41" s="49">
        <v>0</v>
      </c>
    </row>
    <row r="42" spans="2:7" ht="15" hidden="1" outlineLevel="1" thickBot="1" x14ac:dyDescent="0.35">
      <c r="B42" s="44" t="s">
        <v>86</v>
      </c>
      <c r="C42" s="44" t="s">
        <v>240</v>
      </c>
      <c r="D42" s="48">
        <v>17</v>
      </c>
      <c r="E42" s="44" t="s">
        <v>255</v>
      </c>
      <c r="F42" s="44" t="s">
        <v>111</v>
      </c>
      <c r="G42" s="48">
        <v>15</v>
      </c>
    </row>
    <row r="43" spans="2:7" collapsed="1" x14ac:dyDescent="0.3">
      <c r="B43" s="46"/>
      <c r="C43" s="46"/>
      <c r="D43" s="50"/>
      <c r="E43" s="46"/>
      <c r="F43" s="46"/>
      <c r="G43" s="5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42E3-0E77-4373-8B23-33B4884191BC}">
  <dimension ref="A1:H25"/>
  <sheetViews>
    <sheetView showGridLines="0" workbookViewId="0"/>
  </sheetViews>
  <sheetFormatPr defaultRowHeight="14.4" outlineLevelRow="1" x14ac:dyDescent="0.3"/>
  <cols>
    <col min="1" max="1" width="2.33203125" customWidth="1"/>
    <col min="2" max="2" width="5.88671875" bestFit="1" customWidth="1"/>
    <col min="3" max="3" width="16.5546875" bestFit="1" customWidth="1"/>
    <col min="4" max="4" width="5.77734375" bestFit="1" customWidth="1"/>
    <col min="5" max="5" width="12" bestFit="1" customWidth="1"/>
    <col min="6" max="6" width="10.109375" bestFit="1" customWidth="1"/>
    <col min="7" max="7" width="9.21875" bestFit="1" customWidth="1"/>
    <col min="8" max="8" width="12" bestFit="1" customWidth="1"/>
  </cols>
  <sheetData>
    <row r="1" spans="1:8" x14ac:dyDescent="0.3">
      <c r="A1" s="1" t="s">
        <v>114</v>
      </c>
    </row>
    <row r="2" spans="1:8" x14ac:dyDescent="0.3">
      <c r="A2" s="1" t="s">
        <v>230</v>
      </c>
    </row>
    <row r="3" spans="1:8" x14ac:dyDescent="0.3">
      <c r="A3" s="1" t="s">
        <v>231</v>
      </c>
    </row>
    <row r="6" spans="1:8" ht="15" thickBot="1" x14ac:dyDescent="0.35">
      <c r="A6" t="s">
        <v>71</v>
      </c>
    </row>
    <row r="7" spans="1:8" x14ac:dyDescent="0.3">
      <c r="B7" s="53"/>
      <c r="C7" s="53"/>
      <c r="D7" s="53" t="s">
        <v>116</v>
      </c>
      <c r="E7" s="53" t="s">
        <v>118</v>
      </c>
      <c r="F7" s="53" t="s">
        <v>119</v>
      </c>
      <c r="G7" s="53" t="s">
        <v>121</v>
      </c>
      <c r="H7" s="53" t="s">
        <v>121</v>
      </c>
    </row>
    <row r="8" spans="1:8" ht="15" thickBot="1" x14ac:dyDescent="0.35">
      <c r="B8" s="54" t="s">
        <v>67</v>
      </c>
      <c r="C8" s="54" t="s">
        <v>68</v>
      </c>
      <c r="D8" s="54" t="s">
        <v>117</v>
      </c>
      <c r="E8" s="54" t="s">
        <v>8</v>
      </c>
      <c r="F8" s="54" t="s">
        <v>120</v>
      </c>
      <c r="G8" s="54" t="s">
        <v>122</v>
      </c>
      <c r="H8" s="54" t="s">
        <v>123</v>
      </c>
    </row>
    <row r="9" spans="1:8" x14ac:dyDescent="0.3">
      <c r="B9" s="52" t="s">
        <v>256</v>
      </c>
      <c r="C9" s="51"/>
      <c r="D9" s="51"/>
      <c r="E9" s="51"/>
      <c r="F9" s="51"/>
      <c r="G9" s="51"/>
      <c r="H9" s="51"/>
    </row>
    <row r="10" spans="1:8" hidden="1" outlineLevel="1" x14ac:dyDescent="0.3">
      <c r="B10" s="47" t="s">
        <v>79</v>
      </c>
      <c r="C10" s="47" t="s">
        <v>237</v>
      </c>
      <c r="D10" s="47">
        <v>2</v>
      </c>
      <c r="E10" s="47">
        <v>-2</v>
      </c>
      <c r="F10" s="47">
        <v>8</v>
      </c>
      <c r="G10" s="47">
        <v>2</v>
      </c>
      <c r="H10" s="47">
        <v>1E+30</v>
      </c>
    </row>
    <row r="11" spans="1:8" hidden="1" outlineLevel="1" x14ac:dyDescent="0.3">
      <c r="B11" s="47" t="s">
        <v>82</v>
      </c>
      <c r="C11" s="47" t="s">
        <v>238</v>
      </c>
      <c r="D11" s="47">
        <v>9</v>
      </c>
      <c r="E11" s="47">
        <v>0</v>
      </c>
      <c r="F11" s="47">
        <v>10</v>
      </c>
      <c r="G11" s="47">
        <v>5</v>
      </c>
      <c r="H11" s="47">
        <v>2</v>
      </c>
    </row>
    <row r="12" spans="1:8" hidden="1" outlineLevel="1" x14ac:dyDescent="0.3">
      <c r="B12" s="47" t="s">
        <v>84</v>
      </c>
      <c r="C12" s="47" t="s">
        <v>239</v>
      </c>
      <c r="D12" s="47">
        <v>2</v>
      </c>
      <c r="E12" s="47">
        <v>-5.5</v>
      </c>
      <c r="F12" s="47">
        <v>12</v>
      </c>
      <c r="G12" s="47">
        <v>5.5</v>
      </c>
      <c r="H12" s="47">
        <v>1E+30</v>
      </c>
    </row>
    <row r="13" spans="1:8" ht="15" hidden="1" outlineLevel="1" thickBot="1" x14ac:dyDescent="0.35">
      <c r="B13" s="44" t="s">
        <v>86</v>
      </c>
      <c r="C13" s="44" t="s">
        <v>240</v>
      </c>
      <c r="D13" s="44">
        <v>17</v>
      </c>
      <c r="E13" s="44">
        <v>0</v>
      </c>
      <c r="F13" s="44">
        <v>15</v>
      </c>
      <c r="G13" s="44">
        <v>1E+30</v>
      </c>
      <c r="H13" s="44">
        <v>3.6666666666666665</v>
      </c>
    </row>
    <row r="14" spans="1:8" collapsed="1" x14ac:dyDescent="0.3">
      <c r="B14" s="46"/>
      <c r="C14" s="46"/>
      <c r="D14" s="46"/>
      <c r="E14" s="46"/>
      <c r="F14" s="46"/>
      <c r="G14" s="46"/>
      <c r="H14" s="46"/>
    </row>
    <row r="16" spans="1:8" ht="15" thickBot="1" x14ac:dyDescent="0.35">
      <c r="A16" t="s">
        <v>3</v>
      </c>
    </row>
    <row r="17" spans="2:8" x14ac:dyDescent="0.3">
      <c r="B17" s="53"/>
      <c r="C17" s="53"/>
      <c r="D17" s="53" t="s">
        <v>116</v>
      </c>
      <c r="E17" s="53" t="s">
        <v>124</v>
      </c>
      <c r="F17" s="53" t="s">
        <v>126</v>
      </c>
      <c r="G17" s="53" t="s">
        <v>121</v>
      </c>
      <c r="H17" s="53" t="s">
        <v>121</v>
      </c>
    </row>
    <row r="18" spans="2:8" ht="15" thickBot="1" x14ac:dyDescent="0.35">
      <c r="B18" s="54" t="s">
        <v>67</v>
      </c>
      <c r="C18" s="54" t="s">
        <v>68</v>
      </c>
      <c r="D18" s="54" t="s">
        <v>117</v>
      </c>
      <c r="E18" s="54" t="s">
        <v>125</v>
      </c>
      <c r="F18" s="54" t="s">
        <v>127</v>
      </c>
      <c r="G18" s="54" t="s">
        <v>122</v>
      </c>
      <c r="H18" s="54" t="s">
        <v>123</v>
      </c>
    </row>
    <row r="19" spans="2:8" x14ac:dyDescent="0.3">
      <c r="B19" s="52" t="s">
        <v>257</v>
      </c>
      <c r="C19" s="51"/>
      <c r="D19" s="51"/>
      <c r="E19" s="51"/>
      <c r="F19" s="51"/>
      <c r="G19" s="51"/>
      <c r="H19" s="51"/>
    </row>
    <row r="20" spans="2:8" hidden="1" outlineLevel="1" x14ac:dyDescent="0.3">
      <c r="B20" s="47" t="s">
        <v>241</v>
      </c>
      <c r="C20" s="47" t="s">
        <v>242</v>
      </c>
      <c r="D20" s="47">
        <v>150</v>
      </c>
      <c r="E20" s="47">
        <v>0</v>
      </c>
      <c r="F20" s="47">
        <v>200</v>
      </c>
      <c r="G20" s="47">
        <v>1E+30</v>
      </c>
      <c r="H20" s="47">
        <v>50</v>
      </c>
    </row>
    <row r="21" spans="2:8" hidden="1" outlineLevel="1" x14ac:dyDescent="0.3">
      <c r="B21" s="47" t="s">
        <v>176</v>
      </c>
      <c r="C21" s="47" t="s">
        <v>244</v>
      </c>
      <c r="D21" s="47">
        <v>90</v>
      </c>
      <c r="E21" s="47">
        <v>3.333333333333333</v>
      </c>
      <c r="F21" s="47">
        <v>90</v>
      </c>
      <c r="G21" s="47">
        <v>11</v>
      </c>
      <c r="H21" s="47">
        <v>21</v>
      </c>
    </row>
    <row r="22" spans="2:8" hidden="1" outlineLevel="1" x14ac:dyDescent="0.3">
      <c r="B22" s="47" t="s">
        <v>184</v>
      </c>
      <c r="C22" s="47" t="s">
        <v>246</v>
      </c>
      <c r="D22" s="47">
        <v>109</v>
      </c>
      <c r="E22" s="47">
        <v>0</v>
      </c>
      <c r="F22" s="47">
        <v>120</v>
      </c>
      <c r="G22" s="47">
        <v>1E+30</v>
      </c>
      <c r="H22" s="47">
        <v>11</v>
      </c>
    </row>
    <row r="23" spans="2:8" hidden="1" outlineLevel="1" x14ac:dyDescent="0.3">
      <c r="B23" s="47" t="s">
        <v>192</v>
      </c>
      <c r="C23" s="47" t="s">
        <v>248</v>
      </c>
      <c r="D23" s="47">
        <v>61</v>
      </c>
      <c r="E23" s="47">
        <v>0</v>
      </c>
      <c r="F23" s="47">
        <v>75</v>
      </c>
      <c r="G23" s="47">
        <v>1E+30</v>
      </c>
      <c r="H23" s="47">
        <v>14</v>
      </c>
    </row>
    <row r="24" spans="2:8" ht="15" hidden="1" outlineLevel="1" thickBot="1" x14ac:dyDescent="0.35">
      <c r="B24" s="44" t="s">
        <v>202</v>
      </c>
      <c r="C24" s="44" t="s">
        <v>250</v>
      </c>
      <c r="D24" s="44">
        <v>40</v>
      </c>
      <c r="E24" s="44">
        <v>2.5</v>
      </c>
      <c r="F24" s="44">
        <v>40</v>
      </c>
      <c r="G24" s="44">
        <v>14</v>
      </c>
      <c r="H24" s="44">
        <v>28</v>
      </c>
    </row>
    <row r="25" spans="2:8" collapsed="1" x14ac:dyDescent="0.3">
      <c r="B25" s="46"/>
      <c r="C25" s="46"/>
      <c r="D25" s="46"/>
      <c r="E25" s="46"/>
      <c r="F25" s="46"/>
      <c r="G25" s="46"/>
      <c r="H25" s="4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DFE8-2686-4A65-8BD3-780DA79A5B04}">
  <dimension ref="A1:H16"/>
  <sheetViews>
    <sheetView tabSelected="1" workbookViewId="0">
      <selection activeCell="D9" sqref="D9"/>
    </sheetView>
  </sheetViews>
  <sheetFormatPr defaultRowHeight="14.4" x14ac:dyDescent="0.3"/>
  <cols>
    <col min="1" max="1" width="16.88671875" bestFit="1" customWidth="1"/>
    <col min="4" max="4" width="6.77734375" bestFit="1" customWidth="1"/>
  </cols>
  <sheetData>
    <row r="1" spans="1:8" x14ac:dyDescent="0.3">
      <c r="A1" s="1" t="s">
        <v>218</v>
      </c>
    </row>
    <row r="3" spans="1:8" x14ac:dyDescent="0.3">
      <c r="A3" s="1" t="s">
        <v>0</v>
      </c>
    </row>
    <row r="4" spans="1:8" x14ac:dyDescent="0.3">
      <c r="B4" t="s">
        <v>220</v>
      </c>
      <c r="C4" t="s">
        <v>221</v>
      </c>
      <c r="D4" t="s">
        <v>222</v>
      </c>
      <c r="E4" t="s">
        <v>223</v>
      </c>
    </row>
    <row r="5" spans="1:8" x14ac:dyDescent="0.3">
      <c r="A5" s="2" t="s">
        <v>219</v>
      </c>
      <c r="B5" s="57">
        <v>2</v>
      </c>
      <c r="C5" s="57">
        <v>9</v>
      </c>
      <c r="D5" s="57">
        <v>2</v>
      </c>
      <c r="E5" s="57">
        <v>17</v>
      </c>
    </row>
    <row r="7" spans="1:8" x14ac:dyDescent="0.3">
      <c r="A7" s="1" t="s">
        <v>1</v>
      </c>
      <c r="F7" t="s">
        <v>2</v>
      </c>
    </row>
    <row r="8" spans="1:8" x14ac:dyDescent="0.3">
      <c r="A8" s="2" t="s">
        <v>224</v>
      </c>
      <c r="B8" s="58">
        <v>8</v>
      </c>
      <c r="C8" s="58">
        <v>10</v>
      </c>
      <c r="D8" s="58">
        <v>12</v>
      </c>
      <c r="E8" s="58">
        <v>15</v>
      </c>
      <c r="F8">
        <f>SUMPRODUCT(B5:E5,B8:E8)</f>
        <v>385</v>
      </c>
    </row>
    <row r="10" spans="1:8" x14ac:dyDescent="0.3">
      <c r="A10" s="1" t="s">
        <v>3</v>
      </c>
      <c r="F10" t="s">
        <v>4</v>
      </c>
      <c r="H10" t="s">
        <v>5</v>
      </c>
    </row>
    <row r="11" spans="1:8" x14ac:dyDescent="0.3">
      <c r="A11" s="2" t="s">
        <v>225</v>
      </c>
      <c r="B11">
        <v>5</v>
      </c>
      <c r="C11">
        <v>5</v>
      </c>
      <c r="D11">
        <v>5</v>
      </c>
      <c r="E11">
        <v>5</v>
      </c>
      <c r="F11">
        <f>SUMPRODUCT($B$5:$E$5,B11:E11)</f>
        <v>150</v>
      </c>
      <c r="G11" t="s">
        <v>6</v>
      </c>
      <c r="H11">
        <v>200</v>
      </c>
    </row>
    <row r="12" spans="1:8" x14ac:dyDescent="0.3">
      <c r="A12" s="2" t="s">
        <v>226</v>
      </c>
      <c r="B12">
        <v>3</v>
      </c>
      <c r="C12">
        <v>3</v>
      </c>
      <c r="D12">
        <v>3</v>
      </c>
      <c r="E12">
        <v>3</v>
      </c>
      <c r="F12">
        <f>SUMPRODUCT($B$5:$E$5,B12:E12)</f>
        <v>90</v>
      </c>
      <c r="G12" t="s">
        <v>6</v>
      </c>
      <c r="H12">
        <v>90</v>
      </c>
    </row>
    <row r="13" spans="1:8" x14ac:dyDescent="0.3">
      <c r="A13" s="2" t="s">
        <v>227</v>
      </c>
      <c r="B13">
        <v>4</v>
      </c>
      <c r="C13">
        <v>3</v>
      </c>
      <c r="D13">
        <v>3</v>
      </c>
      <c r="E13">
        <v>4</v>
      </c>
      <c r="F13">
        <f t="shared" ref="F12:F15" si="0">SUMPRODUCT($B$5:$E$5,B13:E13)</f>
        <v>109</v>
      </c>
      <c r="G13" t="s">
        <v>6</v>
      </c>
      <c r="H13">
        <v>120</v>
      </c>
    </row>
    <row r="14" spans="1:8" x14ac:dyDescent="0.3">
      <c r="A14" s="2" t="s">
        <v>228</v>
      </c>
      <c r="B14">
        <v>0</v>
      </c>
      <c r="C14">
        <v>3</v>
      </c>
      <c r="D14">
        <v>0</v>
      </c>
      <c r="E14">
        <v>2</v>
      </c>
      <c r="F14">
        <f t="shared" si="0"/>
        <v>61</v>
      </c>
      <c r="G14" t="s">
        <v>6</v>
      </c>
      <c r="H14">
        <v>75</v>
      </c>
    </row>
    <row r="15" spans="1:8" x14ac:dyDescent="0.3">
      <c r="A15" s="2" t="s">
        <v>229</v>
      </c>
      <c r="B15">
        <v>0</v>
      </c>
      <c r="C15">
        <v>0</v>
      </c>
      <c r="D15">
        <v>3</v>
      </c>
      <c r="E15">
        <v>2</v>
      </c>
      <c r="F15">
        <f t="shared" si="0"/>
        <v>40</v>
      </c>
      <c r="G15" t="s">
        <v>6</v>
      </c>
      <c r="H15">
        <v>40</v>
      </c>
    </row>
    <row r="16" spans="1:8" x14ac:dyDescent="0.3">
      <c r="A16" s="59" t="s">
        <v>125</v>
      </c>
      <c r="B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1993-4BD7-4447-A256-13A085F225EC}">
  <dimension ref="A1:H28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13.3320312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" t="s">
        <v>114</v>
      </c>
    </row>
    <row r="2" spans="1:8" x14ac:dyDescent="0.3">
      <c r="A2" s="1" t="s">
        <v>56</v>
      </c>
    </row>
    <row r="3" spans="1:8" x14ac:dyDescent="0.3">
      <c r="A3" s="1" t="s">
        <v>115</v>
      </c>
    </row>
    <row r="6" spans="1:8" ht="15" thickBot="1" x14ac:dyDescent="0.35">
      <c r="A6" t="s">
        <v>71</v>
      </c>
    </row>
    <row r="7" spans="1:8" x14ac:dyDescent="0.3">
      <c r="B7" s="53"/>
      <c r="C7" s="53"/>
      <c r="D7" s="53" t="s">
        <v>116</v>
      </c>
      <c r="E7" s="53" t="s">
        <v>118</v>
      </c>
      <c r="F7" s="53" t="s">
        <v>119</v>
      </c>
      <c r="G7" s="53" t="s">
        <v>121</v>
      </c>
      <c r="H7" s="53" t="s">
        <v>121</v>
      </c>
    </row>
    <row r="8" spans="1:8" ht="15" thickBot="1" x14ac:dyDescent="0.35">
      <c r="B8" s="54" t="s">
        <v>67</v>
      </c>
      <c r="C8" s="54" t="s">
        <v>68</v>
      </c>
      <c r="D8" s="54" t="s">
        <v>117</v>
      </c>
      <c r="E8" s="54" t="s">
        <v>8</v>
      </c>
      <c r="F8" s="54" t="s">
        <v>120</v>
      </c>
      <c r="G8" s="54" t="s">
        <v>122</v>
      </c>
      <c r="H8" s="54" t="s">
        <v>123</v>
      </c>
    </row>
    <row r="9" spans="1:8" x14ac:dyDescent="0.3">
      <c r="B9" s="52" t="s">
        <v>112</v>
      </c>
      <c r="C9" s="51"/>
      <c r="D9" s="51"/>
      <c r="E9" s="51"/>
      <c r="F9" s="51"/>
      <c r="G9" s="51"/>
      <c r="H9" s="51"/>
    </row>
    <row r="10" spans="1:8" hidden="1" outlineLevel="1" x14ac:dyDescent="0.3">
      <c r="B10" s="47" t="s">
        <v>79</v>
      </c>
      <c r="C10" s="47" t="s">
        <v>80</v>
      </c>
      <c r="D10" s="47">
        <v>10</v>
      </c>
      <c r="E10" s="47">
        <v>0</v>
      </c>
      <c r="F10" s="47">
        <v>1</v>
      </c>
      <c r="G10" s="47">
        <v>0</v>
      </c>
      <c r="H10" s="47">
        <v>1</v>
      </c>
    </row>
    <row r="11" spans="1:8" hidden="1" outlineLevel="1" x14ac:dyDescent="0.3">
      <c r="B11" s="47" t="s">
        <v>82</v>
      </c>
      <c r="C11" s="47" t="s">
        <v>83</v>
      </c>
      <c r="D11" s="47">
        <v>10</v>
      </c>
      <c r="E11" s="47">
        <v>0</v>
      </c>
      <c r="F11" s="47">
        <v>1</v>
      </c>
      <c r="G11" s="47">
        <v>1</v>
      </c>
      <c r="H11" s="47">
        <v>0</v>
      </c>
    </row>
    <row r="12" spans="1:8" hidden="1" outlineLevel="1" x14ac:dyDescent="0.3">
      <c r="B12" s="47" t="s">
        <v>84</v>
      </c>
      <c r="C12" s="47" t="s">
        <v>85</v>
      </c>
      <c r="D12" s="47">
        <v>35</v>
      </c>
      <c r="E12" s="47">
        <v>0</v>
      </c>
      <c r="F12" s="47">
        <v>1</v>
      </c>
      <c r="G12" s="47">
        <v>0</v>
      </c>
      <c r="H12" s="47">
        <v>1</v>
      </c>
    </row>
    <row r="13" spans="1:8" hidden="1" outlineLevel="1" x14ac:dyDescent="0.3">
      <c r="B13" s="47" t="s">
        <v>86</v>
      </c>
      <c r="C13" s="47" t="s">
        <v>87</v>
      </c>
      <c r="D13" s="47">
        <v>5</v>
      </c>
      <c r="E13" s="47">
        <v>0</v>
      </c>
      <c r="F13" s="47">
        <v>1</v>
      </c>
      <c r="G13" s="47">
        <v>1</v>
      </c>
      <c r="H13" s="47">
        <v>0</v>
      </c>
    </row>
    <row r="14" spans="1:8" hidden="1" outlineLevel="1" x14ac:dyDescent="0.3">
      <c r="B14" s="47" t="s">
        <v>88</v>
      </c>
      <c r="C14" s="47" t="s">
        <v>89</v>
      </c>
      <c r="D14" s="47">
        <v>45</v>
      </c>
      <c r="E14" s="47">
        <v>0</v>
      </c>
      <c r="F14" s="47">
        <v>1</v>
      </c>
      <c r="G14" s="47">
        <v>0</v>
      </c>
      <c r="H14" s="47">
        <v>1</v>
      </c>
    </row>
    <row r="15" spans="1:8" ht="15" hidden="1" outlineLevel="1" thickBot="1" x14ac:dyDescent="0.35">
      <c r="B15" s="44" t="s">
        <v>90</v>
      </c>
      <c r="C15" s="44" t="s">
        <v>91</v>
      </c>
      <c r="D15" s="44">
        <v>0</v>
      </c>
      <c r="E15" s="44">
        <v>0</v>
      </c>
      <c r="F15" s="44">
        <v>1</v>
      </c>
      <c r="G15" s="44">
        <v>1E+30</v>
      </c>
      <c r="H15" s="44">
        <v>0</v>
      </c>
    </row>
    <row r="16" spans="1:8" collapsed="1" x14ac:dyDescent="0.3">
      <c r="B16" s="46"/>
      <c r="C16" s="46"/>
      <c r="D16" s="46"/>
      <c r="E16" s="46"/>
      <c r="F16" s="46"/>
      <c r="G16" s="46"/>
      <c r="H16" s="46"/>
    </row>
    <row r="18" spans="1:8" ht="15" thickBot="1" x14ac:dyDescent="0.35">
      <c r="A18" t="s">
        <v>3</v>
      </c>
    </row>
    <row r="19" spans="1:8" x14ac:dyDescent="0.3">
      <c r="B19" s="53"/>
      <c r="C19" s="53"/>
      <c r="D19" s="53" t="s">
        <v>116</v>
      </c>
      <c r="E19" s="53" t="s">
        <v>124</v>
      </c>
      <c r="F19" s="53" t="s">
        <v>126</v>
      </c>
      <c r="G19" s="53" t="s">
        <v>121</v>
      </c>
      <c r="H19" s="53" t="s">
        <v>121</v>
      </c>
    </row>
    <row r="20" spans="1:8" ht="15" thickBot="1" x14ac:dyDescent="0.35">
      <c r="B20" s="54" t="s">
        <v>67</v>
      </c>
      <c r="C20" s="54" t="s">
        <v>68</v>
      </c>
      <c r="D20" s="54" t="s">
        <v>117</v>
      </c>
      <c r="E20" s="54" t="s">
        <v>125</v>
      </c>
      <c r="F20" s="54" t="s">
        <v>127</v>
      </c>
      <c r="G20" s="54" t="s">
        <v>122</v>
      </c>
      <c r="H20" s="54" t="s">
        <v>123</v>
      </c>
    </row>
    <row r="21" spans="1:8" x14ac:dyDescent="0.3">
      <c r="B21" s="52" t="s">
        <v>113</v>
      </c>
      <c r="C21" s="51"/>
      <c r="D21" s="51"/>
      <c r="E21" s="51"/>
      <c r="F21" s="51"/>
      <c r="G21" s="51"/>
      <c r="H21" s="51"/>
    </row>
    <row r="22" spans="1:8" hidden="1" outlineLevel="1" x14ac:dyDescent="0.3">
      <c r="B22" s="47" t="s">
        <v>92</v>
      </c>
      <c r="C22" s="47" t="s">
        <v>93</v>
      </c>
      <c r="D22" s="47">
        <v>10</v>
      </c>
      <c r="E22" s="47">
        <v>1</v>
      </c>
      <c r="F22" s="47">
        <v>10</v>
      </c>
      <c r="G22" s="47">
        <v>5</v>
      </c>
      <c r="H22" s="47">
        <v>10</v>
      </c>
    </row>
    <row r="23" spans="1:8" hidden="1" outlineLevel="1" x14ac:dyDescent="0.3">
      <c r="B23" s="47" t="s">
        <v>96</v>
      </c>
      <c r="C23" s="47" t="s">
        <v>97</v>
      </c>
      <c r="D23" s="47">
        <v>20</v>
      </c>
      <c r="E23" s="47">
        <v>0</v>
      </c>
      <c r="F23" s="47">
        <v>20</v>
      </c>
      <c r="G23" s="47">
        <v>33</v>
      </c>
      <c r="H23" s="47">
        <v>5</v>
      </c>
    </row>
    <row r="24" spans="1:8" hidden="1" outlineLevel="1" x14ac:dyDescent="0.3">
      <c r="B24" s="47" t="s">
        <v>99</v>
      </c>
      <c r="C24" s="47" t="s">
        <v>100</v>
      </c>
      <c r="D24" s="47">
        <v>45</v>
      </c>
      <c r="E24" s="47">
        <v>1</v>
      </c>
      <c r="F24" s="47">
        <v>45</v>
      </c>
      <c r="G24" s="47">
        <v>5</v>
      </c>
      <c r="H24" s="47">
        <v>33</v>
      </c>
    </row>
    <row r="25" spans="1:8" hidden="1" outlineLevel="1" x14ac:dyDescent="0.3">
      <c r="B25" s="47" t="s">
        <v>102</v>
      </c>
      <c r="C25" s="47" t="s">
        <v>103</v>
      </c>
      <c r="D25" s="47">
        <v>40</v>
      </c>
      <c r="E25" s="47">
        <v>0</v>
      </c>
      <c r="F25" s="47">
        <v>40</v>
      </c>
      <c r="G25" s="47">
        <v>33</v>
      </c>
      <c r="H25" s="47">
        <v>5</v>
      </c>
    </row>
    <row r="26" spans="1:8" hidden="1" outlineLevel="1" x14ac:dyDescent="0.3">
      <c r="B26" s="47" t="s">
        <v>105</v>
      </c>
      <c r="C26" s="47" t="s">
        <v>106</v>
      </c>
      <c r="D26" s="47">
        <v>50</v>
      </c>
      <c r="E26" s="47">
        <v>1</v>
      </c>
      <c r="F26" s="47">
        <v>50</v>
      </c>
      <c r="G26" s="47">
        <v>1E+30</v>
      </c>
      <c r="H26" s="47">
        <v>33</v>
      </c>
    </row>
    <row r="27" spans="1:8" ht="15" hidden="1" outlineLevel="1" thickBot="1" x14ac:dyDescent="0.35">
      <c r="B27" s="44" t="s">
        <v>108</v>
      </c>
      <c r="C27" s="44" t="s">
        <v>109</v>
      </c>
      <c r="D27" s="44">
        <v>45</v>
      </c>
      <c r="E27" s="44">
        <v>0</v>
      </c>
      <c r="F27" s="44">
        <v>12</v>
      </c>
      <c r="G27" s="44">
        <v>33</v>
      </c>
      <c r="H27" s="44">
        <v>1E+30</v>
      </c>
    </row>
    <row r="28" spans="1:8" collapsed="1" x14ac:dyDescent="0.3">
      <c r="B28" s="46"/>
      <c r="C28" s="46"/>
      <c r="D28" s="46"/>
      <c r="E28" s="46"/>
      <c r="F28" s="46"/>
      <c r="G28" s="46"/>
      <c r="H28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033D-8FED-4C9F-AA5C-128BE338EA16}">
  <dimension ref="A1:J16"/>
  <sheetViews>
    <sheetView workbookViewId="0">
      <selection activeCell="B5" sqref="B5"/>
    </sheetView>
  </sheetViews>
  <sheetFormatPr defaultRowHeight="14.4" x14ac:dyDescent="0.3"/>
  <cols>
    <col min="1" max="1" width="23.33203125" customWidth="1"/>
    <col min="2" max="2" width="9.109375" customWidth="1"/>
    <col min="8" max="8" width="9.109375" customWidth="1"/>
  </cols>
  <sheetData>
    <row r="1" spans="1:10" x14ac:dyDescent="0.3">
      <c r="A1" s="1" t="s">
        <v>25</v>
      </c>
    </row>
    <row r="3" spans="1:10" x14ac:dyDescent="0.3">
      <c r="A3" s="1" t="s">
        <v>0</v>
      </c>
      <c r="B3" s="43" t="s">
        <v>24</v>
      </c>
      <c r="C3" s="43"/>
      <c r="D3" s="43"/>
      <c r="E3" s="43"/>
      <c r="F3" s="43"/>
      <c r="G3" s="43"/>
    </row>
    <row r="4" spans="1:10" x14ac:dyDescent="0.3">
      <c r="B4" s="3" t="s">
        <v>23</v>
      </c>
      <c r="C4" s="3" t="s">
        <v>22</v>
      </c>
      <c r="D4" s="3" t="s">
        <v>21</v>
      </c>
      <c r="E4" s="3" t="s">
        <v>20</v>
      </c>
      <c r="F4" s="3" t="s">
        <v>19</v>
      </c>
      <c r="G4" s="3" t="s">
        <v>18</v>
      </c>
    </row>
    <row r="5" spans="1:10" x14ac:dyDescent="0.3">
      <c r="A5" s="2" t="s">
        <v>17</v>
      </c>
      <c r="B5" s="10">
        <v>10</v>
      </c>
      <c r="C5" s="9">
        <v>10</v>
      </c>
      <c r="D5" s="9">
        <v>35</v>
      </c>
      <c r="E5" s="9">
        <v>5</v>
      </c>
      <c r="F5" s="9">
        <v>45</v>
      </c>
      <c r="G5" s="8">
        <v>0</v>
      </c>
    </row>
    <row r="7" spans="1:10" x14ac:dyDescent="0.3">
      <c r="A7" s="1" t="s">
        <v>1</v>
      </c>
      <c r="H7" s="13" t="s">
        <v>2</v>
      </c>
    </row>
    <row r="8" spans="1:10" x14ac:dyDescent="0.3">
      <c r="A8" s="2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2">
        <f>SUMPRODUCT(B5:G5,B8:G8)</f>
        <v>105</v>
      </c>
    </row>
    <row r="10" spans="1:10" x14ac:dyDescent="0.3">
      <c r="A10" s="1" t="s">
        <v>3</v>
      </c>
      <c r="H10" s="11" t="s">
        <v>4</v>
      </c>
      <c r="I10" s="11"/>
      <c r="J10" s="11" t="s">
        <v>5</v>
      </c>
    </row>
    <row r="11" spans="1:10" x14ac:dyDescent="0.3">
      <c r="A11" s="3" t="s">
        <v>15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f t="shared" ref="H11:H16" si="0">SUMPRODUCT($B$5:$G$5,B11:G11)</f>
        <v>10</v>
      </c>
      <c r="I11" s="3" t="s">
        <v>7</v>
      </c>
      <c r="J11" s="5">
        <v>10</v>
      </c>
    </row>
    <row r="12" spans="1:10" x14ac:dyDescent="0.3">
      <c r="A12" s="3" t="s">
        <v>14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f t="shared" si="0"/>
        <v>20</v>
      </c>
      <c r="I12" s="3" t="s">
        <v>7</v>
      </c>
      <c r="J12" s="6">
        <v>20</v>
      </c>
    </row>
    <row r="13" spans="1:10" x14ac:dyDescent="0.3">
      <c r="A13" s="3" t="s">
        <v>13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f t="shared" si="0"/>
        <v>45</v>
      </c>
      <c r="I13" s="3" t="s">
        <v>7</v>
      </c>
      <c r="J13" s="6">
        <v>45</v>
      </c>
    </row>
    <row r="14" spans="1:10" x14ac:dyDescent="0.3">
      <c r="A14" s="3" t="s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f t="shared" si="0"/>
        <v>40</v>
      </c>
      <c r="I14" s="3" t="s">
        <v>7</v>
      </c>
      <c r="J14" s="6">
        <v>40</v>
      </c>
    </row>
    <row r="15" spans="1:10" x14ac:dyDescent="0.3">
      <c r="A15" s="3" t="s">
        <v>11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f t="shared" si="0"/>
        <v>50</v>
      </c>
      <c r="I15" s="3" t="s">
        <v>7</v>
      </c>
      <c r="J15" s="6">
        <v>50</v>
      </c>
    </row>
    <row r="16" spans="1:10" x14ac:dyDescent="0.3">
      <c r="A16" s="3" t="s">
        <v>10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f t="shared" si="0"/>
        <v>45</v>
      </c>
      <c r="I16" s="3" t="s">
        <v>7</v>
      </c>
      <c r="J16" s="7">
        <v>12</v>
      </c>
    </row>
  </sheetData>
  <mergeCells count="1">
    <mergeCell ref="B3:G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A0DB-9A58-4698-B4EE-CC52065DBED6}">
  <dimension ref="A1:G39"/>
  <sheetViews>
    <sheetView showGridLines="0" workbookViewId="0"/>
  </sheetViews>
  <sheetFormatPr defaultRowHeight="14.4" outlineLevelRow="1" x14ac:dyDescent="0.3"/>
  <cols>
    <col min="1" max="1" width="2.33203125" customWidth="1"/>
    <col min="2" max="2" width="6" bestFit="1" customWidth="1"/>
    <col min="3" max="3" width="19" bestFit="1" customWidth="1"/>
    <col min="4" max="4" width="12.6640625" bestFit="1" customWidth="1"/>
    <col min="5" max="5" width="13.3320312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55</v>
      </c>
    </row>
    <row r="2" spans="1:5" x14ac:dyDescent="0.3">
      <c r="A2" s="1" t="s">
        <v>128</v>
      </c>
    </row>
    <row r="3" spans="1:5" x14ac:dyDescent="0.3">
      <c r="A3" s="1" t="s">
        <v>129</v>
      </c>
    </row>
    <row r="4" spans="1:5" x14ac:dyDescent="0.3">
      <c r="A4" s="1" t="s">
        <v>58</v>
      </c>
    </row>
    <row r="5" spans="1:5" x14ac:dyDescent="0.3">
      <c r="A5" s="1" t="s">
        <v>59</v>
      </c>
    </row>
    <row r="6" spans="1:5" hidden="1" outlineLevel="1" x14ac:dyDescent="0.3">
      <c r="A6" s="1"/>
      <c r="B6" t="s">
        <v>60</v>
      </c>
    </row>
    <row r="7" spans="1:5" hidden="1" outlineLevel="1" x14ac:dyDescent="0.3">
      <c r="A7" s="1"/>
      <c r="B7" t="s">
        <v>130</v>
      </c>
    </row>
    <row r="8" spans="1:5" hidden="1" outlineLevel="1" x14ac:dyDescent="0.3">
      <c r="A8" s="1"/>
      <c r="B8" t="s">
        <v>131</v>
      </c>
    </row>
    <row r="9" spans="1:5" collapsed="1" x14ac:dyDescent="0.3">
      <c r="A9" s="1" t="s">
        <v>63</v>
      </c>
    </row>
    <row r="10" spans="1:5" hidden="1" outlineLevel="1" x14ac:dyDescent="0.3">
      <c r="B10" t="s">
        <v>132</v>
      </c>
    </row>
    <row r="11" spans="1:5" hidden="1" outlineLevel="1" x14ac:dyDescent="0.3">
      <c r="B11" t="s">
        <v>65</v>
      </c>
    </row>
    <row r="12" spans="1:5" collapsed="1" x14ac:dyDescent="0.3"/>
    <row r="14" spans="1:5" ht="15" thickBot="1" x14ac:dyDescent="0.35">
      <c r="A14" t="s">
        <v>66</v>
      </c>
    </row>
    <row r="15" spans="1:5" ht="15" thickBot="1" x14ac:dyDescent="0.35">
      <c r="B15" s="45" t="s">
        <v>67</v>
      </c>
      <c r="C15" s="45" t="s">
        <v>68</v>
      </c>
      <c r="D15" s="45" t="s">
        <v>69</v>
      </c>
      <c r="E15" s="45" t="s">
        <v>70</v>
      </c>
    </row>
    <row r="16" spans="1:5" ht="15" thickBot="1" x14ac:dyDescent="0.35">
      <c r="B16" s="44" t="s">
        <v>133</v>
      </c>
      <c r="C16" s="44" t="s">
        <v>134</v>
      </c>
      <c r="D16" s="48">
        <v>0</v>
      </c>
      <c r="E16" s="48">
        <v>2448</v>
      </c>
    </row>
    <row r="19" spans="1:7" ht="15" thickBot="1" x14ac:dyDescent="0.35">
      <c r="A19" t="s">
        <v>71</v>
      </c>
    </row>
    <row r="20" spans="1:7" ht="15" thickBot="1" x14ac:dyDescent="0.35">
      <c r="B20" s="45" t="s">
        <v>67</v>
      </c>
      <c r="C20" s="45" t="s">
        <v>68</v>
      </c>
      <c r="D20" s="45" t="s">
        <v>69</v>
      </c>
      <c r="E20" s="45" t="s">
        <v>70</v>
      </c>
      <c r="F20" s="45" t="s">
        <v>72</v>
      </c>
    </row>
    <row r="21" spans="1:7" x14ac:dyDescent="0.3">
      <c r="B21" s="52" t="s">
        <v>156</v>
      </c>
      <c r="C21" s="51"/>
      <c r="D21" s="51"/>
      <c r="E21" s="51"/>
      <c r="F21" s="51"/>
    </row>
    <row r="22" spans="1:7" hidden="1" outlineLevel="1" x14ac:dyDescent="0.3">
      <c r="B22" s="47" t="s">
        <v>79</v>
      </c>
      <c r="C22" s="47" t="s">
        <v>135</v>
      </c>
      <c r="D22" s="49">
        <v>0</v>
      </c>
      <c r="E22" s="49">
        <v>1500</v>
      </c>
      <c r="F22" s="47" t="s">
        <v>81</v>
      </c>
    </row>
    <row r="23" spans="1:7" hidden="1" outlineLevel="1" x14ac:dyDescent="0.3">
      <c r="B23" s="47" t="s">
        <v>82</v>
      </c>
      <c r="C23" s="47" t="s">
        <v>136</v>
      </c>
      <c r="D23" s="49">
        <v>0</v>
      </c>
      <c r="E23" s="49">
        <v>520</v>
      </c>
      <c r="F23" s="47" t="s">
        <v>81</v>
      </c>
    </row>
    <row r="24" spans="1:7" ht="15" hidden="1" outlineLevel="1" thickBot="1" x14ac:dyDescent="0.35">
      <c r="B24" s="44" t="s">
        <v>84</v>
      </c>
      <c r="C24" s="44" t="s">
        <v>137</v>
      </c>
      <c r="D24" s="48">
        <v>0</v>
      </c>
      <c r="E24" s="48">
        <v>1980</v>
      </c>
      <c r="F24" s="44" t="s">
        <v>81</v>
      </c>
    </row>
    <row r="25" spans="1:7" collapsed="1" x14ac:dyDescent="0.3">
      <c r="B25" s="46"/>
      <c r="C25" s="46"/>
      <c r="D25" s="50"/>
      <c r="E25" s="50"/>
      <c r="F25" s="46"/>
    </row>
    <row r="28" spans="1:7" ht="15" thickBot="1" x14ac:dyDescent="0.35">
      <c r="A28" t="s">
        <v>3</v>
      </c>
    </row>
    <row r="29" spans="1:7" ht="15" thickBot="1" x14ac:dyDescent="0.35">
      <c r="B29" s="45" t="s">
        <v>67</v>
      </c>
      <c r="C29" s="45" t="s">
        <v>68</v>
      </c>
      <c r="D29" s="45" t="s">
        <v>73</v>
      </c>
      <c r="E29" s="45" t="s">
        <v>74</v>
      </c>
      <c r="F29" s="45" t="s">
        <v>75</v>
      </c>
      <c r="G29" s="45" t="s">
        <v>76</v>
      </c>
    </row>
    <row r="30" spans="1:7" x14ac:dyDescent="0.3">
      <c r="B30" s="52" t="s">
        <v>157</v>
      </c>
      <c r="C30" s="51"/>
      <c r="D30" s="51"/>
      <c r="E30" s="51"/>
      <c r="F30" s="51"/>
      <c r="G30" s="51"/>
    </row>
    <row r="31" spans="1:7" hidden="1" outlineLevel="1" x14ac:dyDescent="0.3">
      <c r="B31" s="47" t="s">
        <v>138</v>
      </c>
      <c r="C31" s="47" t="s">
        <v>139</v>
      </c>
      <c r="D31" s="49">
        <v>0</v>
      </c>
      <c r="E31" s="47" t="s">
        <v>140</v>
      </c>
      <c r="F31" s="47" t="s">
        <v>95</v>
      </c>
      <c r="G31" s="49">
        <v>0</v>
      </c>
    </row>
    <row r="32" spans="1:7" hidden="1" outlineLevel="1" x14ac:dyDescent="0.3">
      <c r="B32" s="47" t="s">
        <v>141</v>
      </c>
      <c r="C32" s="47" t="s">
        <v>142</v>
      </c>
      <c r="D32" s="49">
        <v>4540</v>
      </c>
      <c r="E32" s="47" t="s">
        <v>143</v>
      </c>
      <c r="F32" s="47" t="s">
        <v>111</v>
      </c>
      <c r="G32" s="49">
        <v>4540</v>
      </c>
    </row>
    <row r="33" spans="2:7" hidden="1" outlineLevel="1" x14ac:dyDescent="0.3">
      <c r="B33" s="47" t="s">
        <v>144</v>
      </c>
      <c r="C33" s="47" t="s">
        <v>145</v>
      </c>
      <c r="D33" s="49">
        <v>4000</v>
      </c>
      <c r="E33" s="47" t="s">
        <v>146</v>
      </c>
      <c r="F33" s="47" t="s">
        <v>95</v>
      </c>
      <c r="G33" s="49">
        <v>0</v>
      </c>
    </row>
    <row r="34" spans="2:7" collapsed="1" x14ac:dyDescent="0.3">
      <c r="B34" s="47"/>
      <c r="C34" s="47"/>
      <c r="D34" s="49"/>
      <c r="E34" s="47"/>
      <c r="F34" s="47"/>
      <c r="G34" s="49"/>
    </row>
    <row r="35" spans="2:7" x14ac:dyDescent="0.3">
      <c r="B35" s="55" t="s">
        <v>158</v>
      </c>
      <c r="C35" s="47"/>
      <c r="D35" s="49"/>
      <c r="E35" s="47"/>
      <c r="F35" s="47"/>
      <c r="G35" s="49"/>
    </row>
    <row r="36" spans="2:7" hidden="1" outlineLevel="1" x14ac:dyDescent="0.3">
      <c r="B36" s="47" t="s">
        <v>147</v>
      </c>
      <c r="C36" s="47" t="s">
        <v>148</v>
      </c>
      <c r="D36" s="49">
        <v>1500</v>
      </c>
      <c r="E36" s="47" t="s">
        <v>149</v>
      </c>
      <c r="F36" s="47" t="s">
        <v>95</v>
      </c>
      <c r="G36" s="47">
        <v>0</v>
      </c>
    </row>
    <row r="37" spans="2:7" hidden="1" outlineLevel="1" x14ac:dyDescent="0.3">
      <c r="B37" s="47" t="s">
        <v>150</v>
      </c>
      <c r="C37" s="47" t="s">
        <v>151</v>
      </c>
      <c r="D37" s="49">
        <v>520</v>
      </c>
      <c r="E37" s="47" t="s">
        <v>152</v>
      </c>
      <c r="F37" s="47" t="s">
        <v>111</v>
      </c>
      <c r="G37" s="47">
        <v>680</v>
      </c>
    </row>
    <row r="38" spans="2:7" ht="15" hidden="1" outlineLevel="1" thickBot="1" x14ac:dyDescent="0.35">
      <c r="B38" s="44" t="s">
        <v>153</v>
      </c>
      <c r="C38" s="44" t="s">
        <v>154</v>
      </c>
      <c r="D38" s="48">
        <v>1980</v>
      </c>
      <c r="E38" s="44" t="s">
        <v>155</v>
      </c>
      <c r="F38" s="44" t="s">
        <v>111</v>
      </c>
      <c r="G38" s="44">
        <v>20</v>
      </c>
    </row>
    <row r="39" spans="2:7" collapsed="1" x14ac:dyDescent="0.3">
      <c r="B39" s="46"/>
      <c r="C39" s="46"/>
      <c r="D39" s="50"/>
      <c r="E39" s="46"/>
      <c r="F39" s="46"/>
      <c r="G39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63AA1-BB4F-4D01-8CAC-C79E0EE2A895}">
  <dimension ref="A1:J17"/>
  <sheetViews>
    <sheetView showGridLines="0" workbookViewId="0"/>
  </sheetViews>
  <sheetFormatPr defaultRowHeight="14.4" outlineLevelRow="1" x14ac:dyDescent="0.3"/>
  <cols>
    <col min="1" max="1" width="2.33203125" customWidth="1"/>
    <col min="2" max="2" width="5.21875" bestFit="1" customWidth="1"/>
    <col min="3" max="3" width="18" bestFit="1" customWidth="1"/>
    <col min="4" max="4" width="5.777343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1" t="s">
        <v>159</v>
      </c>
    </row>
    <row r="2" spans="1:10" x14ac:dyDescent="0.3">
      <c r="A2" s="1" t="s">
        <v>128</v>
      </c>
    </row>
    <row r="3" spans="1:10" x14ac:dyDescent="0.3">
      <c r="A3" s="1" t="s">
        <v>129</v>
      </c>
    </row>
    <row r="5" spans="1:10" ht="15" thickBot="1" x14ac:dyDescent="0.35"/>
    <row r="6" spans="1:10" x14ac:dyDescent="0.3">
      <c r="B6" s="53"/>
      <c r="C6" s="53" t="s">
        <v>119</v>
      </c>
      <c r="D6" s="53"/>
    </row>
    <row r="7" spans="1:10" ht="15" thickBot="1" x14ac:dyDescent="0.35">
      <c r="B7" s="54" t="s">
        <v>67</v>
      </c>
      <c r="C7" s="54" t="s">
        <v>68</v>
      </c>
      <c r="D7" s="54" t="s">
        <v>117</v>
      </c>
    </row>
    <row r="8" spans="1:10" ht="15" thickBot="1" x14ac:dyDescent="0.35">
      <c r="B8" s="44" t="s">
        <v>133</v>
      </c>
      <c r="C8" s="44" t="s">
        <v>134</v>
      </c>
      <c r="D8" s="48">
        <v>2448</v>
      </c>
    </row>
    <row r="10" spans="1:10" ht="15" thickBot="1" x14ac:dyDescent="0.35"/>
    <row r="11" spans="1:10" x14ac:dyDescent="0.3">
      <c r="B11" s="53"/>
      <c r="C11" s="53" t="s">
        <v>160</v>
      </c>
      <c r="D11" s="53"/>
      <c r="F11" s="53" t="s">
        <v>161</v>
      </c>
      <c r="G11" s="53" t="s">
        <v>119</v>
      </c>
      <c r="I11" s="53" t="s">
        <v>164</v>
      </c>
      <c r="J11" s="53" t="s">
        <v>119</v>
      </c>
    </row>
    <row r="12" spans="1:10" ht="15" thickBot="1" x14ac:dyDescent="0.35">
      <c r="B12" s="54" t="s">
        <v>67</v>
      </c>
      <c r="C12" s="54" t="s">
        <v>68</v>
      </c>
      <c r="D12" s="54" t="s">
        <v>117</v>
      </c>
      <c r="F12" s="54" t="s">
        <v>162</v>
      </c>
      <c r="G12" s="54" t="s">
        <v>163</v>
      </c>
      <c r="I12" s="54" t="s">
        <v>162</v>
      </c>
      <c r="J12" s="54" t="s">
        <v>163</v>
      </c>
    </row>
    <row r="13" spans="1:10" x14ac:dyDescent="0.3">
      <c r="B13" s="52" t="s">
        <v>156</v>
      </c>
      <c r="C13" s="51"/>
      <c r="D13" s="51"/>
      <c r="F13" s="51"/>
      <c r="G13" s="51"/>
      <c r="I13" s="51"/>
      <c r="J13" s="51"/>
    </row>
    <row r="14" spans="1:10" hidden="1" outlineLevel="1" x14ac:dyDescent="0.3">
      <c r="B14" s="47" t="s">
        <v>79</v>
      </c>
      <c r="C14" s="47" t="s">
        <v>135</v>
      </c>
      <c r="D14" s="49">
        <v>1500</v>
      </c>
      <c r="F14" s="49">
        <v>1500</v>
      </c>
      <c r="G14" s="49">
        <v>2448</v>
      </c>
      <c r="I14" s="49">
        <v>1500</v>
      </c>
      <c r="J14" s="49">
        <v>2448</v>
      </c>
    </row>
    <row r="15" spans="1:10" hidden="1" outlineLevel="1" x14ac:dyDescent="0.3">
      <c r="B15" s="47" t="s">
        <v>82</v>
      </c>
      <c r="C15" s="47" t="s">
        <v>136</v>
      </c>
      <c r="D15" s="49">
        <v>520</v>
      </c>
      <c r="F15" s="49">
        <v>520</v>
      </c>
      <c r="G15" s="49">
        <v>2448</v>
      </c>
      <c r="I15" s="49">
        <v>520</v>
      </c>
      <c r="J15" s="49">
        <v>2448</v>
      </c>
    </row>
    <row r="16" spans="1:10" ht="15" hidden="1" outlineLevel="1" thickBot="1" x14ac:dyDescent="0.35">
      <c r="B16" s="44" t="s">
        <v>84</v>
      </c>
      <c r="C16" s="44" t="s">
        <v>137</v>
      </c>
      <c r="D16" s="48">
        <v>1980</v>
      </c>
      <c r="F16" s="48">
        <v>1980</v>
      </c>
      <c r="G16" s="48">
        <v>2448</v>
      </c>
      <c r="I16" s="48">
        <v>2000</v>
      </c>
      <c r="J16" s="48">
        <v>2462</v>
      </c>
    </row>
    <row r="17" spans="2:10" collapsed="1" x14ac:dyDescent="0.3">
      <c r="B17" s="46"/>
      <c r="C17" s="46"/>
      <c r="D17" s="50"/>
      <c r="F17" s="50"/>
      <c r="G17" s="50"/>
      <c r="I17" s="50"/>
      <c r="J17" s="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D9B7A-05BC-4750-B58B-6A52D832A714}">
  <dimension ref="A1:G20"/>
  <sheetViews>
    <sheetView workbookViewId="0">
      <selection activeCell="B5" sqref="B5:D5"/>
    </sheetView>
  </sheetViews>
  <sheetFormatPr defaultRowHeight="14.4" x14ac:dyDescent="0.3"/>
  <cols>
    <col min="1" max="1" width="23.6640625" customWidth="1"/>
  </cols>
  <sheetData>
    <row r="1" spans="1:7" x14ac:dyDescent="0.3">
      <c r="A1" s="1" t="s">
        <v>40</v>
      </c>
    </row>
    <row r="3" spans="1:7" x14ac:dyDescent="0.3">
      <c r="A3" s="1" t="s">
        <v>0</v>
      </c>
    </row>
    <row r="4" spans="1:7" x14ac:dyDescent="0.3">
      <c r="B4" s="2" t="s">
        <v>39</v>
      </c>
      <c r="C4" s="2" t="s">
        <v>38</v>
      </c>
      <c r="D4" s="2" t="s">
        <v>9</v>
      </c>
    </row>
    <row r="5" spans="1:7" x14ac:dyDescent="0.3">
      <c r="A5" s="2" t="s">
        <v>37</v>
      </c>
      <c r="B5" s="10">
        <v>1500</v>
      </c>
      <c r="C5" s="9">
        <v>520</v>
      </c>
      <c r="D5" s="8">
        <v>1980</v>
      </c>
    </row>
    <row r="7" spans="1:7" x14ac:dyDescent="0.3">
      <c r="A7" s="1" t="s">
        <v>1</v>
      </c>
      <c r="E7" s="13" t="s">
        <v>2</v>
      </c>
    </row>
    <row r="8" spans="1:7" x14ac:dyDescent="0.3">
      <c r="A8" s="2" t="s">
        <v>8</v>
      </c>
      <c r="B8">
        <v>0.5</v>
      </c>
      <c r="C8">
        <v>0.6</v>
      </c>
      <c r="D8">
        <v>0.7</v>
      </c>
      <c r="E8" s="14">
        <f>SUMPRODUCT(B5:D5,B8:D8)</f>
        <v>2448</v>
      </c>
    </row>
    <row r="10" spans="1:7" x14ac:dyDescent="0.3">
      <c r="A10" s="1" t="s">
        <v>36</v>
      </c>
      <c r="E10" s="4" t="s">
        <v>35</v>
      </c>
      <c r="F10" s="4"/>
      <c r="G10" s="4" t="s">
        <v>34</v>
      </c>
    </row>
    <row r="11" spans="1:7" x14ac:dyDescent="0.3">
      <c r="A11" s="2" t="s">
        <v>33</v>
      </c>
      <c r="B11">
        <v>75</v>
      </c>
      <c r="C11">
        <v>60</v>
      </c>
      <c r="D11">
        <v>85</v>
      </c>
      <c r="E11">
        <f>SUMPRODUCT($B$5:$D$5,B11:D11)/$E$17</f>
        <v>78</v>
      </c>
      <c r="G11">
        <v>78</v>
      </c>
    </row>
    <row r="12" spans="1:7" x14ac:dyDescent="0.3">
      <c r="A12" s="2" t="s">
        <v>32</v>
      </c>
      <c r="B12">
        <v>15</v>
      </c>
      <c r="C12">
        <v>20</v>
      </c>
      <c r="D12">
        <v>18</v>
      </c>
      <c r="E12">
        <f>SUMPRODUCT($B$5:$D$5,B12:D12)/$E$17</f>
        <v>17.135000000000002</v>
      </c>
      <c r="G12">
        <v>16</v>
      </c>
    </row>
    <row r="14" spans="1:7" x14ac:dyDescent="0.3">
      <c r="A14" s="1" t="s">
        <v>3</v>
      </c>
      <c r="E14" s="11" t="s">
        <v>4</v>
      </c>
      <c r="F14" s="11"/>
      <c r="G14" s="11" t="s">
        <v>5</v>
      </c>
    </row>
    <row r="15" spans="1:7" x14ac:dyDescent="0.3">
      <c r="A15" s="2" t="s">
        <v>31</v>
      </c>
      <c r="B15">
        <v>-3</v>
      </c>
      <c r="C15">
        <v>-18</v>
      </c>
      <c r="D15">
        <v>7</v>
      </c>
      <c r="E15">
        <f t="shared" ref="E15:E20" si="0">SUMPRODUCT($B$5:$D$5,B15:D15)</f>
        <v>0</v>
      </c>
      <c r="F15" s="3" t="s">
        <v>7</v>
      </c>
      <c r="G15">
        <v>0</v>
      </c>
    </row>
    <row r="16" spans="1:7" x14ac:dyDescent="0.3">
      <c r="A16" s="2" t="s">
        <v>30</v>
      </c>
      <c r="B16">
        <v>-1</v>
      </c>
      <c r="C16">
        <v>4</v>
      </c>
      <c r="D16">
        <v>2</v>
      </c>
      <c r="E16">
        <f t="shared" si="0"/>
        <v>4540</v>
      </c>
      <c r="F16" s="3" t="s">
        <v>7</v>
      </c>
      <c r="G16">
        <v>0</v>
      </c>
    </row>
    <row r="17" spans="1:7" x14ac:dyDescent="0.3">
      <c r="A17" s="2" t="s">
        <v>29</v>
      </c>
      <c r="B17">
        <v>1</v>
      </c>
      <c r="C17">
        <v>1</v>
      </c>
      <c r="D17">
        <v>1</v>
      </c>
      <c r="E17">
        <f t="shared" si="0"/>
        <v>4000</v>
      </c>
      <c r="F17" s="3" t="s">
        <v>7</v>
      </c>
      <c r="G17">
        <v>4000</v>
      </c>
    </row>
    <row r="18" spans="1:7" x14ac:dyDescent="0.3">
      <c r="A18" s="2" t="s">
        <v>28</v>
      </c>
      <c r="B18">
        <v>1</v>
      </c>
      <c r="C18">
        <v>0</v>
      </c>
      <c r="D18">
        <v>0</v>
      </c>
      <c r="E18">
        <f t="shared" si="0"/>
        <v>1500</v>
      </c>
      <c r="F18" s="3" t="s">
        <v>6</v>
      </c>
      <c r="G18">
        <v>1500</v>
      </c>
    </row>
    <row r="19" spans="1:7" x14ac:dyDescent="0.3">
      <c r="A19" s="2" t="s">
        <v>27</v>
      </c>
      <c r="B19">
        <v>0</v>
      </c>
      <c r="C19">
        <v>1</v>
      </c>
      <c r="D19">
        <v>0</v>
      </c>
      <c r="E19">
        <f t="shared" si="0"/>
        <v>520</v>
      </c>
      <c r="F19" s="3" t="s">
        <v>6</v>
      </c>
      <c r="G19">
        <v>1200</v>
      </c>
    </row>
    <row r="20" spans="1:7" x14ac:dyDescent="0.3">
      <c r="A20" s="2" t="s">
        <v>26</v>
      </c>
      <c r="B20">
        <v>0</v>
      </c>
      <c r="C20">
        <v>0</v>
      </c>
      <c r="D20">
        <v>1</v>
      </c>
      <c r="E20">
        <f t="shared" si="0"/>
        <v>1980</v>
      </c>
      <c r="F20" s="3" t="s">
        <v>6</v>
      </c>
      <c r="G20">
        <v>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C5F3-772B-45C3-867F-5C0BCA94BADE}">
  <dimension ref="A1:G49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19.21875" bestFit="1" customWidth="1"/>
    <col min="4" max="4" width="12.6640625" bestFit="1" customWidth="1"/>
    <col min="5" max="5" width="12.4414062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55</v>
      </c>
    </row>
    <row r="2" spans="1:5" x14ac:dyDescent="0.3">
      <c r="A2" s="1" t="s">
        <v>165</v>
      </c>
    </row>
    <row r="3" spans="1:5" x14ac:dyDescent="0.3">
      <c r="A3" s="1" t="s">
        <v>166</v>
      </c>
    </row>
    <row r="4" spans="1:5" x14ac:dyDescent="0.3">
      <c r="A4" s="1" t="s">
        <v>58</v>
      </c>
    </row>
    <row r="5" spans="1:5" x14ac:dyDescent="0.3">
      <c r="A5" s="1" t="s">
        <v>59</v>
      </c>
    </row>
    <row r="6" spans="1:5" hidden="1" outlineLevel="1" x14ac:dyDescent="0.3">
      <c r="A6" s="1"/>
      <c r="B6" t="s">
        <v>60</v>
      </c>
    </row>
    <row r="7" spans="1:5" hidden="1" outlineLevel="1" x14ac:dyDescent="0.3">
      <c r="A7" s="1"/>
      <c r="B7" t="s">
        <v>61</v>
      </c>
    </row>
    <row r="8" spans="1:5" hidden="1" outlineLevel="1" x14ac:dyDescent="0.3">
      <c r="A8" s="1"/>
      <c r="B8" t="s">
        <v>167</v>
      </c>
    </row>
    <row r="9" spans="1:5" collapsed="1" x14ac:dyDescent="0.3">
      <c r="A9" s="1" t="s">
        <v>63</v>
      </c>
    </row>
    <row r="10" spans="1:5" hidden="1" outlineLevel="1" x14ac:dyDescent="0.3">
      <c r="B10" t="s">
        <v>64</v>
      </c>
    </row>
    <row r="11" spans="1:5" hidden="1" outlineLevel="1" x14ac:dyDescent="0.3">
      <c r="B11" t="s">
        <v>65</v>
      </c>
    </row>
    <row r="12" spans="1:5" collapsed="1" x14ac:dyDescent="0.3"/>
    <row r="14" spans="1:5" ht="15" thickBot="1" x14ac:dyDescent="0.35">
      <c r="A14" t="s">
        <v>66</v>
      </c>
    </row>
    <row r="15" spans="1:5" ht="15" thickBot="1" x14ac:dyDescent="0.35">
      <c r="B15" s="45" t="s">
        <v>67</v>
      </c>
      <c r="C15" s="45" t="s">
        <v>68</v>
      </c>
      <c r="D15" s="45" t="s">
        <v>69</v>
      </c>
      <c r="E15" s="45" t="s">
        <v>70</v>
      </c>
    </row>
    <row r="16" spans="1:5" ht="15" thickBot="1" x14ac:dyDescent="0.35">
      <c r="B16" s="44" t="s">
        <v>168</v>
      </c>
      <c r="C16" s="44" t="s">
        <v>169</v>
      </c>
      <c r="D16" s="56">
        <v>0</v>
      </c>
      <c r="E16" s="56">
        <v>13830</v>
      </c>
    </row>
    <row r="19" spans="1:6" ht="15" thickBot="1" x14ac:dyDescent="0.35">
      <c r="A19" t="s">
        <v>71</v>
      </c>
    </row>
    <row r="20" spans="1:6" ht="15" thickBot="1" x14ac:dyDescent="0.35">
      <c r="B20" s="45" t="s">
        <v>67</v>
      </c>
      <c r="C20" s="45" t="s">
        <v>68</v>
      </c>
      <c r="D20" s="45" t="s">
        <v>69</v>
      </c>
      <c r="E20" s="45" t="s">
        <v>70</v>
      </c>
      <c r="F20" s="45" t="s">
        <v>72</v>
      </c>
    </row>
    <row r="21" spans="1:6" x14ac:dyDescent="0.3">
      <c r="B21" s="52" t="s">
        <v>214</v>
      </c>
      <c r="C21" s="51"/>
      <c r="D21" s="51"/>
      <c r="E21" s="51"/>
      <c r="F21" s="51"/>
    </row>
    <row r="22" spans="1:6" hidden="1" outlineLevel="1" x14ac:dyDescent="0.3">
      <c r="B22" s="47" t="s">
        <v>170</v>
      </c>
      <c r="C22" s="47" t="s">
        <v>171</v>
      </c>
      <c r="D22" s="49">
        <v>0</v>
      </c>
      <c r="E22" s="49">
        <v>0</v>
      </c>
      <c r="F22" s="47" t="s">
        <v>81</v>
      </c>
    </row>
    <row r="23" spans="1:6" hidden="1" outlineLevel="1" x14ac:dyDescent="0.3">
      <c r="B23" s="47" t="s">
        <v>172</v>
      </c>
      <c r="C23" s="47" t="s">
        <v>173</v>
      </c>
      <c r="D23" s="49">
        <v>0</v>
      </c>
      <c r="E23" s="49">
        <v>0</v>
      </c>
      <c r="F23" s="47" t="s">
        <v>81</v>
      </c>
    </row>
    <row r="24" spans="1:6" hidden="1" outlineLevel="1" x14ac:dyDescent="0.3">
      <c r="B24" s="47" t="s">
        <v>174</v>
      </c>
      <c r="C24" s="47" t="s">
        <v>175</v>
      </c>
      <c r="D24" s="49">
        <v>0</v>
      </c>
      <c r="E24" s="49">
        <v>10000</v>
      </c>
      <c r="F24" s="47" t="s">
        <v>81</v>
      </c>
    </row>
    <row r="25" spans="1:6" hidden="1" outlineLevel="1" x14ac:dyDescent="0.3">
      <c r="B25" s="47" t="s">
        <v>176</v>
      </c>
      <c r="C25" s="47" t="s">
        <v>177</v>
      </c>
      <c r="D25" s="49">
        <v>0</v>
      </c>
      <c r="E25" s="49">
        <v>0</v>
      </c>
      <c r="F25" s="47" t="s">
        <v>81</v>
      </c>
    </row>
    <row r="26" spans="1:6" hidden="1" outlineLevel="1" x14ac:dyDescent="0.3">
      <c r="B26" s="47" t="s">
        <v>178</v>
      </c>
      <c r="C26" s="47" t="s">
        <v>179</v>
      </c>
      <c r="D26" s="49">
        <v>0</v>
      </c>
      <c r="E26" s="49">
        <v>5000</v>
      </c>
      <c r="F26" s="47" t="s">
        <v>81</v>
      </c>
    </row>
    <row r="27" spans="1:6" hidden="1" outlineLevel="1" x14ac:dyDescent="0.3">
      <c r="B27" s="47" t="s">
        <v>180</v>
      </c>
      <c r="C27" s="47" t="s">
        <v>181</v>
      </c>
      <c r="D27" s="49">
        <v>0</v>
      </c>
      <c r="E27" s="49">
        <v>10000</v>
      </c>
      <c r="F27" s="47" t="s">
        <v>81</v>
      </c>
    </row>
    <row r="28" spans="1:6" hidden="1" outlineLevel="1" x14ac:dyDescent="0.3">
      <c r="B28" s="47" t="s">
        <v>182</v>
      </c>
      <c r="C28" s="47" t="s">
        <v>183</v>
      </c>
      <c r="D28" s="49">
        <v>0</v>
      </c>
      <c r="E28" s="49">
        <v>0</v>
      </c>
      <c r="F28" s="47" t="s">
        <v>81</v>
      </c>
    </row>
    <row r="29" spans="1:6" hidden="1" outlineLevel="1" x14ac:dyDescent="0.3">
      <c r="B29" s="47" t="s">
        <v>184</v>
      </c>
      <c r="C29" s="47" t="s">
        <v>185</v>
      </c>
      <c r="D29" s="49">
        <v>0</v>
      </c>
      <c r="E29" s="49">
        <v>0</v>
      </c>
      <c r="F29" s="47" t="s">
        <v>81</v>
      </c>
    </row>
    <row r="30" spans="1:6" hidden="1" outlineLevel="1" x14ac:dyDescent="0.3">
      <c r="B30" s="47" t="s">
        <v>186</v>
      </c>
      <c r="C30" s="47" t="s">
        <v>187</v>
      </c>
      <c r="D30" s="49">
        <v>0</v>
      </c>
      <c r="E30" s="49">
        <v>3000</v>
      </c>
      <c r="F30" s="47" t="s">
        <v>81</v>
      </c>
    </row>
    <row r="31" spans="1:6" hidden="1" outlineLevel="1" x14ac:dyDescent="0.3">
      <c r="B31" s="47" t="s">
        <v>188</v>
      </c>
      <c r="C31" s="47" t="s">
        <v>189</v>
      </c>
      <c r="D31" s="49">
        <v>0</v>
      </c>
      <c r="E31" s="49">
        <v>0</v>
      </c>
      <c r="F31" s="47" t="s">
        <v>81</v>
      </c>
    </row>
    <row r="32" spans="1:6" hidden="1" outlineLevel="1" x14ac:dyDescent="0.3">
      <c r="B32" s="47" t="s">
        <v>190</v>
      </c>
      <c r="C32" s="47" t="s">
        <v>191</v>
      </c>
      <c r="D32" s="49">
        <v>0</v>
      </c>
      <c r="E32" s="49">
        <v>2000</v>
      </c>
      <c r="F32" s="47" t="s">
        <v>81</v>
      </c>
    </row>
    <row r="33" spans="1:7" ht="15" hidden="1" outlineLevel="1" thickBot="1" x14ac:dyDescent="0.35">
      <c r="B33" s="44" t="s">
        <v>192</v>
      </c>
      <c r="C33" s="44" t="s">
        <v>193</v>
      </c>
      <c r="D33" s="48">
        <v>0</v>
      </c>
      <c r="E33" s="48">
        <v>9000</v>
      </c>
      <c r="F33" s="44" t="s">
        <v>81</v>
      </c>
    </row>
    <row r="34" spans="1:7" collapsed="1" x14ac:dyDescent="0.3">
      <c r="B34" s="46"/>
      <c r="C34" s="46"/>
      <c r="D34" s="50"/>
      <c r="E34" s="50"/>
      <c r="F34" s="46"/>
    </row>
    <row r="37" spans="1:7" ht="15" thickBot="1" x14ac:dyDescent="0.35">
      <c r="A37" t="s">
        <v>3</v>
      </c>
    </row>
    <row r="38" spans="1:7" ht="15" thickBot="1" x14ac:dyDescent="0.35">
      <c r="B38" s="45" t="s">
        <v>67</v>
      </c>
      <c r="C38" s="45" t="s">
        <v>68</v>
      </c>
      <c r="D38" s="45" t="s">
        <v>73</v>
      </c>
      <c r="E38" s="45" t="s">
        <v>74</v>
      </c>
      <c r="F38" s="45" t="s">
        <v>75</v>
      </c>
      <c r="G38" s="45" t="s">
        <v>76</v>
      </c>
    </row>
    <row r="39" spans="1:7" x14ac:dyDescent="0.3">
      <c r="B39" s="52" t="s">
        <v>215</v>
      </c>
      <c r="C39" s="51"/>
      <c r="D39" s="51"/>
      <c r="E39" s="51"/>
      <c r="F39" s="51"/>
      <c r="G39" s="51"/>
    </row>
    <row r="40" spans="1:7" hidden="1" outlineLevel="1" x14ac:dyDescent="0.3">
      <c r="B40" s="47" t="s">
        <v>194</v>
      </c>
      <c r="C40" s="47" t="s">
        <v>195</v>
      </c>
      <c r="D40" s="49">
        <v>8000</v>
      </c>
      <c r="E40" s="47" t="s">
        <v>196</v>
      </c>
      <c r="F40" s="47" t="s">
        <v>95</v>
      </c>
      <c r="G40" s="49">
        <v>0</v>
      </c>
    </row>
    <row r="41" spans="1:7" hidden="1" outlineLevel="1" x14ac:dyDescent="0.3">
      <c r="B41" s="47" t="s">
        <v>197</v>
      </c>
      <c r="C41" s="47" t="s">
        <v>198</v>
      </c>
      <c r="D41" s="49">
        <v>10000</v>
      </c>
      <c r="E41" s="47" t="s">
        <v>199</v>
      </c>
      <c r="F41" s="47" t="s">
        <v>95</v>
      </c>
      <c r="G41" s="49">
        <v>0</v>
      </c>
    </row>
    <row r="42" spans="1:7" hidden="1" outlineLevel="1" x14ac:dyDescent="0.3">
      <c r="B42" s="47" t="s">
        <v>138</v>
      </c>
      <c r="C42" s="47" t="s">
        <v>200</v>
      </c>
      <c r="D42" s="49">
        <v>12000</v>
      </c>
      <c r="E42" s="47" t="s">
        <v>201</v>
      </c>
      <c r="F42" s="47" t="s">
        <v>95</v>
      </c>
      <c r="G42" s="49">
        <v>0</v>
      </c>
    </row>
    <row r="43" spans="1:7" hidden="1" outlineLevel="1" x14ac:dyDescent="0.3">
      <c r="B43" s="47" t="s">
        <v>202</v>
      </c>
      <c r="C43" s="47" t="s">
        <v>203</v>
      </c>
      <c r="D43" s="49">
        <v>9000</v>
      </c>
      <c r="E43" s="47" t="s">
        <v>204</v>
      </c>
      <c r="F43" s="47" t="s">
        <v>95</v>
      </c>
      <c r="G43" s="49">
        <v>0</v>
      </c>
    </row>
    <row r="44" spans="1:7" collapsed="1" x14ac:dyDescent="0.3">
      <c r="B44" s="47"/>
      <c r="C44" s="47"/>
      <c r="D44" s="49"/>
      <c r="E44" s="47"/>
      <c r="F44" s="47"/>
      <c r="G44" s="49"/>
    </row>
    <row r="45" spans="1:7" x14ac:dyDescent="0.3">
      <c r="B45" s="55" t="s">
        <v>216</v>
      </c>
      <c r="C45" s="47"/>
      <c r="D45" s="49"/>
      <c r="E45" s="47"/>
      <c r="F45" s="47"/>
      <c r="G45" s="49"/>
    </row>
    <row r="46" spans="1:7" hidden="1" outlineLevel="1" x14ac:dyDescent="0.3">
      <c r="B46" s="47" t="s">
        <v>205</v>
      </c>
      <c r="C46" s="47" t="s">
        <v>206</v>
      </c>
      <c r="D46" s="49">
        <v>10000</v>
      </c>
      <c r="E46" s="47" t="s">
        <v>207</v>
      </c>
      <c r="F46" s="47" t="s">
        <v>95</v>
      </c>
      <c r="G46" s="47">
        <v>0</v>
      </c>
    </row>
    <row r="47" spans="1:7" hidden="1" outlineLevel="1" x14ac:dyDescent="0.3">
      <c r="B47" s="47" t="s">
        <v>208</v>
      </c>
      <c r="C47" s="47" t="s">
        <v>209</v>
      </c>
      <c r="D47" s="49">
        <v>15000</v>
      </c>
      <c r="E47" s="47" t="s">
        <v>210</v>
      </c>
      <c r="F47" s="47" t="s">
        <v>95</v>
      </c>
      <c r="G47" s="47">
        <v>0</v>
      </c>
    </row>
    <row r="48" spans="1:7" ht="15" hidden="1" outlineLevel="1" thickBot="1" x14ac:dyDescent="0.35">
      <c r="B48" s="44" t="s">
        <v>211</v>
      </c>
      <c r="C48" s="44" t="s">
        <v>212</v>
      </c>
      <c r="D48" s="48">
        <v>14000</v>
      </c>
      <c r="E48" s="44" t="s">
        <v>213</v>
      </c>
      <c r="F48" s="44" t="s">
        <v>111</v>
      </c>
      <c r="G48" s="44">
        <v>1000</v>
      </c>
    </row>
    <row r="49" spans="2:7" collapsed="1" x14ac:dyDescent="0.3">
      <c r="B49" s="46"/>
      <c r="C49" s="46"/>
      <c r="D49" s="50"/>
      <c r="E49" s="46"/>
      <c r="F49" s="46"/>
      <c r="G49" s="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4AE1-07CD-40DC-9F08-E03E25FC4646}">
  <dimension ref="A1:H37"/>
  <sheetViews>
    <sheetView showGridLines="0" workbookViewId="0">
      <selection activeCell="E24" sqref="E24"/>
    </sheetView>
  </sheetViews>
  <sheetFormatPr defaultRowHeight="14.4" outlineLevelRow="1" x14ac:dyDescent="0.3"/>
  <cols>
    <col min="1" max="1" width="2.33203125" customWidth="1"/>
    <col min="2" max="2" width="6.21875" bestFit="1" customWidth="1"/>
    <col min="3" max="3" width="19.21875" bestFit="1" customWidth="1"/>
    <col min="4" max="4" width="6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" t="s">
        <v>114</v>
      </c>
    </row>
    <row r="2" spans="1:8" x14ac:dyDescent="0.3">
      <c r="A2" s="1" t="s">
        <v>165</v>
      </c>
    </row>
    <row r="3" spans="1:8" x14ac:dyDescent="0.3">
      <c r="A3" s="1" t="s">
        <v>217</v>
      </c>
    </row>
    <row r="6" spans="1:8" ht="15" thickBot="1" x14ac:dyDescent="0.35">
      <c r="A6" t="s">
        <v>71</v>
      </c>
    </row>
    <row r="7" spans="1:8" x14ac:dyDescent="0.3">
      <c r="B7" s="53"/>
      <c r="C7" s="53"/>
      <c r="D7" s="53" t="s">
        <v>116</v>
      </c>
      <c r="E7" s="53" t="s">
        <v>118</v>
      </c>
      <c r="F7" s="53" t="s">
        <v>119</v>
      </c>
      <c r="G7" s="53" t="s">
        <v>121</v>
      </c>
      <c r="H7" s="53" t="s">
        <v>121</v>
      </c>
    </row>
    <row r="8" spans="1:8" ht="15" thickBot="1" x14ac:dyDescent="0.35">
      <c r="B8" s="54" t="s">
        <v>67</v>
      </c>
      <c r="C8" s="54" t="s">
        <v>68</v>
      </c>
      <c r="D8" s="54" t="s">
        <v>117</v>
      </c>
      <c r="E8" s="54" t="s">
        <v>8</v>
      </c>
      <c r="F8" s="54" t="s">
        <v>120</v>
      </c>
      <c r="G8" s="54" t="s">
        <v>122</v>
      </c>
      <c r="H8" s="54" t="s">
        <v>123</v>
      </c>
    </row>
    <row r="9" spans="1:8" x14ac:dyDescent="0.3">
      <c r="B9" s="52" t="s">
        <v>214</v>
      </c>
      <c r="C9" s="51"/>
      <c r="D9" s="51"/>
      <c r="E9" s="51"/>
      <c r="F9" s="51"/>
      <c r="G9" s="51"/>
      <c r="H9" s="51"/>
    </row>
    <row r="10" spans="1:8" hidden="1" outlineLevel="1" x14ac:dyDescent="0.3">
      <c r="B10" s="47" t="s">
        <v>170</v>
      </c>
      <c r="C10" s="47" t="s">
        <v>171</v>
      </c>
      <c r="D10" s="47">
        <v>0</v>
      </c>
      <c r="E10" s="47">
        <v>0.27999999999999992</v>
      </c>
      <c r="F10" s="47">
        <v>0.6</v>
      </c>
      <c r="G10" s="47">
        <v>1E+30</v>
      </c>
      <c r="H10" s="47">
        <v>0.27999999999999992</v>
      </c>
    </row>
    <row r="11" spans="1:8" hidden="1" outlineLevel="1" x14ac:dyDescent="0.3">
      <c r="B11" s="47" t="s">
        <v>172</v>
      </c>
      <c r="C11" s="47" t="s">
        <v>173</v>
      </c>
      <c r="D11" s="47">
        <v>0</v>
      </c>
      <c r="E11" s="47">
        <v>0.30000000000000016</v>
      </c>
      <c r="F11" s="47">
        <v>0.56000000000000016</v>
      </c>
      <c r="G11" s="47">
        <v>1E+30</v>
      </c>
      <c r="H11" s="47">
        <v>0.30000000000000016</v>
      </c>
    </row>
    <row r="12" spans="1:8" hidden="1" outlineLevel="1" x14ac:dyDescent="0.3">
      <c r="B12" s="47" t="s">
        <v>174</v>
      </c>
      <c r="C12" s="47" t="s">
        <v>175</v>
      </c>
      <c r="D12" s="47">
        <v>10000</v>
      </c>
      <c r="E12" s="47">
        <v>0</v>
      </c>
      <c r="F12" s="47">
        <v>0.21999999999999997</v>
      </c>
      <c r="G12" s="47">
        <v>0.27999999999999992</v>
      </c>
      <c r="H12" s="47">
        <v>1E+30</v>
      </c>
    </row>
    <row r="13" spans="1:8" hidden="1" outlineLevel="1" x14ac:dyDescent="0.3">
      <c r="B13" s="47" t="s">
        <v>176</v>
      </c>
      <c r="C13" s="47" t="s">
        <v>177</v>
      </c>
      <c r="D13" s="47">
        <v>0</v>
      </c>
      <c r="E13" s="47">
        <v>0.31000000000000005</v>
      </c>
      <c r="F13" s="47">
        <v>0.40000000000000013</v>
      </c>
      <c r="G13" s="47">
        <v>1E+30</v>
      </c>
      <c r="H13" s="47">
        <v>0.31000000000000005</v>
      </c>
    </row>
    <row r="14" spans="1:8" hidden="1" outlineLevel="1" x14ac:dyDescent="0.3">
      <c r="B14" s="47" t="s">
        <v>178</v>
      </c>
      <c r="C14" s="47" t="s">
        <v>179</v>
      </c>
      <c r="D14" s="47">
        <v>5000</v>
      </c>
      <c r="E14" s="47">
        <v>0</v>
      </c>
      <c r="F14" s="47">
        <v>0.35999999999999988</v>
      </c>
      <c r="G14" s="47">
        <v>2.0000000000000018E-2</v>
      </c>
      <c r="H14" s="47">
        <v>9.0000000000000302E-2</v>
      </c>
    </row>
    <row r="15" spans="1:8" hidden="1" outlineLevel="1" x14ac:dyDescent="0.3">
      <c r="B15" s="47" t="s">
        <v>180</v>
      </c>
      <c r="C15" s="47" t="s">
        <v>181</v>
      </c>
      <c r="D15" s="47">
        <v>10000</v>
      </c>
      <c r="E15" s="47">
        <v>0</v>
      </c>
      <c r="F15" s="47">
        <v>0.29999999999999982</v>
      </c>
      <c r="G15" s="47">
        <v>9.0000000000000302E-2</v>
      </c>
      <c r="H15" s="47">
        <v>0.58999999999999986</v>
      </c>
    </row>
    <row r="16" spans="1:8" hidden="1" outlineLevel="1" x14ac:dyDescent="0.3">
      <c r="B16" s="47" t="s">
        <v>182</v>
      </c>
      <c r="C16" s="47" t="s">
        <v>183</v>
      </c>
      <c r="D16" s="47">
        <v>0</v>
      </c>
      <c r="E16" s="47">
        <v>2.0000000000000018E-2</v>
      </c>
      <c r="F16" s="47">
        <v>0.2799999999999998</v>
      </c>
      <c r="G16" s="47">
        <v>1E+30</v>
      </c>
      <c r="H16" s="47">
        <v>2.0000000000000018E-2</v>
      </c>
    </row>
    <row r="17" spans="1:8" hidden="1" outlineLevel="1" x14ac:dyDescent="0.3">
      <c r="B17" s="47" t="s">
        <v>184</v>
      </c>
      <c r="C17" s="47" t="s">
        <v>185</v>
      </c>
      <c r="D17" s="47">
        <v>0</v>
      </c>
      <c r="E17" s="47">
        <v>0.45000000000000018</v>
      </c>
      <c r="F17" s="47">
        <v>0.58000000000000007</v>
      </c>
      <c r="G17" s="47">
        <v>1E+30</v>
      </c>
      <c r="H17" s="47">
        <v>0.45000000000000018</v>
      </c>
    </row>
    <row r="18" spans="1:8" hidden="1" outlineLevel="1" x14ac:dyDescent="0.3">
      <c r="B18" s="47" t="s">
        <v>186</v>
      </c>
      <c r="C18" s="47" t="s">
        <v>187</v>
      </c>
      <c r="D18" s="47">
        <v>3000</v>
      </c>
      <c r="E18" s="47">
        <v>0</v>
      </c>
      <c r="F18" s="47">
        <v>0.64999999999999991</v>
      </c>
      <c r="G18" s="47">
        <v>9.0000000000000302E-2</v>
      </c>
      <c r="H18" s="47">
        <v>2.0000000000000018E-2</v>
      </c>
    </row>
    <row r="19" spans="1:8" hidden="1" outlineLevel="1" x14ac:dyDescent="0.3">
      <c r="B19" s="47" t="s">
        <v>188</v>
      </c>
      <c r="C19" s="47" t="s">
        <v>189</v>
      </c>
      <c r="D19" s="47">
        <v>0</v>
      </c>
      <c r="E19" s="47">
        <v>9.0000000000000302E-2</v>
      </c>
      <c r="F19" s="47">
        <v>0.68000000000000016</v>
      </c>
      <c r="G19" s="47">
        <v>1E+30</v>
      </c>
      <c r="H19" s="47">
        <v>9.0000000000000302E-2</v>
      </c>
    </row>
    <row r="20" spans="1:8" hidden="1" outlineLevel="1" x14ac:dyDescent="0.3">
      <c r="B20" s="47" t="s">
        <v>190</v>
      </c>
      <c r="C20" s="47" t="s">
        <v>191</v>
      </c>
      <c r="D20" s="47">
        <v>2000</v>
      </c>
      <c r="E20" s="47">
        <v>0</v>
      </c>
      <c r="F20" s="47">
        <v>0.54999999999999982</v>
      </c>
      <c r="G20" s="47">
        <v>2.0000000000000018E-2</v>
      </c>
      <c r="H20" s="47">
        <v>0.27999999999999992</v>
      </c>
    </row>
    <row r="21" spans="1:8" ht="15" hidden="1" outlineLevel="1" thickBot="1" x14ac:dyDescent="0.35">
      <c r="B21" s="44" t="s">
        <v>192</v>
      </c>
      <c r="C21" s="44" t="s">
        <v>193</v>
      </c>
      <c r="D21" s="44">
        <v>9000</v>
      </c>
      <c r="E21" s="44">
        <v>0</v>
      </c>
      <c r="F21" s="44">
        <v>0.41999999999999993</v>
      </c>
      <c r="G21" s="44">
        <v>0.31000000000000005</v>
      </c>
      <c r="H21" s="44">
        <v>0.41999999999999993</v>
      </c>
    </row>
    <row r="22" spans="1:8" collapsed="1" x14ac:dyDescent="0.3">
      <c r="B22" s="46"/>
      <c r="C22" s="46"/>
      <c r="D22" s="46"/>
      <c r="E22" s="46"/>
      <c r="F22" s="46"/>
      <c r="G22" s="46"/>
      <c r="H22" s="46"/>
    </row>
    <row r="24" spans="1:8" ht="15" thickBot="1" x14ac:dyDescent="0.35">
      <c r="A24" t="s">
        <v>3</v>
      </c>
    </row>
    <row r="25" spans="1:8" x14ac:dyDescent="0.3">
      <c r="B25" s="53"/>
      <c r="C25" s="53"/>
      <c r="D25" s="53" t="s">
        <v>116</v>
      </c>
      <c r="E25" s="53" t="s">
        <v>124</v>
      </c>
      <c r="F25" s="53" t="s">
        <v>126</v>
      </c>
      <c r="G25" s="53" t="s">
        <v>121</v>
      </c>
      <c r="H25" s="53" t="s">
        <v>121</v>
      </c>
    </row>
    <row r="26" spans="1:8" ht="15" thickBot="1" x14ac:dyDescent="0.35">
      <c r="B26" s="54" t="s">
        <v>67</v>
      </c>
      <c r="C26" s="54" t="s">
        <v>68</v>
      </c>
      <c r="D26" s="54" t="s">
        <v>117</v>
      </c>
      <c r="E26" s="54" t="s">
        <v>125</v>
      </c>
      <c r="F26" s="54" t="s">
        <v>127</v>
      </c>
      <c r="G26" s="54" t="s">
        <v>122</v>
      </c>
      <c r="H26" s="54" t="s">
        <v>123</v>
      </c>
    </row>
    <row r="27" spans="1:8" x14ac:dyDescent="0.3">
      <c r="B27" s="52" t="s">
        <v>215</v>
      </c>
      <c r="C27" s="51"/>
      <c r="D27" s="51"/>
      <c r="E27" s="51"/>
      <c r="F27" s="51"/>
      <c r="G27" s="51"/>
      <c r="H27" s="51"/>
    </row>
    <row r="28" spans="1:8" hidden="1" outlineLevel="1" x14ac:dyDescent="0.3">
      <c r="B28" s="47" t="s">
        <v>194</v>
      </c>
      <c r="C28" s="47" t="s">
        <v>195</v>
      </c>
      <c r="D28" s="47">
        <v>8000</v>
      </c>
      <c r="E28" s="47">
        <v>0.64999999999999991</v>
      </c>
      <c r="F28" s="47">
        <v>8000</v>
      </c>
      <c r="G28" s="47">
        <v>1000</v>
      </c>
      <c r="H28" s="47">
        <v>3000</v>
      </c>
    </row>
    <row r="29" spans="1:8" hidden="1" outlineLevel="1" x14ac:dyDescent="0.3">
      <c r="B29" s="47" t="s">
        <v>197</v>
      </c>
      <c r="C29" s="47" t="s">
        <v>198</v>
      </c>
      <c r="D29" s="47">
        <v>10000</v>
      </c>
      <c r="E29" s="47">
        <v>0.58999999999999986</v>
      </c>
      <c r="F29" s="47">
        <v>10000</v>
      </c>
      <c r="G29" s="47">
        <v>1000</v>
      </c>
      <c r="H29" s="47">
        <v>3000</v>
      </c>
    </row>
    <row r="30" spans="1:8" hidden="1" outlineLevel="1" x14ac:dyDescent="0.3">
      <c r="B30" s="47" t="s">
        <v>138</v>
      </c>
      <c r="C30" s="47" t="s">
        <v>200</v>
      </c>
      <c r="D30" s="47">
        <v>12000</v>
      </c>
      <c r="E30" s="47">
        <v>0.54999999999999982</v>
      </c>
      <c r="F30" s="47">
        <v>12000</v>
      </c>
      <c r="G30" s="47">
        <v>1000</v>
      </c>
      <c r="H30" s="47">
        <v>2000</v>
      </c>
    </row>
    <row r="31" spans="1:8" hidden="1" outlineLevel="1" x14ac:dyDescent="0.3">
      <c r="B31" s="47" t="s">
        <v>202</v>
      </c>
      <c r="C31" s="47" t="s">
        <v>203</v>
      </c>
      <c r="D31" s="47">
        <v>9000</v>
      </c>
      <c r="E31" s="47">
        <v>0.41999999999999993</v>
      </c>
      <c r="F31" s="47">
        <v>9000</v>
      </c>
      <c r="G31" s="47">
        <v>1000</v>
      </c>
      <c r="H31" s="47">
        <v>9000</v>
      </c>
    </row>
    <row r="32" spans="1:8" collapsed="1" x14ac:dyDescent="0.3">
      <c r="B32" s="47"/>
      <c r="C32" s="47"/>
      <c r="D32" s="47"/>
      <c r="E32" s="47"/>
      <c r="F32" s="47"/>
      <c r="G32" s="47"/>
      <c r="H32" s="47"/>
    </row>
    <row r="33" spans="2:8" x14ac:dyDescent="0.3">
      <c r="B33" s="55" t="s">
        <v>216</v>
      </c>
      <c r="C33" s="47"/>
      <c r="D33" s="47"/>
      <c r="E33" s="47"/>
      <c r="F33" s="47"/>
      <c r="G33" s="47"/>
      <c r="H33" s="47"/>
    </row>
    <row r="34" spans="2:8" hidden="1" outlineLevel="1" x14ac:dyDescent="0.3">
      <c r="B34" s="47" t="s">
        <v>205</v>
      </c>
      <c r="C34" s="47" t="s">
        <v>206</v>
      </c>
      <c r="D34" s="47">
        <v>10000</v>
      </c>
      <c r="E34" s="47">
        <v>-0.32999999999999985</v>
      </c>
      <c r="F34" s="47">
        <v>10000</v>
      </c>
      <c r="G34" s="47">
        <v>2000</v>
      </c>
      <c r="H34" s="47">
        <v>1000</v>
      </c>
    </row>
    <row r="35" spans="2:8" hidden="1" outlineLevel="1" x14ac:dyDescent="0.3">
      <c r="B35" s="47" t="s">
        <v>208</v>
      </c>
      <c r="C35" s="47" t="s">
        <v>209</v>
      </c>
      <c r="D35" s="47">
        <v>15000</v>
      </c>
      <c r="E35" s="47">
        <v>-0.29000000000000004</v>
      </c>
      <c r="F35" s="47">
        <v>15000</v>
      </c>
      <c r="G35" s="47">
        <v>3000</v>
      </c>
      <c r="H35" s="47">
        <v>1000</v>
      </c>
    </row>
    <row r="36" spans="2:8" ht="15" hidden="1" outlineLevel="1" thickBot="1" x14ac:dyDescent="0.35">
      <c r="B36" s="44" t="s">
        <v>211</v>
      </c>
      <c r="C36" s="44" t="s">
        <v>212</v>
      </c>
      <c r="D36" s="44">
        <v>14000</v>
      </c>
      <c r="E36" s="44">
        <v>0</v>
      </c>
      <c r="F36" s="44">
        <v>15000</v>
      </c>
      <c r="G36" s="44">
        <v>1E+30</v>
      </c>
      <c r="H36" s="44">
        <v>1000</v>
      </c>
    </row>
    <row r="37" spans="2:8" collapsed="1" x14ac:dyDescent="0.3">
      <c r="B37" s="46"/>
      <c r="C37" s="46"/>
      <c r="D37" s="46"/>
      <c r="E37" s="46"/>
      <c r="F37" s="46"/>
      <c r="G37" s="46"/>
      <c r="H37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E176-D2EB-4E2A-9684-6B02818CD4EC}">
  <dimension ref="A1:G18"/>
  <sheetViews>
    <sheetView workbookViewId="0">
      <selection activeCell="C12" sqref="C12:F14"/>
    </sheetView>
  </sheetViews>
  <sheetFormatPr defaultRowHeight="14.4" x14ac:dyDescent="0.3"/>
  <cols>
    <col min="1" max="1" width="9.88671875" customWidth="1"/>
    <col min="2" max="2" width="12.88671875" customWidth="1"/>
    <col min="3" max="7" width="10.44140625" customWidth="1"/>
  </cols>
  <sheetData>
    <row r="1" spans="1:7" x14ac:dyDescent="0.3">
      <c r="A1" s="1" t="s">
        <v>54</v>
      </c>
    </row>
    <row r="3" spans="1:7" x14ac:dyDescent="0.3">
      <c r="A3" s="1" t="s">
        <v>53</v>
      </c>
    </row>
    <row r="4" spans="1:7" s="28" customFormat="1" x14ac:dyDescent="0.3">
      <c r="C4" s="42" t="s">
        <v>50</v>
      </c>
      <c r="D4" s="42" t="s">
        <v>49</v>
      </c>
      <c r="E4" s="42" t="s">
        <v>48</v>
      </c>
      <c r="F4" s="42" t="s">
        <v>47</v>
      </c>
      <c r="G4" s="41" t="s">
        <v>52</v>
      </c>
    </row>
    <row r="5" spans="1:7" x14ac:dyDescent="0.3">
      <c r="B5" t="s">
        <v>45</v>
      </c>
      <c r="C5" s="40">
        <v>0.6</v>
      </c>
      <c r="D5" s="39">
        <v>0.56000000000000005</v>
      </c>
      <c r="E5" s="39">
        <v>0.22</v>
      </c>
      <c r="F5" s="38">
        <v>0.4</v>
      </c>
      <c r="G5" s="31">
        <v>10000</v>
      </c>
    </row>
    <row r="6" spans="1:7" x14ac:dyDescent="0.3">
      <c r="B6" t="s">
        <v>44</v>
      </c>
      <c r="C6" s="37">
        <v>0.36</v>
      </c>
      <c r="D6" s="36">
        <v>0.3</v>
      </c>
      <c r="E6" s="36">
        <v>0.28000000000000003</v>
      </c>
      <c r="F6" s="35">
        <v>0.57999999999999996</v>
      </c>
      <c r="G6" s="31">
        <v>15000</v>
      </c>
    </row>
    <row r="7" spans="1:7" x14ac:dyDescent="0.3">
      <c r="B7" t="s">
        <v>43</v>
      </c>
      <c r="C7" s="34">
        <v>0.65</v>
      </c>
      <c r="D7" s="33">
        <v>0.68</v>
      </c>
      <c r="E7" s="33">
        <v>0.55000000000000004</v>
      </c>
      <c r="F7" s="32">
        <v>0.42</v>
      </c>
      <c r="G7" s="31">
        <v>15000</v>
      </c>
    </row>
    <row r="8" spans="1:7" s="28" customFormat="1" x14ac:dyDescent="0.3">
      <c r="B8" s="30" t="s">
        <v>51</v>
      </c>
      <c r="C8" s="29">
        <v>8000</v>
      </c>
      <c r="D8" s="29">
        <v>10000</v>
      </c>
      <c r="E8" s="29">
        <v>12000</v>
      </c>
      <c r="F8" s="29">
        <v>9000</v>
      </c>
    </row>
    <row r="10" spans="1:7" x14ac:dyDescent="0.3">
      <c r="A10" s="1" t="s">
        <v>0</v>
      </c>
    </row>
    <row r="11" spans="1:7" x14ac:dyDescent="0.3">
      <c r="C11" s="27" t="s">
        <v>50</v>
      </c>
      <c r="D11" s="27" t="s">
        <v>49</v>
      </c>
      <c r="E11" s="27" t="s">
        <v>48</v>
      </c>
      <c r="F11" s="27" t="s">
        <v>47</v>
      </c>
      <c r="G11" s="4" t="s">
        <v>46</v>
      </c>
    </row>
    <row r="12" spans="1:7" x14ac:dyDescent="0.3">
      <c r="B12" t="s">
        <v>45</v>
      </c>
      <c r="C12" s="26">
        <v>0</v>
      </c>
      <c r="D12" s="25">
        <v>0</v>
      </c>
      <c r="E12" s="25">
        <v>10000</v>
      </c>
      <c r="F12" s="24">
        <v>0</v>
      </c>
      <c r="G12">
        <f>SUM(C12:F12)</f>
        <v>10000</v>
      </c>
    </row>
    <row r="13" spans="1:7" x14ac:dyDescent="0.3">
      <c r="B13" t="s">
        <v>44</v>
      </c>
      <c r="C13" s="23">
        <v>5000</v>
      </c>
      <c r="D13" s="22">
        <v>10000</v>
      </c>
      <c r="E13" s="22">
        <v>0</v>
      </c>
      <c r="F13" s="21">
        <v>0</v>
      </c>
      <c r="G13">
        <f>SUM(C13:F13)</f>
        <v>15000</v>
      </c>
    </row>
    <row r="14" spans="1:7" x14ac:dyDescent="0.3">
      <c r="B14" t="s">
        <v>43</v>
      </c>
      <c r="C14" s="20">
        <v>3000</v>
      </c>
      <c r="D14" s="19">
        <v>0</v>
      </c>
      <c r="E14" s="19">
        <v>2000</v>
      </c>
      <c r="F14" s="18">
        <v>9000</v>
      </c>
      <c r="G14">
        <f>SUM(C14:F14)</f>
        <v>14000</v>
      </c>
    </row>
    <row r="15" spans="1:7" x14ac:dyDescent="0.3">
      <c r="B15" s="17" t="s">
        <v>42</v>
      </c>
      <c r="C15">
        <f>SUM(C12:C14)</f>
        <v>8000</v>
      </c>
      <c r="D15">
        <f>SUM(D12:D14)</f>
        <v>10000</v>
      </c>
      <c r="E15">
        <f>SUM(E12:E14)</f>
        <v>12000</v>
      </c>
      <c r="F15">
        <f>SUM(F12:F14)</f>
        <v>9000</v>
      </c>
      <c r="G15" s="16">
        <f>SUM(G12:G14)</f>
        <v>39000</v>
      </c>
    </row>
    <row r="17" spans="1:3" x14ac:dyDescent="0.3">
      <c r="A17" s="1" t="s">
        <v>1</v>
      </c>
    </row>
    <row r="18" spans="1:3" x14ac:dyDescent="0.3">
      <c r="B18" t="s">
        <v>41</v>
      </c>
      <c r="C18" s="15">
        <f>SUMPRODUCT(C5:F7,C12:F14)</f>
        <v>13830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Levels xmlns="7a6e37b5-1edd-440d-8fb5-458a524f50c1" xsi:nil="true"/>
    <_ip_UnifiedCompliancePolicyUIAction xmlns="http://schemas.microsoft.com/sharepoint/v3" xsi:nil="true"/>
    <MigrationWizId xmlns="7a6e37b5-1edd-440d-8fb5-458a524f50c1" xsi:nil="true"/>
    <MigrationWizIdPermissions xmlns="7a6e37b5-1edd-440d-8fb5-458a524f50c1" xsi:nil="true"/>
    <MigrationWizIdSecurityGroups xmlns="7a6e37b5-1edd-440d-8fb5-458a524f50c1" xsi:nil="true"/>
    <_ip_UnifiedCompliancePolicyProperties xmlns="http://schemas.microsoft.com/sharepoint/v3" xsi:nil="true"/>
    <MigrationWizIdDocumentLibraryPermissions xmlns="7a6e37b5-1edd-440d-8fb5-458a524f50c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CF5AD6D8DCD440A6B8A117BF8AF6A2" ma:contentTypeVersion="19" ma:contentTypeDescription="Create a new document." ma:contentTypeScope="" ma:versionID="fe33cc48d2c41d6e8d3a5189c5bed1ef">
  <xsd:schema xmlns:xsd="http://www.w3.org/2001/XMLSchema" xmlns:xs="http://www.w3.org/2001/XMLSchema" xmlns:p="http://schemas.microsoft.com/office/2006/metadata/properties" xmlns:ns1="http://schemas.microsoft.com/sharepoint/v3" xmlns:ns3="7a6e37b5-1edd-440d-8fb5-458a524f50c1" xmlns:ns4="3d6dd6d0-93c8-45ce-b910-d93d26537f89" targetNamespace="http://schemas.microsoft.com/office/2006/metadata/properties" ma:root="true" ma:fieldsID="babe40048319d7be5a6c80724fce2971" ns1:_="" ns3:_="" ns4:_="">
    <xsd:import namespace="http://schemas.microsoft.com/sharepoint/v3"/>
    <xsd:import namespace="7a6e37b5-1edd-440d-8fb5-458a524f50c1"/>
    <xsd:import namespace="3d6dd6d0-93c8-45ce-b910-d93d26537f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e37b5-1edd-440d-8fb5-458a524f50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igrationWizId" ma:index="17" nillable="true" ma:displayName="MigrationWizId" ma:internalName="MigrationWizId">
      <xsd:simpleType>
        <xsd:restriction base="dms:Text"/>
      </xsd:simpleType>
    </xsd:element>
    <xsd:element name="MigrationWizIdPermissions" ma:index="18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9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20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21" nillable="true" ma:displayName="MigrationWizIdSecurityGroups" ma:internalName="MigrationWizIdSecurityGroup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dd6d0-93c8-45ce-b910-d93d26537f89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889DAB-45C9-4188-A201-88002631545A}">
  <ds:schemaRefs>
    <ds:schemaRef ds:uri="http://schemas.microsoft.com/sharepoint/v3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7a6e37b5-1edd-440d-8fb5-458a524f50c1"/>
    <ds:schemaRef ds:uri="http://purl.org/dc/dcmitype/"/>
    <ds:schemaRef ds:uri="http://schemas.microsoft.com/office/infopath/2007/PartnerControls"/>
    <ds:schemaRef ds:uri="3d6dd6d0-93c8-45ce-b910-d93d26537f8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DBE9B04-63F8-475B-972B-0F839A29FD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6e37b5-1edd-440d-8fb5-458a524f50c1"/>
    <ds:schemaRef ds:uri="3d6dd6d0-93c8-45ce-b910-d93d26537f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1AC9BD-87DB-4604-A279-BBDE005A3D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Answer Report 1</vt:lpstr>
      <vt:lpstr>Sensitivity Report 1</vt:lpstr>
      <vt:lpstr>Staff Scheduling</vt:lpstr>
      <vt:lpstr>Answer Report 2</vt:lpstr>
      <vt:lpstr>Limits Report 1</vt:lpstr>
      <vt:lpstr>Keogh Coffee Roasters</vt:lpstr>
      <vt:lpstr>Answer Report 3</vt:lpstr>
      <vt:lpstr>Sensitivity Report 2</vt:lpstr>
      <vt:lpstr>Goodwin Manufacturing</vt:lpstr>
      <vt:lpstr>Answer Report 4</vt:lpstr>
      <vt:lpstr>Sensitivity Report 3</vt:lpstr>
      <vt:lpstr>Pizza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Platt</dc:creator>
  <cp:lastModifiedBy>George</cp:lastModifiedBy>
  <dcterms:created xsi:type="dcterms:W3CDTF">2015-11-22T23:56:32Z</dcterms:created>
  <dcterms:modified xsi:type="dcterms:W3CDTF">2022-05-15T21:37:06Z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0x01010024CF5AD6D8DCD440A6B8A117BF8AF6A2</vt:lpwstr>
  </property>
</Properties>
</file>