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eorge\Desktop\Analytics Projects\SpeadsheetAnalytics\"/>
    </mc:Choice>
  </mc:AlternateContent>
  <xr:revisionPtr revIDLastSave="0" documentId="13_ncr:1_{8EAD917B-9469-4205-B6B7-69D9EC4CFA45}" xr6:coauthVersionLast="47" xr6:coauthVersionMax="47" xr10:uidLastSave="{00000000-0000-0000-0000-000000000000}"/>
  <bookViews>
    <workbookView xWindow="-108" yWindow="-108" windowWidth="23256" windowHeight="12576" tabRatio="500" firstSheet="4" activeTab="7" xr2:uid="{00000000-000D-0000-FFFF-FFFF00000000}"/>
  </bookViews>
  <sheets>
    <sheet name="SUMPRODUCT " sheetId="1" r:id="rId1"/>
    <sheet name="SalesTransactions_VLOOKUP" sheetId="2" r:id="rId2"/>
    <sheet name="TaxRate_VLOOKUP" sheetId="3" r:id="rId3"/>
    <sheet name="MonthlyProductSalesQuery" sheetId="4" r:id="rId4"/>
    <sheet name="Littles Law" sheetId="5" r:id="rId5"/>
    <sheet name="Outsourcing Decision Model" sheetId="7" r:id="rId6"/>
    <sheet name="SalesData_DataValidation" sheetId="6" r:id="rId7"/>
    <sheet name="Tax Rate Schedule" sheetId="14" r:id="rId8"/>
  </sheets>
  <externalReferences>
    <externalReference r:id="rId9"/>
  </externalReferences>
  <definedNames>
    <definedName name="InterestRate">[1]Annual!$B$2</definedName>
    <definedName name="Principle">[1]Annual!$B$4</definedName>
    <definedName name="solver_adj" localSheetId="5" hidden="1">'Outsourcing Decision Model'!$B$12</definedName>
    <definedName name="solver_cvg" localSheetId="5" hidden="1">0.0001</definedName>
    <definedName name="solver_dia" localSheetId="5" hidden="1">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1000</definedName>
    <definedName name="solver_lin" localSheetId="5" hidden="1">2</definedName>
    <definedName name="solver_lva" localSheetId="5" hidden="1">0</definedName>
    <definedName name="solver_mip" localSheetId="5" hidden="1">5000</definedName>
    <definedName name="solver_msl" localSheetId="5" hidden="1">0</definedName>
    <definedName name="solver_neg" localSheetId="5" hidden="1">0</definedName>
    <definedName name="solver_nod" localSheetId="5" hidden="1">5000</definedName>
    <definedName name="solver_ntri" hidden="1">1000</definedName>
    <definedName name="solver_num" localSheetId="5" hidden="1">0</definedName>
    <definedName name="solver_nwt" localSheetId="5" hidden="1">1</definedName>
    <definedName name="solver_opt" localSheetId="5" hidden="1">'Outsourcing Decision Model'!$B$19</definedName>
    <definedName name="solver_pre" localSheetId="5" hidden="1">0.000001</definedName>
    <definedName name="solver_psi" localSheetId="5" hidden="1">0</definedName>
    <definedName name="solver_rbv" localSheetId="5" hidden="1">1</definedName>
    <definedName name="solver_rep" localSheetId="5" hidden="1">0</definedName>
    <definedName name="solver_rlx" localSheetId="5" hidden="1">0</definedName>
    <definedName name="solver_rsmp" hidden="1">2</definedName>
    <definedName name="solver_scl" localSheetId="5" hidden="1">0</definedName>
    <definedName name="solver_seed" hidden="1">0</definedName>
    <definedName name="solver_sho" localSheetId="5" hidden="1">0</definedName>
    <definedName name="solver_ssz" localSheetId="5" hidden="1">0</definedName>
    <definedName name="solver_tim" localSheetId="5" hidden="1">100</definedName>
    <definedName name="solver_tms" localSheetId="5" hidden="1">0</definedName>
    <definedName name="solver_tol" localSheetId="5" hidden="1">0.05</definedName>
    <definedName name="solver_typ" localSheetId="3" hidden="1">2</definedName>
    <definedName name="solver_typ" localSheetId="5" hidden="1">3</definedName>
    <definedName name="solver_val" localSheetId="5" hidden="1">0</definedName>
    <definedName name="solver_var" localSheetId="5" hidden="1">" "</definedName>
    <definedName name="solver_ver" localSheetId="3" hidden="1">12</definedName>
    <definedName name="solver_ver" localSheetId="5" hidden="1">7</definedName>
    <definedName name="solver_vir" localSheetId="5" hidden="1">1</definedName>
    <definedName name="solver_vol" localSheetId="5" hidden="1">0</definedName>
    <definedName name="Term">[1]Annual!$B$3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8" i="14" l="1"/>
  <c r="B17" i="14"/>
  <c r="K8" i="2"/>
  <c r="C10" i="14"/>
  <c r="C11" i="14"/>
  <c r="C12" i="14"/>
  <c r="C13" i="14"/>
  <c r="C14" i="14"/>
  <c r="B16" i="7"/>
  <c r="B19" i="7" s="1"/>
  <c r="B20" i="7" s="1"/>
  <c r="B17" i="7"/>
  <c r="D4" i="6" l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B5" i="5"/>
  <c r="I8" i="4"/>
  <c r="C2" i="3"/>
  <c r="J5" i="2"/>
  <c r="B18" i="1"/>
  <c r="A14" i="1"/>
  <c r="B10" i="5" l="1"/>
  <c r="B8" i="5"/>
  <c r="B6" i="5"/>
  <c r="B9" i="5"/>
</calcChain>
</file>

<file path=xl/sharedStrings.xml><?xml version="1.0" encoding="utf-8"?>
<sst xmlns="http://schemas.openxmlformats.org/spreadsheetml/2006/main" count="2001" uniqueCount="100">
  <si>
    <t>Year</t>
  </si>
  <si>
    <t>Region</t>
  </si>
  <si>
    <t>Price</t>
  </si>
  <si>
    <t>Units Sold</t>
  </si>
  <si>
    <t>North</t>
  </si>
  <si>
    <t>South</t>
  </si>
  <si>
    <t>East</t>
  </si>
  <si>
    <t>West</t>
  </si>
  <si>
    <t>Total Revenue</t>
  </si>
  <si>
    <t>DVD</t>
  </si>
  <si>
    <t>Web</t>
  </si>
  <si>
    <t>Credit</t>
  </si>
  <si>
    <t>Paypal</t>
  </si>
  <si>
    <t>Email</t>
  </si>
  <si>
    <t>Book</t>
  </si>
  <si>
    <t>Customer ID</t>
  </si>
  <si>
    <t>Time Of Day</t>
  </si>
  <si>
    <t>Product</t>
  </si>
  <si>
    <t>Amount</t>
  </si>
  <si>
    <t>Source</t>
  </si>
  <si>
    <t>Transaction Code</t>
  </si>
  <si>
    <t xml:space="preserve">Payment </t>
  </si>
  <si>
    <t>Cust ID</t>
  </si>
  <si>
    <t>Transaction code</t>
  </si>
  <si>
    <t>Sales Transactions: July 14</t>
  </si>
  <si>
    <t>$406,751+</t>
  </si>
  <si>
    <t>$405,101 to 406,750</t>
  </si>
  <si>
    <t>$186,351 to $405,100</t>
  </si>
  <si>
    <t>$89,351 to $186,350</t>
  </si>
  <si>
    <t>$36,901 to $89,350</t>
  </si>
  <si>
    <t>$9,076 to $36,900</t>
  </si>
  <si>
    <t>$0 to $9,075</t>
  </si>
  <si>
    <t>Tax Rate</t>
  </si>
  <si>
    <t>Income</t>
  </si>
  <si>
    <t>Single Filers</t>
  </si>
  <si>
    <t>2014 Tax Rates</t>
  </si>
  <si>
    <t>December</t>
  </si>
  <si>
    <t>November</t>
  </si>
  <si>
    <t>October</t>
  </si>
  <si>
    <t>September</t>
  </si>
  <si>
    <t>August</t>
  </si>
  <si>
    <t>July</t>
  </si>
  <si>
    <t>June</t>
  </si>
  <si>
    <t>Sales</t>
  </si>
  <si>
    <t>May</t>
  </si>
  <si>
    <t>April</t>
  </si>
  <si>
    <t>B</t>
  </si>
  <si>
    <t>March</t>
  </si>
  <si>
    <t>Month</t>
  </si>
  <si>
    <t>February</t>
  </si>
  <si>
    <t>January</t>
  </si>
  <si>
    <t>Sales Lookup</t>
  </si>
  <si>
    <t>E</t>
  </si>
  <si>
    <t>D</t>
  </si>
  <si>
    <t>C</t>
  </si>
  <si>
    <t>A</t>
  </si>
  <si>
    <t xml:space="preserve">Product  </t>
  </si>
  <si>
    <t>Using INDEX + MATCH</t>
  </si>
  <si>
    <t>Sales Units</t>
  </si>
  <si>
    <t>Work-in-process (WIP)</t>
  </si>
  <si>
    <t>Flow Time (T)</t>
  </si>
  <si>
    <t>Throughput ( R )</t>
  </si>
  <si>
    <t>Enter any two of the three values only in the yellow cells and the spreadsheet will calculate the third.</t>
  </si>
  <si>
    <t>Little's Law</t>
  </si>
  <si>
    <t>*Rates the amount of competition for sales of the products sold to these customers: 1 = very little competition to 5 = very competitive</t>
  </si>
  <si>
    <t>Competitive Rating*</t>
  </si>
  <si>
    <t>Industry Code</t>
  </si>
  <si>
    <t>Gross Profit</t>
  </si>
  <si>
    <t>Gross Sales</t>
  </si>
  <si>
    <t xml:space="preserve"> Percent Gross Profit</t>
  </si>
  <si>
    <t>Customer</t>
  </si>
  <si>
    <t>Sales Data</t>
  </si>
  <si>
    <t>Best Decision</t>
  </si>
  <si>
    <t>Cost difference (Manufacture - Purchase)</t>
  </si>
  <si>
    <t>Total purchased cost</t>
  </si>
  <si>
    <t>Total manufacturing cost</t>
  </si>
  <si>
    <t>Model</t>
  </si>
  <si>
    <t>Production volume</t>
  </si>
  <si>
    <t>Unit cost</t>
  </si>
  <si>
    <t>Purchased from supplier</t>
  </si>
  <si>
    <t>Unit variable cost</t>
  </si>
  <si>
    <t>Fixed cost</t>
  </si>
  <si>
    <t>Manufactured in-house</t>
  </si>
  <si>
    <t>Data</t>
  </si>
  <si>
    <t>Outsourcing Decision Model</t>
  </si>
  <si>
    <t>Total Tax:</t>
  </si>
  <si>
    <t>Tax Rate:</t>
  </si>
  <si>
    <t>Income:</t>
  </si>
  <si>
    <t>--</t>
  </si>
  <si>
    <t> Single</t>
  </si>
  <si>
    <t>SCHEDULE X —</t>
  </si>
  <si>
    <t>Of the Excess Over</t>
  </si>
  <si>
    <t>Plus This %</t>
  </si>
  <si>
    <t>This Amount</t>
  </si>
  <si>
    <t>But Not Over</t>
  </si>
  <si>
    <t>Is Over</t>
  </si>
  <si>
    <t>THEN</t>
  </si>
  <si>
    <t>The TAX Is</t>
  </si>
  <si>
    <t>If TAXABLE INCOME</t>
  </si>
  <si>
    <t>Tax Rate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</si>
</sst>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&quot;$&quot;#,##0.00"/>
    <numFmt numFmtId="165" formatCode="_(* #,##0_);_(* \(#,##0\);_(* &quot;-&quot;??_);_(@_)"/>
    <numFmt numFmtId="166" formatCode="0.0%"/>
    <numFmt numFmtId="167" formatCode="&quot;$&quot;#,##0"/>
    <numFmt numFmtId="168" formatCode="_(&quot;$&quot;* #,##0_);_(&quot;$&quot;* \(#,##0\);_(&quot;$&quot;* &quot;-&quot;??_);_(@_)"/>
  </numFmts>
  <fonts count="20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charset val="128"/>
      <scheme val="minor"/>
    </font>
    <font>
      <sz val="10"/>
      <color theme="1"/>
      <name val="Calibri"/>
      <family val="2"/>
      <charset val="128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7" fillId="0" borderId="0"/>
    <xf numFmtId="0" fontId="11" fillId="0" borderId="0"/>
    <xf numFmtId="0" fontId="2" fillId="0" borderId="0"/>
    <xf numFmtId="9" fontId="17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126">
    <xf numFmtId="0" fontId="0" fillId="0" borderId="0" xfId="0"/>
    <xf numFmtId="16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7" fillId="0" borderId="0" xfId="5"/>
    <xf numFmtId="20" fontId="7" fillId="0" borderId="0" xfId="5" applyNumberFormat="1"/>
    <xf numFmtId="0" fontId="7" fillId="0" borderId="0" xfId="5" applyAlignment="1">
      <alignment horizontal="left"/>
    </xf>
    <xf numFmtId="8" fontId="7" fillId="0" borderId="0" xfId="5" applyNumberFormat="1"/>
    <xf numFmtId="6" fontId="7" fillId="0" borderId="0" xfId="5" applyNumberFormat="1"/>
    <xf numFmtId="0" fontId="7" fillId="2" borderId="1" xfId="5" applyFill="1" applyBorder="1"/>
    <xf numFmtId="0" fontId="8" fillId="0" borderId="0" xfId="5" applyFont="1"/>
    <xf numFmtId="20" fontId="8" fillId="0" borderId="2" xfId="5" applyNumberFormat="1" applyFont="1" applyBorder="1"/>
    <xf numFmtId="0" fontId="8" fillId="0" borderId="2" xfId="5" applyFont="1" applyBorder="1"/>
    <xf numFmtId="0" fontId="8" fillId="0" borderId="2" xfId="5" applyFont="1" applyBorder="1" applyAlignment="1">
      <alignment horizontal="left"/>
    </xf>
    <xf numFmtId="0" fontId="7" fillId="3" borderId="1" xfId="5" applyFill="1" applyBorder="1"/>
    <xf numFmtId="0" fontId="9" fillId="0" borderId="0" xfId="0" applyFont="1"/>
    <xf numFmtId="0" fontId="9" fillId="0" borderId="0" xfId="0" applyFont="1" applyFill="1" applyBorder="1" applyAlignment="1">
      <alignment vertical="center"/>
    </xf>
    <xf numFmtId="10" fontId="10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9" fontId="10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9" fontId="9" fillId="0" borderId="0" xfId="4" applyFont="1" applyFill="1" applyBorder="1"/>
    <xf numFmtId="9" fontId="9" fillId="4" borderId="1" xfId="4" applyFont="1" applyFill="1" applyBorder="1"/>
    <xf numFmtId="0" fontId="10" fillId="0" borderId="0" xfId="0" applyFont="1"/>
    <xf numFmtId="164" fontId="9" fillId="0" borderId="0" xfId="0" applyNumberFormat="1" applyFont="1" applyFill="1" applyBorder="1"/>
    <xf numFmtId="164" fontId="9" fillId="5" borderId="1" xfId="0" applyNumberFormat="1" applyFont="1" applyFill="1" applyBorder="1"/>
    <xf numFmtId="0" fontId="12" fillId="0" borderId="0" xfId="6" applyFont="1"/>
    <xf numFmtId="165" fontId="13" fillId="0" borderId="0" xfId="3" applyNumberFormat="1" applyFont="1"/>
    <xf numFmtId="0" fontId="14" fillId="0" borderId="0" xfId="6" applyFont="1"/>
    <xf numFmtId="165" fontId="13" fillId="3" borderId="1" xfId="3" applyNumberFormat="1" applyFont="1" applyFill="1" applyBorder="1"/>
    <xf numFmtId="0" fontId="13" fillId="0" borderId="0" xfId="6" applyFont="1"/>
    <xf numFmtId="0" fontId="13" fillId="6" borderId="1" xfId="6" applyFont="1" applyFill="1" applyBorder="1"/>
    <xf numFmtId="0" fontId="14" fillId="0" borderId="0" xfId="6" applyFont="1" applyAlignment="1">
      <alignment vertical="center"/>
    </xf>
    <xf numFmtId="0" fontId="14" fillId="0" borderId="3" xfId="6" applyFont="1" applyBorder="1" applyAlignment="1">
      <alignment horizontal="center"/>
    </xf>
    <xf numFmtId="0" fontId="14" fillId="0" borderId="3" xfId="6" applyFont="1" applyBorder="1"/>
    <xf numFmtId="0" fontId="14" fillId="0" borderId="0" xfId="6" applyFont="1" applyAlignment="1">
      <alignment horizontal="center"/>
    </xf>
    <xf numFmtId="0" fontId="15" fillId="0" borderId="0" xfId="6" applyFont="1"/>
    <xf numFmtId="0" fontId="2" fillId="0" borderId="0" xfId="7"/>
    <xf numFmtId="0" fontId="2" fillId="7" borderId="4" xfId="7" applyFill="1" applyBorder="1"/>
    <xf numFmtId="0" fontId="6" fillId="8" borderId="5" xfId="7" applyFont="1" applyFill="1" applyBorder="1" applyAlignment="1">
      <alignment horizontal="right"/>
    </xf>
    <xf numFmtId="0" fontId="2" fillId="7" borderId="6" xfId="7" applyFill="1" applyBorder="1"/>
    <xf numFmtId="0" fontId="6" fillId="8" borderId="7" xfId="7" applyFont="1" applyFill="1" applyBorder="1" applyAlignment="1">
      <alignment horizontal="right"/>
    </xf>
    <xf numFmtId="0" fontId="2" fillId="7" borderId="8" xfId="7" applyFill="1" applyBorder="1"/>
    <xf numFmtId="0" fontId="6" fillId="8" borderId="9" xfId="7" applyFont="1" applyFill="1" applyBorder="1" applyAlignment="1">
      <alignment horizontal="right"/>
    </xf>
    <xf numFmtId="0" fontId="6" fillId="0" borderId="0" xfId="7" applyFont="1" applyAlignment="1">
      <alignment horizontal="right"/>
    </xf>
    <xf numFmtId="0" fontId="2" fillId="9" borderId="4" xfId="7" applyFill="1" applyBorder="1"/>
    <xf numFmtId="0" fontId="6" fillId="3" borderId="5" xfId="7" applyFont="1" applyFill="1" applyBorder="1" applyAlignment="1">
      <alignment horizontal="right"/>
    </xf>
    <xf numFmtId="0" fontId="2" fillId="9" borderId="6" xfId="7" applyFill="1" applyBorder="1"/>
    <xf numFmtId="0" fontId="6" fillId="3" borderId="7" xfId="7" applyFont="1" applyFill="1" applyBorder="1" applyAlignment="1">
      <alignment horizontal="right"/>
    </xf>
    <xf numFmtId="0" fontId="2" fillId="9" borderId="8" xfId="7" applyFill="1" applyBorder="1"/>
    <xf numFmtId="0" fontId="6" fillId="3" borderId="9" xfId="7" applyFont="1" applyFill="1" applyBorder="1" applyAlignment="1">
      <alignment horizontal="right"/>
    </xf>
    <xf numFmtId="0" fontId="16" fillId="0" borderId="0" xfId="7" applyFont="1"/>
    <xf numFmtId="0" fontId="6" fillId="0" borderId="0" xfId="7" applyFont="1"/>
    <xf numFmtId="0" fontId="7" fillId="0" borderId="0" xfId="5" applyAlignment="1"/>
    <xf numFmtId="0" fontId="7" fillId="0" borderId="0" xfId="5" applyAlignment="1">
      <alignment horizontal="center"/>
    </xf>
    <xf numFmtId="8" fontId="7" fillId="0" borderId="0" xfId="5" applyNumberFormat="1" applyAlignment="1">
      <alignment horizontal="center"/>
    </xf>
    <xf numFmtId="166" fontId="0" fillId="0" borderId="0" xfId="8" applyNumberFormat="1" applyFont="1" applyAlignment="1">
      <alignment horizontal="center"/>
    </xf>
    <xf numFmtId="0" fontId="8" fillId="0" borderId="0" xfId="5" applyFont="1" applyAlignment="1">
      <alignment horizontal="center"/>
    </xf>
    <xf numFmtId="0" fontId="8" fillId="0" borderId="2" xfId="5" applyFont="1" applyBorder="1" applyAlignment="1"/>
    <xf numFmtId="0" fontId="8" fillId="0" borderId="0" xfId="5" applyFont="1" applyAlignment="1"/>
    <xf numFmtId="0" fontId="13" fillId="0" borderId="0" xfId="9" applyFont="1"/>
    <xf numFmtId="167" fontId="13" fillId="0" borderId="0" xfId="9" applyNumberFormat="1" applyFont="1"/>
    <xf numFmtId="0" fontId="13" fillId="0" borderId="0" xfId="10" applyNumberFormat="1" applyFont="1"/>
    <xf numFmtId="0" fontId="13" fillId="10" borderId="10" xfId="9" applyFont="1" applyFill="1" applyBorder="1" applyAlignment="1">
      <alignment horizontal="right"/>
    </xf>
    <xf numFmtId="0" fontId="14" fillId="0" borderId="0" xfId="9" applyFont="1" applyAlignment="1">
      <alignment horizontal="right"/>
    </xf>
    <xf numFmtId="167" fontId="13" fillId="10" borderId="11" xfId="9" applyNumberFormat="1" applyFont="1" applyFill="1" applyBorder="1"/>
    <xf numFmtId="0" fontId="14" fillId="0" borderId="0" xfId="9" applyFont="1"/>
    <xf numFmtId="167" fontId="13" fillId="11" borderId="12" xfId="9" applyNumberFormat="1" applyFont="1" applyFill="1" applyBorder="1"/>
    <xf numFmtId="0" fontId="14" fillId="11" borderId="13" xfId="9" applyFont="1" applyFill="1" applyBorder="1" applyAlignment="1">
      <alignment horizontal="right"/>
    </xf>
    <xf numFmtId="167" fontId="13" fillId="11" borderId="14" xfId="9" applyNumberFormat="1" applyFont="1" applyFill="1" applyBorder="1"/>
    <xf numFmtId="0" fontId="14" fillId="11" borderId="15" xfId="9" applyFont="1" applyFill="1" applyBorder="1" applyAlignment="1">
      <alignment horizontal="right"/>
    </xf>
    <xf numFmtId="0" fontId="13" fillId="2" borderId="12" xfId="9" applyFont="1" applyFill="1" applyBorder="1"/>
    <xf numFmtId="0" fontId="14" fillId="2" borderId="13" xfId="9" applyFont="1" applyFill="1" applyBorder="1" applyAlignment="1">
      <alignment horizontal="right"/>
    </xf>
    <xf numFmtId="0" fontId="13" fillId="2" borderId="16" xfId="9" applyFont="1" applyFill="1" applyBorder="1"/>
    <xf numFmtId="0" fontId="14" fillId="2" borderId="17" xfId="9" applyFont="1" applyFill="1" applyBorder="1"/>
    <xf numFmtId="167" fontId="13" fillId="2" borderId="16" xfId="10" applyNumberFormat="1" applyFont="1" applyFill="1" applyBorder="1"/>
    <xf numFmtId="0" fontId="14" fillId="2" borderId="17" xfId="9" applyFont="1" applyFill="1" applyBorder="1" applyAlignment="1">
      <alignment horizontal="right"/>
    </xf>
    <xf numFmtId="167" fontId="13" fillId="2" borderId="16" xfId="9" applyNumberFormat="1" applyFont="1" applyFill="1" applyBorder="1"/>
    <xf numFmtId="0" fontId="14" fillId="2" borderId="17" xfId="9" applyFont="1" applyFill="1" applyBorder="1" applyAlignment="1">
      <alignment horizontal="left"/>
    </xf>
    <xf numFmtId="0" fontId="13" fillId="2" borderId="14" xfId="9" applyFont="1" applyFill="1" applyBorder="1"/>
    <xf numFmtId="0" fontId="14" fillId="2" borderId="15" xfId="9" applyFont="1" applyFill="1" applyBorder="1" applyAlignment="1">
      <alignment horizontal="left"/>
    </xf>
    <xf numFmtId="168" fontId="13" fillId="0" borderId="0" xfId="9" applyNumberFormat="1" applyFont="1"/>
    <xf numFmtId="0" fontId="18" fillId="0" borderId="0" xfId="5" applyFont="1"/>
    <xf numFmtId="44" fontId="18" fillId="0" borderId="0" xfId="14" applyFont="1"/>
    <xf numFmtId="0" fontId="19" fillId="0" borderId="0" xfId="5" applyFont="1"/>
    <xf numFmtId="9" fontId="18" fillId="0" borderId="0" xfId="15" applyFont="1" applyAlignment="1">
      <alignment horizontal="left"/>
    </xf>
    <xf numFmtId="0" fontId="18" fillId="0" borderId="0" xfId="5" applyFont="1" applyAlignment="1"/>
    <xf numFmtId="6" fontId="18" fillId="12" borderId="18" xfId="5" applyNumberFormat="1" applyFont="1" applyFill="1" applyBorder="1" applyAlignment="1">
      <alignment wrapText="1"/>
    </xf>
    <xf numFmtId="9" fontId="18" fillId="0" borderId="10" xfId="15" applyFont="1" applyBorder="1" applyAlignment="1"/>
    <xf numFmtId="8" fontId="18" fillId="12" borderId="19" xfId="5" applyNumberFormat="1" applyFont="1" applyFill="1" applyBorder="1" applyAlignment="1">
      <alignment wrapText="1"/>
    </xf>
    <xf numFmtId="0" fontId="18" fillId="12" borderId="20" xfId="5" applyFont="1" applyFill="1" applyBorder="1" applyAlignment="1">
      <alignment horizontal="center" wrapText="1"/>
    </xf>
    <xf numFmtId="6" fontId="18" fillId="12" borderId="20" xfId="5" applyNumberFormat="1" applyFont="1" applyFill="1" applyBorder="1" applyAlignment="1">
      <alignment wrapText="1"/>
    </xf>
    <xf numFmtId="0" fontId="18" fillId="12" borderId="20" xfId="5" applyFont="1" applyFill="1" applyBorder="1" applyAlignment="1">
      <alignment wrapText="1"/>
    </xf>
    <xf numFmtId="0" fontId="19" fillId="12" borderId="21" xfId="5" applyFont="1" applyFill="1" applyBorder="1" applyAlignment="1">
      <alignment wrapText="1"/>
    </xf>
    <xf numFmtId="9" fontId="18" fillId="0" borderId="22" xfId="15" applyFont="1" applyBorder="1" applyAlignment="1"/>
    <xf numFmtId="0" fontId="19" fillId="12" borderId="23" xfId="5" applyFont="1" applyFill="1" applyBorder="1" applyAlignment="1">
      <alignment wrapText="1"/>
    </xf>
    <xf numFmtId="8" fontId="18" fillId="12" borderId="24" xfId="5" applyNumberFormat="1" applyFont="1" applyFill="1" applyBorder="1" applyAlignment="1">
      <alignment wrapText="1"/>
    </xf>
    <xf numFmtId="9" fontId="18" fillId="0" borderId="25" xfId="15" applyFont="1" applyBorder="1" applyAlignment="1"/>
    <xf numFmtId="8" fontId="18" fillId="12" borderId="26" xfId="5" applyNumberFormat="1" applyFont="1" applyFill="1" applyBorder="1" applyAlignment="1">
      <alignment wrapText="1"/>
    </xf>
    <xf numFmtId="6" fontId="18" fillId="12" borderId="27" xfId="5" applyNumberFormat="1" applyFont="1" applyFill="1" applyBorder="1" applyAlignment="1">
      <alignment wrapText="1"/>
    </xf>
    <xf numFmtId="0" fontId="18" fillId="12" borderId="27" xfId="5" applyFont="1" applyFill="1" applyBorder="1" applyAlignment="1">
      <alignment wrapText="1"/>
    </xf>
    <xf numFmtId="0" fontId="19" fillId="12" borderId="27" xfId="5" applyFont="1" applyFill="1" applyBorder="1" applyAlignment="1">
      <alignment wrapText="1"/>
    </xf>
    <xf numFmtId="0" fontId="19" fillId="12" borderId="20" xfId="5" applyFont="1" applyFill="1" applyBorder="1" applyAlignment="1">
      <alignment wrapText="1"/>
    </xf>
    <xf numFmtId="0" fontId="19" fillId="12" borderId="20" xfId="5" applyFont="1" applyFill="1" applyBorder="1" applyAlignment="1">
      <alignment horizontal="center" wrapText="1"/>
    </xf>
    <xf numFmtId="0" fontId="19" fillId="12" borderId="32" xfId="5" applyFont="1" applyFill="1" applyBorder="1"/>
    <xf numFmtId="0" fontId="19" fillId="12" borderId="0" xfId="5" applyFont="1" applyFill="1" applyBorder="1" applyAlignment="1">
      <alignment horizontal="center" wrapText="1"/>
    </xf>
    <xf numFmtId="0" fontId="19" fillId="12" borderId="33" xfId="5" applyFont="1" applyFill="1" applyBorder="1" applyAlignment="1">
      <alignment horizontal="center" wrapText="1"/>
    </xf>
    <xf numFmtId="0" fontId="19" fillId="12" borderId="32" xfId="5" applyFont="1" applyFill="1" applyBorder="1" applyAlignment="1">
      <alignment horizontal="center" wrapText="1"/>
    </xf>
    <xf numFmtId="0" fontId="19" fillId="12" borderId="19" xfId="5" applyFont="1" applyFill="1" applyBorder="1" applyAlignment="1">
      <alignment wrapText="1"/>
    </xf>
    <xf numFmtId="0" fontId="19" fillId="12" borderId="29" xfId="5" applyFont="1" applyFill="1" applyBorder="1" applyAlignment="1">
      <alignment wrapText="1"/>
    </xf>
    <xf numFmtId="0" fontId="19" fillId="12" borderId="28" xfId="5" applyFont="1" applyFill="1" applyBorder="1" applyAlignment="1">
      <alignment wrapText="1"/>
    </xf>
    <xf numFmtId="0" fontId="19" fillId="12" borderId="18" xfId="5" applyFont="1" applyFill="1" applyBorder="1" applyAlignment="1">
      <alignment wrapText="1"/>
    </xf>
    <xf numFmtId="0" fontId="19" fillId="12" borderId="0" xfId="5" applyFont="1" applyFill="1" applyAlignment="1">
      <alignment wrapText="1"/>
    </xf>
    <xf numFmtId="0" fontId="18" fillId="12" borderId="34" xfId="5" applyFont="1" applyFill="1" applyBorder="1" applyAlignment="1">
      <alignment wrapText="1"/>
    </xf>
    <xf numFmtId="0" fontId="19" fillId="12" borderId="26" xfId="5" applyFont="1" applyFill="1" applyBorder="1" applyAlignment="1">
      <alignment wrapText="1"/>
    </xf>
    <xf numFmtId="0" fontId="19" fillId="12" borderId="24" xfId="5" applyFont="1" applyFill="1" applyBorder="1" applyAlignment="1">
      <alignment wrapText="1"/>
    </xf>
    <xf numFmtId="0" fontId="19" fillId="12" borderId="33" xfId="5" applyFont="1" applyFill="1" applyBorder="1" applyAlignment="1">
      <alignment wrapText="1"/>
    </xf>
    <xf numFmtId="0" fontId="19" fillId="12" borderId="32" xfId="5" applyFont="1" applyFill="1" applyBorder="1" applyAlignment="1">
      <alignment wrapText="1"/>
    </xf>
    <xf numFmtId="0" fontId="19" fillId="12" borderId="31" xfId="5" applyFont="1" applyFill="1" applyBorder="1" applyAlignment="1">
      <alignment wrapText="1"/>
    </xf>
    <xf numFmtId="0" fontId="19" fillId="12" borderId="30" xfId="5" applyFont="1" applyFill="1" applyBorder="1" applyAlignment="1">
      <alignment wrapText="1"/>
    </xf>
    <xf numFmtId="0" fontId="19" fillId="12" borderId="26" xfId="5" applyFont="1" applyFill="1" applyBorder="1" applyAlignment="1">
      <alignment horizontal="center" wrapText="1"/>
    </xf>
    <xf numFmtId="0" fontId="19" fillId="12" borderId="24" xfId="5" applyFont="1" applyFill="1" applyBorder="1" applyAlignment="1">
      <alignment horizontal="center" wrapText="1"/>
    </xf>
    <xf numFmtId="0" fontId="19" fillId="12" borderId="28" xfId="5" applyFont="1" applyFill="1" applyBorder="1" applyAlignment="1">
      <alignment horizontal="center" wrapText="1"/>
    </xf>
    <xf numFmtId="0" fontId="19" fillId="12" borderId="19" xfId="5" applyFont="1" applyFill="1" applyBorder="1" applyAlignment="1">
      <alignment horizontal="center" wrapText="1"/>
    </xf>
    <xf numFmtId="0" fontId="19" fillId="12" borderId="29" xfId="5" applyFont="1" applyFill="1" applyBorder="1" applyAlignment="1">
      <alignment horizontal="center" wrapText="1"/>
    </xf>
    <xf numFmtId="6" fontId="18" fillId="5" borderId="0" xfId="5" applyNumberFormat="1" applyFont="1" applyFill="1"/>
  </cellXfs>
  <cellStyles count="16">
    <cellStyle name="Comma" xfId="3" builtinId="3"/>
    <cellStyle name="Comma 2" xfId="12" xr:uid="{A2BFE734-AF8C-4C5C-B179-4AE06A9D05DE}"/>
    <cellStyle name="Currency 2" xfId="10" xr:uid="{AA8F6E26-709F-41B1-AE2B-49AE134A785F}"/>
    <cellStyle name="Currency 2 2" xfId="14" xr:uid="{BF78F347-3710-497E-8490-AE4A15FBEBB8}"/>
    <cellStyle name="Followed Hyperlink" xfId="2" builtinId="9" hidden="1"/>
    <cellStyle name="Hyperlink" xfId="1" builtinId="8" hidden="1"/>
    <cellStyle name="Normal" xfId="0" builtinId="0"/>
    <cellStyle name="Normal 2" xfId="5" xr:uid="{FB90A327-1D8D-412A-AB6A-38E45616F494}"/>
    <cellStyle name="Normal 3" xfId="6" xr:uid="{308C22E4-C7BE-4DBA-9850-AEF1565536BF}"/>
    <cellStyle name="Normal 4" xfId="7" xr:uid="{A4BDF4E0-FCED-4948-8ACC-F255634CAE34}"/>
    <cellStyle name="Normal 4 2" xfId="13" xr:uid="{4B5B5C7E-7EBC-40A7-95CE-F651E719718F}"/>
    <cellStyle name="Normal 5" xfId="9" xr:uid="{F1256B30-A064-48E3-B381-32F516BBC101}"/>
    <cellStyle name="Percent" xfId="4" builtinId="5"/>
    <cellStyle name="Percent 2" xfId="8" xr:uid="{8B04EEBC-B1DE-4A7C-8B35-7A3D2F34B71C}"/>
    <cellStyle name="Percent 2 2" xfId="11" xr:uid="{DA6A5CD7-28EA-4C34-8EB2-B4683FEA7F52}"/>
    <cellStyle name="Percent 3" xfId="15" xr:uid="{8BFFAF72-413B-4250-A80A-E2183A31D3D6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9525</xdr:colOff>
      <xdr:row>0</xdr:row>
      <xdr:rowOff>9525</xdr:rowOff>
    </xdr:to>
    <xdr:pic>
      <xdr:nvPicPr>
        <xdr:cNvPr id="2" name="Picture 1" descr="njs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9525" cy="95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oan%20Pay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nual"/>
      <sheetName val="Monthly"/>
    </sheetNames>
    <sheetDataSet>
      <sheetData sheetId="0">
        <row r="2">
          <cell r="B2">
            <v>0.08</v>
          </cell>
        </row>
        <row r="3">
          <cell r="B3">
            <v>5</v>
          </cell>
        </row>
        <row r="4">
          <cell r="B4">
            <v>10000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0"/>
  <sheetViews>
    <sheetView workbookViewId="0">
      <selection activeCell="A18" sqref="A18"/>
    </sheetView>
  </sheetViews>
  <sheetFormatPr defaultColWidth="11" defaultRowHeight="15.6"/>
  <cols>
    <col min="1" max="1" width="12.8984375" bestFit="1" customWidth="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4" spans="1:4">
      <c r="A4">
        <v>2013</v>
      </c>
      <c r="B4" t="s">
        <v>4</v>
      </c>
      <c r="C4" s="1">
        <v>35</v>
      </c>
      <c r="D4">
        <v>750</v>
      </c>
    </row>
    <row r="5" spans="1:4">
      <c r="A5">
        <v>2013</v>
      </c>
      <c r="B5" t="s">
        <v>5</v>
      </c>
      <c r="C5" s="1">
        <v>32</v>
      </c>
      <c r="D5">
        <v>480</v>
      </c>
    </row>
    <row r="6" spans="1:4">
      <c r="A6">
        <v>2013</v>
      </c>
      <c r="B6" t="s">
        <v>6</v>
      </c>
      <c r="C6" s="1">
        <v>38</v>
      </c>
      <c r="D6">
        <v>800</v>
      </c>
    </row>
    <row r="7" spans="1:4">
      <c r="A7">
        <v>2013</v>
      </c>
      <c r="B7" t="s">
        <v>7</v>
      </c>
      <c r="C7" s="1">
        <v>36</v>
      </c>
      <c r="D7">
        <v>540</v>
      </c>
    </row>
    <row r="8" spans="1:4">
      <c r="A8">
        <v>2014</v>
      </c>
      <c r="B8" t="s">
        <v>4</v>
      </c>
      <c r="C8" s="1">
        <v>36</v>
      </c>
      <c r="D8">
        <v>675</v>
      </c>
    </row>
    <row r="9" spans="1:4">
      <c r="A9">
        <v>2014</v>
      </c>
      <c r="B9" t="s">
        <v>5</v>
      </c>
      <c r="C9" s="1">
        <v>34</v>
      </c>
      <c r="D9">
        <v>390</v>
      </c>
    </row>
    <row r="10" spans="1:4">
      <c r="A10">
        <v>2014</v>
      </c>
      <c r="B10" t="s">
        <v>6</v>
      </c>
      <c r="C10" s="1">
        <v>38</v>
      </c>
      <c r="D10">
        <v>820</v>
      </c>
    </row>
    <row r="11" spans="1:4">
      <c r="A11">
        <v>2014</v>
      </c>
      <c r="B11" t="s">
        <v>7</v>
      </c>
      <c r="C11" s="1">
        <v>37</v>
      </c>
      <c r="D11">
        <v>560</v>
      </c>
    </row>
    <row r="13" spans="1:4">
      <c r="A13" t="s">
        <v>8</v>
      </c>
    </row>
    <row r="14" spans="1:4">
      <c r="A14" s="1">
        <f>SUMPRODUCT(C4:C11,D4:D11)</f>
        <v>180890</v>
      </c>
    </row>
    <row r="17" spans="1:2">
      <c r="A17" s="3" t="s">
        <v>1</v>
      </c>
      <c r="B17" t="s">
        <v>3</v>
      </c>
    </row>
    <row r="18" spans="1:2">
      <c r="A18" s="2" t="s">
        <v>5</v>
      </c>
      <c r="B18">
        <f>SUMPRODUCT((D4:D11)*(B4:B11=A18))</f>
        <v>870</v>
      </c>
    </row>
    <row r="19" spans="1:2">
      <c r="A19" s="2"/>
    </row>
    <row r="20" spans="1:2">
      <c r="A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5C967-670B-446C-BD2C-E56360B098E4}">
  <dimension ref="A1:K514"/>
  <sheetViews>
    <sheetView workbookViewId="0">
      <selection activeCell="L7" sqref="L7"/>
    </sheetView>
  </sheetViews>
  <sheetFormatPr defaultColWidth="8.09765625" defaultRowHeight="13.2"/>
  <cols>
    <col min="1" max="2" width="8.09765625" style="4"/>
    <col min="3" max="3" width="10.8984375" style="4" customWidth="1"/>
    <col min="4" max="4" width="15.59765625" style="6" bestFit="1" customWidth="1"/>
    <col min="5" max="5" width="8.09765625" style="4"/>
    <col min="6" max="6" width="9.69921875" style="4" bestFit="1" customWidth="1"/>
    <col min="7" max="7" width="8.09765625" style="4"/>
    <col min="8" max="8" width="11" style="5" customWidth="1"/>
    <col min="9" max="9" width="8.09765625" style="4"/>
    <col min="10" max="10" width="15.19921875" style="4" bestFit="1" customWidth="1"/>
    <col min="11" max="11" width="13.8984375" style="4" bestFit="1" customWidth="1"/>
    <col min="12" max="16384" width="8.09765625" style="4"/>
  </cols>
  <sheetData>
    <row r="1" spans="1:11">
      <c r="A1" s="10" t="s">
        <v>24</v>
      </c>
      <c r="J1" s="10" t="s">
        <v>23</v>
      </c>
    </row>
    <row r="2" spans="1:11">
      <c r="J2" s="14">
        <v>64942368</v>
      </c>
    </row>
    <row r="3" spans="1:11" ht="13.8" thickBot="1">
      <c r="A3" s="12" t="s">
        <v>22</v>
      </c>
      <c r="B3" s="12" t="s">
        <v>1</v>
      </c>
      <c r="C3" s="12" t="s">
        <v>21</v>
      </c>
      <c r="D3" s="13" t="s">
        <v>20</v>
      </c>
      <c r="E3" s="12" t="s">
        <v>19</v>
      </c>
      <c r="F3" s="12" t="s">
        <v>18</v>
      </c>
      <c r="G3" s="12" t="s">
        <v>17</v>
      </c>
      <c r="H3" s="11" t="s">
        <v>16</v>
      </c>
    </row>
    <row r="4" spans="1:11" ht="13.8" thickTop="1">
      <c r="A4" s="4">
        <v>10001</v>
      </c>
      <c r="B4" s="4" t="s">
        <v>6</v>
      </c>
      <c r="C4" s="4" t="s">
        <v>12</v>
      </c>
      <c r="D4" s="6">
        <v>93816545</v>
      </c>
      <c r="E4" s="4" t="s">
        <v>10</v>
      </c>
      <c r="F4" s="7">
        <v>20.190000000000001</v>
      </c>
      <c r="G4" s="4" t="s">
        <v>9</v>
      </c>
      <c r="H4" s="5">
        <v>0.92986111111111114</v>
      </c>
      <c r="J4" s="10" t="s">
        <v>15</v>
      </c>
    </row>
    <row r="5" spans="1:11">
      <c r="A5" s="4">
        <v>10002</v>
      </c>
      <c r="B5" s="4" t="s">
        <v>7</v>
      </c>
      <c r="C5" s="4" t="s">
        <v>11</v>
      </c>
      <c r="D5" s="6">
        <v>74083490</v>
      </c>
      <c r="E5" s="4" t="s">
        <v>10</v>
      </c>
      <c r="F5" s="7">
        <v>17.850000000000001</v>
      </c>
      <c r="G5" s="4" t="s">
        <v>9</v>
      </c>
      <c r="H5" s="5">
        <v>0.56041666666666667</v>
      </c>
      <c r="J5" s="9">
        <f>INDEX(A4:A475,MATCH(J2,D4:D475,0),1)</f>
        <v>10003</v>
      </c>
    </row>
    <row r="6" spans="1:11">
      <c r="A6" s="4">
        <v>10003</v>
      </c>
      <c r="B6" s="4" t="s">
        <v>4</v>
      </c>
      <c r="C6" s="4" t="s">
        <v>11</v>
      </c>
      <c r="D6" s="6">
        <v>64942368</v>
      </c>
      <c r="E6" s="4" t="s">
        <v>10</v>
      </c>
      <c r="F6" s="7">
        <v>23.98</v>
      </c>
      <c r="G6" s="4" t="s">
        <v>9</v>
      </c>
      <c r="H6" s="5">
        <v>0.6020833333333333</v>
      </c>
    </row>
    <row r="7" spans="1:11">
      <c r="A7" s="4">
        <v>10004</v>
      </c>
      <c r="B7" s="4" t="s">
        <v>7</v>
      </c>
      <c r="C7" s="4" t="s">
        <v>12</v>
      </c>
      <c r="D7" s="6">
        <v>70560957</v>
      </c>
      <c r="E7" s="4" t="s">
        <v>13</v>
      </c>
      <c r="F7" s="7">
        <v>23.51</v>
      </c>
      <c r="G7" s="4" t="s">
        <v>14</v>
      </c>
      <c r="H7" s="5">
        <v>0.65138888888888891</v>
      </c>
      <c r="J7" s="10" t="s">
        <v>15</v>
      </c>
      <c r="K7" s="4" t="s">
        <v>20</v>
      </c>
    </row>
    <row r="8" spans="1:11">
      <c r="A8" s="4">
        <v>10005</v>
      </c>
      <c r="B8" s="4" t="s">
        <v>5</v>
      </c>
      <c r="C8" s="4" t="s">
        <v>11</v>
      </c>
      <c r="D8" s="6">
        <v>35208817</v>
      </c>
      <c r="E8" s="4" t="s">
        <v>10</v>
      </c>
      <c r="F8" s="7">
        <v>15.33</v>
      </c>
      <c r="G8" s="4" t="s">
        <v>14</v>
      </c>
      <c r="H8" s="5">
        <v>0.63958333333333328</v>
      </c>
      <c r="J8" s="4">
        <v>10026</v>
      </c>
      <c r="K8" s="4">
        <f>VLOOKUP(J8,A4:H475,4,FALSE)</f>
        <v>80685117</v>
      </c>
    </row>
    <row r="9" spans="1:11">
      <c r="A9" s="4">
        <v>10006</v>
      </c>
      <c r="B9" s="4" t="s">
        <v>7</v>
      </c>
      <c r="C9" s="4" t="s">
        <v>12</v>
      </c>
      <c r="D9" s="6">
        <v>20978903</v>
      </c>
      <c r="E9" s="4" t="s">
        <v>13</v>
      </c>
      <c r="F9" s="7">
        <v>17.3</v>
      </c>
      <c r="G9" s="4" t="s">
        <v>9</v>
      </c>
      <c r="H9" s="5">
        <v>0.5493055555555556</v>
      </c>
    </row>
    <row r="10" spans="1:11">
      <c r="A10" s="4">
        <v>10007</v>
      </c>
      <c r="B10" s="4" t="s">
        <v>6</v>
      </c>
      <c r="C10" s="4" t="s">
        <v>11</v>
      </c>
      <c r="D10" s="6">
        <v>80103311</v>
      </c>
      <c r="E10" s="4" t="s">
        <v>10</v>
      </c>
      <c r="F10" s="7">
        <v>177.72</v>
      </c>
      <c r="G10" s="4" t="s">
        <v>14</v>
      </c>
      <c r="H10" s="5">
        <v>0.9159722222222223</v>
      </c>
    </row>
    <row r="11" spans="1:11">
      <c r="A11" s="4">
        <v>10008</v>
      </c>
      <c r="B11" s="4" t="s">
        <v>7</v>
      </c>
      <c r="C11" s="4" t="s">
        <v>11</v>
      </c>
      <c r="D11" s="6">
        <v>14132683</v>
      </c>
      <c r="E11" s="4" t="s">
        <v>10</v>
      </c>
      <c r="F11" s="7">
        <v>21.76</v>
      </c>
      <c r="G11" s="4" t="s">
        <v>14</v>
      </c>
      <c r="H11" s="5">
        <v>0.16944444444444443</v>
      </c>
    </row>
    <row r="12" spans="1:11">
      <c r="A12" s="4">
        <v>10009</v>
      </c>
      <c r="B12" s="4" t="s">
        <v>7</v>
      </c>
      <c r="C12" s="4" t="s">
        <v>12</v>
      </c>
      <c r="D12" s="6">
        <v>40128225</v>
      </c>
      <c r="E12" s="4" t="s">
        <v>10</v>
      </c>
      <c r="F12" s="7">
        <v>15.92</v>
      </c>
      <c r="G12" s="4" t="s">
        <v>9</v>
      </c>
      <c r="H12" s="5">
        <v>0.81597222222222221</v>
      </c>
    </row>
    <row r="13" spans="1:11">
      <c r="A13" s="4">
        <v>10010</v>
      </c>
      <c r="B13" s="4" t="s">
        <v>5</v>
      </c>
      <c r="C13" s="4" t="s">
        <v>12</v>
      </c>
      <c r="D13" s="6">
        <v>49073721</v>
      </c>
      <c r="E13" s="4" t="s">
        <v>10</v>
      </c>
      <c r="F13" s="7">
        <v>23.39</v>
      </c>
      <c r="G13" s="4" t="s">
        <v>9</v>
      </c>
      <c r="H13" s="5">
        <v>0.55972222222222223</v>
      </c>
    </row>
    <row r="14" spans="1:11">
      <c r="A14" s="4">
        <v>10011</v>
      </c>
      <c r="B14" s="4" t="s">
        <v>5</v>
      </c>
      <c r="C14" s="4" t="s">
        <v>12</v>
      </c>
      <c r="D14" s="6">
        <v>57398827</v>
      </c>
      <c r="E14" s="4" t="s">
        <v>13</v>
      </c>
      <c r="F14" s="7">
        <v>24.45</v>
      </c>
      <c r="G14" s="4" t="s">
        <v>14</v>
      </c>
      <c r="H14" s="5">
        <v>0.59513888888888888</v>
      </c>
    </row>
    <row r="15" spans="1:11">
      <c r="A15" s="4">
        <v>10012</v>
      </c>
      <c r="B15" s="4" t="s">
        <v>6</v>
      </c>
      <c r="C15" s="4" t="s">
        <v>11</v>
      </c>
      <c r="D15" s="6">
        <v>34400661</v>
      </c>
      <c r="E15" s="4" t="s">
        <v>10</v>
      </c>
      <c r="F15" s="7">
        <v>20.39</v>
      </c>
      <c r="G15" s="4" t="s">
        <v>14</v>
      </c>
      <c r="H15" s="5">
        <v>4.2361111111111106E-2</v>
      </c>
    </row>
    <row r="16" spans="1:11">
      <c r="A16" s="4">
        <v>10013</v>
      </c>
      <c r="B16" s="4" t="s">
        <v>4</v>
      </c>
      <c r="C16" s="4" t="s">
        <v>12</v>
      </c>
      <c r="D16" s="6">
        <v>54242587</v>
      </c>
      <c r="E16" s="4" t="s">
        <v>10</v>
      </c>
      <c r="F16" s="7">
        <v>19.54</v>
      </c>
      <c r="G16" s="4" t="s">
        <v>9</v>
      </c>
      <c r="H16" s="5">
        <v>0.41944444444444445</v>
      </c>
    </row>
    <row r="17" spans="1:8">
      <c r="A17" s="4">
        <v>10014</v>
      </c>
      <c r="B17" s="4" t="s">
        <v>6</v>
      </c>
      <c r="C17" s="4" t="s">
        <v>11</v>
      </c>
      <c r="D17" s="6">
        <v>62597750</v>
      </c>
      <c r="E17" s="4" t="s">
        <v>10</v>
      </c>
      <c r="F17" s="7">
        <v>151.66999999999999</v>
      </c>
      <c r="G17" s="4" t="s">
        <v>14</v>
      </c>
      <c r="H17" s="5">
        <v>0.38124999999999998</v>
      </c>
    </row>
    <row r="18" spans="1:8">
      <c r="A18" s="4">
        <v>10015</v>
      </c>
      <c r="B18" s="4" t="s">
        <v>7</v>
      </c>
      <c r="C18" s="4" t="s">
        <v>11</v>
      </c>
      <c r="D18" s="6">
        <v>51555882</v>
      </c>
      <c r="E18" s="4" t="s">
        <v>10</v>
      </c>
      <c r="F18" s="7">
        <v>21.01</v>
      </c>
      <c r="G18" s="4" t="s">
        <v>9</v>
      </c>
      <c r="H18" s="5">
        <v>0.21180555555555555</v>
      </c>
    </row>
    <row r="19" spans="1:8">
      <c r="A19" s="4">
        <v>10016</v>
      </c>
      <c r="B19" s="4" t="s">
        <v>7</v>
      </c>
      <c r="C19" s="4" t="s">
        <v>12</v>
      </c>
      <c r="D19" s="6">
        <v>54332964</v>
      </c>
      <c r="E19" s="4" t="s">
        <v>10</v>
      </c>
      <c r="F19" s="7">
        <v>22.91</v>
      </c>
      <c r="G19" s="4" t="s">
        <v>9</v>
      </c>
      <c r="H19" s="5">
        <v>0.8534722222222223</v>
      </c>
    </row>
    <row r="20" spans="1:8">
      <c r="A20" s="4">
        <v>10017</v>
      </c>
      <c r="B20" s="4" t="s">
        <v>7</v>
      </c>
      <c r="C20" s="4" t="s">
        <v>11</v>
      </c>
      <c r="D20" s="6">
        <v>26623353</v>
      </c>
      <c r="E20" s="4" t="s">
        <v>13</v>
      </c>
      <c r="F20" s="7">
        <v>19.510000000000002</v>
      </c>
      <c r="G20" s="4" t="s">
        <v>14</v>
      </c>
      <c r="H20" s="5">
        <v>0.62708333333333333</v>
      </c>
    </row>
    <row r="21" spans="1:8">
      <c r="A21" s="4">
        <v>10018</v>
      </c>
      <c r="B21" s="4" t="s">
        <v>7</v>
      </c>
      <c r="C21" s="4" t="s">
        <v>12</v>
      </c>
      <c r="D21" s="6">
        <v>78594431</v>
      </c>
      <c r="E21" s="4" t="s">
        <v>10</v>
      </c>
      <c r="F21" s="7">
        <v>20.16</v>
      </c>
      <c r="G21" s="4" t="s">
        <v>14</v>
      </c>
      <c r="H21" s="5">
        <v>0.78749999999999998</v>
      </c>
    </row>
    <row r="22" spans="1:8">
      <c r="A22" s="4">
        <v>10019</v>
      </c>
      <c r="B22" s="4" t="s">
        <v>7</v>
      </c>
      <c r="C22" s="4" t="s">
        <v>11</v>
      </c>
      <c r="D22" s="6">
        <v>89385348</v>
      </c>
      <c r="E22" s="4" t="s">
        <v>10</v>
      </c>
      <c r="F22" s="7">
        <v>17.53</v>
      </c>
      <c r="G22" s="4" t="s">
        <v>9</v>
      </c>
      <c r="H22" s="5">
        <v>0.83333333333333337</v>
      </c>
    </row>
    <row r="23" spans="1:8">
      <c r="A23" s="4">
        <v>10020</v>
      </c>
      <c r="B23" s="4" t="s">
        <v>7</v>
      </c>
      <c r="C23" s="4" t="s">
        <v>11</v>
      </c>
      <c r="D23" s="6">
        <v>69868417</v>
      </c>
      <c r="E23" s="4" t="s">
        <v>10</v>
      </c>
      <c r="F23" s="7">
        <v>17.739999999999998</v>
      </c>
      <c r="G23" s="4" t="s">
        <v>9</v>
      </c>
      <c r="H23" s="5">
        <v>0.52569444444444446</v>
      </c>
    </row>
    <row r="24" spans="1:8">
      <c r="A24" s="4">
        <v>10021</v>
      </c>
      <c r="B24" s="4" t="s">
        <v>4</v>
      </c>
      <c r="C24" s="4" t="s">
        <v>12</v>
      </c>
      <c r="D24" s="6">
        <v>59660276</v>
      </c>
      <c r="E24" s="4" t="s">
        <v>13</v>
      </c>
      <c r="F24" s="7">
        <v>17.16</v>
      </c>
      <c r="G24" s="4" t="s">
        <v>14</v>
      </c>
      <c r="H24" s="5">
        <v>0.21180555555555555</v>
      </c>
    </row>
    <row r="25" spans="1:8">
      <c r="A25" s="4">
        <v>10022</v>
      </c>
      <c r="B25" s="4" t="s">
        <v>7</v>
      </c>
      <c r="C25" s="4" t="s">
        <v>11</v>
      </c>
      <c r="D25" s="6">
        <v>25456590</v>
      </c>
      <c r="E25" s="4" t="s">
        <v>10</v>
      </c>
      <c r="F25" s="7">
        <v>205.58</v>
      </c>
      <c r="G25" s="4" t="s">
        <v>14</v>
      </c>
      <c r="H25" s="5">
        <v>0.86250000000000004</v>
      </c>
    </row>
    <row r="26" spans="1:8">
      <c r="A26" s="4">
        <v>10023</v>
      </c>
      <c r="B26" s="4" t="s">
        <v>5</v>
      </c>
      <c r="C26" s="4" t="s">
        <v>11</v>
      </c>
      <c r="D26" s="6">
        <v>93283893</v>
      </c>
      <c r="E26" s="4" t="s">
        <v>13</v>
      </c>
      <c r="F26" s="7">
        <v>18.12</v>
      </c>
      <c r="G26" s="4" t="s">
        <v>14</v>
      </c>
      <c r="H26" s="5">
        <v>0.42499999999999999</v>
      </c>
    </row>
    <row r="27" spans="1:8">
      <c r="A27" s="4">
        <v>10024</v>
      </c>
      <c r="B27" s="4" t="s">
        <v>7</v>
      </c>
      <c r="C27" s="4" t="s">
        <v>11</v>
      </c>
      <c r="D27" s="6">
        <v>45991123</v>
      </c>
      <c r="E27" s="4" t="s">
        <v>10</v>
      </c>
      <c r="F27" s="7">
        <v>20.04</v>
      </c>
      <c r="G27" s="4" t="s">
        <v>9</v>
      </c>
      <c r="H27" s="5">
        <v>0.68541666666666667</v>
      </c>
    </row>
    <row r="28" spans="1:8">
      <c r="A28" s="4">
        <v>10025</v>
      </c>
      <c r="B28" s="4" t="s">
        <v>7</v>
      </c>
      <c r="C28" s="4" t="s">
        <v>12</v>
      </c>
      <c r="D28" s="6">
        <v>79121745</v>
      </c>
      <c r="E28" s="4" t="s">
        <v>13</v>
      </c>
      <c r="F28" s="7">
        <v>23.21</v>
      </c>
      <c r="G28" s="4" t="s">
        <v>9</v>
      </c>
      <c r="H28" s="5">
        <v>0.84861111111111109</v>
      </c>
    </row>
    <row r="29" spans="1:8">
      <c r="A29" s="4">
        <v>10026</v>
      </c>
      <c r="B29" s="4" t="s">
        <v>7</v>
      </c>
      <c r="C29" s="4" t="s">
        <v>11</v>
      </c>
      <c r="D29" s="6">
        <v>80685117</v>
      </c>
      <c r="E29" s="4" t="s">
        <v>13</v>
      </c>
      <c r="F29" s="7">
        <v>22.79</v>
      </c>
      <c r="G29" s="4" t="s">
        <v>9</v>
      </c>
      <c r="H29" s="5">
        <v>0.83194444444444438</v>
      </c>
    </row>
    <row r="30" spans="1:8">
      <c r="A30" s="4">
        <v>10027</v>
      </c>
      <c r="B30" s="4" t="s">
        <v>7</v>
      </c>
      <c r="C30" s="4" t="s">
        <v>11</v>
      </c>
      <c r="D30" s="6">
        <v>56686474</v>
      </c>
      <c r="E30" s="4" t="s">
        <v>10</v>
      </c>
      <c r="F30" s="7">
        <v>16.91</v>
      </c>
      <c r="G30" s="4" t="s">
        <v>9</v>
      </c>
      <c r="H30" s="5">
        <v>0.8222222222222223</v>
      </c>
    </row>
    <row r="31" spans="1:8">
      <c r="A31" s="4">
        <v>10028</v>
      </c>
      <c r="B31" s="4" t="s">
        <v>5</v>
      </c>
      <c r="C31" s="4" t="s">
        <v>11</v>
      </c>
      <c r="D31" s="6">
        <v>25270813</v>
      </c>
      <c r="E31" s="4" t="s">
        <v>10</v>
      </c>
      <c r="F31" s="7">
        <v>20.22</v>
      </c>
      <c r="G31" s="4" t="s">
        <v>14</v>
      </c>
      <c r="H31" s="5">
        <v>0.81111111111111101</v>
      </c>
    </row>
    <row r="32" spans="1:8">
      <c r="A32" s="4">
        <v>10029</v>
      </c>
      <c r="B32" s="4" t="s">
        <v>6</v>
      </c>
      <c r="C32" s="4" t="s">
        <v>12</v>
      </c>
      <c r="D32" s="6">
        <v>59736137</v>
      </c>
      <c r="E32" s="4" t="s">
        <v>10</v>
      </c>
      <c r="F32" s="7">
        <v>18.36</v>
      </c>
      <c r="G32" s="4" t="s">
        <v>9</v>
      </c>
      <c r="H32" s="5">
        <v>0.65833333333333333</v>
      </c>
    </row>
    <row r="33" spans="1:8">
      <c r="A33" s="4">
        <v>10030</v>
      </c>
      <c r="B33" s="4" t="s">
        <v>7</v>
      </c>
      <c r="C33" s="4" t="s">
        <v>12</v>
      </c>
      <c r="D33" s="6">
        <v>79615191</v>
      </c>
      <c r="E33" s="4" t="s">
        <v>13</v>
      </c>
      <c r="F33" s="7">
        <v>206.8</v>
      </c>
      <c r="G33" s="4" t="s">
        <v>14</v>
      </c>
      <c r="H33" s="5">
        <v>0.7597222222222223</v>
      </c>
    </row>
    <row r="34" spans="1:8">
      <c r="A34" s="4">
        <v>10031</v>
      </c>
      <c r="B34" s="4" t="s">
        <v>4</v>
      </c>
      <c r="C34" s="4" t="s">
        <v>12</v>
      </c>
      <c r="D34" s="6">
        <v>55365094</v>
      </c>
      <c r="E34" s="4" t="s">
        <v>13</v>
      </c>
      <c r="F34" s="7">
        <v>17.95</v>
      </c>
      <c r="G34" s="4" t="s">
        <v>9</v>
      </c>
      <c r="H34" s="5">
        <v>0.63541666666666663</v>
      </c>
    </row>
    <row r="35" spans="1:8">
      <c r="A35" s="4">
        <v>10032</v>
      </c>
      <c r="B35" s="4" t="s">
        <v>6</v>
      </c>
      <c r="C35" s="4" t="s">
        <v>11</v>
      </c>
      <c r="D35" s="6">
        <v>79118930</v>
      </c>
      <c r="E35" s="4" t="s">
        <v>10</v>
      </c>
      <c r="F35" s="7">
        <v>18.29</v>
      </c>
      <c r="G35" s="4" t="s">
        <v>14</v>
      </c>
      <c r="H35" s="5">
        <v>0.54097222222222219</v>
      </c>
    </row>
    <row r="36" spans="1:8">
      <c r="A36" s="4">
        <v>10033</v>
      </c>
      <c r="B36" s="4" t="s">
        <v>5</v>
      </c>
      <c r="C36" s="4" t="s">
        <v>12</v>
      </c>
      <c r="D36" s="6">
        <v>84470584</v>
      </c>
      <c r="E36" s="4" t="s">
        <v>10</v>
      </c>
      <c r="F36" s="7">
        <v>18.55</v>
      </c>
      <c r="G36" s="4" t="s">
        <v>14</v>
      </c>
      <c r="H36" s="5">
        <v>0.73472222222222217</v>
      </c>
    </row>
    <row r="37" spans="1:8">
      <c r="A37" s="4">
        <v>10034</v>
      </c>
      <c r="B37" s="4" t="s">
        <v>7</v>
      </c>
      <c r="C37" s="4" t="s">
        <v>11</v>
      </c>
      <c r="D37" s="6">
        <v>71097636</v>
      </c>
      <c r="E37" s="4" t="s">
        <v>10</v>
      </c>
      <c r="F37" s="7">
        <v>18.82</v>
      </c>
      <c r="G37" s="4" t="s">
        <v>14</v>
      </c>
      <c r="H37" s="5">
        <v>8.4722222222222213E-2</v>
      </c>
    </row>
    <row r="38" spans="1:8">
      <c r="A38" s="4">
        <v>10035</v>
      </c>
      <c r="B38" s="4" t="s">
        <v>7</v>
      </c>
      <c r="C38" s="4" t="s">
        <v>11</v>
      </c>
      <c r="D38" s="6">
        <v>73290219</v>
      </c>
      <c r="E38" s="4" t="s">
        <v>10</v>
      </c>
      <c r="F38" s="7">
        <v>16.350000000000001</v>
      </c>
      <c r="G38" s="4" t="s">
        <v>14</v>
      </c>
      <c r="H38" s="5">
        <v>0.58680555555555558</v>
      </c>
    </row>
    <row r="39" spans="1:8">
      <c r="A39" s="4">
        <v>10036</v>
      </c>
      <c r="B39" s="4" t="s">
        <v>6</v>
      </c>
      <c r="C39" s="4" t="s">
        <v>11</v>
      </c>
      <c r="D39" s="6">
        <v>92093991</v>
      </c>
      <c r="E39" s="4" t="s">
        <v>10</v>
      </c>
      <c r="F39" s="7">
        <v>16.3</v>
      </c>
      <c r="G39" s="4" t="s">
        <v>9</v>
      </c>
      <c r="H39" s="5">
        <v>0.16944444444444443</v>
      </c>
    </row>
    <row r="40" spans="1:8">
      <c r="A40" s="4">
        <v>10037</v>
      </c>
      <c r="B40" s="4" t="s">
        <v>5</v>
      </c>
      <c r="C40" s="4" t="s">
        <v>12</v>
      </c>
      <c r="D40" s="6">
        <v>11165609</v>
      </c>
      <c r="E40" s="4" t="s">
        <v>10</v>
      </c>
      <c r="F40" s="8">
        <v>217</v>
      </c>
      <c r="G40" s="4" t="s">
        <v>14</v>
      </c>
      <c r="H40" s="5">
        <v>0</v>
      </c>
    </row>
    <row r="41" spans="1:8">
      <c r="A41" s="4">
        <v>10038</v>
      </c>
      <c r="B41" s="4" t="s">
        <v>6</v>
      </c>
      <c r="C41" s="4" t="s">
        <v>11</v>
      </c>
      <c r="D41" s="6">
        <v>79944825</v>
      </c>
      <c r="E41" s="4" t="s">
        <v>10</v>
      </c>
      <c r="F41" s="7">
        <v>16.149999999999999</v>
      </c>
      <c r="G41" s="4" t="s">
        <v>9</v>
      </c>
      <c r="H41" s="5">
        <v>0.43611111111111112</v>
      </c>
    </row>
    <row r="42" spans="1:8">
      <c r="A42" s="4">
        <v>10039</v>
      </c>
      <c r="B42" s="4" t="s">
        <v>4</v>
      </c>
      <c r="C42" s="4" t="s">
        <v>11</v>
      </c>
      <c r="D42" s="6">
        <v>59537977</v>
      </c>
      <c r="E42" s="4" t="s">
        <v>10</v>
      </c>
      <c r="F42" s="7">
        <v>18.78</v>
      </c>
      <c r="G42" s="4" t="s">
        <v>9</v>
      </c>
      <c r="H42" s="5">
        <v>0.21180555555555555</v>
      </c>
    </row>
    <row r="43" spans="1:8">
      <c r="A43" s="4">
        <v>10040</v>
      </c>
      <c r="B43" s="4" t="s">
        <v>5</v>
      </c>
      <c r="C43" s="4" t="s">
        <v>11</v>
      </c>
      <c r="D43" s="6">
        <v>37870882</v>
      </c>
      <c r="E43" s="4" t="s">
        <v>10</v>
      </c>
      <c r="F43" s="7">
        <v>150.99</v>
      </c>
      <c r="G43" s="4" t="s">
        <v>14</v>
      </c>
      <c r="H43" s="5">
        <v>0.29652777777777778</v>
      </c>
    </row>
    <row r="44" spans="1:8">
      <c r="A44" s="4">
        <v>10041</v>
      </c>
      <c r="B44" s="4" t="s">
        <v>7</v>
      </c>
      <c r="C44" s="4" t="s">
        <v>11</v>
      </c>
      <c r="D44" s="6">
        <v>59747081</v>
      </c>
      <c r="E44" s="4" t="s">
        <v>10</v>
      </c>
      <c r="F44" s="7">
        <v>21.39</v>
      </c>
      <c r="G44" s="4" t="s">
        <v>9</v>
      </c>
      <c r="H44" s="5">
        <v>0.80555555555555547</v>
      </c>
    </row>
    <row r="45" spans="1:8">
      <c r="A45" s="4">
        <v>10042</v>
      </c>
      <c r="B45" s="4" t="s">
        <v>7</v>
      </c>
      <c r="C45" s="4" t="s">
        <v>11</v>
      </c>
      <c r="D45" s="6">
        <v>33511221</v>
      </c>
      <c r="E45" s="4" t="s">
        <v>10</v>
      </c>
      <c r="F45" s="7">
        <v>16.600000000000001</v>
      </c>
      <c r="G45" s="4" t="s">
        <v>9</v>
      </c>
      <c r="H45" s="5">
        <v>0.68263888888888891</v>
      </c>
    </row>
    <row r="46" spans="1:8">
      <c r="A46" s="4">
        <v>10043</v>
      </c>
      <c r="B46" s="4" t="s">
        <v>5</v>
      </c>
      <c r="C46" s="4" t="s">
        <v>12</v>
      </c>
      <c r="D46" s="6">
        <v>69676186</v>
      </c>
      <c r="E46" s="4" t="s">
        <v>10</v>
      </c>
      <c r="F46" s="7">
        <v>23.81</v>
      </c>
      <c r="G46" s="4" t="s">
        <v>14</v>
      </c>
      <c r="H46" s="5">
        <v>0.29652777777777778</v>
      </c>
    </row>
    <row r="47" spans="1:8">
      <c r="A47" s="4">
        <v>10044</v>
      </c>
      <c r="B47" s="4" t="s">
        <v>5</v>
      </c>
      <c r="C47" s="4" t="s">
        <v>11</v>
      </c>
      <c r="D47" s="6">
        <v>72150231</v>
      </c>
      <c r="E47" s="4" t="s">
        <v>10</v>
      </c>
      <c r="F47" s="7">
        <v>15.87</v>
      </c>
      <c r="G47" s="4" t="s">
        <v>14</v>
      </c>
      <c r="H47" s="5">
        <v>0.57361111111111118</v>
      </c>
    </row>
    <row r="48" spans="1:8">
      <c r="A48" s="4">
        <v>10045</v>
      </c>
      <c r="B48" s="4" t="s">
        <v>7</v>
      </c>
      <c r="C48" s="4" t="s">
        <v>11</v>
      </c>
      <c r="D48" s="6">
        <v>64874923</v>
      </c>
      <c r="E48" s="4" t="s">
        <v>10</v>
      </c>
      <c r="F48" s="7">
        <v>20.82</v>
      </c>
      <c r="G48" s="4" t="s">
        <v>9</v>
      </c>
      <c r="H48" s="5">
        <v>0.38124999999999998</v>
      </c>
    </row>
    <row r="49" spans="1:8">
      <c r="A49" s="4">
        <v>10046</v>
      </c>
      <c r="B49" s="4" t="s">
        <v>5</v>
      </c>
      <c r="C49" s="4" t="s">
        <v>11</v>
      </c>
      <c r="D49" s="6">
        <v>79755506</v>
      </c>
      <c r="E49" s="4" t="s">
        <v>10</v>
      </c>
      <c r="F49" s="7">
        <v>21.15</v>
      </c>
      <c r="G49" s="4" t="s">
        <v>14</v>
      </c>
      <c r="H49" s="5">
        <v>0.25416666666666665</v>
      </c>
    </row>
    <row r="50" spans="1:8">
      <c r="A50" s="4">
        <v>10047</v>
      </c>
      <c r="B50" s="4" t="s">
        <v>5</v>
      </c>
      <c r="C50" s="4" t="s">
        <v>12</v>
      </c>
      <c r="D50" s="6">
        <v>43322747</v>
      </c>
      <c r="E50" s="4" t="s">
        <v>10</v>
      </c>
      <c r="F50" s="7">
        <v>19.66</v>
      </c>
      <c r="G50" s="4" t="s">
        <v>9</v>
      </c>
      <c r="H50" s="5">
        <v>0.78472222222222221</v>
      </c>
    </row>
    <row r="51" spans="1:8">
      <c r="A51" s="4">
        <v>10048</v>
      </c>
      <c r="B51" s="4" t="s">
        <v>7</v>
      </c>
      <c r="C51" s="4" t="s">
        <v>12</v>
      </c>
      <c r="D51" s="6">
        <v>57979095</v>
      </c>
      <c r="E51" s="4" t="s">
        <v>13</v>
      </c>
      <c r="F51" s="7">
        <v>21.02</v>
      </c>
      <c r="G51" s="4" t="s">
        <v>9</v>
      </c>
      <c r="H51" s="5">
        <v>0.12708333333333333</v>
      </c>
    </row>
    <row r="52" spans="1:8">
      <c r="A52" s="4">
        <v>10049</v>
      </c>
      <c r="B52" s="4" t="s">
        <v>7</v>
      </c>
      <c r="C52" s="4" t="s">
        <v>11</v>
      </c>
      <c r="D52" s="6">
        <v>96485037</v>
      </c>
      <c r="E52" s="4" t="s">
        <v>10</v>
      </c>
      <c r="F52" s="7">
        <v>23.13</v>
      </c>
      <c r="G52" s="4" t="s">
        <v>9</v>
      </c>
      <c r="H52" s="5">
        <v>0.25416666666666665</v>
      </c>
    </row>
    <row r="53" spans="1:8">
      <c r="A53" s="4">
        <v>10050</v>
      </c>
      <c r="B53" s="4" t="s">
        <v>7</v>
      </c>
      <c r="C53" s="4" t="s">
        <v>12</v>
      </c>
      <c r="D53" s="6">
        <v>85636284</v>
      </c>
      <c r="E53" s="4" t="s">
        <v>10</v>
      </c>
      <c r="F53" s="7">
        <v>15.17</v>
      </c>
      <c r="G53" s="4" t="s">
        <v>9</v>
      </c>
      <c r="H53" s="5">
        <v>0.78680555555555554</v>
      </c>
    </row>
    <row r="54" spans="1:8">
      <c r="A54" s="4">
        <v>10051</v>
      </c>
      <c r="B54" s="4" t="s">
        <v>6</v>
      </c>
      <c r="C54" s="4" t="s">
        <v>12</v>
      </c>
      <c r="D54" s="6">
        <v>42519148</v>
      </c>
      <c r="E54" s="4" t="s">
        <v>10</v>
      </c>
      <c r="F54" s="7">
        <v>209.51</v>
      </c>
      <c r="G54" s="4" t="s">
        <v>14</v>
      </c>
      <c r="H54" s="5">
        <v>0.38124999999999998</v>
      </c>
    </row>
    <row r="55" spans="1:8">
      <c r="A55" s="4">
        <v>10052</v>
      </c>
      <c r="B55" s="4" t="s">
        <v>7</v>
      </c>
      <c r="C55" s="4" t="s">
        <v>11</v>
      </c>
      <c r="D55" s="6">
        <v>59845178</v>
      </c>
      <c r="E55" s="4" t="s">
        <v>10</v>
      </c>
      <c r="F55" s="7">
        <v>16.03</v>
      </c>
      <c r="G55" s="4" t="s">
        <v>14</v>
      </c>
      <c r="H55" s="5">
        <v>0.72777777777777775</v>
      </c>
    </row>
    <row r="56" spans="1:8">
      <c r="A56" s="4">
        <v>10053</v>
      </c>
      <c r="B56" s="4" t="s">
        <v>4</v>
      </c>
      <c r="C56" s="4" t="s">
        <v>11</v>
      </c>
      <c r="D56" s="6">
        <v>47961093</v>
      </c>
      <c r="E56" s="4" t="s">
        <v>13</v>
      </c>
      <c r="F56" s="7">
        <v>16.170000000000002</v>
      </c>
      <c r="G56" s="4" t="s">
        <v>9</v>
      </c>
      <c r="H56" s="5">
        <v>0.5541666666666667</v>
      </c>
    </row>
    <row r="57" spans="1:8">
      <c r="A57" s="4">
        <v>10054</v>
      </c>
      <c r="B57" s="4" t="s">
        <v>6</v>
      </c>
      <c r="C57" s="4" t="s">
        <v>11</v>
      </c>
      <c r="D57" s="6">
        <v>32857450</v>
      </c>
      <c r="E57" s="4" t="s">
        <v>10</v>
      </c>
      <c r="F57" s="7">
        <v>18.37</v>
      </c>
      <c r="G57" s="4" t="s">
        <v>9</v>
      </c>
      <c r="H57" s="5">
        <v>0.33888888888888885</v>
      </c>
    </row>
    <row r="58" spans="1:8">
      <c r="A58" s="4">
        <v>10055</v>
      </c>
      <c r="B58" s="4" t="s">
        <v>6</v>
      </c>
      <c r="C58" s="4" t="s">
        <v>11</v>
      </c>
      <c r="D58" s="6">
        <v>23437096</v>
      </c>
      <c r="E58" s="4" t="s">
        <v>10</v>
      </c>
      <c r="F58" s="7">
        <v>15.96</v>
      </c>
      <c r="G58" s="4" t="s">
        <v>14</v>
      </c>
      <c r="H58" s="5">
        <v>0.33888888888888885</v>
      </c>
    </row>
    <row r="59" spans="1:8">
      <c r="A59" s="4">
        <v>10056</v>
      </c>
      <c r="B59" s="4" t="s">
        <v>4</v>
      </c>
      <c r="C59" s="4" t="s">
        <v>12</v>
      </c>
      <c r="D59" s="6">
        <v>23846199</v>
      </c>
      <c r="E59" s="4" t="s">
        <v>10</v>
      </c>
      <c r="F59" s="7">
        <v>19.29</v>
      </c>
      <c r="G59" s="4" t="s">
        <v>14</v>
      </c>
      <c r="H59" s="5">
        <v>0</v>
      </c>
    </row>
    <row r="60" spans="1:8">
      <c r="A60" s="4">
        <v>10057</v>
      </c>
      <c r="B60" s="4" t="s">
        <v>7</v>
      </c>
      <c r="C60" s="4" t="s">
        <v>12</v>
      </c>
      <c r="D60" s="6">
        <v>15630914</v>
      </c>
      <c r="E60" s="4" t="s">
        <v>13</v>
      </c>
      <c r="F60" s="7">
        <v>16.489999999999998</v>
      </c>
      <c r="G60" s="4" t="s">
        <v>9</v>
      </c>
      <c r="H60" s="5">
        <v>0.83263888888888893</v>
      </c>
    </row>
    <row r="61" spans="1:8">
      <c r="A61" s="4">
        <v>10058</v>
      </c>
      <c r="B61" s="4" t="s">
        <v>6</v>
      </c>
      <c r="C61" s="4" t="s">
        <v>12</v>
      </c>
      <c r="D61" s="6">
        <v>64471213</v>
      </c>
      <c r="E61" s="4" t="s">
        <v>10</v>
      </c>
      <c r="F61" s="7">
        <v>18.12</v>
      </c>
      <c r="G61" s="4" t="s">
        <v>14</v>
      </c>
      <c r="H61" s="5">
        <v>0.73263888888888884</v>
      </c>
    </row>
    <row r="62" spans="1:8">
      <c r="A62" s="4">
        <v>10059</v>
      </c>
      <c r="B62" s="4" t="s">
        <v>6</v>
      </c>
      <c r="C62" s="4" t="s">
        <v>11</v>
      </c>
      <c r="D62" s="6">
        <v>70288635</v>
      </c>
      <c r="E62" s="4" t="s">
        <v>10</v>
      </c>
      <c r="F62" s="7">
        <v>18.22</v>
      </c>
      <c r="G62" s="4" t="s">
        <v>9</v>
      </c>
      <c r="H62" s="5">
        <v>0.66111111111111109</v>
      </c>
    </row>
    <row r="63" spans="1:8">
      <c r="A63" s="4">
        <v>10060</v>
      </c>
      <c r="B63" s="4" t="s">
        <v>6</v>
      </c>
      <c r="C63" s="4" t="s">
        <v>11</v>
      </c>
      <c r="D63" s="6">
        <v>46067931</v>
      </c>
      <c r="E63" s="4" t="s">
        <v>10</v>
      </c>
      <c r="F63" s="7">
        <v>18.32</v>
      </c>
      <c r="G63" s="4" t="s">
        <v>14</v>
      </c>
      <c r="H63" s="5">
        <v>0.42708333333333331</v>
      </c>
    </row>
    <row r="64" spans="1:8">
      <c r="A64" s="4">
        <v>10061</v>
      </c>
      <c r="B64" s="4" t="s">
        <v>7</v>
      </c>
      <c r="C64" s="4" t="s">
        <v>11</v>
      </c>
      <c r="D64" s="6">
        <v>73400603</v>
      </c>
      <c r="E64" s="4" t="s">
        <v>10</v>
      </c>
      <c r="F64" s="7">
        <v>23.77</v>
      </c>
      <c r="G64" s="4" t="s">
        <v>9</v>
      </c>
      <c r="H64" s="5">
        <v>0.82847222222222217</v>
      </c>
    </row>
    <row r="65" spans="1:8">
      <c r="A65" s="4">
        <v>10062</v>
      </c>
      <c r="B65" s="4" t="s">
        <v>6</v>
      </c>
      <c r="C65" s="4" t="s">
        <v>12</v>
      </c>
      <c r="D65" s="6">
        <v>31794035</v>
      </c>
      <c r="E65" s="4" t="s">
        <v>10</v>
      </c>
      <c r="F65" s="7">
        <v>24.35</v>
      </c>
      <c r="G65" s="4" t="s">
        <v>14</v>
      </c>
      <c r="H65" s="5">
        <v>0.63611111111111118</v>
      </c>
    </row>
    <row r="66" spans="1:8">
      <c r="A66" s="4">
        <v>10063</v>
      </c>
      <c r="B66" s="4" t="s">
        <v>5</v>
      </c>
      <c r="C66" s="4" t="s">
        <v>11</v>
      </c>
      <c r="D66" s="6">
        <v>72954240</v>
      </c>
      <c r="E66" s="4" t="s">
        <v>13</v>
      </c>
      <c r="F66" s="7">
        <v>20.13</v>
      </c>
      <c r="G66" s="4" t="s">
        <v>9</v>
      </c>
      <c r="H66" s="5">
        <v>0.57986111111111105</v>
      </c>
    </row>
    <row r="67" spans="1:8">
      <c r="A67" s="4">
        <v>10064</v>
      </c>
      <c r="B67" s="4" t="s">
        <v>4</v>
      </c>
      <c r="C67" s="4" t="s">
        <v>11</v>
      </c>
      <c r="D67" s="6">
        <v>12364851</v>
      </c>
      <c r="E67" s="4" t="s">
        <v>13</v>
      </c>
      <c r="F67" s="7">
        <v>20.77</v>
      </c>
      <c r="G67" s="4" t="s">
        <v>9</v>
      </c>
      <c r="H67" s="5">
        <v>0.56527777777777777</v>
      </c>
    </row>
    <row r="68" spans="1:8">
      <c r="A68" s="4">
        <v>10065</v>
      </c>
      <c r="B68" s="4" t="s">
        <v>4</v>
      </c>
      <c r="C68" s="4" t="s">
        <v>11</v>
      </c>
      <c r="D68" s="6">
        <v>19974213</v>
      </c>
      <c r="E68" s="4" t="s">
        <v>13</v>
      </c>
      <c r="F68" s="7">
        <v>16.98</v>
      </c>
      <c r="G68" s="4" t="s">
        <v>9</v>
      </c>
      <c r="H68" s="5">
        <v>0.80625000000000002</v>
      </c>
    </row>
    <row r="69" spans="1:8">
      <c r="A69" s="4">
        <v>10066</v>
      </c>
      <c r="B69" s="4" t="s">
        <v>6</v>
      </c>
      <c r="C69" s="4" t="s">
        <v>11</v>
      </c>
      <c r="D69" s="6">
        <v>68753569</v>
      </c>
      <c r="E69" s="4" t="s">
        <v>13</v>
      </c>
      <c r="F69" s="7">
        <v>19.399999999999999</v>
      </c>
      <c r="G69" s="4" t="s">
        <v>14</v>
      </c>
      <c r="H69" s="5">
        <v>0.62638888888888888</v>
      </c>
    </row>
    <row r="70" spans="1:8">
      <c r="A70" s="4">
        <v>10067</v>
      </c>
      <c r="B70" s="4" t="s">
        <v>6</v>
      </c>
      <c r="C70" s="4" t="s">
        <v>12</v>
      </c>
      <c r="D70" s="6">
        <v>77232784</v>
      </c>
      <c r="E70" s="4" t="s">
        <v>13</v>
      </c>
      <c r="F70" s="7">
        <v>23.49</v>
      </c>
      <c r="G70" s="4" t="s">
        <v>14</v>
      </c>
      <c r="H70" s="5">
        <v>0.16944444444444443</v>
      </c>
    </row>
    <row r="71" spans="1:8">
      <c r="A71" s="4">
        <v>10068</v>
      </c>
      <c r="B71" s="4" t="s">
        <v>5</v>
      </c>
      <c r="C71" s="4" t="s">
        <v>11</v>
      </c>
      <c r="D71" s="6">
        <v>94731015</v>
      </c>
      <c r="E71" s="4" t="s">
        <v>10</v>
      </c>
      <c r="F71" s="7">
        <v>15.58</v>
      </c>
      <c r="G71" s="4" t="s">
        <v>14</v>
      </c>
      <c r="H71" s="5">
        <v>0.48541666666666666</v>
      </c>
    </row>
    <row r="72" spans="1:8">
      <c r="A72" s="4">
        <v>10069</v>
      </c>
      <c r="B72" s="4" t="s">
        <v>5</v>
      </c>
      <c r="C72" s="4" t="s">
        <v>11</v>
      </c>
      <c r="D72" s="6">
        <v>49007475</v>
      </c>
      <c r="E72" s="4" t="s">
        <v>10</v>
      </c>
      <c r="F72" s="7">
        <v>21.94</v>
      </c>
      <c r="G72" s="4" t="s">
        <v>9</v>
      </c>
      <c r="H72" s="5">
        <v>0.84652777777777777</v>
      </c>
    </row>
    <row r="73" spans="1:8">
      <c r="A73" s="4">
        <v>10070</v>
      </c>
      <c r="B73" s="4" t="s">
        <v>5</v>
      </c>
      <c r="C73" s="4" t="s">
        <v>11</v>
      </c>
      <c r="D73" s="6">
        <v>71384600</v>
      </c>
      <c r="E73" s="4" t="s">
        <v>13</v>
      </c>
      <c r="F73" s="7">
        <v>229.73</v>
      </c>
      <c r="G73" s="4" t="s">
        <v>14</v>
      </c>
      <c r="H73" s="5">
        <v>4.2361111111111106E-2</v>
      </c>
    </row>
    <row r="74" spans="1:8">
      <c r="A74" s="4">
        <v>10071</v>
      </c>
      <c r="B74" s="4" t="s">
        <v>7</v>
      </c>
      <c r="C74" s="4" t="s">
        <v>11</v>
      </c>
      <c r="D74" s="6">
        <v>15282110</v>
      </c>
      <c r="E74" s="4" t="s">
        <v>10</v>
      </c>
      <c r="F74" s="7">
        <v>16.059999999999999</v>
      </c>
      <c r="G74" s="4" t="s">
        <v>14</v>
      </c>
      <c r="H74" s="5">
        <v>0.4381944444444445</v>
      </c>
    </row>
    <row r="75" spans="1:8">
      <c r="A75" s="4">
        <v>10072</v>
      </c>
      <c r="B75" s="4" t="s">
        <v>5</v>
      </c>
      <c r="C75" s="4" t="s">
        <v>11</v>
      </c>
      <c r="D75" s="6">
        <v>87012305</v>
      </c>
      <c r="E75" s="4" t="s">
        <v>10</v>
      </c>
      <c r="F75" s="7">
        <v>22.21</v>
      </c>
      <c r="G75" s="4" t="s">
        <v>9</v>
      </c>
      <c r="H75" s="5">
        <v>0.41736111111111113</v>
      </c>
    </row>
    <row r="76" spans="1:8">
      <c r="A76" s="4">
        <v>10073</v>
      </c>
      <c r="B76" s="4" t="s">
        <v>7</v>
      </c>
      <c r="C76" s="4" t="s">
        <v>11</v>
      </c>
      <c r="D76" s="6">
        <v>27742544</v>
      </c>
      <c r="E76" s="4" t="s">
        <v>13</v>
      </c>
      <c r="F76" s="7">
        <v>21.58</v>
      </c>
      <c r="G76" s="4" t="s">
        <v>9</v>
      </c>
      <c r="H76" s="5">
        <v>0</v>
      </c>
    </row>
    <row r="77" spans="1:8">
      <c r="A77" s="4">
        <v>10074</v>
      </c>
      <c r="B77" s="4" t="s">
        <v>4</v>
      </c>
      <c r="C77" s="4" t="s">
        <v>12</v>
      </c>
      <c r="D77" s="6">
        <v>97981670</v>
      </c>
      <c r="E77" s="4" t="s">
        <v>13</v>
      </c>
      <c r="F77" s="7">
        <v>16.09</v>
      </c>
      <c r="G77" s="4" t="s">
        <v>14</v>
      </c>
      <c r="H77" s="5">
        <v>0.12708333333333333</v>
      </c>
    </row>
    <row r="78" spans="1:8">
      <c r="A78" s="4">
        <v>10075</v>
      </c>
      <c r="B78" s="4" t="s">
        <v>6</v>
      </c>
      <c r="C78" s="4" t="s">
        <v>11</v>
      </c>
      <c r="D78" s="6">
        <v>83670405</v>
      </c>
      <c r="E78" s="4" t="s">
        <v>13</v>
      </c>
      <c r="F78" s="7">
        <v>16.100000000000001</v>
      </c>
      <c r="G78" s="4" t="s">
        <v>9</v>
      </c>
      <c r="H78" s="5">
        <v>0.42569444444444443</v>
      </c>
    </row>
    <row r="79" spans="1:8">
      <c r="A79" s="4">
        <v>10076</v>
      </c>
      <c r="B79" s="4" t="s">
        <v>6</v>
      </c>
      <c r="C79" s="4" t="s">
        <v>11</v>
      </c>
      <c r="D79" s="6">
        <v>99063530</v>
      </c>
      <c r="E79" s="4" t="s">
        <v>10</v>
      </c>
      <c r="F79" s="7">
        <v>15.95</v>
      </c>
      <c r="G79" s="4" t="s">
        <v>9</v>
      </c>
      <c r="H79" s="5">
        <v>0</v>
      </c>
    </row>
    <row r="80" spans="1:8">
      <c r="A80" s="4">
        <v>10077</v>
      </c>
      <c r="B80" s="4" t="s">
        <v>5</v>
      </c>
      <c r="C80" s="4" t="s">
        <v>11</v>
      </c>
      <c r="D80" s="6">
        <v>25978103</v>
      </c>
      <c r="E80" s="4" t="s">
        <v>13</v>
      </c>
      <c r="F80" s="7">
        <v>17.77</v>
      </c>
      <c r="G80" s="4" t="s">
        <v>14</v>
      </c>
      <c r="H80" s="5">
        <v>4.2361111111111106E-2</v>
      </c>
    </row>
    <row r="81" spans="1:8">
      <c r="A81" s="4">
        <v>10078</v>
      </c>
      <c r="B81" s="4" t="s">
        <v>4</v>
      </c>
      <c r="C81" s="4" t="s">
        <v>11</v>
      </c>
      <c r="D81" s="6">
        <v>81824666</v>
      </c>
      <c r="E81" s="4" t="s">
        <v>10</v>
      </c>
      <c r="F81" s="7">
        <v>19.3</v>
      </c>
      <c r="G81" s="4" t="s">
        <v>9</v>
      </c>
      <c r="H81" s="5">
        <v>0.47499999999999998</v>
      </c>
    </row>
    <row r="82" spans="1:8">
      <c r="A82" s="4">
        <v>10079</v>
      </c>
      <c r="B82" s="4" t="s">
        <v>7</v>
      </c>
      <c r="C82" s="4" t="s">
        <v>12</v>
      </c>
      <c r="D82" s="6">
        <v>86833489</v>
      </c>
      <c r="E82" s="4" t="s">
        <v>10</v>
      </c>
      <c r="F82" s="7">
        <v>21.75</v>
      </c>
      <c r="G82" s="4" t="s">
        <v>14</v>
      </c>
      <c r="H82" s="5">
        <v>0.43263888888888885</v>
      </c>
    </row>
    <row r="83" spans="1:8">
      <c r="A83" s="4">
        <v>10080</v>
      </c>
      <c r="B83" s="4" t="s">
        <v>7</v>
      </c>
      <c r="C83" s="4" t="s">
        <v>12</v>
      </c>
      <c r="D83" s="6">
        <v>73512800</v>
      </c>
      <c r="E83" s="4" t="s">
        <v>10</v>
      </c>
      <c r="F83" s="7">
        <v>20.51</v>
      </c>
      <c r="G83" s="4" t="s">
        <v>14</v>
      </c>
      <c r="H83" s="5">
        <v>0.47847222222222219</v>
      </c>
    </row>
    <row r="84" spans="1:8">
      <c r="A84" s="4">
        <v>10081</v>
      </c>
      <c r="B84" s="4" t="s">
        <v>4</v>
      </c>
      <c r="C84" s="4" t="s">
        <v>11</v>
      </c>
      <c r="D84" s="6">
        <v>11673210</v>
      </c>
      <c r="E84" s="4" t="s">
        <v>10</v>
      </c>
      <c r="F84" s="7">
        <v>16.14</v>
      </c>
      <c r="G84" s="4" t="s">
        <v>9</v>
      </c>
      <c r="H84" s="5">
        <v>0.16944444444444443</v>
      </c>
    </row>
    <row r="85" spans="1:8">
      <c r="A85" s="4">
        <v>10082</v>
      </c>
      <c r="B85" s="4" t="s">
        <v>7</v>
      </c>
      <c r="C85" s="4" t="s">
        <v>12</v>
      </c>
      <c r="D85" s="6">
        <v>76787805</v>
      </c>
      <c r="E85" s="4" t="s">
        <v>13</v>
      </c>
      <c r="F85" s="7">
        <v>157.76</v>
      </c>
      <c r="G85" s="4" t="s">
        <v>14</v>
      </c>
      <c r="H85" s="5">
        <v>0.79305555555555562</v>
      </c>
    </row>
    <row r="86" spans="1:8">
      <c r="A86" s="4">
        <v>10083</v>
      </c>
      <c r="B86" s="4" t="s">
        <v>5</v>
      </c>
      <c r="C86" s="4" t="s">
        <v>11</v>
      </c>
      <c r="D86" s="6">
        <v>34610946</v>
      </c>
      <c r="E86" s="4" t="s">
        <v>10</v>
      </c>
      <c r="F86" s="7">
        <v>21.55</v>
      </c>
      <c r="G86" s="4" t="s">
        <v>14</v>
      </c>
      <c r="H86" s="5">
        <v>0.38124999999999998</v>
      </c>
    </row>
    <row r="87" spans="1:8">
      <c r="A87" s="4">
        <v>10084</v>
      </c>
      <c r="B87" s="4" t="s">
        <v>4</v>
      </c>
      <c r="C87" s="4" t="s">
        <v>12</v>
      </c>
      <c r="D87" s="6">
        <v>69586073</v>
      </c>
      <c r="E87" s="4" t="s">
        <v>10</v>
      </c>
      <c r="F87" s="7">
        <v>21.85</v>
      </c>
      <c r="G87" s="4" t="s">
        <v>9</v>
      </c>
      <c r="H87" s="5">
        <v>0.51666666666666672</v>
      </c>
    </row>
    <row r="88" spans="1:8">
      <c r="A88" s="4">
        <v>10085</v>
      </c>
      <c r="B88" s="4" t="s">
        <v>6</v>
      </c>
      <c r="C88" s="4" t="s">
        <v>11</v>
      </c>
      <c r="D88" s="6">
        <v>87017416</v>
      </c>
      <c r="E88" s="4" t="s">
        <v>10</v>
      </c>
      <c r="F88" s="7">
        <v>21.7</v>
      </c>
      <c r="G88" s="4" t="s">
        <v>9</v>
      </c>
      <c r="H88" s="5">
        <v>0.56458333333333333</v>
      </c>
    </row>
    <row r="89" spans="1:8">
      <c r="A89" s="4">
        <v>10086</v>
      </c>
      <c r="B89" s="4" t="s">
        <v>6</v>
      </c>
      <c r="C89" s="4" t="s">
        <v>12</v>
      </c>
      <c r="D89" s="6">
        <v>37371293</v>
      </c>
      <c r="E89" s="4" t="s">
        <v>10</v>
      </c>
      <c r="F89" s="7">
        <v>20.309999999999999</v>
      </c>
      <c r="G89" s="4" t="s">
        <v>14</v>
      </c>
      <c r="H89" s="5">
        <v>0.80972222222222223</v>
      </c>
    </row>
    <row r="90" spans="1:8">
      <c r="A90" s="4">
        <v>10087</v>
      </c>
      <c r="B90" s="4" t="s">
        <v>6</v>
      </c>
      <c r="C90" s="4" t="s">
        <v>11</v>
      </c>
      <c r="D90" s="6">
        <v>27497600</v>
      </c>
      <c r="E90" s="4" t="s">
        <v>13</v>
      </c>
      <c r="F90" s="7">
        <v>23.62</v>
      </c>
      <c r="G90" s="4" t="s">
        <v>14</v>
      </c>
      <c r="H90" s="5">
        <v>0.93055555555555547</v>
      </c>
    </row>
    <row r="91" spans="1:8">
      <c r="A91" s="4">
        <v>10088</v>
      </c>
      <c r="B91" s="4" t="s">
        <v>6</v>
      </c>
      <c r="C91" s="4" t="s">
        <v>11</v>
      </c>
      <c r="D91" s="6">
        <v>29510284</v>
      </c>
      <c r="E91" s="4" t="s">
        <v>10</v>
      </c>
      <c r="F91" s="7">
        <v>216.37</v>
      </c>
      <c r="G91" s="4" t="s">
        <v>14</v>
      </c>
      <c r="H91" s="5">
        <v>0.43055555555555558</v>
      </c>
    </row>
    <row r="92" spans="1:8">
      <c r="A92" s="4">
        <v>10089</v>
      </c>
      <c r="B92" s="4" t="s">
        <v>4</v>
      </c>
      <c r="C92" s="4" t="s">
        <v>12</v>
      </c>
      <c r="D92" s="6">
        <v>40878208</v>
      </c>
      <c r="E92" s="4" t="s">
        <v>10</v>
      </c>
      <c r="F92" s="7">
        <v>21.99</v>
      </c>
      <c r="G92" s="4" t="s">
        <v>9</v>
      </c>
      <c r="H92" s="5">
        <v>0.12708333333333333</v>
      </c>
    </row>
    <row r="93" spans="1:8">
      <c r="A93" s="4">
        <v>10090</v>
      </c>
      <c r="B93" s="4" t="s">
        <v>7</v>
      </c>
      <c r="C93" s="4" t="s">
        <v>11</v>
      </c>
      <c r="D93" s="6">
        <v>83375454</v>
      </c>
      <c r="E93" s="4" t="s">
        <v>13</v>
      </c>
      <c r="F93" s="7">
        <v>18.2</v>
      </c>
      <c r="G93" s="4" t="s">
        <v>9</v>
      </c>
      <c r="H93" s="5">
        <v>0.21180555555555555</v>
      </c>
    </row>
    <row r="94" spans="1:8">
      <c r="A94" s="4">
        <v>10091</v>
      </c>
      <c r="B94" s="4" t="s">
        <v>6</v>
      </c>
      <c r="C94" s="4" t="s">
        <v>11</v>
      </c>
      <c r="D94" s="6">
        <v>61236522</v>
      </c>
      <c r="E94" s="4" t="s">
        <v>13</v>
      </c>
      <c r="F94" s="7">
        <v>17.309999999999999</v>
      </c>
      <c r="G94" s="4" t="s">
        <v>14</v>
      </c>
      <c r="H94" s="5">
        <v>0</v>
      </c>
    </row>
    <row r="95" spans="1:8">
      <c r="A95" s="4">
        <v>10092</v>
      </c>
      <c r="B95" s="4" t="s">
        <v>7</v>
      </c>
      <c r="C95" s="4" t="s">
        <v>11</v>
      </c>
      <c r="D95" s="6">
        <v>68788857</v>
      </c>
      <c r="E95" s="4" t="s">
        <v>10</v>
      </c>
      <c r="F95" s="7">
        <v>23.94</v>
      </c>
      <c r="G95" s="4" t="s">
        <v>14</v>
      </c>
      <c r="H95" s="5">
        <v>0.67222222222222217</v>
      </c>
    </row>
    <row r="96" spans="1:8">
      <c r="A96" s="4">
        <v>10093</v>
      </c>
      <c r="B96" s="4" t="s">
        <v>7</v>
      </c>
      <c r="C96" s="4" t="s">
        <v>12</v>
      </c>
      <c r="D96" s="6">
        <v>58309878</v>
      </c>
      <c r="E96" s="4" t="s">
        <v>13</v>
      </c>
      <c r="F96" s="7">
        <v>174.25</v>
      </c>
      <c r="G96" s="4" t="s">
        <v>14</v>
      </c>
      <c r="H96" s="5">
        <v>0.7715277777777777</v>
      </c>
    </row>
    <row r="97" spans="1:8">
      <c r="A97" s="4">
        <v>10094</v>
      </c>
      <c r="B97" s="4" t="s">
        <v>7</v>
      </c>
      <c r="C97" s="4" t="s">
        <v>12</v>
      </c>
      <c r="D97" s="6">
        <v>84324439</v>
      </c>
      <c r="E97" s="4" t="s">
        <v>10</v>
      </c>
      <c r="F97" s="7">
        <v>20.260000000000002</v>
      </c>
      <c r="G97" s="4" t="s">
        <v>9</v>
      </c>
      <c r="H97" s="5">
        <v>0.16944444444444443</v>
      </c>
    </row>
    <row r="98" spans="1:8">
      <c r="A98" s="4">
        <v>10095</v>
      </c>
      <c r="B98" s="4" t="s">
        <v>4</v>
      </c>
      <c r="C98" s="4" t="s">
        <v>11</v>
      </c>
      <c r="D98" s="6">
        <v>90647889</v>
      </c>
      <c r="E98" s="4" t="s">
        <v>10</v>
      </c>
      <c r="F98" s="7">
        <v>18.73</v>
      </c>
      <c r="G98" s="4" t="s">
        <v>9</v>
      </c>
      <c r="H98" s="5">
        <v>0</v>
      </c>
    </row>
    <row r="99" spans="1:8">
      <c r="A99" s="4">
        <v>10096</v>
      </c>
      <c r="B99" s="4" t="s">
        <v>4</v>
      </c>
      <c r="C99" s="4" t="s">
        <v>12</v>
      </c>
      <c r="D99" s="6">
        <v>31225474</v>
      </c>
      <c r="E99" s="4" t="s">
        <v>10</v>
      </c>
      <c r="F99" s="7">
        <v>22.88</v>
      </c>
      <c r="G99" s="4" t="s">
        <v>14</v>
      </c>
      <c r="H99" s="5">
        <v>0.54791666666666672</v>
      </c>
    </row>
    <row r="100" spans="1:8">
      <c r="A100" s="4">
        <v>10097</v>
      </c>
      <c r="B100" s="4" t="s">
        <v>7</v>
      </c>
      <c r="C100" s="4" t="s">
        <v>12</v>
      </c>
      <c r="D100" s="6">
        <v>79286039</v>
      </c>
      <c r="E100" s="4" t="s">
        <v>10</v>
      </c>
      <c r="F100" s="7">
        <v>19.149999999999999</v>
      </c>
      <c r="G100" s="4" t="s">
        <v>9</v>
      </c>
      <c r="H100" s="5">
        <v>0.61388888888888882</v>
      </c>
    </row>
    <row r="101" spans="1:8">
      <c r="A101" s="4">
        <v>10098</v>
      </c>
      <c r="B101" s="4" t="s">
        <v>5</v>
      </c>
      <c r="C101" s="4" t="s">
        <v>11</v>
      </c>
      <c r="D101" s="6">
        <v>69628094</v>
      </c>
      <c r="E101" s="4" t="s">
        <v>13</v>
      </c>
      <c r="F101" s="7">
        <v>15.33</v>
      </c>
      <c r="G101" s="4" t="s">
        <v>14</v>
      </c>
      <c r="H101" s="5">
        <v>4.2361111111111106E-2</v>
      </c>
    </row>
    <row r="102" spans="1:8">
      <c r="A102" s="4">
        <v>10099</v>
      </c>
      <c r="B102" s="4" t="s">
        <v>7</v>
      </c>
      <c r="C102" s="4" t="s">
        <v>12</v>
      </c>
      <c r="D102" s="6">
        <v>19891764</v>
      </c>
      <c r="E102" s="4" t="s">
        <v>10</v>
      </c>
      <c r="F102" s="7">
        <v>20.82</v>
      </c>
      <c r="G102" s="4" t="s">
        <v>9</v>
      </c>
      <c r="H102" s="5">
        <v>0.75069444444444444</v>
      </c>
    </row>
    <row r="103" spans="1:8">
      <c r="A103" s="4">
        <v>10100</v>
      </c>
      <c r="B103" s="4" t="s">
        <v>7</v>
      </c>
      <c r="C103" s="4" t="s">
        <v>11</v>
      </c>
      <c r="D103" s="6">
        <v>21992857</v>
      </c>
      <c r="E103" s="4" t="s">
        <v>10</v>
      </c>
      <c r="F103" s="7">
        <v>20.61</v>
      </c>
      <c r="G103" s="4" t="s">
        <v>9</v>
      </c>
      <c r="H103" s="5">
        <v>0.77013888888888893</v>
      </c>
    </row>
    <row r="104" spans="1:8">
      <c r="A104" s="4">
        <v>10101</v>
      </c>
      <c r="B104" s="4" t="s">
        <v>6</v>
      </c>
      <c r="C104" s="4" t="s">
        <v>11</v>
      </c>
      <c r="D104" s="6">
        <v>40572972</v>
      </c>
      <c r="E104" s="4" t="s">
        <v>10</v>
      </c>
      <c r="F104" s="7">
        <v>16.43</v>
      </c>
      <c r="G104" s="4" t="s">
        <v>9</v>
      </c>
      <c r="H104" s="5">
        <v>0.47430555555555554</v>
      </c>
    </row>
    <row r="105" spans="1:8">
      <c r="A105" s="4">
        <v>10102</v>
      </c>
      <c r="B105" s="4" t="s">
        <v>7</v>
      </c>
      <c r="C105" s="4" t="s">
        <v>11</v>
      </c>
      <c r="D105" s="6">
        <v>80218197</v>
      </c>
      <c r="E105" s="4" t="s">
        <v>10</v>
      </c>
      <c r="F105" s="7">
        <v>21.1</v>
      </c>
      <c r="G105" s="4" t="s">
        <v>9</v>
      </c>
      <c r="H105" s="5">
        <v>8.4722222222222213E-2</v>
      </c>
    </row>
    <row r="106" spans="1:8">
      <c r="A106" s="4">
        <v>10103</v>
      </c>
      <c r="B106" s="4" t="s">
        <v>4</v>
      </c>
      <c r="C106" s="4" t="s">
        <v>12</v>
      </c>
      <c r="D106" s="6">
        <v>72072353</v>
      </c>
      <c r="E106" s="4" t="s">
        <v>13</v>
      </c>
      <c r="F106" s="7">
        <v>21.64</v>
      </c>
      <c r="G106" s="4" t="s">
        <v>14</v>
      </c>
      <c r="H106" s="5">
        <v>0.94444444444444453</v>
      </c>
    </row>
    <row r="107" spans="1:8">
      <c r="A107" s="4">
        <v>10104</v>
      </c>
      <c r="B107" s="4" t="s">
        <v>7</v>
      </c>
      <c r="C107" s="4" t="s">
        <v>12</v>
      </c>
      <c r="D107" s="6">
        <v>44250706</v>
      </c>
      <c r="E107" s="4" t="s">
        <v>13</v>
      </c>
      <c r="F107" s="7">
        <v>18.059999999999999</v>
      </c>
      <c r="G107" s="4" t="s">
        <v>14</v>
      </c>
      <c r="H107" s="5">
        <v>0.66666666666666663</v>
      </c>
    </row>
    <row r="108" spans="1:8">
      <c r="A108" s="4">
        <v>10105</v>
      </c>
      <c r="B108" s="4" t="s">
        <v>6</v>
      </c>
      <c r="C108" s="4" t="s">
        <v>11</v>
      </c>
      <c r="D108" s="6">
        <v>31062653</v>
      </c>
      <c r="E108" s="4" t="s">
        <v>10</v>
      </c>
      <c r="F108" s="7">
        <v>19.350000000000001</v>
      </c>
      <c r="G108" s="4" t="s">
        <v>14</v>
      </c>
      <c r="H108" s="5">
        <v>0.42083333333333334</v>
      </c>
    </row>
    <row r="109" spans="1:8">
      <c r="A109" s="4">
        <v>10106</v>
      </c>
      <c r="B109" s="4" t="s">
        <v>4</v>
      </c>
      <c r="C109" s="4" t="s">
        <v>11</v>
      </c>
      <c r="D109" s="6">
        <v>84047393</v>
      </c>
      <c r="E109" s="4" t="s">
        <v>10</v>
      </c>
      <c r="F109" s="7">
        <v>23.7</v>
      </c>
      <c r="G109" s="4" t="s">
        <v>9</v>
      </c>
      <c r="H109" s="5">
        <v>0.79305555555555562</v>
      </c>
    </row>
    <row r="110" spans="1:8">
      <c r="A110" s="4">
        <v>10107</v>
      </c>
      <c r="B110" s="4" t="s">
        <v>4</v>
      </c>
      <c r="C110" s="4" t="s">
        <v>11</v>
      </c>
      <c r="D110" s="6">
        <v>59891368</v>
      </c>
      <c r="E110" s="4" t="s">
        <v>10</v>
      </c>
      <c r="F110" s="7">
        <v>18.93</v>
      </c>
      <c r="G110" s="4" t="s">
        <v>14</v>
      </c>
      <c r="H110" s="5">
        <v>0.38124999999999998</v>
      </c>
    </row>
    <row r="111" spans="1:8">
      <c r="A111" s="4">
        <v>10108</v>
      </c>
      <c r="B111" s="4" t="s">
        <v>4</v>
      </c>
      <c r="C111" s="4" t="s">
        <v>11</v>
      </c>
      <c r="D111" s="6">
        <v>47234209</v>
      </c>
      <c r="E111" s="4" t="s">
        <v>13</v>
      </c>
      <c r="F111" s="7">
        <v>16.829999999999998</v>
      </c>
      <c r="G111" s="4" t="s">
        <v>14</v>
      </c>
      <c r="H111" s="5">
        <v>0.68055555555555547</v>
      </c>
    </row>
    <row r="112" spans="1:8">
      <c r="A112" s="4">
        <v>10109</v>
      </c>
      <c r="B112" s="4" t="s">
        <v>7</v>
      </c>
      <c r="C112" s="4" t="s">
        <v>11</v>
      </c>
      <c r="D112" s="6">
        <v>47893510</v>
      </c>
      <c r="E112" s="4" t="s">
        <v>10</v>
      </c>
      <c r="F112" s="7">
        <v>22.19</v>
      </c>
      <c r="G112" s="4" t="s">
        <v>14</v>
      </c>
      <c r="H112" s="5">
        <v>0.78611111111111109</v>
      </c>
    </row>
    <row r="113" spans="1:8">
      <c r="A113" s="4">
        <v>10110</v>
      </c>
      <c r="B113" s="4" t="s">
        <v>7</v>
      </c>
      <c r="C113" s="4" t="s">
        <v>11</v>
      </c>
      <c r="D113" s="6">
        <v>23513829</v>
      </c>
      <c r="E113" s="4" t="s">
        <v>10</v>
      </c>
      <c r="F113" s="7">
        <v>23.9</v>
      </c>
      <c r="G113" s="4" t="s">
        <v>14</v>
      </c>
      <c r="H113" s="5">
        <v>0.81944444444444453</v>
      </c>
    </row>
    <row r="114" spans="1:8">
      <c r="A114" s="4">
        <v>10111</v>
      </c>
      <c r="B114" s="4" t="s">
        <v>6</v>
      </c>
      <c r="C114" s="4" t="s">
        <v>11</v>
      </c>
      <c r="D114" s="6">
        <v>20993720</v>
      </c>
      <c r="E114" s="4" t="s">
        <v>10</v>
      </c>
      <c r="F114" s="7">
        <v>17.47</v>
      </c>
      <c r="G114" s="4" t="s">
        <v>9</v>
      </c>
      <c r="H114" s="5">
        <v>0.45347222222222222</v>
      </c>
    </row>
    <row r="115" spans="1:8">
      <c r="A115" s="4">
        <v>10112</v>
      </c>
      <c r="B115" s="4" t="s">
        <v>7</v>
      </c>
      <c r="C115" s="4" t="s">
        <v>11</v>
      </c>
      <c r="D115" s="6">
        <v>58724265</v>
      </c>
      <c r="E115" s="4" t="s">
        <v>13</v>
      </c>
      <c r="F115" s="7">
        <v>209.37</v>
      </c>
      <c r="G115" s="4" t="s">
        <v>14</v>
      </c>
      <c r="H115" s="5">
        <v>0.84097222222222223</v>
      </c>
    </row>
    <row r="116" spans="1:8">
      <c r="A116" s="4">
        <v>10113</v>
      </c>
      <c r="B116" s="4" t="s">
        <v>4</v>
      </c>
      <c r="C116" s="4" t="s">
        <v>11</v>
      </c>
      <c r="D116" s="6">
        <v>47687764</v>
      </c>
      <c r="E116" s="4" t="s">
        <v>10</v>
      </c>
      <c r="F116" s="8">
        <v>18</v>
      </c>
      <c r="G116" s="4" t="s">
        <v>9</v>
      </c>
      <c r="H116" s="5">
        <v>0.33888888888888885</v>
      </c>
    </row>
    <row r="117" spans="1:8">
      <c r="A117" s="4">
        <v>10114</v>
      </c>
      <c r="B117" s="4" t="s">
        <v>6</v>
      </c>
      <c r="C117" s="4" t="s">
        <v>11</v>
      </c>
      <c r="D117" s="6">
        <v>53008101</v>
      </c>
      <c r="E117" s="4" t="s">
        <v>10</v>
      </c>
      <c r="F117" s="7">
        <v>22.83</v>
      </c>
      <c r="G117" s="4" t="s">
        <v>14</v>
      </c>
      <c r="H117" s="5">
        <v>0.4284722222222222</v>
      </c>
    </row>
    <row r="118" spans="1:8">
      <c r="A118" s="4">
        <v>10115</v>
      </c>
      <c r="B118" s="4" t="s">
        <v>6</v>
      </c>
      <c r="C118" s="4" t="s">
        <v>11</v>
      </c>
      <c r="D118" s="6">
        <v>68494188</v>
      </c>
      <c r="E118" s="4" t="s">
        <v>13</v>
      </c>
      <c r="F118" s="7">
        <v>20.309999999999999</v>
      </c>
      <c r="G118" s="4" t="s">
        <v>9</v>
      </c>
      <c r="H118" s="5">
        <v>0.6069444444444444</v>
      </c>
    </row>
    <row r="119" spans="1:8">
      <c r="A119" s="4">
        <v>10116</v>
      </c>
      <c r="B119" s="4" t="s">
        <v>5</v>
      </c>
      <c r="C119" s="4" t="s">
        <v>12</v>
      </c>
      <c r="D119" s="6">
        <v>40357817</v>
      </c>
      <c r="E119" s="4" t="s">
        <v>10</v>
      </c>
      <c r="F119" s="7">
        <v>22.06</v>
      </c>
      <c r="G119" s="4" t="s">
        <v>9</v>
      </c>
      <c r="H119" s="5">
        <v>0.46319444444444446</v>
      </c>
    </row>
    <row r="120" spans="1:8">
      <c r="A120" s="4">
        <v>10117</v>
      </c>
      <c r="B120" s="4" t="s">
        <v>4</v>
      </c>
      <c r="C120" s="4" t="s">
        <v>12</v>
      </c>
      <c r="D120" s="6">
        <v>91328383</v>
      </c>
      <c r="E120" s="4" t="s">
        <v>10</v>
      </c>
      <c r="F120" s="7">
        <v>15.22</v>
      </c>
      <c r="G120" s="4" t="s">
        <v>14</v>
      </c>
      <c r="H120" s="5">
        <v>0.44374999999999998</v>
      </c>
    </row>
    <row r="121" spans="1:8">
      <c r="A121" s="4">
        <v>10118</v>
      </c>
      <c r="B121" s="4" t="s">
        <v>5</v>
      </c>
      <c r="C121" s="4" t="s">
        <v>12</v>
      </c>
      <c r="D121" s="6">
        <v>51497241</v>
      </c>
      <c r="E121" s="4" t="s">
        <v>10</v>
      </c>
      <c r="F121" s="7">
        <v>20.6</v>
      </c>
      <c r="G121" s="4" t="s">
        <v>9</v>
      </c>
      <c r="H121" s="5">
        <v>0.8652777777777777</v>
      </c>
    </row>
    <row r="122" spans="1:8">
      <c r="A122" s="4">
        <v>10119</v>
      </c>
      <c r="B122" s="4" t="s">
        <v>6</v>
      </c>
      <c r="C122" s="4" t="s">
        <v>11</v>
      </c>
      <c r="D122" s="6">
        <v>42829269</v>
      </c>
      <c r="E122" s="4" t="s">
        <v>10</v>
      </c>
      <c r="F122" s="7">
        <v>18.25</v>
      </c>
      <c r="G122" s="4" t="s">
        <v>9</v>
      </c>
      <c r="H122" s="5">
        <v>0.86250000000000004</v>
      </c>
    </row>
    <row r="123" spans="1:8">
      <c r="A123" s="4">
        <v>10120</v>
      </c>
      <c r="B123" s="4" t="s">
        <v>6</v>
      </c>
      <c r="C123" s="4" t="s">
        <v>11</v>
      </c>
      <c r="D123" s="6">
        <v>56174714</v>
      </c>
      <c r="E123" s="4" t="s">
        <v>10</v>
      </c>
      <c r="F123" s="7">
        <v>174.18</v>
      </c>
      <c r="G123" s="4" t="s">
        <v>14</v>
      </c>
      <c r="H123" s="5">
        <v>0.52916666666666667</v>
      </c>
    </row>
    <row r="124" spans="1:8">
      <c r="A124" s="4">
        <v>10121</v>
      </c>
      <c r="B124" s="4" t="s">
        <v>4</v>
      </c>
      <c r="C124" s="4" t="s">
        <v>11</v>
      </c>
      <c r="D124" s="6">
        <v>17210514</v>
      </c>
      <c r="E124" s="4" t="s">
        <v>13</v>
      </c>
      <c r="F124" s="7">
        <v>19.579999999999998</v>
      </c>
      <c r="G124" s="4" t="s">
        <v>9</v>
      </c>
      <c r="H124" s="5">
        <v>0.93819444444444444</v>
      </c>
    </row>
    <row r="125" spans="1:8">
      <c r="A125" s="4">
        <v>10122</v>
      </c>
      <c r="B125" s="4" t="s">
        <v>7</v>
      </c>
      <c r="C125" s="4" t="s">
        <v>12</v>
      </c>
      <c r="D125" s="6">
        <v>40504819</v>
      </c>
      <c r="E125" s="4" t="s">
        <v>10</v>
      </c>
      <c r="F125" s="7">
        <v>17.91</v>
      </c>
      <c r="G125" s="4" t="s">
        <v>14</v>
      </c>
      <c r="H125" s="5">
        <v>0.80138888888888893</v>
      </c>
    </row>
    <row r="126" spans="1:8">
      <c r="A126" s="4">
        <v>10123</v>
      </c>
      <c r="B126" s="4" t="s">
        <v>7</v>
      </c>
      <c r="C126" s="4" t="s">
        <v>11</v>
      </c>
      <c r="D126" s="6">
        <v>58186991</v>
      </c>
      <c r="E126" s="4" t="s">
        <v>10</v>
      </c>
      <c r="F126" s="7">
        <v>22.9</v>
      </c>
      <c r="G126" s="4" t="s">
        <v>14</v>
      </c>
      <c r="H126" s="5">
        <v>0.51111111111111118</v>
      </c>
    </row>
    <row r="127" spans="1:8">
      <c r="A127" s="4">
        <v>10124</v>
      </c>
      <c r="B127" s="4" t="s">
        <v>4</v>
      </c>
      <c r="C127" s="4" t="s">
        <v>12</v>
      </c>
      <c r="D127" s="6">
        <v>46376047</v>
      </c>
      <c r="E127" s="4" t="s">
        <v>10</v>
      </c>
      <c r="F127" s="7">
        <v>22.26</v>
      </c>
      <c r="G127" s="4" t="s">
        <v>14</v>
      </c>
      <c r="H127" s="5">
        <v>0.74305555555555547</v>
      </c>
    </row>
    <row r="128" spans="1:8">
      <c r="A128" s="4">
        <v>10125</v>
      </c>
      <c r="B128" s="4" t="s">
        <v>5</v>
      </c>
      <c r="C128" s="4" t="s">
        <v>11</v>
      </c>
      <c r="D128" s="6">
        <v>95760408</v>
      </c>
      <c r="E128" s="4" t="s">
        <v>10</v>
      </c>
      <c r="F128" s="7">
        <v>19.04</v>
      </c>
      <c r="G128" s="4" t="s">
        <v>14</v>
      </c>
      <c r="H128" s="5">
        <v>0.64097222222222217</v>
      </c>
    </row>
    <row r="129" spans="1:8">
      <c r="A129" s="4">
        <v>10126</v>
      </c>
      <c r="B129" s="4" t="s">
        <v>6</v>
      </c>
      <c r="C129" s="4" t="s">
        <v>11</v>
      </c>
      <c r="D129" s="6">
        <v>73024614</v>
      </c>
      <c r="E129" s="4" t="s">
        <v>10</v>
      </c>
      <c r="F129" s="7">
        <v>17.420000000000002</v>
      </c>
      <c r="G129" s="4" t="s">
        <v>9</v>
      </c>
      <c r="H129" s="5">
        <v>0.21180555555555555</v>
      </c>
    </row>
    <row r="130" spans="1:8">
      <c r="A130" s="4">
        <v>10127</v>
      </c>
      <c r="B130" s="4" t="s">
        <v>7</v>
      </c>
      <c r="C130" s="4" t="s">
        <v>12</v>
      </c>
      <c r="D130" s="6">
        <v>63167563</v>
      </c>
      <c r="E130" s="4" t="s">
        <v>10</v>
      </c>
      <c r="F130" s="7">
        <v>18.54</v>
      </c>
      <c r="G130" s="4" t="s">
        <v>14</v>
      </c>
      <c r="H130" s="5">
        <v>0.8125</v>
      </c>
    </row>
    <row r="131" spans="1:8">
      <c r="A131" s="4">
        <v>10128</v>
      </c>
      <c r="B131" s="4" t="s">
        <v>4</v>
      </c>
      <c r="C131" s="4" t="s">
        <v>11</v>
      </c>
      <c r="D131" s="6">
        <v>83800724</v>
      </c>
      <c r="E131" s="4" t="s">
        <v>10</v>
      </c>
      <c r="F131" s="7">
        <v>19.739999999999998</v>
      </c>
      <c r="G131" s="4" t="s">
        <v>9</v>
      </c>
      <c r="H131" s="5">
        <v>0.53402777777777777</v>
      </c>
    </row>
    <row r="132" spans="1:8">
      <c r="A132" s="4">
        <v>10129</v>
      </c>
      <c r="B132" s="4" t="s">
        <v>7</v>
      </c>
      <c r="C132" s="4" t="s">
        <v>11</v>
      </c>
      <c r="D132" s="6">
        <v>11739665</v>
      </c>
      <c r="E132" s="4" t="s">
        <v>10</v>
      </c>
      <c r="F132" s="7">
        <v>22.03</v>
      </c>
      <c r="G132" s="4" t="s">
        <v>9</v>
      </c>
      <c r="H132" s="5">
        <v>0.61736111111111114</v>
      </c>
    </row>
    <row r="133" spans="1:8">
      <c r="A133" s="4">
        <v>10130</v>
      </c>
      <c r="B133" s="4" t="s">
        <v>7</v>
      </c>
      <c r="C133" s="4" t="s">
        <v>12</v>
      </c>
      <c r="D133" s="6">
        <v>74393415</v>
      </c>
      <c r="E133" s="4" t="s">
        <v>10</v>
      </c>
      <c r="F133" s="7">
        <v>236.49</v>
      </c>
      <c r="G133" s="4" t="s">
        <v>14</v>
      </c>
      <c r="H133" s="5">
        <v>0.68333333333333324</v>
      </c>
    </row>
    <row r="134" spans="1:8">
      <c r="A134" s="4">
        <v>10131</v>
      </c>
      <c r="B134" s="4" t="s">
        <v>5</v>
      </c>
      <c r="C134" s="4" t="s">
        <v>12</v>
      </c>
      <c r="D134" s="6">
        <v>30372359</v>
      </c>
      <c r="E134" s="4" t="s">
        <v>13</v>
      </c>
      <c r="F134" s="7">
        <v>19.3</v>
      </c>
      <c r="G134" s="4" t="s">
        <v>9</v>
      </c>
      <c r="H134" s="5">
        <v>0.70833333333333337</v>
      </c>
    </row>
    <row r="135" spans="1:8">
      <c r="A135" s="4">
        <v>10132</v>
      </c>
      <c r="B135" s="4" t="s">
        <v>6</v>
      </c>
      <c r="C135" s="4" t="s">
        <v>11</v>
      </c>
      <c r="D135" s="6">
        <v>47768495</v>
      </c>
      <c r="E135" s="4" t="s">
        <v>13</v>
      </c>
      <c r="F135" s="7">
        <v>23.73</v>
      </c>
      <c r="G135" s="4" t="s">
        <v>9</v>
      </c>
      <c r="H135" s="5">
        <v>0.70625000000000004</v>
      </c>
    </row>
    <row r="136" spans="1:8">
      <c r="A136" s="4">
        <v>10133</v>
      </c>
      <c r="B136" s="4" t="s">
        <v>7</v>
      </c>
      <c r="C136" s="4" t="s">
        <v>12</v>
      </c>
      <c r="D136" s="6">
        <v>74154714</v>
      </c>
      <c r="E136" s="4" t="s">
        <v>10</v>
      </c>
      <c r="F136" s="7">
        <v>19.96</v>
      </c>
      <c r="G136" s="4" t="s">
        <v>14</v>
      </c>
      <c r="H136" s="5">
        <v>0.70138888888888884</v>
      </c>
    </row>
    <row r="137" spans="1:8">
      <c r="A137" s="4">
        <v>10134</v>
      </c>
      <c r="B137" s="4" t="s">
        <v>6</v>
      </c>
      <c r="C137" s="4" t="s">
        <v>11</v>
      </c>
      <c r="D137" s="6">
        <v>33525138</v>
      </c>
      <c r="E137" s="4" t="s">
        <v>10</v>
      </c>
      <c r="F137" s="7">
        <v>20.75</v>
      </c>
      <c r="G137" s="4" t="s">
        <v>9</v>
      </c>
      <c r="H137" s="5">
        <v>0.62638888888888888</v>
      </c>
    </row>
    <row r="138" spans="1:8">
      <c r="A138" s="4">
        <v>10135</v>
      </c>
      <c r="B138" s="4" t="s">
        <v>5</v>
      </c>
      <c r="C138" s="4" t="s">
        <v>12</v>
      </c>
      <c r="D138" s="6">
        <v>84542864</v>
      </c>
      <c r="E138" s="4" t="s">
        <v>10</v>
      </c>
      <c r="F138" s="7">
        <v>22.37</v>
      </c>
      <c r="G138" s="4" t="s">
        <v>9</v>
      </c>
      <c r="H138" s="5">
        <v>0.33888888888888885</v>
      </c>
    </row>
    <row r="139" spans="1:8">
      <c r="A139" s="4">
        <v>10136</v>
      </c>
      <c r="B139" s="4" t="s">
        <v>7</v>
      </c>
      <c r="C139" s="4" t="s">
        <v>11</v>
      </c>
      <c r="D139" s="6">
        <v>24537107</v>
      </c>
      <c r="E139" s="4" t="s">
        <v>13</v>
      </c>
      <c r="F139" s="7">
        <v>24.03</v>
      </c>
      <c r="G139" s="4" t="s">
        <v>9</v>
      </c>
      <c r="H139" s="5">
        <v>0.4680555555555555</v>
      </c>
    </row>
    <row r="140" spans="1:8">
      <c r="A140" s="4">
        <v>10137</v>
      </c>
      <c r="B140" s="4" t="s">
        <v>7</v>
      </c>
      <c r="C140" s="4" t="s">
        <v>11</v>
      </c>
      <c r="D140" s="6">
        <v>74241899</v>
      </c>
      <c r="E140" s="4" t="s">
        <v>10</v>
      </c>
      <c r="F140" s="7">
        <v>24.59</v>
      </c>
      <c r="G140" s="4" t="s">
        <v>9</v>
      </c>
      <c r="H140" s="5">
        <v>0.16944444444444443</v>
      </c>
    </row>
    <row r="141" spans="1:8">
      <c r="A141" s="4">
        <v>10138</v>
      </c>
      <c r="B141" s="4" t="s">
        <v>7</v>
      </c>
      <c r="C141" s="4" t="s">
        <v>12</v>
      </c>
      <c r="D141" s="6">
        <v>33200655</v>
      </c>
      <c r="E141" s="4" t="s">
        <v>13</v>
      </c>
      <c r="F141" s="7">
        <v>155.91</v>
      </c>
      <c r="G141" s="4" t="s">
        <v>14</v>
      </c>
      <c r="H141" s="5">
        <v>0.77638888888888891</v>
      </c>
    </row>
    <row r="142" spans="1:8">
      <c r="A142" s="4">
        <v>10139</v>
      </c>
      <c r="B142" s="4" t="s">
        <v>6</v>
      </c>
      <c r="C142" s="4" t="s">
        <v>11</v>
      </c>
      <c r="D142" s="6">
        <v>89349547</v>
      </c>
      <c r="E142" s="4" t="s">
        <v>13</v>
      </c>
      <c r="F142" s="7">
        <v>16.43</v>
      </c>
      <c r="G142" s="4" t="s">
        <v>14</v>
      </c>
      <c r="H142" s="5">
        <v>0.38124999999999998</v>
      </c>
    </row>
    <row r="143" spans="1:8">
      <c r="A143" s="4">
        <v>10140</v>
      </c>
      <c r="B143" s="4" t="s">
        <v>5</v>
      </c>
      <c r="C143" s="4" t="s">
        <v>12</v>
      </c>
      <c r="D143" s="6">
        <v>83528887</v>
      </c>
      <c r="E143" s="4" t="s">
        <v>10</v>
      </c>
      <c r="F143" s="7">
        <v>15.71</v>
      </c>
      <c r="G143" s="4" t="s">
        <v>14</v>
      </c>
      <c r="H143" s="5">
        <v>0.6972222222222223</v>
      </c>
    </row>
    <row r="144" spans="1:8">
      <c r="A144" s="4">
        <v>10141</v>
      </c>
      <c r="B144" s="4" t="s">
        <v>7</v>
      </c>
      <c r="C144" s="4" t="s">
        <v>12</v>
      </c>
      <c r="D144" s="6">
        <v>21113649</v>
      </c>
      <c r="E144" s="4" t="s">
        <v>10</v>
      </c>
      <c r="F144" s="7">
        <v>15.19</v>
      </c>
      <c r="G144" s="4" t="s">
        <v>14</v>
      </c>
      <c r="H144" s="5">
        <v>0.68194444444444446</v>
      </c>
    </row>
    <row r="145" spans="1:8">
      <c r="A145" s="4">
        <v>10142</v>
      </c>
      <c r="B145" s="4" t="s">
        <v>7</v>
      </c>
      <c r="C145" s="4" t="s">
        <v>12</v>
      </c>
      <c r="D145" s="6">
        <v>35126822</v>
      </c>
      <c r="E145" s="4" t="s">
        <v>10</v>
      </c>
      <c r="F145" s="7">
        <v>21.35</v>
      </c>
      <c r="G145" s="4" t="s">
        <v>9</v>
      </c>
      <c r="H145" s="5">
        <v>0.74583333333333324</v>
      </c>
    </row>
    <row r="146" spans="1:8">
      <c r="A146" s="4">
        <v>10143</v>
      </c>
      <c r="B146" s="4" t="s">
        <v>7</v>
      </c>
      <c r="C146" s="4" t="s">
        <v>11</v>
      </c>
      <c r="D146" s="6">
        <v>98692914</v>
      </c>
      <c r="E146" s="4" t="s">
        <v>10</v>
      </c>
      <c r="F146" s="7">
        <v>19.47</v>
      </c>
      <c r="G146" s="4" t="s">
        <v>9</v>
      </c>
      <c r="H146" s="5">
        <v>0.76180555555555562</v>
      </c>
    </row>
    <row r="147" spans="1:8">
      <c r="A147" s="4">
        <v>10144</v>
      </c>
      <c r="B147" s="4" t="s">
        <v>7</v>
      </c>
      <c r="C147" s="4" t="s">
        <v>11</v>
      </c>
      <c r="D147" s="6">
        <v>96105789</v>
      </c>
      <c r="E147" s="4" t="s">
        <v>10</v>
      </c>
      <c r="F147" s="7">
        <v>21.49</v>
      </c>
      <c r="G147" s="4" t="s">
        <v>9</v>
      </c>
      <c r="H147" s="5">
        <v>0.38124999999999998</v>
      </c>
    </row>
    <row r="148" spans="1:8">
      <c r="A148" s="4">
        <v>10145</v>
      </c>
      <c r="B148" s="4" t="s">
        <v>6</v>
      </c>
      <c r="C148" s="4" t="s">
        <v>12</v>
      </c>
      <c r="D148" s="6">
        <v>72991138</v>
      </c>
      <c r="E148" s="4" t="s">
        <v>10</v>
      </c>
      <c r="F148" s="7">
        <v>22.2</v>
      </c>
      <c r="G148" s="4" t="s">
        <v>9</v>
      </c>
      <c r="H148" s="5">
        <v>0.52013888888888882</v>
      </c>
    </row>
    <row r="149" spans="1:8">
      <c r="A149" s="4">
        <v>10146</v>
      </c>
      <c r="B149" s="4" t="s">
        <v>6</v>
      </c>
      <c r="C149" s="4" t="s">
        <v>12</v>
      </c>
      <c r="D149" s="6">
        <v>77775458</v>
      </c>
      <c r="E149" s="4" t="s">
        <v>10</v>
      </c>
      <c r="F149" s="7">
        <v>21.15</v>
      </c>
      <c r="G149" s="4" t="s">
        <v>9</v>
      </c>
      <c r="H149" s="5">
        <v>0.29652777777777778</v>
      </c>
    </row>
    <row r="150" spans="1:8">
      <c r="A150" s="4">
        <v>10147</v>
      </c>
      <c r="B150" s="4" t="s">
        <v>6</v>
      </c>
      <c r="C150" s="4" t="s">
        <v>11</v>
      </c>
      <c r="D150" s="6">
        <v>71420485</v>
      </c>
      <c r="E150" s="4" t="s">
        <v>10</v>
      </c>
      <c r="F150" s="7">
        <v>15.16</v>
      </c>
      <c r="G150" s="4" t="s">
        <v>9</v>
      </c>
      <c r="H150" s="5">
        <v>0.47152777777777777</v>
      </c>
    </row>
    <row r="151" spans="1:8">
      <c r="A151" s="4">
        <v>10148</v>
      </c>
      <c r="B151" s="4" t="s">
        <v>6</v>
      </c>
      <c r="C151" s="4" t="s">
        <v>11</v>
      </c>
      <c r="D151" s="6">
        <v>55498553</v>
      </c>
      <c r="E151" s="4" t="s">
        <v>13</v>
      </c>
      <c r="F151" s="7">
        <v>15.71</v>
      </c>
      <c r="G151" s="4" t="s">
        <v>14</v>
      </c>
      <c r="H151" s="5">
        <v>0.38124999999999998</v>
      </c>
    </row>
    <row r="152" spans="1:8">
      <c r="A152" s="4">
        <v>10149</v>
      </c>
      <c r="B152" s="4" t="s">
        <v>7</v>
      </c>
      <c r="C152" s="4" t="s">
        <v>12</v>
      </c>
      <c r="D152" s="6">
        <v>93904863</v>
      </c>
      <c r="E152" s="4" t="s">
        <v>10</v>
      </c>
      <c r="F152" s="7">
        <v>24.65</v>
      </c>
      <c r="G152" s="4" t="s">
        <v>14</v>
      </c>
      <c r="H152" s="5">
        <v>0.8618055555555556</v>
      </c>
    </row>
    <row r="153" spans="1:8">
      <c r="A153" s="4">
        <v>10150</v>
      </c>
      <c r="B153" s="4" t="s">
        <v>7</v>
      </c>
      <c r="C153" s="4" t="s">
        <v>12</v>
      </c>
      <c r="D153" s="6">
        <v>37998977</v>
      </c>
      <c r="E153" s="4" t="s">
        <v>13</v>
      </c>
      <c r="F153" s="7">
        <v>24.88</v>
      </c>
      <c r="G153" s="4" t="s">
        <v>14</v>
      </c>
      <c r="H153" s="5">
        <v>0.64097222222222217</v>
      </c>
    </row>
    <row r="154" spans="1:8">
      <c r="A154" s="4">
        <v>10151</v>
      </c>
      <c r="B154" s="4" t="s">
        <v>6</v>
      </c>
      <c r="C154" s="4" t="s">
        <v>12</v>
      </c>
      <c r="D154" s="6">
        <v>24697741</v>
      </c>
      <c r="E154" s="4" t="s">
        <v>13</v>
      </c>
      <c r="F154" s="7">
        <v>17.489999999999998</v>
      </c>
      <c r="G154" s="4" t="s">
        <v>14</v>
      </c>
      <c r="H154" s="5">
        <v>0.90694444444444444</v>
      </c>
    </row>
    <row r="155" spans="1:8">
      <c r="A155" s="4">
        <v>10152</v>
      </c>
      <c r="B155" s="4" t="s">
        <v>7</v>
      </c>
      <c r="C155" s="4" t="s">
        <v>11</v>
      </c>
      <c r="D155" s="6">
        <v>77906388</v>
      </c>
      <c r="E155" s="4" t="s">
        <v>10</v>
      </c>
      <c r="F155" s="7">
        <v>19.71</v>
      </c>
      <c r="G155" s="4" t="s">
        <v>9</v>
      </c>
      <c r="H155" s="5">
        <v>0.29652777777777778</v>
      </c>
    </row>
    <row r="156" spans="1:8">
      <c r="A156" s="4">
        <v>10153</v>
      </c>
      <c r="B156" s="4" t="s">
        <v>5</v>
      </c>
      <c r="C156" s="4" t="s">
        <v>11</v>
      </c>
      <c r="D156" s="6">
        <v>79915334</v>
      </c>
      <c r="E156" s="4" t="s">
        <v>10</v>
      </c>
      <c r="F156" s="7">
        <v>17.329999999999998</v>
      </c>
      <c r="G156" s="4" t="s">
        <v>14</v>
      </c>
      <c r="H156" s="5">
        <v>8.4722222222222213E-2</v>
      </c>
    </row>
    <row r="157" spans="1:8">
      <c r="A157" s="4">
        <v>10154</v>
      </c>
      <c r="B157" s="4" t="s">
        <v>7</v>
      </c>
      <c r="C157" s="4" t="s">
        <v>11</v>
      </c>
      <c r="D157" s="6">
        <v>50624253</v>
      </c>
      <c r="E157" s="4" t="s">
        <v>10</v>
      </c>
      <c r="F157" s="7">
        <v>15.56</v>
      </c>
      <c r="G157" s="4" t="s">
        <v>9</v>
      </c>
      <c r="H157" s="5">
        <v>0.87986111111111109</v>
      </c>
    </row>
    <row r="158" spans="1:8">
      <c r="A158" s="4">
        <v>10155</v>
      </c>
      <c r="B158" s="4" t="s">
        <v>6</v>
      </c>
      <c r="C158" s="4" t="s">
        <v>11</v>
      </c>
      <c r="D158" s="6">
        <v>32851119</v>
      </c>
      <c r="E158" s="4" t="s">
        <v>10</v>
      </c>
      <c r="F158" s="7">
        <v>18.940000000000001</v>
      </c>
      <c r="G158" s="4" t="s">
        <v>9</v>
      </c>
      <c r="H158" s="5">
        <v>0.83333333333333337</v>
      </c>
    </row>
    <row r="159" spans="1:8">
      <c r="A159" s="4">
        <v>10156</v>
      </c>
      <c r="B159" s="4" t="s">
        <v>4</v>
      </c>
      <c r="C159" s="4" t="s">
        <v>11</v>
      </c>
      <c r="D159" s="6">
        <v>79812666</v>
      </c>
      <c r="E159" s="4" t="s">
        <v>10</v>
      </c>
      <c r="F159" s="7">
        <v>22.86</v>
      </c>
      <c r="G159" s="4" t="s">
        <v>14</v>
      </c>
      <c r="H159" s="5">
        <v>0.66805555555555562</v>
      </c>
    </row>
    <row r="160" spans="1:8">
      <c r="A160" s="4">
        <v>10157</v>
      </c>
      <c r="B160" s="4" t="s">
        <v>5</v>
      </c>
      <c r="C160" s="4" t="s">
        <v>12</v>
      </c>
      <c r="D160" s="6">
        <v>45319579</v>
      </c>
      <c r="E160" s="4" t="s">
        <v>10</v>
      </c>
      <c r="F160" s="7">
        <v>15.18</v>
      </c>
      <c r="G160" s="4" t="s">
        <v>14</v>
      </c>
      <c r="H160" s="5">
        <v>0.25416666666666665</v>
      </c>
    </row>
    <row r="161" spans="1:8">
      <c r="A161" s="4">
        <v>10158</v>
      </c>
      <c r="B161" s="4" t="s">
        <v>5</v>
      </c>
      <c r="C161" s="4" t="s">
        <v>11</v>
      </c>
      <c r="D161" s="6">
        <v>44466808</v>
      </c>
      <c r="E161" s="4" t="s">
        <v>10</v>
      </c>
      <c r="F161" s="7">
        <v>22.46</v>
      </c>
      <c r="G161" s="4" t="s">
        <v>14</v>
      </c>
      <c r="H161" s="5">
        <v>0.73888888888888893</v>
      </c>
    </row>
    <row r="162" spans="1:8">
      <c r="A162" s="4">
        <v>10159</v>
      </c>
      <c r="B162" s="4" t="s">
        <v>7</v>
      </c>
      <c r="C162" s="4" t="s">
        <v>11</v>
      </c>
      <c r="D162" s="6">
        <v>26950438</v>
      </c>
      <c r="E162" s="4" t="s">
        <v>13</v>
      </c>
      <c r="F162" s="7">
        <v>21.39</v>
      </c>
      <c r="G162" s="4" t="s">
        <v>14</v>
      </c>
      <c r="H162" s="5">
        <v>0.72013888888888899</v>
      </c>
    </row>
    <row r="163" spans="1:8">
      <c r="A163" s="4">
        <v>10160</v>
      </c>
      <c r="B163" s="4" t="s">
        <v>5</v>
      </c>
      <c r="C163" s="4" t="s">
        <v>11</v>
      </c>
      <c r="D163" s="6">
        <v>66610830</v>
      </c>
      <c r="E163" s="4" t="s">
        <v>13</v>
      </c>
      <c r="F163" s="7">
        <v>22.17</v>
      </c>
      <c r="G163" s="4" t="s">
        <v>9</v>
      </c>
      <c r="H163" s="5">
        <v>0.43263888888888885</v>
      </c>
    </row>
    <row r="164" spans="1:8">
      <c r="A164" s="4">
        <v>10161</v>
      </c>
      <c r="B164" s="4" t="s">
        <v>4</v>
      </c>
      <c r="C164" s="4" t="s">
        <v>12</v>
      </c>
      <c r="D164" s="6">
        <v>45496161</v>
      </c>
      <c r="E164" s="4" t="s">
        <v>10</v>
      </c>
      <c r="F164" s="7">
        <v>234.63</v>
      </c>
      <c r="G164" s="4" t="s">
        <v>14</v>
      </c>
      <c r="H164" s="5">
        <v>0.38124999999999998</v>
      </c>
    </row>
    <row r="165" spans="1:8">
      <c r="A165" s="4">
        <v>10162</v>
      </c>
      <c r="B165" s="4" t="s">
        <v>4</v>
      </c>
      <c r="C165" s="4" t="s">
        <v>12</v>
      </c>
      <c r="D165" s="6">
        <v>57085887</v>
      </c>
      <c r="E165" s="4" t="s">
        <v>10</v>
      </c>
      <c r="F165" s="7">
        <v>24.97</v>
      </c>
      <c r="G165" s="4" t="s">
        <v>14</v>
      </c>
      <c r="H165" s="5">
        <v>0.9243055555555556</v>
      </c>
    </row>
    <row r="166" spans="1:8">
      <c r="A166" s="4">
        <v>10163</v>
      </c>
      <c r="B166" s="4" t="s">
        <v>7</v>
      </c>
      <c r="C166" s="4" t="s">
        <v>11</v>
      </c>
      <c r="D166" s="6">
        <v>86987062</v>
      </c>
      <c r="E166" s="4" t="s">
        <v>10</v>
      </c>
      <c r="F166" s="7">
        <v>15.72</v>
      </c>
      <c r="G166" s="4" t="s">
        <v>14</v>
      </c>
      <c r="H166" s="5">
        <v>0.45347222222222222</v>
      </c>
    </row>
    <row r="167" spans="1:8">
      <c r="A167" s="4">
        <v>10164</v>
      </c>
      <c r="B167" s="4" t="s">
        <v>6</v>
      </c>
      <c r="C167" s="4" t="s">
        <v>11</v>
      </c>
      <c r="D167" s="6">
        <v>75029194</v>
      </c>
      <c r="E167" s="4" t="s">
        <v>10</v>
      </c>
      <c r="F167" s="7">
        <v>24.35</v>
      </c>
      <c r="G167" s="4" t="s">
        <v>14</v>
      </c>
      <c r="H167" s="5">
        <v>0.33888888888888885</v>
      </c>
    </row>
    <row r="168" spans="1:8">
      <c r="A168" s="4">
        <v>10165</v>
      </c>
      <c r="B168" s="4" t="s">
        <v>7</v>
      </c>
      <c r="C168" s="4" t="s">
        <v>12</v>
      </c>
      <c r="D168" s="6">
        <v>16712886</v>
      </c>
      <c r="E168" s="4" t="s">
        <v>13</v>
      </c>
      <c r="F168" s="7">
        <v>16.09</v>
      </c>
      <c r="G168" s="4" t="s">
        <v>14</v>
      </c>
      <c r="H168" s="5">
        <v>0.33888888888888885</v>
      </c>
    </row>
    <row r="169" spans="1:8">
      <c r="A169" s="4">
        <v>10166</v>
      </c>
      <c r="B169" s="4" t="s">
        <v>7</v>
      </c>
      <c r="C169" s="4" t="s">
        <v>11</v>
      </c>
      <c r="D169" s="6">
        <v>39307303</v>
      </c>
      <c r="E169" s="4" t="s">
        <v>10</v>
      </c>
      <c r="F169" s="7">
        <v>23.51</v>
      </c>
      <c r="G169" s="4" t="s">
        <v>14</v>
      </c>
      <c r="H169" s="5">
        <v>0.6791666666666667</v>
      </c>
    </row>
    <row r="170" spans="1:8">
      <c r="A170" s="4">
        <v>10167</v>
      </c>
      <c r="B170" s="4" t="s">
        <v>4</v>
      </c>
      <c r="C170" s="4" t="s">
        <v>12</v>
      </c>
      <c r="D170" s="6">
        <v>41334963</v>
      </c>
      <c r="E170" s="4" t="s">
        <v>10</v>
      </c>
      <c r="F170" s="7">
        <v>22.59</v>
      </c>
      <c r="G170" s="4" t="s">
        <v>14</v>
      </c>
      <c r="H170" s="5">
        <v>0.70208333333333339</v>
      </c>
    </row>
    <row r="171" spans="1:8">
      <c r="A171" s="4">
        <v>10168</v>
      </c>
      <c r="B171" s="4" t="s">
        <v>6</v>
      </c>
      <c r="C171" s="4" t="s">
        <v>11</v>
      </c>
      <c r="D171" s="6">
        <v>58630343</v>
      </c>
      <c r="E171" s="4" t="s">
        <v>10</v>
      </c>
      <c r="F171" s="7">
        <v>15.59</v>
      </c>
      <c r="G171" s="4" t="s">
        <v>9</v>
      </c>
      <c r="H171" s="5">
        <v>0.38124999999999998</v>
      </c>
    </row>
    <row r="172" spans="1:8">
      <c r="A172" s="4">
        <v>10169</v>
      </c>
      <c r="B172" s="4" t="s">
        <v>7</v>
      </c>
      <c r="C172" s="4" t="s">
        <v>11</v>
      </c>
      <c r="D172" s="6">
        <v>87184105</v>
      </c>
      <c r="E172" s="4" t="s">
        <v>10</v>
      </c>
      <c r="F172" s="7">
        <v>190.81</v>
      </c>
      <c r="G172" s="4" t="s">
        <v>14</v>
      </c>
      <c r="H172" s="5">
        <v>0.9145833333333333</v>
      </c>
    </row>
    <row r="173" spans="1:8">
      <c r="A173" s="4">
        <v>10170</v>
      </c>
      <c r="B173" s="4" t="s">
        <v>7</v>
      </c>
      <c r="C173" s="4" t="s">
        <v>12</v>
      </c>
      <c r="D173" s="6">
        <v>35358631</v>
      </c>
      <c r="E173" s="4" t="s">
        <v>10</v>
      </c>
      <c r="F173" s="7">
        <v>21.12</v>
      </c>
      <c r="G173" s="4" t="s">
        <v>14</v>
      </c>
      <c r="H173" s="5">
        <v>0.69444444444444453</v>
      </c>
    </row>
    <row r="174" spans="1:8">
      <c r="A174" s="4">
        <v>10171</v>
      </c>
      <c r="B174" s="4" t="s">
        <v>4</v>
      </c>
      <c r="C174" s="4" t="s">
        <v>11</v>
      </c>
      <c r="D174" s="6">
        <v>55749730</v>
      </c>
      <c r="E174" s="4" t="s">
        <v>10</v>
      </c>
      <c r="F174" s="7">
        <v>24.6</v>
      </c>
      <c r="G174" s="4" t="s">
        <v>9</v>
      </c>
      <c r="H174" s="5">
        <v>0.85972222222222217</v>
      </c>
    </row>
    <row r="175" spans="1:8">
      <c r="A175" s="4">
        <v>10172</v>
      </c>
      <c r="B175" s="4" t="s">
        <v>4</v>
      </c>
      <c r="C175" s="4" t="s">
        <v>12</v>
      </c>
      <c r="D175" s="6">
        <v>62374456</v>
      </c>
      <c r="E175" s="4" t="s">
        <v>10</v>
      </c>
      <c r="F175" s="7">
        <v>21.22</v>
      </c>
      <c r="G175" s="4" t="s">
        <v>9</v>
      </c>
      <c r="H175" s="5">
        <v>0.51388888888888895</v>
      </c>
    </row>
    <row r="176" spans="1:8">
      <c r="A176" s="4">
        <v>10173</v>
      </c>
      <c r="B176" s="4" t="s">
        <v>7</v>
      </c>
      <c r="C176" s="4" t="s">
        <v>11</v>
      </c>
      <c r="D176" s="6">
        <v>84556568</v>
      </c>
      <c r="E176" s="4" t="s">
        <v>10</v>
      </c>
      <c r="F176" s="7">
        <v>21.78</v>
      </c>
      <c r="G176" s="4" t="s">
        <v>9</v>
      </c>
      <c r="H176" s="5">
        <v>0.29652777777777778</v>
      </c>
    </row>
    <row r="177" spans="1:8">
      <c r="A177" s="4">
        <v>10174</v>
      </c>
      <c r="B177" s="4" t="s">
        <v>7</v>
      </c>
      <c r="C177" s="4" t="s">
        <v>11</v>
      </c>
      <c r="D177" s="6">
        <v>57605353</v>
      </c>
      <c r="E177" s="4" t="s">
        <v>10</v>
      </c>
      <c r="F177" s="7">
        <v>16.54</v>
      </c>
      <c r="G177" s="4" t="s">
        <v>9</v>
      </c>
      <c r="H177" s="5">
        <v>0.74444444444444446</v>
      </c>
    </row>
    <row r="178" spans="1:8">
      <c r="A178" s="4">
        <v>10175</v>
      </c>
      <c r="B178" s="4" t="s">
        <v>6</v>
      </c>
      <c r="C178" s="4" t="s">
        <v>11</v>
      </c>
      <c r="D178" s="6">
        <v>45033697</v>
      </c>
      <c r="E178" s="4" t="s">
        <v>13</v>
      </c>
      <c r="F178" s="7">
        <v>177.32</v>
      </c>
      <c r="G178" s="4" t="s">
        <v>14</v>
      </c>
      <c r="H178" s="5">
        <v>0.66111111111111109</v>
      </c>
    </row>
    <row r="179" spans="1:8">
      <c r="A179" s="4">
        <v>10176</v>
      </c>
      <c r="B179" s="4" t="s">
        <v>5</v>
      </c>
      <c r="C179" s="4" t="s">
        <v>11</v>
      </c>
      <c r="D179" s="6">
        <v>33917941</v>
      </c>
      <c r="E179" s="4" t="s">
        <v>10</v>
      </c>
      <c r="F179" s="7">
        <v>21.5</v>
      </c>
      <c r="G179" s="4" t="s">
        <v>14</v>
      </c>
      <c r="H179" s="5">
        <v>0.45347222222222222</v>
      </c>
    </row>
    <row r="180" spans="1:8">
      <c r="A180" s="4">
        <v>10177</v>
      </c>
      <c r="B180" s="4" t="s">
        <v>7</v>
      </c>
      <c r="C180" s="4" t="s">
        <v>12</v>
      </c>
      <c r="D180" s="6">
        <v>39654675</v>
      </c>
      <c r="E180" s="4" t="s">
        <v>10</v>
      </c>
      <c r="F180" s="7">
        <v>24.65</v>
      </c>
      <c r="G180" s="4" t="s">
        <v>9</v>
      </c>
      <c r="H180" s="5">
        <v>0.86458333333333337</v>
      </c>
    </row>
    <row r="181" spans="1:8">
      <c r="A181" s="4">
        <v>10178</v>
      </c>
      <c r="B181" s="4" t="s">
        <v>4</v>
      </c>
      <c r="C181" s="4" t="s">
        <v>12</v>
      </c>
      <c r="D181" s="6">
        <v>47532285</v>
      </c>
      <c r="E181" s="4" t="s">
        <v>10</v>
      </c>
      <c r="F181" s="7">
        <v>19.43</v>
      </c>
      <c r="G181" s="4" t="s">
        <v>9</v>
      </c>
      <c r="H181" s="5">
        <v>0.38124999999999998</v>
      </c>
    </row>
    <row r="182" spans="1:8">
      <c r="A182" s="4">
        <v>10179</v>
      </c>
      <c r="B182" s="4" t="s">
        <v>7</v>
      </c>
      <c r="C182" s="4" t="s">
        <v>11</v>
      </c>
      <c r="D182" s="6">
        <v>85998809</v>
      </c>
      <c r="E182" s="4" t="s">
        <v>10</v>
      </c>
      <c r="F182" s="7">
        <v>21.12</v>
      </c>
      <c r="G182" s="4" t="s">
        <v>9</v>
      </c>
      <c r="H182" s="5">
        <v>0.84236111111111101</v>
      </c>
    </row>
    <row r="183" spans="1:8">
      <c r="A183" s="4">
        <v>10180</v>
      </c>
      <c r="B183" s="4" t="s">
        <v>7</v>
      </c>
      <c r="C183" s="4" t="s">
        <v>11</v>
      </c>
      <c r="D183" s="6">
        <v>34960635</v>
      </c>
      <c r="E183" s="4" t="s">
        <v>10</v>
      </c>
      <c r="F183" s="7">
        <v>18.100000000000001</v>
      </c>
      <c r="G183" s="4" t="s">
        <v>9</v>
      </c>
      <c r="H183" s="5">
        <v>0.85555555555555562</v>
      </c>
    </row>
    <row r="184" spans="1:8">
      <c r="A184" s="4">
        <v>10181</v>
      </c>
      <c r="B184" s="4" t="s">
        <v>6</v>
      </c>
      <c r="C184" s="4" t="s">
        <v>11</v>
      </c>
      <c r="D184" s="6">
        <v>85117076</v>
      </c>
      <c r="E184" s="4" t="s">
        <v>13</v>
      </c>
      <c r="F184" s="7">
        <v>24.4</v>
      </c>
      <c r="G184" s="4" t="s">
        <v>14</v>
      </c>
      <c r="H184" s="5">
        <v>0.55902777777777779</v>
      </c>
    </row>
    <row r="185" spans="1:8">
      <c r="A185" s="4">
        <v>10182</v>
      </c>
      <c r="B185" s="4" t="s">
        <v>5</v>
      </c>
      <c r="C185" s="4" t="s">
        <v>11</v>
      </c>
      <c r="D185" s="6">
        <v>67865323</v>
      </c>
      <c r="E185" s="4" t="s">
        <v>10</v>
      </c>
      <c r="F185" s="7">
        <v>19.37</v>
      </c>
      <c r="G185" s="4" t="s">
        <v>14</v>
      </c>
      <c r="H185" s="5">
        <v>0.90833333333333333</v>
      </c>
    </row>
    <row r="186" spans="1:8">
      <c r="A186" s="4">
        <v>10183</v>
      </c>
      <c r="B186" s="4" t="s">
        <v>7</v>
      </c>
      <c r="C186" s="4" t="s">
        <v>11</v>
      </c>
      <c r="D186" s="6">
        <v>55061563</v>
      </c>
      <c r="E186" s="4" t="s">
        <v>13</v>
      </c>
      <c r="F186" s="7">
        <v>19.170000000000002</v>
      </c>
      <c r="G186" s="4" t="s">
        <v>9</v>
      </c>
      <c r="H186" s="5">
        <v>0</v>
      </c>
    </row>
    <row r="187" spans="1:8">
      <c r="A187" s="4">
        <v>10184</v>
      </c>
      <c r="B187" s="4" t="s">
        <v>5</v>
      </c>
      <c r="C187" s="4" t="s">
        <v>11</v>
      </c>
      <c r="D187" s="6">
        <v>58022125</v>
      </c>
      <c r="E187" s="4" t="s">
        <v>13</v>
      </c>
      <c r="F187" s="7">
        <v>241.77</v>
      </c>
      <c r="G187" s="4" t="s">
        <v>14</v>
      </c>
      <c r="H187" s="5">
        <v>0.38124999999999998</v>
      </c>
    </row>
    <row r="188" spans="1:8">
      <c r="A188" s="4">
        <v>10185</v>
      </c>
      <c r="B188" s="4" t="s">
        <v>7</v>
      </c>
      <c r="C188" s="4" t="s">
        <v>12</v>
      </c>
      <c r="D188" s="6">
        <v>25679000</v>
      </c>
      <c r="E188" s="4" t="s">
        <v>10</v>
      </c>
      <c r="F188" s="7">
        <v>19.649999999999999</v>
      </c>
      <c r="G188" s="4" t="s">
        <v>14</v>
      </c>
      <c r="H188" s="5">
        <v>0.8652777777777777</v>
      </c>
    </row>
    <row r="189" spans="1:8">
      <c r="A189" s="4">
        <v>10186</v>
      </c>
      <c r="B189" s="4" t="s">
        <v>7</v>
      </c>
      <c r="C189" s="4" t="s">
        <v>12</v>
      </c>
      <c r="D189" s="6">
        <v>35078468</v>
      </c>
      <c r="E189" s="4" t="s">
        <v>10</v>
      </c>
      <c r="F189" s="7">
        <v>19.88</v>
      </c>
      <c r="G189" s="4" t="s">
        <v>14</v>
      </c>
      <c r="H189" s="5">
        <v>0.33888888888888885</v>
      </c>
    </row>
    <row r="190" spans="1:8">
      <c r="A190" s="4">
        <v>10187</v>
      </c>
      <c r="B190" s="4" t="s">
        <v>7</v>
      </c>
      <c r="C190" s="4" t="s">
        <v>12</v>
      </c>
      <c r="D190" s="6">
        <v>75772325</v>
      </c>
      <c r="E190" s="4" t="s">
        <v>10</v>
      </c>
      <c r="F190" s="7">
        <v>15.18</v>
      </c>
      <c r="G190" s="4" t="s">
        <v>9</v>
      </c>
      <c r="H190" s="5">
        <v>0.52083333333333337</v>
      </c>
    </row>
    <row r="191" spans="1:8">
      <c r="A191" s="4">
        <v>10188</v>
      </c>
      <c r="B191" s="4" t="s">
        <v>7</v>
      </c>
      <c r="C191" s="4" t="s">
        <v>12</v>
      </c>
      <c r="D191" s="6">
        <v>25433486</v>
      </c>
      <c r="E191" s="4" t="s">
        <v>10</v>
      </c>
      <c r="F191" s="7">
        <v>15.08</v>
      </c>
      <c r="G191" s="4" t="s">
        <v>14</v>
      </c>
      <c r="H191" s="5">
        <v>0.51041666666666663</v>
      </c>
    </row>
    <row r="192" spans="1:8">
      <c r="A192" s="4">
        <v>10189</v>
      </c>
      <c r="B192" s="4" t="s">
        <v>4</v>
      </c>
      <c r="C192" s="4" t="s">
        <v>12</v>
      </c>
      <c r="D192" s="6">
        <v>65056232</v>
      </c>
      <c r="E192" s="4" t="s">
        <v>10</v>
      </c>
      <c r="F192" s="7">
        <v>23.74</v>
      </c>
      <c r="G192" s="4" t="s">
        <v>14</v>
      </c>
      <c r="H192" s="5">
        <v>0.21180555555555555</v>
      </c>
    </row>
    <row r="193" spans="1:8">
      <c r="A193" s="4">
        <v>10190</v>
      </c>
      <c r="B193" s="4" t="s">
        <v>4</v>
      </c>
      <c r="C193" s="4" t="s">
        <v>11</v>
      </c>
      <c r="D193" s="6">
        <v>96077043</v>
      </c>
      <c r="E193" s="4" t="s">
        <v>10</v>
      </c>
      <c r="F193" s="7">
        <v>19.440000000000001</v>
      </c>
      <c r="G193" s="4" t="s">
        <v>14</v>
      </c>
      <c r="H193" s="5">
        <v>0.38124999999999998</v>
      </c>
    </row>
    <row r="194" spans="1:8">
      <c r="A194" s="4">
        <v>10191</v>
      </c>
      <c r="B194" s="4" t="s">
        <v>5</v>
      </c>
      <c r="C194" s="4" t="s">
        <v>11</v>
      </c>
      <c r="D194" s="6">
        <v>68380003</v>
      </c>
      <c r="E194" s="4" t="s">
        <v>10</v>
      </c>
      <c r="F194" s="7">
        <v>17.7</v>
      </c>
      <c r="G194" s="4" t="s">
        <v>9</v>
      </c>
      <c r="H194" s="5">
        <v>8.4722222222222213E-2</v>
      </c>
    </row>
    <row r="195" spans="1:8">
      <c r="A195" s="4">
        <v>10192</v>
      </c>
      <c r="B195" s="4" t="s">
        <v>7</v>
      </c>
      <c r="C195" s="4" t="s">
        <v>11</v>
      </c>
      <c r="D195" s="6">
        <v>92733708</v>
      </c>
      <c r="E195" s="4" t="s">
        <v>10</v>
      </c>
      <c r="F195" s="7">
        <v>16.989999999999998</v>
      </c>
      <c r="G195" s="4" t="s">
        <v>9</v>
      </c>
      <c r="H195" s="5">
        <v>0.7319444444444444</v>
      </c>
    </row>
    <row r="196" spans="1:8">
      <c r="A196" s="4">
        <v>10193</v>
      </c>
      <c r="B196" s="4" t="s">
        <v>6</v>
      </c>
      <c r="C196" s="4" t="s">
        <v>12</v>
      </c>
      <c r="D196" s="6">
        <v>17547620</v>
      </c>
      <c r="E196" s="4" t="s">
        <v>13</v>
      </c>
      <c r="F196" s="7">
        <v>16.13</v>
      </c>
      <c r="G196" s="4" t="s">
        <v>14</v>
      </c>
      <c r="H196" s="5">
        <v>0.56736111111111109</v>
      </c>
    </row>
    <row r="197" spans="1:8">
      <c r="A197" s="4">
        <v>10194</v>
      </c>
      <c r="B197" s="4" t="s">
        <v>7</v>
      </c>
      <c r="C197" s="4" t="s">
        <v>12</v>
      </c>
      <c r="D197" s="6">
        <v>95291830</v>
      </c>
      <c r="E197" s="4" t="s">
        <v>10</v>
      </c>
      <c r="F197" s="7">
        <v>24.8</v>
      </c>
      <c r="G197" s="4" t="s">
        <v>9</v>
      </c>
      <c r="H197" s="5">
        <v>0.85277777777777775</v>
      </c>
    </row>
    <row r="198" spans="1:8">
      <c r="A198" s="4">
        <v>10195</v>
      </c>
      <c r="B198" s="4" t="s">
        <v>7</v>
      </c>
      <c r="C198" s="4" t="s">
        <v>12</v>
      </c>
      <c r="D198" s="6">
        <v>49471722</v>
      </c>
      <c r="E198" s="4" t="s">
        <v>10</v>
      </c>
      <c r="F198" s="7">
        <v>17.52</v>
      </c>
      <c r="G198" s="4" t="s">
        <v>14</v>
      </c>
      <c r="H198" s="5">
        <v>0.85763888888888884</v>
      </c>
    </row>
    <row r="199" spans="1:8">
      <c r="A199" s="4">
        <v>10196</v>
      </c>
      <c r="B199" s="4" t="s">
        <v>4</v>
      </c>
      <c r="C199" s="4" t="s">
        <v>12</v>
      </c>
      <c r="D199" s="6">
        <v>70336893</v>
      </c>
      <c r="E199" s="4" t="s">
        <v>10</v>
      </c>
      <c r="F199" s="7">
        <v>23.63</v>
      </c>
      <c r="G199" s="4" t="s">
        <v>14</v>
      </c>
      <c r="H199" s="5">
        <v>0.82430555555555562</v>
      </c>
    </row>
    <row r="200" spans="1:8">
      <c r="A200" s="4">
        <v>10197</v>
      </c>
      <c r="B200" s="4" t="s">
        <v>7</v>
      </c>
      <c r="C200" s="4" t="s">
        <v>11</v>
      </c>
      <c r="D200" s="6">
        <v>44142213</v>
      </c>
      <c r="E200" s="4" t="s">
        <v>10</v>
      </c>
      <c r="F200" s="7">
        <v>23.03</v>
      </c>
      <c r="G200" s="4" t="s">
        <v>9</v>
      </c>
      <c r="H200" s="5">
        <v>0.4770833333333333</v>
      </c>
    </row>
    <row r="201" spans="1:8">
      <c r="A201" s="4">
        <v>10198</v>
      </c>
      <c r="B201" s="4" t="s">
        <v>7</v>
      </c>
      <c r="C201" s="4" t="s">
        <v>12</v>
      </c>
      <c r="D201" s="6">
        <v>69832322</v>
      </c>
      <c r="E201" s="4" t="s">
        <v>10</v>
      </c>
      <c r="F201" s="7">
        <v>21.03</v>
      </c>
      <c r="G201" s="4" t="s">
        <v>9</v>
      </c>
      <c r="H201" s="5">
        <v>0.8041666666666667</v>
      </c>
    </row>
    <row r="202" spans="1:8">
      <c r="A202" s="4">
        <v>10199</v>
      </c>
      <c r="B202" s="4" t="s">
        <v>5</v>
      </c>
      <c r="C202" s="4" t="s">
        <v>11</v>
      </c>
      <c r="D202" s="6">
        <v>54284580</v>
      </c>
      <c r="E202" s="4" t="s">
        <v>10</v>
      </c>
      <c r="F202" s="7">
        <v>21.88</v>
      </c>
      <c r="G202" s="4" t="s">
        <v>14</v>
      </c>
      <c r="H202" s="5">
        <v>0.12708333333333333</v>
      </c>
    </row>
    <row r="203" spans="1:8">
      <c r="A203" s="4">
        <v>10200</v>
      </c>
      <c r="B203" s="4" t="s">
        <v>5</v>
      </c>
      <c r="C203" s="4" t="s">
        <v>11</v>
      </c>
      <c r="D203" s="6">
        <v>69967343</v>
      </c>
      <c r="E203" s="4" t="s">
        <v>13</v>
      </c>
      <c r="F203" s="7">
        <v>24.86</v>
      </c>
      <c r="G203" s="4" t="s">
        <v>14</v>
      </c>
      <c r="H203" s="5">
        <v>0.7270833333333333</v>
      </c>
    </row>
    <row r="204" spans="1:8">
      <c r="A204" s="4">
        <v>10201</v>
      </c>
      <c r="B204" s="4" t="s">
        <v>4</v>
      </c>
      <c r="C204" s="4" t="s">
        <v>11</v>
      </c>
      <c r="D204" s="6">
        <v>70932816</v>
      </c>
      <c r="E204" s="4" t="s">
        <v>13</v>
      </c>
      <c r="F204" s="7">
        <v>21.43</v>
      </c>
      <c r="G204" s="4" t="s">
        <v>9</v>
      </c>
      <c r="H204" s="5">
        <v>0.29652777777777778</v>
      </c>
    </row>
    <row r="205" spans="1:8">
      <c r="A205" s="4">
        <v>10202</v>
      </c>
      <c r="B205" s="4" t="s">
        <v>5</v>
      </c>
      <c r="C205" s="4" t="s">
        <v>12</v>
      </c>
      <c r="D205" s="6">
        <v>74082072</v>
      </c>
      <c r="E205" s="4" t="s">
        <v>10</v>
      </c>
      <c r="F205" s="7">
        <v>16.32</v>
      </c>
      <c r="G205" s="4" t="s">
        <v>9</v>
      </c>
      <c r="H205" s="5">
        <v>0.63124999999999998</v>
      </c>
    </row>
    <row r="206" spans="1:8">
      <c r="A206" s="4">
        <v>10203</v>
      </c>
      <c r="B206" s="4" t="s">
        <v>6</v>
      </c>
      <c r="C206" s="4" t="s">
        <v>11</v>
      </c>
      <c r="D206" s="6">
        <v>92299116</v>
      </c>
      <c r="E206" s="4" t="s">
        <v>10</v>
      </c>
      <c r="F206" s="7">
        <v>17.2</v>
      </c>
      <c r="G206" s="4" t="s">
        <v>9</v>
      </c>
      <c r="H206" s="5">
        <v>0</v>
      </c>
    </row>
    <row r="207" spans="1:8">
      <c r="A207" s="4">
        <v>10204</v>
      </c>
      <c r="B207" s="4" t="s">
        <v>4</v>
      </c>
      <c r="C207" s="4" t="s">
        <v>12</v>
      </c>
      <c r="D207" s="6">
        <v>33160396</v>
      </c>
      <c r="E207" s="4" t="s">
        <v>10</v>
      </c>
      <c r="F207" s="7">
        <v>17.87</v>
      </c>
      <c r="G207" s="4" t="s">
        <v>9</v>
      </c>
      <c r="H207" s="5">
        <v>0.29652777777777778</v>
      </c>
    </row>
    <row r="208" spans="1:8">
      <c r="A208" s="4">
        <v>10205</v>
      </c>
      <c r="B208" s="4" t="s">
        <v>5</v>
      </c>
      <c r="C208" s="4" t="s">
        <v>11</v>
      </c>
      <c r="D208" s="6">
        <v>22141389</v>
      </c>
      <c r="E208" s="4" t="s">
        <v>10</v>
      </c>
      <c r="F208" s="7">
        <v>17.27</v>
      </c>
      <c r="G208" s="4" t="s">
        <v>9</v>
      </c>
      <c r="H208" s="5">
        <v>0.29652777777777778</v>
      </c>
    </row>
    <row r="209" spans="1:8">
      <c r="A209" s="4">
        <v>10206</v>
      </c>
      <c r="B209" s="4" t="s">
        <v>5</v>
      </c>
      <c r="C209" s="4" t="s">
        <v>11</v>
      </c>
      <c r="D209" s="6">
        <v>43297905</v>
      </c>
      <c r="E209" s="4" t="s">
        <v>10</v>
      </c>
      <c r="F209" s="7">
        <v>19.760000000000002</v>
      </c>
      <c r="G209" s="4" t="s">
        <v>14</v>
      </c>
      <c r="H209" s="5">
        <v>0.88402777777777775</v>
      </c>
    </row>
    <row r="210" spans="1:8">
      <c r="A210" s="4">
        <v>10207</v>
      </c>
      <c r="B210" s="4" t="s">
        <v>6</v>
      </c>
      <c r="C210" s="4" t="s">
        <v>12</v>
      </c>
      <c r="D210" s="6">
        <v>72307242</v>
      </c>
      <c r="E210" s="4" t="s">
        <v>10</v>
      </c>
      <c r="F210" s="7">
        <v>17.100000000000001</v>
      </c>
      <c r="G210" s="4" t="s">
        <v>14</v>
      </c>
      <c r="H210" s="5">
        <v>0.25416666666666665</v>
      </c>
    </row>
    <row r="211" spans="1:8">
      <c r="A211" s="4">
        <v>10208</v>
      </c>
      <c r="B211" s="4" t="s">
        <v>7</v>
      </c>
      <c r="C211" s="4" t="s">
        <v>11</v>
      </c>
      <c r="D211" s="6">
        <v>66131853</v>
      </c>
      <c r="E211" s="4" t="s">
        <v>13</v>
      </c>
      <c r="F211" s="7">
        <v>15.66</v>
      </c>
      <c r="G211" s="4" t="s">
        <v>14</v>
      </c>
      <c r="H211" s="5">
        <v>0.47083333333333338</v>
      </c>
    </row>
    <row r="212" spans="1:8">
      <c r="A212" s="4">
        <v>10209</v>
      </c>
      <c r="B212" s="4" t="s">
        <v>7</v>
      </c>
      <c r="C212" s="4" t="s">
        <v>11</v>
      </c>
      <c r="D212" s="6">
        <v>71755916</v>
      </c>
      <c r="E212" s="4" t="s">
        <v>10</v>
      </c>
      <c r="F212" s="7">
        <v>22.37</v>
      </c>
      <c r="G212" s="4" t="s">
        <v>14</v>
      </c>
      <c r="H212" s="5">
        <v>0.68125000000000002</v>
      </c>
    </row>
    <row r="213" spans="1:8">
      <c r="A213" s="4">
        <v>10210</v>
      </c>
      <c r="B213" s="4" t="s">
        <v>6</v>
      </c>
      <c r="C213" s="4" t="s">
        <v>11</v>
      </c>
      <c r="D213" s="6">
        <v>55102089</v>
      </c>
      <c r="E213" s="4" t="s">
        <v>10</v>
      </c>
      <c r="F213" s="7">
        <v>15.81</v>
      </c>
      <c r="G213" s="4" t="s">
        <v>9</v>
      </c>
      <c r="H213" s="5">
        <v>0.5180555555555556</v>
      </c>
    </row>
    <row r="214" spans="1:8">
      <c r="A214" s="4">
        <v>10211</v>
      </c>
      <c r="B214" s="4" t="s">
        <v>5</v>
      </c>
      <c r="C214" s="4" t="s">
        <v>11</v>
      </c>
      <c r="D214" s="6">
        <v>25266837</v>
      </c>
      <c r="E214" s="4" t="s">
        <v>10</v>
      </c>
      <c r="F214" s="7">
        <v>18.75</v>
      </c>
      <c r="G214" s="4" t="s">
        <v>9</v>
      </c>
      <c r="H214" s="5">
        <v>8.4722222222222213E-2</v>
      </c>
    </row>
    <row r="215" spans="1:8">
      <c r="A215" s="4">
        <v>10212</v>
      </c>
      <c r="B215" s="4" t="s">
        <v>7</v>
      </c>
      <c r="C215" s="4" t="s">
        <v>11</v>
      </c>
      <c r="D215" s="6">
        <v>17246696</v>
      </c>
      <c r="E215" s="4" t="s">
        <v>13</v>
      </c>
      <c r="F215" s="7">
        <v>192.41</v>
      </c>
      <c r="G215" s="4" t="s">
        <v>14</v>
      </c>
      <c r="H215" s="5">
        <v>0.84930555555555554</v>
      </c>
    </row>
    <row r="216" spans="1:8">
      <c r="A216" s="4">
        <v>10213</v>
      </c>
      <c r="B216" s="4" t="s">
        <v>5</v>
      </c>
      <c r="C216" s="4" t="s">
        <v>11</v>
      </c>
      <c r="D216" s="6">
        <v>55149876</v>
      </c>
      <c r="E216" s="4" t="s">
        <v>13</v>
      </c>
      <c r="F216" s="7">
        <v>242.52</v>
      </c>
      <c r="G216" s="4" t="s">
        <v>14</v>
      </c>
      <c r="H216" s="5">
        <v>0.38124999999999998</v>
      </c>
    </row>
    <row r="217" spans="1:8">
      <c r="A217" s="4">
        <v>10214</v>
      </c>
      <c r="B217" s="4" t="s">
        <v>4</v>
      </c>
      <c r="C217" s="4" t="s">
        <v>11</v>
      </c>
      <c r="D217" s="6">
        <v>66024609</v>
      </c>
      <c r="E217" s="4" t="s">
        <v>10</v>
      </c>
      <c r="F217" s="7">
        <v>20.399999999999999</v>
      </c>
      <c r="G217" s="4" t="s">
        <v>14</v>
      </c>
      <c r="H217" s="5">
        <v>0</v>
      </c>
    </row>
    <row r="218" spans="1:8">
      <c r="A218" s="4">
        <v>10215</v>
      </c>
      <c r="B218" s="4" t="s">
        <v>6</v>
      </c>
      <c r="C218" s="4" t="s">
        <v>11</v>
      </c>
      <c r="D218" s="6">
        <v>74962881</v>
      </c>
      <c r="E218" s="4" t="s">
        <v>10</v>
      </c>
      <c r="F218" s="7">
        <v>24.71</v>
      </c>
      <c r="G218" s="4" t="s">
        <v>9</v>
      </c>
      <c r="H218" s="5">
        <v>0.53125</v>
      </c>
    </row>
    <row r="219" spans="1:8">
      <c r="A219" s="4">
        <v>10216</v>
      </c>
      <c r="B219" s="4" t="s">
        <v>6</v>
      </c>
      <c r="C219" s="4" t="s">
        <v>11</v>
      </c>
      <c r="D219" s="6">
        <v>66903731</v>
      </c>
      <c r="E219" s="4" t="s">
        <v>10</v>
      </c>
      <c r="F219" s="7">
        <v>21.49</v>
      </c>
      <c r="G219" s="4" t="s">
        <v>9</v>
      </c>
      <c r="H219" s="5">
        <v>0.33888888888888885</v>
      </c>
    </row>
    <row r="220" spans="1:8">
      <c r="A220" s="4">
        <v>10217</v>
      </c>
      <c r="B220" s="4" t="s">
        <v>7</v>
      </c>
      <c r="C220" s="4" t="s">
        <v>12</v>
      </c>
      <c r="D220" s="6">
        <v>71026884</v>
      </c>
      <c r="E220" s="4" t="s">
        <v>10</v>
      </c>
      <c r="F220" s="7">
        <v>22.26</v>
      </c>
      <c r="G220" s="4" t="s">
        <v>9</v>
      </c>
      <c r="H220" s="5">
        <v>0.21180555555555555</v>
      </c>
    </row>
    <row r="221" spans="1:8">
      <c r="A221" s="4">
        <v>10218</v>
      </c>
      <c r="B221" s="4" t="s">
        <v>7</v>
      </c>
      <c r="C221" s="4" t="s">
        <v>11</v>
      </c>
      <c r="D221" s="6">
        <v>86140667</v>
      </c>
      <c r="E221" s="4" t="s">
        <v>10</v>
      </c>
      <c r="F221" s="7">
        <v>22.39</v>
      </c>
      <c r="G221" s="4" t="s">
        <v>14</v>
      </c>
      <c r="H221" s="5">
        <v>0.6777777777777777</v>
      </c>
    </row>
    <row r="222" spans="1:8">
      <c r="A222" s="4">
        <v>10219</v>
      </c>
      <c r="B222" s="4" t="s">
        <v>6</v>
      </c>
      <c r="C222" s="4" t="s">
        <v>11</v>
      </c>
      <c r="D222" s="6">
        <v>97905965</v>
      </c>
      <c r="E222" s="4" t="s">
        <v>13</v>
      </c>
      <c r="F222" s="7">
        <v>21.01</v>
      </c>
      <c r="G222" s="4" t="s">
        <v>14</v>
      </c>
      <c r="H222" s="5">
        <v>0.33888888888888885</v>
      </c>
    </row>
    <row r="223" spans="1:8">
      <c r="A223" s="4">
        <v>10220</v>
      </c>
      <c r="B223" s="4" t="s">
        <v>7</v>
      </c>
      <c r="C223" s="4" t="s">
        <v>11</v>
      </c>
      <c r="D223" s="6">
        <v>40197352</v>
      </c>
      <c r="E223" s="4" t="s">
        <v>10</v>
      </c>
      <c r="F223" s="7">
        <v>226.15</v>
      </c>
      <c r="G223" s="4" t="s">
        <v>14</v>
      </c>
      <c r="H223" s="5">
        <v>0.69513888888888886</v>
      </c>
    </row>
    <row r="224" spans="1:8">
      <c r="A224" s="4">
        <v>10221</v>
      </c>
      <c r="B224" s="4" t="s">
        <v>7</v>
      </c>
      <c r="C224" s="4" t="s">
        <v>12</v>
      </c>
      <c r="D224" s="6">
        <v>43741856</v>
      </c>
      <c r="E224" s="4" t="s">
        <v>10</v>
      </c>
      <c r="F224" s="7">
        <v>20.67</v>
      </c>
      <c r="G224" s="4" t="s">
        <v>14</v>
      </c>
      <c r="H224" s="5">
        <v>0.81041666666666667</v>
      </c>
    </row>
    <row r="225" spans="1:8">
      <c r="A225" s="4">
        <v>10222</v>
      </c>
      <c r="B225" s="4" t="s">
        <v>7</v>
      </c>
      <c r="C225" s="4" t="s">
        <v>11</v>
      </c>
      <c r="D225" s="6">
        <v>78186031</v>
      </c>
      <c r="E225" s="4" t="s">
        <v>10</v>
      </c>
      <c r="F225" s="7">
        <v>21.72</v>
      </c>
      <c r="G225" s="4" t="s">
        <v>9</v>
      </c>
      <c r="H225" s="5">
        <v>0.83611111111111114</v>
      </c>
    </row>
    <row r="226" spans="1:8">
      <c r="A226" s="4">
        <v>10223</v>
      </c>
      <c r="B226" s="4" t="s">
        <v>6</v>
      </c>
      <c r="C226" s="4" t="s">
        <v>11</v>
      </c>
      <c r="D226" s="6">
        <v>58045939</v>
      </c>
      <c r="E226" s="4" t="s">
        <v>13</v>
      </c>
      <c r="F226" s="7">
        <v>16.34</v>
      </c>
      <c r="G226" s="4" t="s">
        <v>14</v>
      </c>
      <c r="H226" s="5">
        <v>0.74513888888888891</v>
      </c>
    </row>
    <row r="227" spans="1:8">
      <c r="A227" s="4">
        <v>10224</v>
      </c>
      <c r="B227" s="4" t="s">
        <v>7</v>
      </c>
      <c r="C227" s="4" t="s">
        <v>11</v>
      </c>
      <c r="D227" s="6">
        <v>16151482</v>
      </c>
      <c r="E227" s="4" t="s">
        <v>10</v>
      </c>
      <c r="F227" s="7">
        <v>19.190000000000001</v>
      </c>
      <c r="G227" s="4" t="s">
        <v>14</v>
      </c>
      <c r="H227" s="5">
        <v>0.79722222222222217</v>
      </c>
    </row>
    <row r="228" spans="1:8">
      <c r="A228" s="4">
        <v>10225</v>
      </c>
      <c r="B228" s="4" t="s">
        <v>7</v>
      </c>
      <c r="C228" s="4" t="s">
        <v>11</v>
      </c>
      <c r="D228" s="6">
        <v>16578164</v>
      </c>
      <c r="E228" s="4" t="s">
        <v>13</v>
      </c>
      <c r="F228" s="7">
        <v>19.21</v>
      </c>
      <c r="G228" s="4" t="s">
        <v>9</v>
      </c>
      <c r="H228" s="5">
        <v>8.4722222222222213E-2</v>
      </c>
    </row>
    <row r="229" spans="1:8">
      <c r="A229" s="4">
        <v>10226</v>
      </c>
      <c r="B229" s="4" t="s">
        <v>7</v>
      </c>
      <c r="C229" s="4" t="s">
        <v>11</v>
      </c>
      <c r="D229" s="6">
        <v>96323938</v>
      </c>
      <c r="E229" s="4" t="s">
        <v>10</v>
      </c>
      <c r="F229" s="7">
        <v>16.059999999999999</v>
      </c>
      <c r="G229" s="4" t="s">
        <v>14</v>
      </c>
      <c r="H229" s="5">
        <v>0.72916666666666663</v>
      </c>
    </row>
    <row r="230" spans="1:8">
      <c r="A230" s="4">
        <v>10227</v>
      </c>
      <c r="B230" s="4" t="s">
        <v>5</v>
      </c>
      <c r="C230" s="4" t="s">
        <v>12</v>
      </c>
      <c r="D230" s="6">
        <v>77228031</v>
      </c>
      <c r="E230" s="4" t="s">
        <v>10</v>
      </c>
      <c r="F230" s="7">
        <v>20.87</v>
      </c>
      <c r="G230" s="4" t="s">
        <v>9</v>
      </c>
      <c r="H230" s="5">
        <v>0.57013888888888886</v>
      </c>
    </row>
    <row r="231" spans="1:8">
      <c r="A231" s="4">
        <v>10228</v>
      </c>
      <c r="B231" s="4" t="s">
        <v>7</v>
      </c>
      <c r="C231" s="4" t="s">
        <v>11</v>
      </c>
      <c r="D231" s="6">
        <v>10779898</v>
      </c>
      <c r="E231" s="4" t="s">
        <v>10</v>
      </c>
      <c r="F231" s="7">
        <v>15.33</v>
      </c>
      <c r="G231" s="4" t="s">
        <v>9</v>
      </c>
      <c r="H231" s="5">
        <v>0.21180555555555555</v>
      </c>
    </row>
    <row r="232" spans="1:8">
      <c r="A232" s="4">
        <v>10229</v>
      </c>
      <c r="B232" s="4" t="s">
        <v>7</v>
      </c>
      <c r="C232" s="4" t="s">
        <v>11</v>
      </c>
      <c r="D232" s="6">
        <v>85174502</v>
      </c>
      <c r="E232" s="4" t="s">
        <v>10</v>
      </c>
      <c r="F232" s="7">
        <v>23.58</v>
      </c>
      <c r="G232" s="4" t="s">
        <v>9</v>
      </c>
      <c r="H232" s="5">
        <v>8.4722222222222213E-2</v>
      </c>
    </row>
    <row r="233" spans="1:8">
      <c r="A233" s="4">
        <v>10230</v>
      </c>
      <c r="B233" s="4" t="s">
        <v>4</v>
      </c>
      <c r="C233" s="4" t="s">
        <v>11</v>
      </c>
      <c r="D233" s="6">
        <v>73359370</v>
      </c>
      <c r="E233" s="4" t="s">
        <v>13</v>
      </c>
      <c r="F233" s="7">
        <v>15.34</v>
      </c>
      <c r="G233" s="4" t="s">
        <v>14</v>
      </c>
      <c r="H233" s="5">
        <v>0.42222222222222222</v>
      </c>
    </row>
    <row r="234" spans="1:8">
      <c r="A234" s="4">
        <v>10231</v>
      </c>
      <c r="B234" s="4" t="s">
        <v>4</v>
      </c>
      <c r="C234" s="4" t="s">
        <v>12</v>
      </c>
      <c r="D234" s="6">
        <v>10400774</v>
      </c>
      <c r="E234" s="4" t="s">
        <v>10</v>
      </c>
      <c r="F234" s="7">
        <v>216.2</v>
      </c>
      <c r="G234" s="4" t="s">
        <v>14</v>
      </c>
      <c r="H234" s="5">
        <v>0.43958333333333338</v>
      </c>
    </row>
    <row r="235" spans="1:8">
      <c r="A235" s="4">
        <v>10232</v>
      </c>
      <c r="B235" s="4" t="s">
        <v>6</v>
      </c>
      <c r="C235" s="4" t="s">
        <v>11</v>
      </c>
      <c r="D235" s="6">
        <v>69035250</v>
      </c>
      <c r="E235" s="4" t="s">
        <v>13</v>
      </c>
      <c r="F235" s="7">
        <v>21.85</v>
      </c>
      <c r="G235" s="4" t="s">
        <v>9</v>
      </c>
      <c r="H235" s="5">
        <v>0.60277777777777775</v>
      </c>
    </row>
    <row r="236" spans="1:8">
      <c r="A236" s="4">
        <v>10233</v>
      </c>
      <c r="B236" s="4" t="s">
        <v>7</v>
      </c>
      <c r="C236" s="4" t="s">
        <v>11</v>
      </c>
      <c r="D236" s="6">
        <v>45792515</v>
      </c>
      <c r="E236" s="4" t="s">
        <v>10</v>
      </c>
      <c r="F236" s="7">
        <v>23.59</v>
      </c>
      <c r="G236" s="4" t="s">
        <v>14</v>
      </c>
      <c r="H236" s="5">
        <v>0.12708333333333333</v>
      </c>
    </row>
    <row r="237" spans="1:8">
      <c r="A237" s="4">
        <v>10234</v>
      </c>
      <c r="B237" s="4" t="s">
        <v>4</v>
      </c>
      <c r="C237" s="4" t="s">
        <v>12</v>
      </c>
      <c r="D237" s="6">
        <v>28433265</v>
      </c>
      <c r="E237" s="4" t="s">
        <v>10</v>
      </c>
      <c r="F237" s="7">
        <v>20.440000000000001</v>
      </c>
      <c r="G237" s="4" t="s">
        <v>14</v>
      </c>
      <c r="H237" s="5">
        <v>0.49444444444444446</v>
      </c>
    </row>
    <row r="238" spans="1:8">
      <c r="A238" s="4">
        <v>10235</v>
      </c>
      <c r="B238" s="4" t="s">
        <v>6</v>
      </c>
      <c r="C238" s="4" t="s">
        <v>11</v>
      </c>
      <c r="D238" s="6">
        <v>55311936</v>
      </c>
      <c r="E238" s="4" t="s">
        <v>10</v>
      </c>
      <c r="F238" s="7">
        <v>22.05</v>
      </c>
      <c r="G238" s="4" t="s">
        <v>9</v>
      </c>
      <c r="H238" s="5">
        <v>0.33888888888888885</v>
      </c>
    </row>
    <row r="239" spans="1:8">
      <c r="A239" s="4">
        <v>10236</v>
      </c>
      <c r="B239" s="4" t="s">
        <v>7</v>
      </c>
      <c r="C239" s="4" t="s">
        <v>12</v>
      </c>
      <c r="D239" s="6">
        <v>64115201</v>
      </c>
      <c r="E239" s="4" t="s">
        <v>13</v>
      </c>
      <c r="F239" s="7">
        <v>20.420000000000002</v>
      </c>
      <c r="G239" s="4" t="s">
        <v>14</v>
      </c>
      <c r="H239" s="5">
        <v>0</v>
      </c>
    </row>
    <row r="240" spans="1:8">
      <c r="A240" s="4">
        <v>10237</v>
      </c>
      <c r="B240" s="4" t="s">
        <v>7</v>
      </c>
      <c r="C240" s="4" t="s">
        <v>11</v>
      </c>
      <c r="D240" s="6">
        <v>66071683</v>
      </c>
      <c r="E240" s="4" t="s">
        <v>13</v>
      </c>
      <c r="F240" s="7">
        <v>20.49</v>
      </c>
      <c r="G240" s="4" t="s">
        <v>9</v>
      </c>
      <c r="H240" s="5">
        <v>0.84027777777777779</v>
      </c>
    </row>
    <row r="241" spans="1:8">
      <c r="A241" s="4">
        <v>10238</v>
      </c>
      <c r="B241" s="4" t="s">
        <v>7</v>
      </c>
      <c r="C241" s="4" t="s">
        <v>11</v>
      </c>
      <c r="D241" s="6">
        <v>97687340</v>
      </c>
      <c r="E241" s="4" t="s">
        <v>10</v>
      </c>
      <c r="F241" s="7">
        <v>161.46</v>
      </c>
      <c r="G241" s="4" t="s">
        <v>14</v>
      </c>
      <c r="H241" s="5">
        <v>0.59930555555555554</v>
      </c>
    </row>
    <row r="242" spans="1:8">
      <c r="A242" s="4">
        <v>10239</v>
      </c>
      <c r="B242" s="4" t="s">
        <v>5</v>
      </c>
      <c r="C242" s="4" t="s">
        <v>12</v>
      </c>
      <c r="D242" s="6">
        <v>41078038</v>
      </c>
      <c r="E242" s="4" t="s">
        <v>10</v>
      </c>
      <c r="F242" s="7">
        <v>19.690000000000001</v>
      </c>
      <c r="G242" s="4" t="s">
        <v>9</v>
      </c>
      <c r="H242" s="5">
        <v>0.16944444444444443</v>
      </c>
    </row>
    <row r="243" spans="1:8">
      <c r="A243" s="4">
        <v>10240</v>
      </c>
      <c r="B243" s="4" t="s">
        <v>5</v>
      </c>
      <c r="C243" s="4" t="s">
        <v>12</v>
      </c>
      <c r="D243" s="6">
        <v>55142477</v>
      </c>
      <c r="E243" s="4" t="s">
        <v>10</v>
      </c>
      <c r="F243" s="7">
        <v>24.16</v>
      </c>
      <c r="G243" s="4" t="s">
        <v>14</v>
      </c>
      <c r="H243" s="5">
        <v>8.4722222222222213E-2</v>
      </c>
    </row>
    <row r="244" spans="1:8">
      <c r="A244" s="4">
        <v>10241</v>
      </c>
      <c r="B244" s="4" t="s">
        <v>6</v>
      </c>
      <c r="C244" s="4" t="s">
        <v>11</v>
      </c>
      <c r="D244" s="6">
        <v>41419462</v>
      </c>
      <c r="E244" s="4" t="s">
        <v>10</v>
      </c>
      <c r="F244" s="7">
        <v>22.8</v>
      </c>
      <c r="G244" s="4" t="s">
        <v>9</v>
      </c>
      <c r="H244" s="5">
        <v>0.45763888888888887</v>
      </c>
    </row>
    <row r="245" spans="1:8">
      <c r="A245" s="4">
        <v>10242</v>
      </c>
      <c r="B245" s="4" t="s">
        <v>6</v>
      </c>
      <c r="C245" s="4" t="s">
        <v>12</v>
      </c>
      <c r="D245" s="6">
        <v>39303323</v>
      </c>
      <c r="E245" s="4" t="s">
        <v>10</v>
      </c>
      <c r="F245" s="7">
        <v>243.7</v>
      </c>
      <c r="G245" s="4" t="s">
        <v>14</v>
      </c>
      <c r="H245" s="5">
        <v>0.85138888888888886</v>
      </c>
    </row>
    <row r="246" spans="1:8">
      <c r="A246" s="4">
        <v>10243</v>
      </c>
      <c r="B246" s="4" t="s">
        <v>7</v>
      </c>
      <c r="C246" s="4" t="s">
        <v>12</v>
      </c>
      <c r="D246" s="6">
        <v>95949085</v>
      </c>
      <c r="E246" s="4" t="s">
        <v>10</v>
      </c>
      <c r="F246" s="7">
        <v>210.38</v>
      </c>
      <c r="G246" s="4" t="s">
        <v>14</v>
      </c>
      <c r="H246" s="5">
        <v>0.5131944444444444</v>
      </c>
    </row>
    <row r="247" spans="1:8">
      <c r="A247" s="4">
        <v>10244</v>
      </c>
      <c r="B247" s="4" t="s">
        <v>7</v>
      </c>
      <c r="C247" s="4" t="s">
        <v>12</v>
      </c>
      <c r="D247" s="6">
        <v>28911817</v>
      </c>
      <c r="E247" s="4" t="s">
        <v>13</v>
      </c>
      <c r="F247" s="7">
        <v>161.5</v>
      </c>
      <c r="G247" s="4" t="s">
        <v>14</v>
      </c>
      <c r="H247" s="5">
        <v>0.67708333333333337</v>
      </c>
    </row>
    <row r="248" spans="1:8">
      <c r="A248" s="4">
        <v>10245</v>
      </c>
      <c r="B248" s="4" t="s">
        <v>5</v>
      </c>
      <c r="C248" s="4" t="s">
        <v>11</v>
      </c>
      <c r="D248" s="6">
        <v>36561487</v>
      </c>
      <c r="E248" s="4" t="s">
        <v>13</v>
      </c>
      <c r="F248" s="7">
        <v>21.92</v>
      </c>
      <c r="G248" s="4" t="s">
        <v>9</v>
      </c>
      <c r="H248" s="5">
        <v>0.25416666666666665</v>
      </c>
    </row>
    <row r="249" spans="1:8">
      <c r="A249" s="4">
        <v>10246</v>
      </c>
      <c r="B249" s="4" t="s">
        <v>7</v>
      </c>
      <c r="C249" s="4" t="s">
        <v>11</v>
      </c>
      <c r="D249" s="6">
        <v>71502183</v>
      </c>
      <c r="E249" s="4" t="s">
        <v>10</v>
      </c>
      <c r="F249" s="7">
        <v>23.75</v>
      </c>
      <c r="G249" s="4" t="s">
        <v>9</v>
      </c>
      <c r="H249" s="5">
        <v>0.8569444444444444</v>
      </c>
    </row>
    <row r="250" spans="1:8">
      <c r="A250" s="4">
        <v>10247</v>
      </c>
      <c r="B250" s="4" t="s">
        <v>7</v>
      </c>
      <c r="C250" s="4" t="s">
        <v>11</v>
      </c>
      <c r="D250" s="6">
        <v>54077093</v>
      </c>
      <c r="E250" s="4" t="s">
        <v>13</v>
      </c>
      <c r="F250" s="7">
        <v>23.74</v>
      </c>
      <c r="G250" s="4" t="s">
        <v>9</v>
      </c>
      <c r="H250" s="5">
        <v>0.12708333333333333</v>
      </c>
    </row>
    <row r="251" spans="1:8">
      <c r="A251" s="4">
        <v>10248</v>
      </c>
      <c r="B251" s="4" t="s">
        <v>7</v>
      </c>
      <c r="C251" s="4" t="s">
        <v>12</v>
      </c>
      <c r="D251" s="6">
        <v>92266350</v>
      </c>
      <c r="E251" s="4" t="s">
        <v>10</v>
      </c>
      <c r="F251" s="7">
        <v>21.67</v>
      </c>
      <c r="G251" s="4" t="s">
        <v>14</v>
      </c>
      <c r="H251" s="5">
        <v>0.52847222222222223</v>
      </c>
    </row>
    <row r="252" spans="1:8">
      <c r="A252" s="4">
        <v>10249</v>
      </c>
      <c r="B252" s="4" t="s">
        <v>7</v>
      </c>
      <c r="C252" s="4" t="s">
        <v>12</v>
      </c>
      <c r="D252" s="6">
        <v>60490288</v>
      </c>
      <c r="E252" s="4" t="s">
        <v>13</v>
      </c>
      <c r="F252" s="7">
        <v>22.04</v>
      </c>
      <c r="G252" s="4" t="s">
        <v>14</v>
      </c>
      <c r="H252" s="5">
        <v>0.12708333333333333</v>
      </c>
    </row>
    <row r="253" spans="1:8">
      <c r="A253" s="4">
        <v>10250</v>
      </c>
      <c r="B253" s="4" t="s">
        <v>4</v>
      </c>
      <c r="C253" s="4" t="s">
        <v>12</v>
      </c>
      <c r="D253" s="6">
        <v>72701137</v>
      </c>
      <c r="E253" s="4" t="s">
        <v>13</v>
      </c>
      <c r="F253" s="7">
        <v>17.829999999999998</v>
      </c>
      <c r="G253" s="4" t="s">
        <v>9</v>
      </c>
      <c r="H253" s="5">
        <v>0.53819444444444442</v>
      </c>
    </row>
    <row r="254" spans="1:8">
      <c r="A254" s="4">
        <v>10251</v>
      </c>
      <c r="B254" s="4" t="s">
        <v>5</v>
      </c>
      <c r="C254" s="4" t="s">
        <v>12</v>
      </c>
      <c r="D254" s="6">
        <v>32435141</v>
      </c>
      <c r="E254" s="4" t="s">
        <v>10</v>
      </c>
      <c r="F254" s="7">
        <v>23.6</v>
      </c>
      <c r="G254" s="4" t="s">
        <v>14</v>
      </c>
      <c r="H254" s="5">
        <v>8.4722222222222213E-2</v>
      </c>
    </row>
    <row r="255" spans="1:8">
      <c r="A255" s="4">
        <v>10252</v>
      </c>
      <c r="B255" s="4" t="s">
        <v>4</v>
      </c>
      <c r="C255" s="4" t="s">
        <v>11</v>
      </c>
      <c r="D255" s="6">
        <v>48330352</v>
      </c>
      <c r="E255" s="4" t="s">
        <v>10</v>
      </c>
      <c r="F255" s="7">
        <v>19.899999999999999</v>
      </c>
      <c r="G255" s="4" t="s">
        <v>14</v>
      </c>
      <c r="H255" s="5">
        <v>0.58611111111111114</v>
      </c>
    </row>
    <row r="256" spans="1:8">
      <c r="A256" s="4">
        <v>10253</v>
      </c>
      <c r="B256" s="4" t="s">
        <v>6</v>
      </c>
      <c r="C256" s="4" t="s">
        <v>11</v>
      </c>
      <c r="D256" s="6">
        <v>17689891</v>
      </c>
      <c r="E256" s="4" t="s">
        <v>13</v>
      </c>
      <c r="F256" s="7">
        <v>209.2</v>
      </c>
      <c r="G256" s="4" t="s">
        <v>14</v>
      </c>
      <c r="H256" s="5">
        <v>0.72152777777777777</v>
      </c>
    </row>
    <row r="257" spans="1:8">
      <c r="A257" s="4">
        <v>10254</v>
      </c>
      <c r="B257" s="4" t="s">
        <v>6</v>
      </c>
      <c r="C257" s="4" t="s">
        <v>11</v>
      </c>
      <c r="D257" s="6">
        <v>67182932</v>
      </c>
      <c r="E257" s="4" t="s">
        <v>13</v>
      </c>
      <c r="F257" s="8">
        <v>24</v>
      </c>
      <c r="G257" s="4" t="s">
        <v>14</v>
      </c>
      <c r="H257" s="5">
        <v>0.49444444444444446</v>
      </c>
    </row>
    <row r="258" spans="1:8">
      <c r="A258" s="4">
        <v>10255</v>
      </c>
      <c r="B258" s="4" t="s">
        <v>7</v>
      </c>
      <c r="C258" s="4" t="s">
        <v>11</v>
      </c>
      <c r="D258" s="6">
        <v>97950489</v>
      </c>
      <c r="E258" s="4" t="s">
        <v>10</v>
      </c>
      <c r="F258" s="7">
        <v>17.809999999999999</v>
      </c>
      <c r="G258" s="4" t="s">
        <v>14</v>
      </c>
      <c r="H258" s="5">
        <v>0.52500000000000002</v>
      </c>
    </row>
    <row r="259" spans="1:8">
      <c r="A259" s="4">
        <v>10256</v>
      </c>
      <c r="B259" s="4" t="s">
        <v>7</v>
      </c>
      <c r="C259" s="4" t="s">
        <v>12</v>
      </c>
      <c r="D259" s="6">
        <v>50561229</v>
      </c>
      <c r="E259" s="4" t="s">
        <v>13</v>
      </c>
      <c r="F259" s="7">
        <v>24.77</v>
      </c>
      <c r="G259" s="4" t="s">
        <v>9</v>
      </c>
      <c r="H259" s="5">
        <v>0</v>
      </c>
    </row>
    <row r="260" spans="1:8">
      <c r="A260" s="4">
        <v>10257</v>
      </c>
      <c r="B260" s="4" t="s">
        <v>6</v>
      </c>
      <c r="C260" s="4" t="s">
        <v>11</v>
      </c>
      <c r="D260" s="6">
        <v>70759248</v>
      </c>
      <c r="E260" s="4" t="s">
        <v>10</v>
      </c>
      <c r="F260" s="8">
        <v>21</v>
      </c>
      <c r="G260" s="4" t="s">
        <v>9</v>
      </c>
      <c r="H260" s="5">
        <v>0.71805555555555556</v>
      </c>
    </row>
    <row r="261" spans="1:8">
      <c r="A261" s="4">
        <v>10258</v>
      </c>
      <c r="B261" s="4" t="s">
        <v>4</v>
      </c>
      <c r="C261" s="4" t="s">
        <v>12</v>
      </c>
      <c r="D261" s="6">
        <v>77616151</v>
      </c>
      <c r="E261" s="4" t="s">
        <v>10</v>
      </c>
      <c r="F261" s="7">
        <v>191.43</v>
      </c>
      <c r="G261" s="4" t="s">
        <v>14</v>
      </c>
      <c r="H261" s="5">
        <v>0.69166666666666676</v>
      </c>
    </row>
    <row r="262" spans="1:8">
      <c r="A262" s="4">
        <v>10259</v>
      </c>
      <c r="B262" s="4" t="s">
        <v>5</v>
      </c>
      <c r="C262" s="4" t="s">
        <v>12</v>
      </c>
      <c r="D262" s="6">
        <v>79551499</v>
      </c>
      <c r="E262" s="4" t="s">
        <v>10</v>
      </c>
      <c r="F262" s="7">
        <v>24.52</v>
      </c>
      <c r="G262" s="4" t="s">
        <v>9</v>
      </c>
      <c r="H262" s="5">
        <v>0.9159722222222223</v>
      </c>
    </row>
    <row r="263" spans="1:8">
      <c r="A263" s="4">
        <v>10260</v>
      </c>
      <c r="B263" s="4" t="s">
        <v>6</v>
      </c>
      <c r="C263" s="4" t="s">
        <v>11</v>
      </c>
      <c r="D263" s="6">
        <v>90656731</v>
      </c>
      <c r="E263" s="4" t="s">
        <v>10</v>
      </c>
      <c r="F263" s="7">
        <v>17.34</v>
      </c>
      <c r="G263" s="4" t="s">
        <v>9</v>
      </c>
      <c r="H263" s="5">
        <v>0.33888888888888885</v>
      </c>
    </row>
    <row r="264" spans="1:8">
      <c r="A264" s="4">
        <v>10261</v>
      </c>
      <c r="B264" s="4" t="s">
        <v>6</v>
      </c>
      <c r="C264" s="4" t="s">
        <v>12</v>
      </c>
      <c r="D264" s="6">
        <v>33909737</v>
      </c>
      <c r="E264" s="4" t="s">
        <v>10</v>
      </c>
      <c r="F264" s="7">
        <v>17.190000000000001</v>
      </c>
      <c r="G264" s="4" t="s">
        <v>14</v>
      </c>
      <c r="H264" s="5">
        <v>0.12708333333333333</v>
      </c>
    </row>
    <row r="265" spans="1:8">
      <c r="A265" s="4">
        <v>10262</v>
      </c>
      <c r="B265" s="4" t="s">
        <v>7</v>
      </c>
      <c r="C265" s="4" t="s">
        <v>11</v>
      </c>
      <c r="D265" s="6">
        <v>63841931</v>
      </c>
      <c r="E265" s="4" t="s">
        <v>10</v>
      </c>
      <c r="F265" s="7">
        <v>22.55</v>
      </c>
      <c r="G265" s="4" t="s">
        <v>14</v>
      </c>
      <c r="H265" s="5">
        <v>0.48819444444444443</v>
      </c>
    </row>
    <row r="266" spans="1:8">
      <c r="A266" s="4">
        <v>10263</v>
      </c>
      <c r="B266" s="4" t="s">
        <v>5</v>
      </c>
      <c r="C266" s="4" t="s">
        <v>11</v>
      </c>
      <c r="D266" s="6">
        <v>30506370</v>
      </c>
      <c r="E266" s="4" t="s">
        <v>10</v>
      </c>
      <c r="F266" s="7">
        <v>15.35</v>
      </c>
      <c r="G266" s="4" t="s">
        <v>9</v>
      </c>
      <c r="H266" s="5">
        <v>0.42708333333333331</v>
      </c>
    </row>
    <row r="267" spans="1:8">
      <c r="A267" s="4">
        <v>10264</v>
      </c>
      <c r="B267" s="4" t="s">
        <v>5</v>
      </c>
      <c r="C267" s="4" t="s">
        <v>11</v>
      </c>
      <c r="D267" s="6">
        <v>81572757</v>
      </c>
      <c r="E267" s="4" t="s">
        <v>10</v>
      </c>
      <c r="F267" s="7">
        <v>23.2</v>
      </c>
      <c r="G267" s="4" t="s">
        <v>14</v>
      </c>
      <c r="H267" s="5">
        <v>0.65138888888888891</v>
      </c>
    </row>
    <row r="268" spans="1:8">
      <c r="A268" s="4">
        <v>10265</v>
      </c>
      <c r="B268" s="4" t="s">
        <v>7</v>
      </c>
      <c r="C268" s="4" t="s">
        <v>11</v>
      </c>
      <c r="D268" s="6">
        <v>70596149</v>
      </c>
      <c r="E268" s="4" t="s">
        <v>10</v>
      </c>
      <c r="F268" s="7">
        <v>241.65</v>
      </c>
      <c r="G268" s="4" t="s">
        <v>14</v>
      </c>
      <c r="H268" s="5">
        <v>0.86041666666666661</v>
      </c>
    </row>
    <row r="269" spans="1:8">
      <c r="A269" s="4">
        <v>10266</v>
      </c>
      <c r="B269" s="4" t="s">
        <v>7</v>
      </c>
      <c r="C269" s="4" t="s">
        <v>12</v>
      </c>
      <c r="D269" s="6">
        <v>95125046</v>
      </c>
      <c r="E269" s="4" t="s">
        <v>13</v>
      </c>
      <c r="F269" s="7">
        <v>242.4</v>
      </c>
      <c r="G269" s="4" t="s">
        <v>14</v>
      </c>
      <c r="H269" s="5">
        <v>0.72152777777777777</v>
      </c>
    </row>
    <row r="270" spans="1:8">
      <c r="A270" s="4">
        <v>10267</v>
      </c>
      <c r="B270" s="4" t="s">
        <v>7</v>
      </c>
      <c r="C270" s="4" t="s">
        <v>12</v>
      </c>
      <c r="D270" s="6">
        <v>10754185</v>
      </c>
      <c r="E270" s="4" t="s">
        <v>10</v>
      </c>
      <c r="F270" s="7">
        <v>23.01</v>
      </c>
      <c r="G270" s="4" t="s">
        <v>9</v>
      </c>
      <c r="H270" s="5">
        <v>0.73888888888888893</v>
      </c>
    </row>
    <row r="271" spans="1:8">
      <c r="A271" s="4">
        <v>10268</v>
      </c>
      <c r="B271" s="4" t="s">
        <v>6</v>
      </c>
      <c r="C271" s="4" t="s">
        <v>11</v>
      </c>
      <c r="D271" s="6">
        <v>88506060</v>
      </c>
      <c r="E271" s="4" t="s">
        <v>13</v>
      </c>
      <c r="F271" s="7">
        <v>17.22</v>
      </c>
      <c r="G271" s="4" t="s">
        <v>9</v>
      </c>
      <c r="H271" s="5">
        <v>4.2361111111111106E-2</v>
      </c>
    </row>
    <row r="272" spans="1:8">
      <c r="A272" s="4">
        <v>10269</v>
      </c>
      <c r="B272" s="4" t="s">
        <v>4</v>
      </c>
      <c r="C272" s="4" t="s">
        <v>12</v>
      </c>
      <c r="D272" s="6">
        <v>80319080</v>
      </c>
      <c r="E272" s="4" t="s">
        <v>10</v>
      </c>
      <c r="F272" s="7">
        <v>15.96</v>
      </c>
      <c r="G272" s="4" t="s">
        <v>9</v>
      </c>
      <c r="H272" s="5">
        <v>4.2361111111111106E-2</v>
      </c>
    </row>
    <row r="273" spans="1:8">
      <c r="A273" s="4">
        <v>10270</v>
      </c>
      <c r="B273" s="4" t="s">
        <v>6</v>
      </c>
      <c r="C273" s="4" t="s">
        <v>11</v>
      </c>
      <c r="D273" s="6">
        <v>27016365</v>
      </c>
      <c r="E273" s="4" t="s">
        <v>10</v>
      </c>
      <c r="F273" s="7">
        <v>15.45</v>
      </c>
      <c r="G273" s="4" t="s">
        <v>9</v>
      </c>
      <c r="H273" s="5">
        <v>0.38124999999999998</v>
      </c>
    </row>
    <row r="274" spans="1:8">
      <c r="A274" s="4">
        <v>10271</v>
      </c>
      <c r="B274" s="4" t="s">
        <v>4</v>
      </c>
      <c r="C274" s="4" t="s">
        <v>11</v>
      </c>
      <c r="D274" s="6">
        <v>80034508</v>
      </c>
      <c r="E274" s="4" t="s">
        <v>13</v>
      </c>
      <c r="F274" s="7">
        <v>17.41</v>
      </c>
      <c r="G274" s="4" t="s">
        <v>9</v>
      </c>
      <c r="H274" s="5">
        <v>0.21180555555555555</v>
      </c>
    </row>
    <row r="275" spans="1:8">
      <c r="A275" s="4">
        <v>10272</v>
      </c>
      <c r="B275" s="4" t="s">
        <v>6</v>
      </c>
      <c r="C275" s="4" t="s">
        <v>11</v>
      </c>
      <c r="D275" s="6">
        <v>76677689</v>
      </c>
      <c r="E275" s="4" t="s">
        <v>10</v>
      </c>
      <c r="F275" s="7">
        <v>21.64</v>
      </c>
      <c r="G275" s="4" t="s">
        <v>14</v>
      </c>
      <c r="H275" s="5">
        <v>0.44374999999999998</v>
      </c>
    </row>
    <row r="276" spans="1:8">
      <c r="A276" s="4">
        <v>10273</v>
      </c>
      <c r="B276" s="4" t="s">
        <v>5</v>
      </c>
      <c r="C276" s="4" t="s">
        <v>11</v>
      </c>
      <c r="D276" s="6">
        <v>96855830</v>
      </c>
      <c r="E276" s="4" t="s">
        <v>10</v>
      </c>
      <c r="F276" s="7">
        <v>157.86000000000001</v>
      </c>
      <c r="G276" s="4" t="s">
        <v>14</v>
      </c>
      <c r="H276" s="5">
        <v>0.21180555555555555</v>
      </c>
    </row>
    <row r="277" spans="1:8">
      <c r="A277" s="4">
        <v>10274</v>
      </c>
      <c r="B277" s="4" t="s">
        <v>7</v>
      </c>
      <c r="C277" s="4" t="s">
        <v>12</v>
      </c>
      <c r="D277" s="6">
        <v>54775836</v>
      </c>
      <c r="E277" s="4" t="s">
        <v>10</v>
      </c>
      <c r="F277" s="7">
        <v>18.170000000000002</v>
      </c>
      <c r="G277" s="4" t="s">
        <v>9</v>
      </c>
      <c r="H277" s="5">
        <v>0.67291666666666661</v>
      </c>
    </row>
    <row r="278" spans="1:8">
      <c r="A278" s="4">
        <v>10275</v>
      </c>
      <c r="B278" s="4" t="s">
        <v>7</v>
      </c>
      <c r="C278" s="4" t="s">
        <v>11</v>
      </c>
      <c r="D278" s="6">
        <v>18066842</v>
      </c>
      <c r="E278" s="4" t="s">
        <v>10</v>
      </c>
      <c r="F278" s="7">
        <v>18.73</v>
      </c>
      <c r="G278" s="4" t="s">
        <v>14</v>
      </c>
      <c r="H278" s="5">
        <v>0.84583333333333333</v>
      </c>
    </row>
    <row r="279" spans="1:8">
      <c r="A279" s="4">
        <v>10276</v>
      </c>
      <c r="B279" s="4" t="s">
        <v>7</v>
      </c>
      <c r="C279" s="4" t="s">
        <v>12</v>
      </c>
      <c r="D279" s="6">
        <v>28240563</v>
      </c>
      <c r="E279" s="4" t="s">
        <v>10</v>
      </c>
      <c r="F279" s="7">
        <v>17.239999999999998</v>
      </c>
      <c r="G279" s="4" t="s">
        <v>14</v>
      </c>
      <c r="H279" s="5">
        <v>0.86597222222222225</v>
      </c>
    </row>
    <row r="280" spans="1:8">
      <c r="A280" s="4">
        <v>10277</v>
      </c>
      <c r="B280" s="4" t="s">
        <v>5</v>
      </c>
      <c r="C280" s="4" t="s">
        <v>11</v>
      </c>
      <c r="D280" s="6">
        <v>24796034</v>
      </c>
      <c r="E280" s="4" t="s">
        <v>10</v>
      </c>
      <c r="F280" s="7">
        <v>23.91</v>
      </c>
      <c r="G280" s="4" t="s">
        <v>9</v>
      </c>
      <c r="H280" s="5">
        <v>0.58263888888888882</v>
      </c>
    </row>
    <row r="281" spans="1:8">
      <c r="A281" s="4">
        <v>10278</v>
      </c>
      <c r="B281" s="4" t="s">
        <v>5</v>
      </c>
      <c r="C281" s="4" t="s">
        <v>11</v>
      </c>
      <c r="D281" s="6">
        <v>60979466</v>
      </c>
      <c r="E281" s="4" t="s">
        <v>10</v>
      </c>
      <c r="F281" s="7">
        <v>22.12</v>
      </c>
      <c r="G281" s="4" t="s">
        <v>14</v>
      </c>
      <c r="H281" s="5">
        <v>0.72986111111111107</v>
      </c>
    </row>
    <row r="282" spans="1:8">
      <c r="A282" s="4">
        <v>10279</v>
      </c>
      <c r="B282" s="4" t="s">
        <v>7</v>
      </c>
      <c r="C282" s="4" t="s">
        <v>11</v>
      </c>
      <c r="D282" s="6">
        <v>44558261</v>
      </c>
      <c r="E282" s="4" t="s">
        <v>10</v>
      </c>
      <c r="F282" s="7">
        <v>15.25</v>
      </c>
      <c r="G282" s="4" t="s">
        <v>9</v>
      </c>
      <c r="H282" s="5">
        <v>0.7993055555555556</v>
      </c>
    </row>
    <row r="283" spans="1:8">
      <c r="A283" s="4">
        <v>10280</v>
      </c>
      <c r="B283" s="4" t="s">
        <v>5</v>
      </c>
      <c r="C283" s="4" t="s">
        <v>11</v>
      </c>
      <c r="D283" s="6">
        <v>49683597</v>
      </c>
      <c r="E283" s="4" t="s">
        <v>10</v>
      </c>
      <c r="F283" s="7">
        <v>24.77</v>
      </c>
      <c r="G283" s="4" t="s">
        <v>14</v>
      </c>
      <c r="H283" s="5">
        <v>0</v>
      </c>
    </row>
    <row r="284" spans="1:8">
      <c r="A284" s="4">
        <v>10281</v>
      </c>
      <c r="B284" s="4" t="s">
        <v>7</v>
      </c>
      <c r="C284" s="4" t="s">
        <v>12</v>
      </c>
      <c r="D284" s="6">
        <v>70748780</v>
      </c>
      <c r="E284" s="4" t="s">
        <v>13</v>
      </c>
      <c r="F284" s="7">
        <v>20.28</v>
      </c>
      <c r="G284" s="4" t="s">
        <v>14</v>
      </c>
      <c r="H284" s="5">
        <v>0.25416666666666665</v>
      </c>
    </row>
    <row r="285" spans="1:8">
      <c r="A285" s="4">
        <v>10282</v>
      </c>
      <c r="B285" s="4" t="s">
        <v>5</v>
      </c>
      <c r="C285" s="4" t="s">
        <v>12</v>
      </c>
      <c r="D285" s="6">
        <v>80637514</v>
      </c>
      <c r="E285" s="4" t="s">
        <v>13</v>
      </c>
      <c r="F285" s="7">
        <v>20.329999999999998</v>
      </c>
      <c r="G285" s="4" t="s">
        <v>9</v>
      </c>
      <c r="H285" s="5">
        <v>0.33888888888888885</v>
      </c>
    </row>
    <row r="286" spans="1:8">
      <c r="A286" s="4">
        <v>10283</v>
      </c>
      <c r="B286" s="4" t="s">
        <v>5</v>
      </c>
      <c r="C286" s="4" t="s">
        <v>11</v>
      </c>
      <c r="D286" s="6">
        <v>77963353</v>
      </c>
      <c r="E286" s="4" t="s">
        <v>10</v>
      </c>
      <c r="F286" s="7">
        <v>16.899999999999999</v>
      </c>
      <c r="G286" s="4" t="s">
        <v>14</v>
      </c>
      <c r="H286" s="5">
        <v>0.90347222222222223</v>
      </c>
    </row>
    <row r="287" spans="1:8">
      <c r="A287" s="4">
        <v>10284</v>
      </c>
      <c r="B287" s="4" t="s">
        <v>5</v>
      </c>
      <c r="C287" s="4" t="s">
        <v>12</v>
      </c>
      <c r="D287" s="6">
        <v>55003920</v>
      </c>
      <c r="E287" s="4" t="s">
        <v>10</v>
      </c>
      <c r="F287" s="7">
        <v>16.47</v>
      </c>
      <c r="G287" s="4" t="s">
        <v>14</v>
      </c>
      <c r="H287" s="5">
        <v>0.68194444444444446</v>
      </c>
    </row>
    <row r="288" spans="1:8">
      <c r="A288" s="4">
        <v>10285</v>
      </c>
      <c r="B288" s="4" t="s">
        <v>7</v>
      </c>
      <c r="C288" s="4" t="s">
        <v>12</v>
      </c>
      <c r="D288" s="6">
        <v>66231568</v>
      </c>
      <c r="E288" s="4" t="s">
        <v>10</v>
      </c>
      <c r="F288" s="7">
        <v>21.18</v>
      </c>
      <c r="G288" s="4" t="s">
        <v>14</v>
      </c>
      <c r="H288" s="5">
        <v>0.63194444444444442</v>
      </c>
    </row>
    <row r="289" spans="1:8">
      <c r="A289" s="4">
        <v>10286</v>
      </c>
      <c r="B289" s="4" t="s">
        <v>7</v>
      </c>
      <c r="C289" s="4" t="s">
        <v>11</v>
      </c>
      <c r="D289" s="6">
        <v>49290839</v>
      </c>
      <c r="E289" s="4" t="s">
        <v>10</v>
      </c>
      <c r="F289" s="7">
        <v>15.86</v>
      </c>
      <c r="G289" s="4" t="s">
        <v>14</v>
      </c>
      <c r="H289" s="5">
        <v>0.75</v>
      </c>
    </row>
    <row r="290" spans="1:8">
      <c r="A290" s="4">
        <v>10287</v>
      </c>
      <c r="B290" s="4" t="s">
        <v>7</v>
      </c>
      <c r="C290" s="4" t="s">
        <v>11</v>
      </c>
      <c r="D290" s="6">
        <v>65745301</v>
      </c>
      <c r="E290" s="4" t="s">
        <v>10</v>
      </c>
      <c r="F290" s="7">
        <v>24.42</v>
      </c>
      <c r="G290" s="4" t="s">
        <v>14</v>
      </c>
      <c r="H290" s="5">
        <v>4.2361111111111106E-2</v>
      </c>
    </row>
    <row r="291" spans="1:8">
      <c r="A291" s="4">
        <v>10288</v>
      </c>
      <c r="B291" s="4" t="s">
        <v>5</v>
      </c>
      <c r="C291" s="4" t="s">
        <v>12</v>
      </c>
      <c r="D291" s="6">
        <v>18744208</v>
      </c>
      <c r="E291" s="4" t="s">
        <v>10</v>
      </c>
      <c r="F291" s="7">
        <v>222.38</v>
      </c>
      <c r="G291" s="4" t="s">
        <v>14</v>
      </c>
      <c r="H291" s="5">
        <v>0.78680555555555554</v>
      </c>
    </row>
    <row r="292" spans="1:8">
      <c r="A292" s="4">
        <v>10289</v>
      </c>
      <c r="B292" s="4" t="s">
        <v>5</v>
      </c>
      <c r="C292" s="4" t="s">
        <v>12</v>
      </c>
      <c r="D292" s="6">
        <v>52683186</v>
      </c>
      <c r="E292" s="4" t="s">
        <v>10</v>
      </c>
      <c r="F292" s="7">
        <v>188.85</v>
      </c>
      <c r="G292" s="4" t="s">
        <v>14</v>
      </c>
      <c r="H292" s="5">
        <v>0.21180555555555555</v>
      </c>
    </row>
    <row r="293" spans="1:8">
      <c r="A293" s="4">
        <v>10290</v>
      </c>
      <c r="B293" s="4" t="s">
        <v>6</v>
      </c>
      <c r="C293" s="4" t="s">
        <v>11</v>
      </c>
      <c r="D293" s="6">
        <v>87677897</v>
      </c>
      <c r="E293" s="4" t="s">
        <v>10</v>
      </c>
      <c r="F293" s="7">
        <v>15.32</v>
      </c>
      <c r="G293" s="4" t="s">
        <v>14</v>
      </c>
      <c r="H293" s="5">
        <v>0.38124999999999998</v>
      </c>
    </row>
    <row r="294" spans="1:8">
      <c r="A294" s="4">
        <v>10291</v>
      </c>
      <c r="B294" s="4" t="s">
        <v>7</v>
      </c>
      <c r="C294" s="4" t="s">
        <v>11</v>
      </c>
      <c r="D294" s="6">
        <v>78943440</v>
      </c>
      <c r="E294" s="4" t="s">
        <v>13</v>
      </c>
      <c r="F294" s="7">
        <v>24.71</v>
      </c>
      <c r="G294" s="4" t="s">
        <v>14</v>
      </c>
      <c r="H294" s="5">
        <v>0.68194444444444446</v>
      </c>
    </row>
    <row r="295" spans="1:8">
      <c r="A295" s="4">
        <v>10292</v>
      </c>
      <c r="B295" s="4" t="s">
        <v>6</v>
      </c>
      <c r="C295" s="4" t="s">
        <v>11</v>
      </c>
      <c r="D295" s="6">
        <v>92175770</v>
      </c>
      <c r="E295" s="4" t="s">
        <v>10</v>
      </c>
      <c r="F295" s="7">
        <v>20.97</v>
      </c>
      <c r="G295" s="4" t="s">
        <v>14</v>
      </c>
      <c r="H295" s="5">
        <v>0.47013888888888888</v>
      </c>
    </row>
    <row r="296" spans="1:8">
      <c r="A296" s="4">
        <v>10293</v>
      </c>
      <c r="B296" s="4" t="s">
        <v>7</v>
      </c>
      <c r="C296" s="4" t="s">
        <v>11</v>
      </c>
      <c r="D296" s="6">
        <v>32571506</v>
      </c>
      <c r="E296" s="4" t="s">
        <v>13</v>
      </c>
      <c r="F296" s="7">
        <v>21.92</v>
      </c>
      <c r="G296" s="4" t="s">
        <v>9</v>
      </c>
      <c r="H296" s="5">
        <v>0.80347222222222225</v>
      </c>
    </row>
    <row r="297" spans="1:8">
      <c r="A297" s="4">
        <v>10294</v>
      </c>
      <c r="B297" s="4" t="s">
        <v>7</v>
      </c>
      <c r="C297" s="4" t="s">
        <v>12</v>
      </c>
      <c r="D297" s="6">
        <v>11427628</v>
      </c>
      <c r="E297" s="4" t="s">
        <v>10</v>
      </c>
      <c r="F297" s="7">
        <v>15.4</v>
      </c>
      <c r="G297" s="4" t="s">
        <v>14</v>
      </c>
      <c r="H297" s="5">
        <v>0.71944444444444444</v>
      </c>
    </row>
    <row r="298" spans="1:8">
      <c r="A298" s="4">
        <v>10295</v>
      </c>
      <c r="B298" s="4" t="s">
        <v>6</v>
      </c>
      <c r="C298" s="4" t="s">
        <v>11</v>
      </c>
      <c r="D298" s="6">
        <v>92399789</v>
      </c>
      <c r="E298" s="4" t="s">
        <v>10</v>
      </c>
      <c r="F298" s="7">
        <v>23.08</v>
      </c>
      <c r="G298" s="4" t="s">
        <v>14</v>
      </c>
      <c r="H298" s="5">
        <v>0.29652777777777778</v>
      </c>
    </row>
    <row r="299" spans="1:8">
      <c r="A299" s="4">
        <v>10296</v>
      </c>
      <c r="B299" s="4" t="s">
        <v>6</v>
      </c>
      <c r="C299" s="4" t="s">
        <v>12</v>
      </c>
      <c r="D299" s="6">
        <v>63645553</v>
      </c>
      <c r="E299" s="4" t="s">
        <v>10</v>
      </c>
      <c r="F299" s="7">
        <v>23.4</v>
      </c>
      <c r="G299" s="4" t="s">
        <v>9</v>
      </c>
      <c r="H299" s="5">
        <v>4.2361111111111106E-2</v>
      </c>
    </row>
    <row r="300" spans="1:8">
      <c r="A300" s="4">
        <v>10297</v>
      </c>
      <c r="B300" s="4" t="s">
        <v>4</v>
      </c>
      <c r="C300" s="4" t="s">
        <v>11</v>
      </c>
      <c r="D300" s="6">
        <v>11175481</v>
      </c>
      <c r="E300" s="4" t="s">
        <v>10</v>
      </c>
      <c r="F300" s="7">
        <v>22.65</v>
      </c>
      <c r="G300" s="4" t="s">
        <v>14</v>
      </c>
      <c r="H300" s="5">
        <v>0.25416666666666665</v>
      </c>
    </row>
    <row r="301" spans="1:8">
      <c r="A301" s="4">
        <v>10298</v>
      </c>
      <c r="B301" s="4" t="s">
        <v>6</v>
      </c>
      <c r="C301" s="4" t="s">
        <v>12</v>
      </c>
      <c r="D301" s="6">
        <v>71269390</v>
      </c>
      <c r="E301" s="4" t="s">
        <v>13</v>
      </c>
      <c r="F301" s="7">
        <v>24.61</v>
      </c>
      <c r="G301" s="4" t="s">
        <v>14</v>
      </c>
      <c r="H301" s="5">
        <v>0.54722222222222217</v>
      </c>
    </row>
    <row r="302" spans="1:8">
      <c r="A302" s="4">
        <v>10299</v>
      </c>
      <c r="B302" s="4" t="s">
        <v>6</v>
      </c>
      <c r="C302" s="4" t="s">
        <v>11</v>
      </c>
      <c r="D302" s="6">
        <v>97215985</v>
      </c>
      <c r="E302" s="4" t="s">
        <v>10</v>
      </c>
      <c r="F302" s="7">
        <v>24.97</v>
      </c>
      <c r="G302" s="4" t="s">
        <v>14</v>
      </c>
      <c r="H302" s="5">
        <v>0.70347222222222217</v>
      </c>
    </row>
    <row r="303" spans="1:8">
      <c r="A303" s="4">
        <v>10300</v>
      </c>
      <c r="B303" s="4" t="s">
        <v>5</v>
      </c>
      <c r="C303" s="4" t="s">
        <v>11</v>
      </c>
      <c r="D303" s="6">
        <v>50531437</v>
      </c>
      <c r="E303" s="4" t="s">
        <v>10</v>
      </c>
      <c r="F303" s="7">
        <v>18.57</v>
      </c>
      <c r="G303" s="4" t="s">
        <v>14</v>
      </c>
      <c r="H303" s="5">
        <v>0.53125</v>
      </c>
    </row>
    <row r="304" spans="1:8">
      <c r="A304" s="4">
        <v>10301</v>
      </c>
      <c r="B304" s="4" t="s">
        <v>7</v>
      </c>
      <c r="C304" s="4" t="s">
        <v>11</v>
      </c>
      <c r="D304" s="6">
        <v>94922677</v>
      </c>
      <c r="E304" s="4" t="s">
        <v>13</v>
      </c>
      <c r="F304" s="7">
        <v>16.149999999999999</v>
      </c>
      <c r="G304" s="4" t="s">
        <v>9</v>
      </c>
      <c r="H304" s="5">
        <v>0.12708333333333333</v>
      </c>
    </row>
    <row r="305" spans="1:8">
      <c r="A305" s="4">
        <v>10302</v>
      </c>
      <c r="B305" s="4" t="s">
        <v>7</v>
      </c>
      <c r="C305" s="4" t="s">
        <v>12</v>
      </c>
      <c r="D305" s="6">
        <v>17454394</v>
      </c>
      <c r="E305" s="4" t="s">
        <v>10</v>
      </c>
      <c r="F305" s="7">
        <v>19.95</v>
      </c>
      <c r="G305" s="4" t="s">
        <v>14</v>
      </c>
      <c r="H305" s="5">
        <v>0.81597222222222221</v>
      </c>
    </row>
    <row r="306" spans="1:8">
      <c r="A306" s="4">
        <v>10303</v>
      </c>
      <c r="B306" s="4" t="s">
        <v>7</v>
      </c>
      <c r="C306" s="4" t="s">
        <v>12</v>
      </c>
      <c r="D306" s="6">
        <v>84850536</v>
      </c>
      <c r="E306" s="4" t="s">
        <v>10</v>
      </c>
      <c r="F306" s="7">
        <v>15.61</v>
      </c>
      <c r="G306" s="4" t="s">
        <v>9</v>
      </c>
      <c r="H306" s="5">
        <v>0.91805555555555562</v>
      </c>
    </row>
    <row r="307" spans="1:8">
      <c r="A307" s="4">
        <v>10304</v>
      </c>
      <c r="B307" s="4" t="s">
        <v>5</v>
      </c>
      <c r="C307" s="4" t="s">
        <v>11</v>
      </c>
      <c r="D307" s="6">
        <v>32164694</v>
      </c>
      <c r="E307" s="4" t="s">
        <v>13</v>
      </c>
      <c r="F307" s="7">
        <v>19.13</v>
      </c>
      <c r="G307" s="4" t="s">
        <v>14</v>
      </c>
      <c r="H307" s="5">
        <v>0.95486111111111116</v>
      </c>
    </row>
    <row r="308" spans="1:8">
      <c r="A308" s="4">
        <v>10305</v>
      </c>
      <c r="B308" s="4" t="s">
        <v>7</v>
      </c>
      <c r="C308" s="4" t="s">
        <v>11</v>
      </c>
      <c r="D308" s="6">
        <v>88979280</v>
      </c>
      <c r="E308" s="4" t="s">
        <v>10</v>
      </c>
      <c r="F308" s="7">
        <v>231.23</v>
      </c>
      <c r="G308" s="4" t="s">
        <v>14</v>
      </c>
      <c r="H308" s="5">
        <v>0</v>
      </c>
    </row>
    <row r="309" spans="1:8">
      <c r="A309" s="4">
        <v>10306</v>
      </c>
      <c r="B309" s="4" t="s">
        <v>6</v>
      </c>
      <c r="C309" s="4" t="s">
        <v>11</v>
      </c>
      <c r="D309" s="6">
        <v>21059538</v>
      </c>
      <c r="E309" s="4" t="s">
        <v>13</v>
      </c>
      <c r="F309" s="7">
        <v>244.75</v>
      </c>
      <c r="G309" s="4" t="s">
        <v>14</v>
      </c>
      <c r="H309" s="5">
        <v>0.42569444444444443</v>
      </c>
    </row>
    <row r="310" spans="1:8">
      <c r="A310" s="4">
        <v>10307</v>
      </c>
      <c r="B310" s="4" t="s">
        <v>5</v>
      </c>
      <c r="C310" s="4" t="s">
        <v>12</v>
      </c>
      <c r="D310" s="6">
        <v>12677778</v>
      </c>
      <c r="E310" s="4" t="s">
        <v>10</v>
      </c>
      <c r="F310" s="7">
        <v>21.36</v>
      </c>
      <c r="G310" s="4" t="s">
        <v>9</v>
      </c>
      <c r="H310" s="5">
        <v>0.85069444444444453</v>
      </c>
    </row>
    <row r="311" spans="1:8">
      <c r="A311" s="4">
        <v>10308</v>
      </c>
      <c r="B311" s="4" t="s">
        <v>7</v>
      </c>
      <c r="C311" s="4" t="s">
        <v>11</v>
      </c>
      <c r="D311" s="6">
        <v>77758706</v>
      </c>
      <c r="E311" s="4" t="s">
        <v>10</v>
      </c>
      <c r="F311" s="7">
        <v>21.83</v>
      </c>
      <c r="G311" s="4" t="s">
        <v>14</v>
      </c>
      <c r="H311" s="5">
        <v>4.2361111111111106E-2</v>
      </c>
    </row>
    <row r="312" spans="1:8">
      <c r="A312" s="4">
        <v>10309</v>
      </c>
      <c r="B312" s="4" t="s">
        <v>5</v>
      </c>
      <c r="C312" s="4" t="s">
        <v>11</v>
      </c>
      <c r="D312" s="6">
        <v>14512758</v>
      </c>
      <c r="E312" s="4" t="s">
        <v>13</v>
      </c>
      <c r="F312" s="7">
        <v>21.58</v>
      </c>
      <c r="G312" s="4" t="s">
        <v>9</v>
      </c>
      <c r="H312" s="5">
        <v>4.2361111111111106E-2</v>
      </c>
    </row>
    <row r="313" spans="1:8">
      <c r="A313" s="4">
        <v>10310</v>
      </c>
      <c r="B313" s="4" t="s">
        <v>4</v>
      </c>
      <c r="C313" s="4" t="s">
        <v>12</v>
      </c>
      <c r="D313" s="6">
        <v>23076219</v>
      </c>
      <c r="E313" s="4" t="s">
        <v>13</v>
      </c>
      <c r="F313" s="7">
        <v>17.510000000000002</v>
      </c>
      <c r="G313" s="4" t="s">
        <v>14</v>
      </c>
      <c r="H313" s="5">
        <v>0.84652777777777777</v>
      </c>
    </row>
    <row r="314" spans="1:8">
      <c r="A314" s="4">
        <v>10311</v>
      </c>
      <c r="B314" s="4" t="s">
        <v>5</v>
      </c>
      <c r="C314" s="4" t="s">
        <v>12</v>
      </c>
      <c r="D314" s="6">
        <v>71350323</v>
      </c>
      <c r="E314" s="4" t="s">
        <v>10</v>
      </c>
      <c r="F314" s="7">
        <v>23.29</v>
      </c>
      <c r="G314" s="4" t="s">
        <v>9</v>
      </c>
      <c r="H314" s="5">
        <v>0.16944444444444443</v>
      </c>
    </row>
    <row r="315" spans="1:8">
      <c r="A315" s="4">
        <v>10312</v>
      </c>
      <c r="B315" s="4" t="s">
        <v>7</v>
      </c>
      <c r="C315" s="4" t="s">
        <v>12</v>
      </c>
      <c r="D315" s="6">
        <v>60395312</v>
      </c>
      <c r="E315" s="4" t="s">
        <v>10</v>
      </c>
      <c r="F315" s="7">
        <v>18.350000000000001</v>
      </c>
      <c r="G315" s="4" t="s">
        <v>14</v>
      </c>
      <c r="H315" s="5">
        <v>0.87083333333333324</v>
      </c>
    </row>
    <row r="316" spans="1:8">
      <c r="A316" s="4">
        <v>10313</v>
      </c>
      <c r="B316" s="4" t="s">
        <v>7</v>
      </c>
      <c r="C316" s="4" t="s">
        <v>11</v>
      </c>
      <c r="D316" s="6">
        <v>38530736</v>
      </c>
      <c r="E316" s="4" t="s">
        <v>13</v>
      </c>
      <c r="F316" s="7">
        <v>23.06</v>
      </c>
      <c r="G316" s="4" t="s">
        <v>9</v>
      </c>
      <c r="H316" s="5">
        <v>0.4916666666666667</v>
      </c>
    </row>
    <row r="317" spans="1:8">
      <c r="A317" s="4">
        <v>10314</v>
      </c>
      <c r="B317" s="4" t="s">
        <v>5</v>
      </c>
      <c r="C317" s="4" t="s">
        <v>11</v>
      </c>
      <c r="D317" s="6">
        <v>16039556</v>
      </c>
      <c r="E317" s="4" t="s">
        <v>10</v>
      </c>
      <c r="F317" s="7">
        <v>19.809999999999999</v>
      </c>
      <c r="G317" s="4" t="s">
        <v>9</v>
      </c>
      <c r="H317" s="5">
        <v>0.8881944444444444</v>
      </c>
    </row>
    <row r="318" spans="1:8">
      <c r="A318" s="4">
        <v>10315</v>
      </c>
      <c r="B318" s="4" t="s">
        <v>6</v>
      </c>
      <c r="C318" s="4" t="s">
        <v>11</v>
      </c>
      <c r="D318" s="6">
        <v>93353650</v>
      </c>
      <c r="E318" s="4" t="s">
        <v>10</v>
      </c>
      <c r="F318" s="7">
        <v>162.74</v>
      </c>
      <c r="G318" s="4" t="s">
        <v>14</v>
      </c>
      <c r="H318" s="5">
        <v>0.38124999999999998</v>
      </c>
    </row>
    <row r="319" spans="1:8">
      <c r="A319" s="4">
        <v>10316</v>
      </c>
      <c r="B319" s="4" t="s">
        <v>6</v>
      </c>
      <c r="C319" s="4" t="s">
        <v>11</v>
      </c>
      <c r="D319" s="6">
        <v>14150787</v>
      </c>
      <c r="E319" s="4" t="s">
        <v>10</v>
      </c>
      <c r="F319" s="7">
        <v>16.86</v>
      </c>
      <c r="G319" s="4" t="s">
        <v>9</v>
      </c>
      <c r="H319" s="5">
        <v>0.38124999999999998</v>
      </c>
    </row>
    <row r="320" spans="1:8">
      <c r="A320" s="4">
        <v>10317</v>
      </c>
      <c r="B320" s="4" t="s">
        <v>5</v>
      </c>
      <c r="C320" s="4" t="s">
        <v>11</v>
      </c>
      <c r="D320" s="6">
        <v>97279689</v>
      </c>
      <c r="E320" s="4" t="s">
        <v>10</v>
      </c>
      <c r="F320" s="7">
        <v>23.31</v>
      </c>
      <c r="G320" s="4" t="s">
        <v>14</v>
      </c>
      <c r="H320" s="5">
        <v>0.68263888888888891</v>
      </c>
    </row>
    <row r="321" spans="1:8">
      <c r="A321" s="4">
        <v>10318</v>
      </c>
      <c r="B321" s="4" t="s">
        <v>7</v>
      </c>
      <c r="C321" s="4" t="s">
        <v>11</v>
      </c>
      <c r="D321" s="6">
        <v>65882511</v>
      </c>
      <c r="E321" s="4" t="s">
        <v>13</v>
      </c>
      <c r="F321" s="7">
        <v>22.92</v>
      </c>
      <c r="G321" s="4" t="s">
        <v>14</v>
      </c>
      <c r="H321" s="5">
        <v>0</v>
      </c>
    </row>
    <row r="322" spans="1:8">
      <c r="A322" s="4">
        <v>10319</v>
      </c>
      <c r="B322" s="4" t="s">
        <v>7</v>
      </c>
      <c r="C322" s="4" t="s">
        <v>11</v>
      </c>
      <c r="D322" s="6">
        <v>88066592</v>
      </c>
      <c r="E322" s="4" t="s">
        <v>13</v>
      </c>
      <c r="F322" s="7">
        <v>22.84</v>
      </c>
      <c r="G322" s="4" t="s">
        <v>9</v>
      </c>
      <c r="H322" s="5">
        <v>0.73402777777777783</v>
      </c>
    </row>
    <row r="323" spans="1:8">
      <c r="A323" s="4">
        <v>10320</v>
      </c>
      <c r="B323" s="4" t="s">
        <v>4</v>
      </c>
      <c r="C323" s="4" t="s">
        <v>11</v>
      </c>
      <c r="D323" s="6">
        <v>82643293</v>
      </c>
      <c r="E323" s="4" t="s">
        <v>10</v>
      </c>
      <c r="F323" s="7">
        <v>16.97</v>
      </c>
      <c r="G323" s="4" t="s">
        <v>9</v>
      </c>
      <c r="H323" s="5">
        <v>0.16944444444444443</v>
      </c>
    </row>
    <row r="324" spans="1:8">
      <c r="A324" s="4">
        <v>10321</v>
      </c>
      <c r="B324" s="4" t="s">
        <v>5</v>
      </c>
      <c r="C324" s="4" t="s">
        <v>11</v>
      </c>
      <c r="D324" s="6">
        <v>97730191</v>
      </c>
      <c r="E324" s="4" t="s">
        <v>13</v>
      </c>
      <c r="F324" s="7">
        <v>188.16</v>
      </c>
      <c r="G324" s="4" t="s">
        <v>14</v>
      </c>
      <c r="H324" s="5">
        <v>0.80625000000000002</v>
      </c>
    </row>
    <row r="325" spans="1:8">
      <c r="A325" s="4">
        <v>10322</v>
      </c>
      <c r="B325" s="4" t="s">
        <v>7</v>
      </c>
      <c r="C325" s="4" t="s">
        <v>11</v>
      </c>
      <c r="D325" s="6">
        <v>59686740</v>
      </c>
      <c r="E325" s="4" t="s">
        <v>10</v>
      </c>
      <c r="F325" s="7">
        <v>22.57</v>
      </c>
      <c r="G325" s="4" t="s">
        <v>9</v>
      </c>
      <c r="H325" s="5">
        <v>0.78125</v>
      </c>
    </row>
    <row r="326" spans="1:8">
      <c r="A326" s="4">
        <v>10323</v>
      </c>
      <c r="B326" s="4" t="s">
        <v>4</v>
      </c>
      <c r="C326" s="4" t="s">
        <v>12</v>
      </c>
      <c r="D326" s="6">
        <v>93594435</v>
      </c>
      <c r="E326" s="4" t="s">
        <v>10</v>
      </c>
      <c r="F326" s="7">
        <v>24.71</v>
      </c>
      <c r="G326" s="4" t="s">
        <v>9</v>
      </c>
      <c r="H326" s="5">
        <v>0.56527777777777777</v>
      </c>
    </row>
    <row r="327" spans="1:8">
      <c r="A327" s="4">
        <v>10324</v>
      </c>
      <c r="B327" s="4" t="s">
        <v>5</v>
      </c>
      <c r="C327" s="4" t="s">
        <v>11</v>
      </c>
      <c r="D327" s="6">
        <v>82961120</v>
      </c>
      <c r="E327" s="4" t="s">
        <v>10</v>
      </c>
      <c r="F327" s="7">
        <v>246.67</v>
      </c>
      <c r="G327" s="4" t="s">
        <v>14</v>
      </c>
      <c r="H327" s="5">
        <v>0.69930555555555562</v>
      </c>
    </row>
    <row r="328" spans="1:8">
      <c r="A328" s="4">
        <v>10325</v>
      </c>
      <c r="B328" s="4" t="s">
        <v>5</v>
      </c>
      <c r="C328" s="4" t="s">
        <v>11</v>
      </c>
      <c r="D328" s="6">
        <v>97623213</v>
      </c>
      <c r="E328" s="4" t="s">
        <v>10</v>
      </c>
      <c r="F328" s="7">
        <v>20.97</v>
      </c>
      <c r="G328" s="4" t="s">
        <v>14</v>
      </c>
      <c r="H328" s="5">
        <v>0.33888888888888885</v>
      </c>
    </row>
    <row r="329" spans="1:8">
      <c r="A329" s="4">
        <v>10326</v>
      </c>
      <c r="B329" s="4" t="s">
        <v>6</v>
      </c>
      <c r="C329" s="4" t="s">
        <v>12</v>
      </c>
      <c r="D329" s="6">
        <v>14765562</v>
      </c>
      <c r="E329" s="4" t="s">
        <v>13</v>
      </c>
      <c r="F329" s="7">
        <v>19.829999999999998</v>
      </c>
      <c r="G329" s="4" t="s">
        <v>14</v>
      </c>
      <c r="H329" s="5">
        <v>0.16944444444444443</v>
      </c>
    </row>
    <row r="330" spans="1:8">
      <c r="A330" s="4">
        <v>10327</v>
      </c>
      <c r="B330" s="4" t="s">
        <v>7</v>
      </c>
      <c r="C330" s="4" t="s">
        <v>12</v>
      </c>
      <c r="D330" s="6">
        <v>85470735</v>
      </c>
      <c r="E330" s="4" t="s">
        <v>13</v>
      </c>
      <c r="F330" s="7">
        <v>19.09</v>
      </c>
      <c r="G330" s="4" t="s">
        <v>14</v>
      </c>
      <c r="H330" s="5">
        <v>0.48958333333333331</v>
      </c>
    </row>
    <row r="331" spans="1:8">
      <c r="A331" s="4">
        <v>10328</v>
      </c>
      <c r="B331" s="4" t="s">
        <v>5</v>
      </c>
      <c r="C331" s="4" t="s">
        <v>11</v>
      </c>
      <c r="D331" s="6">
        <v>55160635</v>
      </c>
      <c r="E331" s="4" t="s">
        <v>13</v>
      </c>
      <c r="F331" s="7">
        <v>16.52</v>
      </c>
      <c r="G331" s="4" t="s">
        <v>14</v>
      </c>
      <c r="H331" s="5">
        <v>0.25416666666666665</v>
      </c>
    </row>
    <row r="332" spans="1:8">
      <c r="A332" s="4">
        <v>10329</v>
      </c>
      <c r="B332" s="4" t="s">
        <v>5</v>
      </c>
      <c r="C332" s="4" t="s">
        <v>11</v>
      </c>
      <c r="D332" s="6">
        <v>90852426</v>
      </c>
      <c r="E332" s="4" t="s">
        <v>13</v>
      </c>
      <c r="F332" s="7">
        <v>22.31</v>
      </c>
      <c r="G332" s="4" t="s">
        <v>14</v>
      </c>
      <c r="H332" s="5">
        <v>8.4722222222222213E-2</v>
      </c>
    </row>
    <row r="333" spans="1:8">
      <c r="A333" s="4">
        <v>10330</v>
      </c>
      <c r="B333" s="4" t="s">
        <v>4</v>
      </c>
      <c r="C333" s="4" t="s">
        <v>11</v>
      </c>
      <c r="D333" s="6">
        <v>15945216</v>
      </c>
      <c r="E333" s="4" t="s">
        <v>13</v>
      </c>
      <c r="F333" s="7">
        <v>19.52</v>
      </c>
      <c r="G333" s="4" t="s">
        <v>9</v>
      </c>
      <c r="H333" s="5">
        <v>0</v>
      </c>
    </row>
    <row r="334" spans="1:8">
      <c r="A334" s="4">
        <v>10331</v>
      </c>
      <c r="B334" s="4" t="s">
        <v>7</v>
      </c>
      <c r="C334" s="4" t="s">
        <v>11</v>
      </c>
      <c r="D334" s="6">
        <v>96688991</v>
      </c>
      <c r="E334" s="4" t="s">
        <v>10</v>
      </c>
      <c r="F334" s="7">
        <v>24.79</v>
      </c>
      <c r="G334" s="4" t="s">
        <v>9</v>
      </c>
      <c r="H334" s="5">
        <v>0.38124999999999998</v>
      </c>
    </row>
    <row r="335" spans="1:8">
      <c r="A335" s="4">
        <v>10332</v>
      </c>
      <c r="B335" s="4" t="s">
        <v>7</v>
      </c>
      <c r="C335" s="4" t="s">
        <v>11</v>
      </c>
      <c r="D335" s="6">
        <v>31841597</v>
      </c>
      <c r="E335" s="4" t="s">
        <v>13</v>
      </c>
      <c r="F335" s="7">
        <v>18.84</v>
      </c>
      <c r="G335" s="4" t="s">
        <v>9</v>
      </c>
      <c r="H335" s="5">
        <v>0.9194444444444444</v>
      </c>
    </row>
    <row r="336" spans="1:8">
      <c r="A336" s="4">
        <v>10333</v>
      </c>
      <c r="B336" s="4" t="s">
        <v>6</v>
      </c>
      <c r="C336" s="4" t="s">
        <v>11</v>
      </c>
      <c r="D336" s="6">
        <v>69450143</v>
      </c>
      <c r="E336" s="4" t="s">
        <v>10</v>
      </c>
      <c r="F336" s="7">
        <v>24.58</v>
      </c>
      <c r="G336" s="4" t="s">
        <v>9</v>
      </c>
      <c r="H336" s="5">
        <v>0</v>
      </c>
    </row>
    <row r="337" spans="1:8">
      <c r="A337" s="4">
        <v>10334</v>
      </c>
      <c r="B337" s="4" t="s">
        <v>4</v>
      </c>
      <c r="C337" s="4" t="s">
        <v>11</v>
      </c>
      <c r="D337" s="6">
        <v>43384272</v>
      </c>
      <c r="E337" s="4" t="s">
        <v>10</v>
      </c>
      <c r="F337" s="7">
        <v>17.190000000000001</v>
      </c>
      <c r="G337" s="4" t="s">
        <v>14</v>
      </c>
      <c r="H337" s="5">
        <v>0.5131944444444444</v>
      </c>
    </row>
    <row r="338" spans="1:8">
      <c r="A338" s="4">
        <v>10335</v>
      </c>
      <c r="B338" s="4" t="s">
        <v>6</v>
      </c>
      <c r="C338" s="4" t="s">
        <v>12</v>
      </c>
      <c r="D338" s="6">
        <v>65292790</v>
      </c>
      <c r="E338" s="4" t="s">
        <v>10</v>
      </c>
      <c r="F338" s="7">
        <v>19.649999999999999</v>
      </c>
      <c r="G338" s="4" t="s">
        <v>14</v>
      </c>
      <c r="H338" s="5">
        <v>0.25416666666666665</v>
      </c>
    </row>
    <row r="339" spans="1:8">
      <c r="A339" s="4">
        <v>10336</v>
      </c>
      <c r="B339" s="4" t="s">
        <v>5</v>
      </c>
      <c r="C339" s="4" t="s">
        <v>11</v>
      </c>
      <c r="D339" s="6">
        <v>71336291</v>
      </c>
      <c r="E339" s="4" t="s">
        <v>10</v>
      </c>
      <c r="F339" s="7">
        <v>17.350000000000001</v>
      </c>
      <c r="G339" s="4" t="s">
        <v>14</v>
      </c>
      <c r="H339" s="5">
        <v>0.90069444444444446</v>
      </c>
    </row>
    <row r="340" spans="1:8">
      <c r="A340" s="4">
        <v>10337</v>
      </c>
      <c r="B340" s="4" t="s">
        <v>7</v>
      </c>
      <c r="C340" s="4" t="s">
        <v>12</v>
      </c>
      <c r="D340" s="6">
        <v>99300859</v>
      </c>
      <c r="E340" s="4" t="s">
        <v>10</v>
      </c>
      <c r="F340" s="7">
        <v>22.92</v>
      </c>
      <c r="G340" s="4" t="s">
        <v>9</v>
      </c>
      <c r="H340" s="5">
        <v>0.68263888888888891</v>
      </c>
    </row>
    <row r="341" spans="1:8">
      <c r="A341" s="4">
        <v>10338</v>
      </c>
      <c r="B341" s="4" t="s">
        <v>4</v>
      </c>
      <c r="C341" s="4" t="s">
        <v>11</v>
      </c>
      <c r="D341" s="6">
        <v>81921349</v>
      </c>
      <c r="E341" s="4" t="s">
        <v>13</v>
      </c>
      <c r="F341" s="7">
        <v>18.809999999999999</v>
      </c>
      <c r="G341" s="4" t="s">
        <v>9</v>
      </c>
      <c r="H341" s="5">
        <v>0.29652777777777778</v>
      </c>
    </row>
    <row r="342" spans="1:8">
      <c r="A342" s="4">
        <v>10339</v>
      </c>
      <c r="B342" s="4" t="s">
        <v>7</v>
      </c>
      <c r="C342" s="4" t="s">
        <v>12</v>
      </c>
      <c r="D342" s="6">
        <v>40237279</v>
      </c>
      <c r="E342" s="4" t="s">
        <v>10</v>
      </c>
      <c r="F342" s="7">
        <v>20.079999999999998</v>
      </c>
      <c r="G342" s="4" t="s">
        <v>14</v>
      </c>
      <c r="H342" s="5">
        <v>0.12708333333333333</v>
      </c>
    </row>
    <row r="343" spans="1:8">
      <c r="A343" s="4">
        <v>10340</v>
      </c>
      <c r="B343" s="4" t="s">
        <v>7</v>
      </c>
      <c r="C343" s="4" t="s">
        <v>11</v>
      </c>
      <c r="D343" s="6">
        <v>38167466</v>
      </c>
      <c r="E343" s="4" t="s">
        <v>13</v>
      </c>
      <c r="F343" s="7">
        <v>24.54</v>
      </c>
      <c r="G343" s="4" t="s">
        <v>14</v>
      </c>
      <c r="H343" s="5">
        <v>0.16944444444444443</v>
      </c>
    </row>
    <row r="344" spans="1:8">
      <c r="A344" s="4">
        <v>10341</v>
      </c>
      <c r="B344" s="4" t="s">
        <v>7</v>
      </c>
      <c r="C344" s="4" t="s">
        <v>12</v>
      </c>
      <c r="D344" s="6">
        <v>88466601</v>
      </c>
      <c r="E344" s="4" t="s">
        <v>10</v>
      </c>
      <c r="F344" s="7">
        <v>24.81</v>
      </c>
      <c r="G344" s="4" t="s">
        <v>14</v>
      </c>
      <c r="H344" s="5">
        <v>0.61111111111111105</v>
      </c>
    </row>
    <row r="345" spans="1:8">
      <c r="A345" s="4">
        <v>10342</v>
      </c>
      <c r="B345" s="4" t="s">
        <v>7</v>
      </c>
      <c r="C345" s="4" t="s">
        <v>12</v>
      </c>
      <c r="D345" s="6">
        <v>27965385</v>
      </c>
      <c r="E345" s="4" t="s">
        <v>13</v>
      </c>
      <c r="F345" s="7">
        <v>15.94</v>
      </c>
      <c r="G345" s="4" t="s">
        <v>9</v>
      </c>
      <c r="H345" s="5">
        <v>0</v>
      </c>
    </row>
    <row r="346" spans="1:8">
      <c r="A346" s="4">
        <v>10343</v>
      </c>
      <c r="B346" s="4" t="s">
        <v>4</v>
      </c>
      <c r="C346" s="4" t="s">
        <v>12</v>
      </c>
      <c r="D346" s="6">
        <v>80215999</v>
      </c>
      <c r="E346" s="4" t="s">
        <v>10</v>
      </c>
      <c r="F346" s="7">
        <v>18.29</v>
      </c>
      <c r="G346" s="4" t="s">
        <v>9</v>
      </c>
      <c r="H346" s="5">
        <v>0.33888888888888885</v>
      </c>
    </row>
    <row r="347" spans="1:8">
      <c r="A347" s="4">
        <v>10344</v>
      </c>
      <c r="B347" s="4" t="s">
        <v>6</v>
      </c>
      <c r="C347" s="4" t="s">
        <v>11</v>
      </c>
      <c r="D347" s="6">
        <v>12222505</v>
      </c>
      <c r="E347" s="4" t="s">
        <v>10</v>
      </c>
      <c r="F347" s="7">
        <v>15.55</v>
      </c>
      <c r="G347" s="4" t="s">
        <v>9</v>
      </c>
      <c r="H347" s="5">
        <v>0.25416666666666665</v>
      </c>
    </row>
    <row r="348" spans="1:8">
      <c r="A348" s="4">
        <v>10345</v>
      </c>
      <c r="B348" s="4" t="s">
        <v>7</v>
      </c>
      <c r="C348" s="4" t="s">
        <v>12</v>
      </c>
      <c r="D348" s="6">
        <v>64014515</v>
      </c>
      <c r="E348" s="4" t="s">
        <v>10</v>
      </c>
      <c r="F348" s="7">
        <v>19.2</v>
      </c>
      <c r="G348" s="4" t="s">
        <v>9</v>
      </c>
      <c r="H348" s="5">
        <v>0.86944444444444446</v>
      </c>
    </row>
    <row r="349" spans="1:8">
      <c r="A349" s="4">
        <v>10346</v>
      </c>
      <c r="B349" s="4" t="s">
        <v>7</v>
      </c>
      <c r="C349" s="4" t="s">
        <v>11</v>
      </c>
      <c r="D349" s="6">
        <v>90818758</v>
      </c>
      <c r="E349" s="4" t="s">
        <v>13</v>
      </c>
      <c r="F349" s="7">
        <v>17.34</v>
      </c>
      <c r="G349" s="4" t="s">
        <v>9</v>
      </c>
      <c r="H349" s="5">
        <v>0.75694444444444453</v>
      </c>
    </row>
    <row r="350" spans="1:8">
      <c r="A350" s="4">
        <v>10347</v>
      </c>
      <c r="B350" s="4" t="s">
        <v>6</v>
      </c>
      <c r="C350" s="4" t="s">
        <v>12</v>
      </c>
      <c r="D350" s="6">
        <v>94873280</v>
      </c>
      <c r="E350" s="4" t="s">
        <v>13</v>
      </c>
      <c r="F350" s="7">
        <v>22.51</v>
      </c>
      <c r="G350" s="4" t="s">
        <v>9</v>
      </c>
      <c r="H350" s="5">
        <v>0.21180555555555555</v>
      </c>
    </row>
    <row r="351" spans="1:8">
      <c r="A351" s="4">
        <v>10348</v>
      </c>
      <c r="B351" s="4" t="s">
        <v>5</v>
      </c>
      <c r="C351" s="4" t="s">
        <v>12</v>
      </c>
      <c r="D351" s="6">
        <v>73200296</v>
      </c>
      <c r="E351" s="4" t="s">
        <v>13</v>
      </c>
      <c r="F351" s="7">
        <v>23.45</v>
      </c>
      <c r="G351" s="4" t="s">
        <v>9</v>
      </c>
      <c r="H351" s="5">
        <v>8.4722222222222213E-2</v>
      </c>
    </row>
    <row r="352" spans="1:8">
      <c r="A352" s="4">
        <v>10349</v>
      </c>
      <c r="B352" s="4" t="s">
        <v>6</v>
      </c>
      <c r="C352" s="4" t="s">
        <v>12</v>
      </c>
      <c r="D352" s="6">
        <v>38960810</v>
      </c>
      <c r="E352" s="4" t="s">
        <v>10</v>
      </c>
      <c r="F352" s="7">
        <v>16.149999999999999</v>
      </c>
      <c r="G352" s="4" t="s">
        <v>9</v>
      </c>
      <c r="H352" s="5">
        <v>0.57291666666666663</v>
      </c>
    </row>
    <row r="353" spans="1:8">
      <c r="A353" s="4">
        <v>10350</v>
      </c>
      <c r="B353" s="4" t="s">
        <v>7</v>
      </c>
      <c r="C353" s="4" t="s">
        <v>12</v>
      </c>
      <c r="D353" s="6">
        <v>88326061</v>
      </c>
      <c r="E353" s="4" t="s">
        <v>10</v>
      </c>
      <c r="F353" s="7">
        <v>17.68</v>
      </c>
      <c r="G353" s="4" t="s">
        <v>14</v>
      </c>
      <c r="H353" s="5">
        <v>0</v>
      </c>
    </row>
    <row r="354" spans="1:8">
      <c r="A354" s="4">
        <v>10351</v>
      </c>
      <c r="B354" s="4" t="s">
        <v>4</v>
      </c>
      <c r="C354" s="4" t="s">
        <v>11</v>
      </c>
      <c r="D354" s="6">
        <v>41691635</v>
      </c>
      <c r="E354" s="4" t="s">
        <v>13</v>
      </c>
      <c r="F354" s="7">
        <v>22.11</v>
      </c>
      <c r="G354" s="4" t="s">
        <v>14</v>
      </c>
      <c r="H354" s="5">
        <v>0.4777777777777778</v>
      </c>
    </row>
    <row r="355" spans="1:8">
      <c r="A355" s="4">
        <v>10352</v>
      </c>
      <c r="B355" s="4" t="s">
        <v>7</v>
      </c>
      <c r="C355" s="4" t="s">
        <v>11</v>
      </c>
      <c r="D355" s="6">
        <v>58121431</v>
      </c>
      <c r="E355" s="4" t="s">
        <v>10</v>
      </c>
      <c r="F355" s="7">
        <v>18.41</v>
      </c>
      <c r="G355" s="4" t="s">
        <v>9</v>
      </c>
      <c r="H355" s="5">
        <v>4.2361111111111106E-2</v>
      </c>
    </row>
    <row r="356" spans="1:8">
      <c r="A356" s="4">
        <v>10353</v>
      </c>
      <c r="B356" s="4" t="s">
        <v>7</v>
      </c>
      <c r="C356" s="4" t="s">
        <v>12</v>
      </c>
      <c r="D356" s="6">
        <v>55259994</v>
      </c>
      <c r="E356" s="4" t="s">
        <v>10</v>
      </c>
      <c r="F356" s="7">
        <v>17.079999999999998</v>
      </c>
      <c r="G356" s="4" t="s">
        <v>9</v>
      </c>
      <c r="H356" s="5">
        <v>0.71250000000000002</v>
      </c>
    </row>
    <row r="357" spans="1:8">
      <c r="A357" s="4">
        <v>10354</v>
      </c>
      <c r="B357" s="4" t="s">
        <v>5</v>
      </c>
      <c r="C357" s="4" t="s">
        <v>12</v>
      </c>
      <c r="D357" s="6">
        <v>61072223</v>
      </c>
      <c r="E357" s="4" t="s">
        <v>10</v>
      </c>
      <c r="F357" s="7">
        <v>15.77</v>
      </c>
      <c r="G357" s="4" t="s">
        <v>9</v>
      </c>
      <c r="H357" s="5">
        <v>0.44166666666666665</v>
      </c>
    </row>
    <row r="358" spans="1:8">
      <c r="A358" s="4">
        <v>10355</v>
      </c>
      <c r="B358" s="4" t="s">
        <v>6</v>
      </c>
      <c r="C358" s="4" t="s">
        <v>11</v>
      </c>
      <c r="D358" s="6">
        <v>17256670</v>
      </c>
      <c r="E358" s="4" t="s">
        <v>10</v>
      </c>
      <c r="F358" s="7">
        <v>22.41</v>
      </c>
      <c r="G358" s="4" t="s">
        <v>14</v>
      </c>
      <c r="H358" s="5">
        <v>0.29652777777777778</v>
      </c>
    </row>
    <row r="359" spans="1:8">
      <c r="A359" s="4">
        <v>10356</v>
      </c>
      <c r="B359" s="4" t="s">
        <v>4</v>
      </c>
      <c r="C359" s="4" t="s">
        <v>12</v>
      </c>
      <c r="D359" s="6">
        <v>98206099</v>
      </c>
      <c r="E359" s="4" t="s">
        <v>10</v>
      </c>
      <c r="F359" s="7">
        <v>20.63</v>
      </c>
      <c r="G359" s="4" t="s">
        <v>9</v>
      </c>
      <c r="H359" s="5">
        <v>0.12708333333333333</v>
      </c>
    </row>
    <row r="360" spans="1:8">
      <c r="A360" s="4">
        <v>10357</v>
      </c>
      <c r="B360" s="4" t="s">
        <v>5</v>
      </c>
      <c r="C360" s="4" t="s">
        <v>11</v>
      </c>
      <c r="D360" s="6">
        <v>43063718</v>
      </c>
      <c r="E360" s="4" t="s">
        <v>13</v>
      </c>
      <c r="F360" s="7">
        <v>18.14</v>
      </c>
      <c r="G360" s="4" t="s">
        <v>14</v>
      </c>
      <c r="H360" s="5">
        <v>0.12708333333333333</v>
      </c>
    </row>
    <row r="361" spans="1:8">
      <c r="A361" s="4">
        <v>10358</v>
      </c>
      <c r="B361" s="4" t="s">
        <v>4</v>
      </c>
      <c r="C361" s="4" t="s">
        <v>11</v>
      </c>
      <c r="D361" s="6">
        <v>67151337</v>
      </c>
      <c r="E361" s="4" t="s">
        <v>10</v>
      </c>
      <c r="F361" s="7">
        <v>20.18</v>
      </c>
      <c r="G361" s="4" t="s">
        <v>14</v>
      </c>
      <c r="H361" s="5">
        <v>0.46736111111111112</v>
      </c>
    </row>
    <row r="362" spans="1:8">
      <c r="A362" s="4">
        <v>10359</v>
      </c>
      <c r="B362" s="4" t="s">
        <v>7</v>
      </c>
      <c r="C362" s="4" t="s">
        <v>11</v>
      </c>
      <c r="D362" s="6">
        <v>39969279</v>
      </c>
      <c r="E362" s="4" t="s">
        <v>13</v>
      </c>
      <c r="F362" s="7">
        <v>177.3</v>
      </c>
      <c r="G362" s="4" t="s">
        <v>14</v>
      </c>
      <c r="H362" s="5">
        <v>0.48125000000000001</v>
      </c>
    </row>
    <row r="363" spans="1:8">
      <c r="A363" s="4">
        <v>10360</v>
      </c>
      <c r="B363" s="4" t="s">
        <v>5</v>
      </c>
      <c r="C363" s="4" t="s">
        <v>12</v>
      </c>
      <c r="D363" s="6">
        <v>58790759</v>
      </c>
      <c r="E363" s="4" t="s">
        <v>10</v>
      </c>
      <c r="F363" s="7">
        <v>15.71</v>
      </c>
      <c r="G363" s="4" t="s">
        <v>9</v>
      </c>
      <c r="H363" s="5">
        <v>0.21180555555555555</v>
      </c>
    </row>
    <row r="364" spans="1:8">
      <c r="A364" s="4">
        <v>10361</v>
      </c>
      <c r="B364" s="4" t="s">
        <v>4</v>
      </c>
      <c r="C364" s="4" t="s">
        <v>11</v>
      </c>
      <c r="D364" s="6">
        <v>45790914</v>
      </c>
      <c r="E364" s="4" t="s">
        <v>10</v>
      </c>
      <c r="F364" s="7">
        <v>21.75</v>
      </c>
      <c r="G364" s="4" t="s">
        <v>9</v>
      </c>
      <c r="H364" s="5">
        <v>0.72361111111111109</v>
      </c>
    </row>
    <row r="365" spans="1:8">
      <c r="A365" s="4">
        <v>10362</v>
      </c>
      <c r="B365" s="4" t="s">
        <v>5</v>
      </c>
      <c r="C365" s="4" t="s">
        <v>11</v>
      </c>
      <c r="D365" s="6">
        <v>85351233</v>
      </c>
      <c r="E365" s="4" t="s">
        <v>13</v>
      </c>
      <c r="F365" s="7">
        <v>18.25</v>
      </c>
      <c r="G365" s="4" t="s">
        <v>14</v>
      </c>
      <c r="H365" s="5">
        <v>0.21180555555555555</v>
      </c>
    </row>
    <row r="366" spans="1:8">
      <c r="A366" s="4">
        <v>10363</v>
      </c>
      <c r="B366" s="4" t="s">
        <v>5</v>
      </c>
      <c r="C366" s="4" t="s">
        <v>11</v>
      </c>
      <c r="D366" s="6">
        <v>40331224</v>
      </c>
      <c r="E366" s="4" t="s">
        <v>10</v>
      </c>
      <c r="F366" s="7">
        <v>203.72</v>
      </c>
      <c r="G366" s="4" t="s">
        <v>14</v>
      </c>
      <c r="H366" s="5">
        <v>0.60347222222222219</v>
      </c>
    </row>
    <row r="367" spans="1:8">
      <c r="A367" s="4">
        <v>10364</v>
      </c>
      <c r="B367" s="4" t="s">
        <v>7</v>
      </c>
      <c r="C367" s="4" t="s">
        <v>12</v>
      </c>
      <c r="D367" s="6">
        <v>13065288</v>
      </c>
      <c r="E367" s="4" t="s">
        <v>13</v>
      </c>
      <c r="F367" s="7">
        <v>15.54</v>
      </c>
      <c r="G367" s="4" t="s">
        <v>14</v>
      </c>
      <c r="H367" s="5">
        <v>0.81666666666666676</v>
      </c>
    </row>
    <row r="368" spans="1:8">
      <c r="A368" s="4">
        <v>10365</v>
      </c>
      <c r="B368" s="4" t="s">
        <v>7</v>
      </c>
      <c r="C368" s="4" t="s">
        <v>11</v>
      </c>
      <c r="D368" s="6">
        <v>30370343</v>
      </c>
      <c r="E368" s="4" t="s">
        <v>10</v>
      </c>
      <c r="F368" s="7">
        <v>17.5</v>
      </c>
      <c r="G368" s="4" t="s">
        <v>9</v>
      </c>
      <c r="H368" s="5">
        <v>0.21180555555555555</v>
      </c>
    </row>
    <row r="369" spans="1:8">
      <c r="A369" s="4">
        <v>10366</v>
      </c>
      <c r="B369" s="4" t="s">
        <v>6</v>
      </c>
      <c r="C369" s="4" t="s">
        <v>11</v>
      </c>
      <c r="D369" s="6">
        <v>38342520</v>
      </c>
      <c r="E369" s="4" t="s">
        <v>10</v>
      </c>
      <c r="F369" s="7">
        <v>21.32</v>
      </c>
      <c r="G369" s="4" t="s">
        <v>14</v>
      </c>
      <c r="H369" s="5">
        <v>8.4722222222222213E-2</v>
      </c>
    </row>
    <row r="370" spans="1:8">
      <c r="A370" s="4">
        <v>10367</v>
      </c>
      <c r="B370" s="4" t="s">
        <v>6</v>
      </c>
      <c r="C370" s="4" t="s">
        <v>12</v>
      </c>
      <c r="D370" s="6">
        <v>37778643</v>
      </c>
      <c r="E370" s="4" t="s">
        <v>10</v>
      </c>
      <c r="F370" s="7">
        <v>150.86000000000001</v>
      </c>
      <c r="G370" s="4" t="s">
        <v>14</v>
      </c>
      <c r="H370" s="5">
        <v>0.55347222222222225</v>
      </c>
    </row>
    <row r="371" spans="1:8">
      <c r="A371" s="4">
        <v>10368</v>
      </c>
      <c r="B371" s="4" t="s">
        <v>7</v>
      </c>
      <c r="C371" s="4" t="s">
        <v>12</v>
      </c>
      <c r="D371" s="6">
        <v>21005551</v>
      </c>
      <c r="E371" s="4" t="s">
        <v>10</v>
      </c>
      <c r="F371" s="7">
        <v>17.39</v>
      </c>
      <c r="G371" s="4" t="s">
        <v>14</v>
      </c>
      <c r="H371" s="5">
        <v>0.16944444444444443</v>
      </c>
    </row>
    <row r="372" spans="1:8">
      <c r="A372" s="4">
        <v>10369</v>
      </c>
      <c r="B372" s="4" t="s">
        <v>6</v>
      </c>
      <c r="C372" s="4" t="s">
        <v>11</v>
      </c>
      <c r="D372" s="6">
        <v>80160243</v>
      </c>
      <c r="E372" s="4" t="s">
        <v>10</v>
      </c>
      <c r="F372" s="7">
        <v>23.87</v>
      </c>
      <c r="G372" s="4" t="s">
        <v>9</v>
      </c>
      <c r="H372" s="5">
        <v>0.57777777777777783</v>
      </c>
    </row>
    <row r="373" spans="1:8">
      <c r="A373" s="4">
        <v>10370</v>
      </c>
      <c r="B373" s="4" t="s">
        <v>4</v>
      </c>
      <c r="C373" s="4" t="s">
        <v>11</v>
      </c>
      <c r="D373" s="6">
        <v>70859272</v>
      </c>
      <c r="E373" s="4" t="s">
        <v>10</v>
      </c>
      <c r="F373" s="7">
        <v>21.53</v>
      </c>
      <c r="G373" s="4" t="s">
        <v>14</v>
      </c>
      <c r="H373" s="5">
        <v>0.6694444444444444</v>
      </c>
    </row>
    <row r="374" spans="1:8">
      <c r="A374" s="4">
        <v>10371</v>
      </c>
      <c r="B374" s="4" t="s">
        <v>4</v>
      </c>
      <c r="C374" s="4" t="s">
        <v>11</v>
      </c>
      <c r="D374" s="6">
        <v>41514905</v>
      </c>
      <c r="E374" s="4" t="s">
        <v>10</v>
      </c>
      <c r="F374" s="7">
        <v>19.64</v>
      </c>
      <c r="G374" s="4" t="s">
        <v>9</v>
      </c>
      <c r="H374" s="5">
        <v>0.67638888888888893</v>
      </c>
    </row>
    <row r="375" spans="1:8">
      <c r="A375" s="4">
        <v>10372</v>
      </c>
      <c r="B375" s="4" t="s">
        <v>7</v>
      </c>
      <c r="C375" s="4" t="s">
        <v>12</v>
      </c>
      <c r="D375" s="6">
        <v>68986646</v>
      </c>
      <c r="E375" s="4" t="s">
        <v>10</v>
      </c>
      <c r="F375" s="7">
        <v>18.27</v>
      </c>
      <c r="G375" s="4" t="s">
        <v>14</v>
      </c>
      <c r="H375" s="5">
        <v>0.77708333333333324</v>
      </c>
    </row>
    <row r="376" spans="1:8">
      <c r="A376" s="4">
        <v>10373</v>
      </c>
      <c r="B376" s="4" t="s">
        <v>7</v>
      </c>
      <c r="C376" s="4" t="s">
        <v>11</v>
      </c>
      <c r="D376" s="6">
        <v>51423763</v>
      </c>
      <c r="E376" s="4" t="s">
        <v>10</v>
      </c>
      <c r="F376" s="7">
        <v>19.27</v>
      </c>
      <c r="G376" s="4" t="s">
        <v>9</v>
      </c>
      <c r="H376" s="5">
        <v>0.25416666666666665</v>
      </c>
    </row>
    <row r="377" spans="1:8">
      <c r="A377" s="4">
        <v>10374</v>
      </c>
      <c r="B377" s="4" t="s">
        <v>4</v>
      </c>
      <c r="C377" s="4" t="s">
        <v>11</v>
      </c>
      <c r="D377" s="6">
        <v>78615837</v>
      </c>
      <c r="E377" s="4" t="s">
        <v>10</v>
      </c>
      <c r="F377" s="7">
        <v>20.16</v>
      </c>
      <c r="G377" s="4" t="s">
        <v>14</v>
      </c>
      <c r="H377" s="5">
        <v>0.60972222222222217</v>
      </c>
    </row>
    <row r="378" spans="1:8">
      <c r="A378" s="4">
        <v>10375</v>
      </c>
      <c r="B378" s="4" t="s">
        <v>7</v>
      </c>
      <c r="C378" s="4" t="s">
        <v>11</v>
      </c>
      <c r="D378" s="6">
        <v>95641106</v>
      </c>
      <c r="E378" s="4" t="s">
        <v>10</v>
      </c>
      <c r="F378" s="7">
        <v>15.59</v>
      </c>
      <c r="G378" s="4" t="s">
        <v>9</v>
      </c>
      <c r="H378" s="5">
        <v>0.16944444444444443</v>
      </c>
    </row>
    <row r="379" spans="1:8">
      <c r="A379" s="4">
        <v>10376</v>
      </c>
      <c r="B379" s="4" t="s">
        <v>5</v>
      </c>
      <c r="C379" s="4" t="s">
        <v>12</v>
      </c>
      <c r="D379" s="6">
        <v>40892422</v>
      </c>
      <c r="E379" s="4" t="s">
        <v>13</v>
      </c>
      <c r="F379" s="7">
        <v>16.34</v>
      </c>
      <c r="G379" s="4" t="s">
        <v>9</v>
      </c>
      <c r="H379" s="5">
        <v>0.52430555555555558</v>
      </c>
    </row>
    <row r="380" spans="1:8">
      <c r="A380" s="4">
        <v>10377</v>
      </c>
      <c r="B380" s="4" t="s">
        <v>6</v>
      </c>
      <c r="C380" s="4" t="s">
        <v>11</v>
      </c>
      <c r="D380" s="6">
        <v>70431710</v>
      </c>
      <c r="E380" s="4" t="s">
        <v>10</v>
      </c>
      <c r="F380" s="7">
        <v>199.18</v>
      </c>
      <c r="G380" s="4" t="s">
        <v>14</v>
      </c>
      <c r="H380" s="5">
        <v>0.58333333333333337</v>
      </c>
    </row>
    <row r="381" spans="1:8">
      <c r="A381" s="4">
        <v>10378</v>
      </c>
      <c r="B381" s="4" t="s">
        <v>5</v>
      </c>
      <c r="C381" s="4" t="s">
        <v>12</v>
      </c>
      <c r="D381" s="6">
        <v>95673115</v>
      </c>
      <c r="E381" s="4" t="s">
        <v>10</v>
      </c>
      <c r="F381" s="7">
        <v>19.989999999999998</v>
      </c>
      <c r="G381" s="4" t="s">
        <v>14</v>
      </c>
      <c r="H381" s="5">
        <v>0.8534722222222223</v>
      </c>
    </row>
    <row r="382" spans="1:8">
      <c r="A382" s="4">
        <v>10379</v>
      </c>
      <c r="B382" s="4" t="s">
        <v>4</v>
      </c>
      <c r="C382" s="4" t="s">
        <v>11</v>
      </c>
      <c r="D382" s="6">
        <v>72527223</v>
      </c>
      <c r="E382" s="4" t="s">
        <v>13</v>
      </c>
      <c r="F382" s="7">
        <v>18.440000000000001</v>
      </c>
      <c r="G382" s="4" t="s">
        <v>9</v>
      </c>
      <c r="H382" s="5">
        <v>0.77638888888888891</v>
      </c>
    </row>
    <row r="383" spans="1:8">
      <c r="A383" s="4">
        <v>10380</v>
      </c>
      <c r="B383" s="4" t="s">
        <v>7</v>
      </c>
      <c r="C383" s="4" t="s">
        <v>11</v>
      </c>
      <c r="D383" s="6">
        <v>77577648</v>
      </c>
      <c r="E383" s="4" t="s">
        <v>10</v>
      </c>
      <c r="F383" s="7">
        <v>23.75</v>
      </c>
      <c r="G383" s="4" t="s">
        <v>14</v>
      </c>
      <c r="H383" s="5">
        <v>0.38124999999999998</v>
      </c>
    </row>
    <row r="384" spans="1:8">
      <c r="A384" s="4">
        <v>10381</v>
      </c>
      <c r="B384" s="4" t="s">
        <v>7</v>
      </c>
      <c r="C384" s="4" t="s">
        <v>11</v>
      </c>
      <c r="D384" s="6">
        <v>26849225</v>
      </c>
      <c r="E384" s="4" t="s">
        <v>10</v>
      </c>
      <c r="F384" s="7">
        <v>20.88</v>
      </c>
      <c r="G384" s="4" t="s">
        <v>9</v>
      </c>
      <c r="H384" s="5">
        <v>0</v>
      </c>
    </row>
    <row r="385" spans="1:8">
      <c r="A385" s="4">
        <v>10382</v>
      </c>
      <c r="B385" s="4" t="s">
        <v>5</v>
      </c>
      <c r="C385" s="4" t="s">
        <v>11</v>
      </c>
      <c r="D385" s="6">
        <v>27508938</v>
      </c>
      <c r="E385" s="4" t="s">
        <v>10</v>
      </c>
      <c r="F385" s="7">
        <v>197.43</v>
      </c>
      <c r="G385" s="4" t="s">
        <v>14</v>
      </c>
      <c r="H385" s="5">
        <v>0.4465277777777778</v>
      </c>
    </row>
    <row r="386" spans="1:8">
      <c r="A386" s="4">
        <v>10383</v>
      </c>
      <c r="B386" s="4" t="s">
        <v>7</v>
      </c>
      <c r="C386" s="4" t="s">
        <v>11</v>
      </c>
      <c r="D386" s="6">
        <v>43095105</v>
      </c>
      <c r="E386" s="4" t="s">
        <v>10</v>
      </c>
      <c r="F386" s="7">
        <v>20.32</v>
      </c>
      <c r="G386" s="4" t="s">
        <v>14</v>
      </c>
      <c r="H386" s="5">
        <v>0.7729166666666667</v>
      </c>
    </row>
    <row r="387" spans="1:8">
      <c r="A387" s="4">
        <v>10384</v>
      </c>
      <c r="B387" s="4" t="s">
        <v>5</v>
      </c>
      <c r="C387" s="4" t="s">
        <v>11</v>
      </c>
      <c r="D387" s="6">
        <v>70978581</v>
      </c>
      <c r="E387" s="4" t="s">
        <v>10</v>
      </c>
      <c r="F387" s="7">
        <v>16.82</v>
      </c>
      <c r="G387" s="4" t="s">
        <v>9</v>
      </c>
      <c r="H387" s="5">
        <v>0.33888888888888885</v>
      </c>
    </row>
    <row r="388" spans="1:8">
      <c r="A388" s="4">
        <v>10385</v>
      </c>
      <c r="B388" s="4" t="s">
        <v>7</v>
      </c>
      <c r="C388" s="4" t="s">
        <v>12</v>
      </c>
      <c r="D388" s="6">
        <v>72898757</v>
      </c>
      <c r="E388" s="4" t="s">
        <v>10</v>
      </c>
      <c r="F388" s="7">
        <v>20.16</v>
      </c>
      <c r="G388" s="4" t="s">
        <v>14</v>
      </c>
      <c r="H388" s="5">
        <v>0.56944444444444442</v>
      </c>
    </row>
    <row r="389" spans="1:8">
      <c r="A389" s="4">
        <v>10386</v>
      </c>
      <c r="B389" s="4" t="s">
        <v>7</v>
      </c>
      <c r="C389" s="4" t="s">
        <v>11</v>
      </c>
      <c r="D389" s="6">
        <v>56976893</v>
      </c>
      <c r="E389" s="4" t="s">
        <v>10</v>
      </c>
      <c r="F389" s="7">
        <v>16.79</v>
      </c>
      <c r="G389" s="4" t="s">
        <v>14</v>
      </c>
      <c r="H389" s="5">
        <v>0.89375000000000004</v>
      </c>
    </row>
    <row r="390" spans="1:8">
      <c r="A390" s="4">
        <v>10387</v>
      </c>
      <c r="B390" s="4" t="s">
        <v>4</v>
      </c>
      <c r="C390" s="4" t="s">
        <v>11</v>
      </c>
      <c r="D390" s="6">
        <v>35119351</v>
      </c>
      <c r="E390" s="4" t="s">
        <v>13</v>
      </c>
      <c r="F390" s="7">
        <v>22.53</v>
      </c>
      <c r="G390" s="4" t="s">
        <v>14</v>
      </c>
      <c r="H390" s="5">
        <v>0.48680555555555555</v>
      </c>
    </row>
    <row r="391" spans="1:8">
      <c r="A391" s="4">
        <v>10388</v>
      </c>
      <c r="B391" s="4" t="s">
        <v>5</v>
      </c>
      <c r="C391" s="4" t="s">
        <v>12</v>
      </c>
      <c r="D391" s="6">
        <v>65437162</v>
      </c>
      <c r="E391" s="4" t="s">
        <v>13</v>
      </c>
      <c r="F391" s="7">
        <v>21.68</v>
      </c>
      <c r="G391" s="4" t="s">
        <v>14</v>
      </c>
      <c r="H391" s="5">
        <v>0.60555555555555551</v>
      </c>
    </row>
    <row r="392" spans="1:8">
      <c r="A392" s="4">
        <v>10389</v>
      </c>
      <c r="B392" s="4" t="s">
        <v>4</v>
      </c>
      <c r="C392" s="4" t="s">
        <v>12</v>
      </c>
      <c r="D392" s="6">
        <v>70003314</v>
      </c>
      <c r="E392" s="4" t="s">
        <v>13</v>
      </c>
      <c r="F392" s="7">
        <v>23.54</v>
      </c>
      <c r="G392" s="4" t="s">
        <v>14</v>
      </c>
      <c r="H392" s="5">
        <v>0.25416666666666665</v>
      </c>
    </row>
    <row r="393" spans="1:8">
      <c r="A393" s="4">
        <v>10390</v>
      </c>
      <c r="B393" s="4" t="s">
        <v>6</v>
      </c>
      <c r="C393" s="4" t="s">
        <v>12</v>
      </c>
      <c r="D393" s="6">
        <v>54664522</v>
      </c>
      <c r="E393" s="4" t="s">
        <v>10</v>
      </c>
      <c r="F393" s="7">
        <v>17.670000000000002</v>
      </c>
      <c r="G393" s="4" t="s">
        <v>9</v>
      </c>
      <c r="H393" s="5">
        <v>0.38124999999999998</v>
      </c>
    </row>
    <row r="394" spans="1:8">
      <c r="A394" s="4">
        <v>10391</v>
      </c>
      <c r="B394" s="4" t="s">
        <v>7</v>
      </c>
      <c r="C394" s="4" t="s">
        <v>11</v>
      </c>
      <c r="D394" s="6">
        <v>10325805</v>
      </c>
      <c r="E394" s="4" t="s">
        <v>10</v>
      </c>
      <c r="F394" s="7">
        <v>22.79</v>
      </c>
      <c r="G394" s="4" t="s">
        <v>14</v>
      </c>
      <c r="H394" s="5">
        <v>0</v>
      </c>
    </row>
    <row r="395" spans="1:8">
      <c r="A395" s="4">
        <v>10392</v>
      </c>
      <c r="B395" s="4" t="s">
        <v>6</v>
      </c>
      <c r="C395" s="4" t="s">
        <v>12</v>
      </c>
      <c r="D395" s="6">
        <v>28672617</v>
      </c>
      <c r="E395" s="4" t="s">
        <v>10</v>
      </c>
      <c r="F395" s="7">
        <v>24.8</v>
      </c>
      <c r="G395" s="4" t="s">
        <v>14</v>
      </c>
      <c r="H395" s="5">
        <v>0.75624999999999998</v>
      </c>
    </row>
    <row r="396" spans="1:8">
      <c r="A396" s="4">
        <v>10393</v>
      </c>
      <c r="B396" s="4" t="s">
        <v>5</v>
      </c>
      <c r="C396" s="4" t="s">
        <v>12</v>
      </c>
      <c r="D396" s="6">
        <v>21364705</v>
      </c>
      <c r="E396" s="4" t="s">
        <v>13</v>
      </c>
      <c r="F396" s="7">
        <v>15.27</v>
      </c>
      <c r="G396" s="4" t="s">
        <v>14</v>
      </c>
      <c r="H396" s="5">
        <v>0.33888888888888885</v>
      </c>
    </row>
    <row r="397" spans="1:8">
      <c r="A397" s="4">
        <v>10394</v>
      </c>
      <c r="B397" s="4" t="s">
        <v>7</v>
      </c>
      <c r="C397" s="4" t="s">
        <v>11</v>
      </c>
      <c r="D397" s="6">
        <v>44719881</v>
      </c>
      <c r="E397" s="4" t="s">
        <v>13</v>
      </c>
      <c r="F397" s="7">
        <v>18.739999999999998</v>
      </c>
      <c r="G397" s="4" t="s">
        <v>14</v>
      </c>
      <c r="H397" s="5">
        <v>0.94513888888888886</v>
      </c>
    </row>
    <row r="398" spans="1:8">
      <c r="A398" s="4">
        <v>10395</v>
      </c>
      <c r="B398" s="4" t="s">
        <v>7</v>
      </c>
      <c r="C398" s="4" t="s">
        <v>11</v>
      </c>
      <c r="D398" s="6">
        <v>42164058</v>
      </c>
      <c r="E398" s="4" t="s">
        <v>10</v>
      </c>
      <c r="F398" s="7">
        <v>16.47</v>
      </c>
      <c r="G398" s="4" t="s">
        <v>9</v>
      </c>
      <c r="H398" s="5">
        <v>0.85138888888888886</v>
      </c>
    </row>
    <row r="399" spans="1:8">
      <c r="A399" s="4">
        <v>10396</v>
      </c>
      <c r="B399" s="4" t="s">
        <v>7</v>
      </c>
      <c r="C399" s="4" t="s">
        <v>12</v>
      </c>
      <c r="D399" s="6">
        <v>68675115</v>
      </c>
      <c r="E399" s="4" t="s">
        <v>10</v>
      </c>
      <c r="F399" s="7">
        <v>18.11</v>
      </c>
      <c r="G399" s="4" t="s">
        <v>9</v>
      </c>
      <c r="H399" s="5">
        <v>0</v>
      </c>
    </row>
    <row r="400" spans="1:8">
      <c r="A400" s="4">
        <v>10397</v>
      </c>
      <c r="B400" s="4" t="s">
        <v>7</v>
      </c>
      <c r="C400" s="4" t="s">
        <v>12</v>
      </c>
      <c r="D400" s="6">
        <v>48712948</v>
      </c>
      <c r="E400" s="4" t="s">
        <v>10</v>
      </c>
      <c r="F400" s="7">
        <v>20.73</v>
      </c>
      <c r="G400" s="4" t="s">
        <v>9</v>
      </c>
      <c r="H400" s="5">
        <v>0.7402777777777777</v>
      </c>
    </row>
    <row r="401" spans="1:8">
      <c r="A401" s="4">
        <v>10398</v>
      </c>
      <c r="B401" s="4" t="s">
        <v>7</v>
      </c>
      <c r="C401" s="4" t="s">
        <v>11</v>
      </c>
      <c r="D401" s="6">
        <v>93152672</v>
      </c>
      <c r="E401" s="4" t="s">
        <v>10</v>
      </c>
      <c r="F401" s="7">
        <v>21.64</v>
      </c>
      <c r="G401" s="4" t="s">
        <v>9</v>
      </c>
      <c r="H401" s="5">
        <v>0.6743055555555556</v>
      </c>
    </row>
    <row r="402" spans="1:8">
      <c r="A402" s="4">
        <v>10399</v>
      </c>
      <c r="B402" s="4" t="s">
        <v>6</v>
      </c>
      <c r="C402" s="4" t="s">
        <v>11</v>
      </c>
      <c r="D402" s="6">
        <v>12824694</v>
      </c>
      <c r="E402" s="4" t="s">
        <v>10</v>
      </c>
      <c r="F402" s="7">
        <v>17.38</v>
      </c>
      <c r="G402" s="4" t="s">
        <v>14</v>
      </c>
      <c r="H402" s="5">
        <v>0.67638888888888893</v>
      </c>
    </row>
    <row r="403" spans="1:8">
      <c r="A403" s="4">
        <v>10400</v>
      </c>
      <c r="B403" s="4" t="s">
        <v>7</v>
      </c>
      <c r="C403" s="4" t="s">
        <v>11</v>
      </c>
      <c r="D403" s="6">
        <v>73484989</v>
      </c>
      <c r="E403" s="4" t="s">
        <v>10</v>
      </c>
      <c r="F403" s="7">
        <v>17.7</v>
      </c>
      <c r="G403" s="4" t="s">
        <v>9</v>
      </c>
      <c r="H403" s="5">
        <v>0.29652777777777778</v>
      </c>
    </row>
    <row r="404" spans="1:8">
      <c r="A404" s="4">
        <v>10401</v>
      </c>
      <c r="B404" s="4" t="s">
        <v>7</v>
      </c>
      <c r="C404" s="4" t="s">
        <v>11</v>
      </c>
      <c r="D404" s="6">
        <v>79418802</v>
      </c>
      <c r="E404" s="4" t="s">
        <v>10</v>
      </c>
      <c r="F404" s="7">
        <v>24.66</v>
      </c>
      <c r="G404" s="4" t="s">
        <v>14</v>
      </c>
      <c r="H404" s="5">
        <v>0.71319444444444446</v>
      </c>
    </row>
    <row r="405" spans="1:8">
      <c r="A405" s="4">
        <v>10402</v>
      </c>
      <c r="B405" s="4" t="s">
        <v>7</v>
      </c>
      <c r="C405" s="4" t="s">
        <v>11</v>
      </c>
      <c r="D405" s="6">
        <v>85598102</v>
      </c>
      <c r="E405" s="4" t="s">
        <v>10</v>
      </c>
      <c r="F405" s="7">
        <v>24.24</v>
      </c>
      <c r="G405" s="4" t="s">
        <v>9</v>
      </c>
      <c r="H405" s="5">
        <v>0.8027777777777777</v>
      </c>
    </row>
    <row r="406" spans="1:8">
      <c r="A406" s="4">
        <v>10403</v>
      </c>
      <c r="B406" s="4" t="s">
        <v>5</v>
      </c>
      <c r="C406" s="4" t="s">
        <v>12</v>
      </c>
      <c r="D406" s="6">
        <v>81254753</v>
      </c>
      <c r="E406" s="4" t="s">
        <v>13</v>
      </c>
      <c r="F406" s="7">
        <v>19.79</v>
      </c>
      <c r="G406" s="4" t="s">
        <v>14</v>
      </c>
      <c r="H406" s="5">
        <v>0.29652777777777778</v>
      </c>
    </row>
    <row r="407" spans="1:8">
      <c r="A407" s="4">
        <v>10404</v>
      </c>
      <c r="B407" s="4" t="s">
        <v>4</v>
      </c>
      <c r="C407" s="4" t="s">
        <v>11</v>
      </c>
      <c r="D407" s="6">
        <v>97869460</v>
      </c>
      <c r="E407" s="4" t="s">
        <v>10</v>
      </c>
      <c r="F407" s="7">
        <v>16.86</v>
      </c>
      <c r="G407" s="4" t="s">
        <v>9</v>
      </c>
      <c r="H407" s="5">
        <v>0.33888888888888885</v>
      </c>
    </row>
    <row r="408" spans="1:8">
      <c r="A408" s="4">
        <v>10405</v>
      </c>
      <c r="B408" s="4" t="s">
        <v>4</v>
      </c>
      <c r="C408" s="4" t="s">
        <v>11</v>
      </c>
      <c r="D408" s="6">
        <v>19446725</v>
      </c>
      <c r="E408" s="4" t="s">
        <v>10</v>
      </c>
      <c r="F408" s="7">
        <v>19.97</v>
      </c>
      <c r="G408" s="4" t="s">
        <v>9</v>
      </c>
      <c r="H408" s="5">
        <v>0.94236111111111109</v>
      </c>
    </row>
    <row r="409" spans="1:8">
      <c r="A409" s="4">
        <v>10406</v>
      </c>
      <c r="B409" s="4" t="s">
        <v>6</v>
      </c>
      <c r="C409" s="4" t="s">
        <v>11</v>
      </c>
      <c r="D409" s="6">
        <v>12075708</v>
      </c>
      <c r="E409" s="4" t="s">
        <v>10</v>
      </c>
      <c r="F409" s="7">
        <v>22.99</v>
      </c>
      <c r="G409" s="4" t="s">
        <v>14</v>
      </c>
      <c r="H409" s="5">
        <v>0.38124999999999998</v>
      </c>
    </row>
    <row r="410" spans="1:8">
      <c r="A410" s="4">
        <v>10407</v>
      </c>
      <c r="B410" s="4" t="s">
        <v>4</v>
      </c>
      <c r="C410" s="4" t="s">
        <v>11</v>
      </c>
      <c r="D410" s="6">
        <v>87645248</v>
      </c>
      <c r="E410" s="4" t="s">
        <v>10</v>
      </c>
      <c r="F410" s="7">
        <v>153.83000000000001</v>
      </c>
      <c r="G410" s="4" t="s">
        <v>14</v>
      </c>
      <c r="H410" s="5">
        <v>0.62986111111111109</v>
      </c>
    </row>
    <row r="411" spans="1:8">
      <c r="A411" s="4">
        <v>10408</v>
      </c>
      <c r="B411" s="4" t="s">
        <v>5</v>
      </c>
      <c r="C411" s="4" t="s">
        <v>11</v>
      </c>
      <c r="D411" s="6">
        <v>88351358</v>
      </c>
      <c r="E411" s="4" t="s">
        <v>10</v>
      </c>
      <c r="F411" s="7">
        <v>15.2</v>
      </c>
      <c r="G411" s="4" t="s">
        <v>9</v>
      </c>
      <c r="H411" s="5">
        <v>0.62708333333333333</v>
      </c>
    </row>
    <row r="412" spans="1:8">
      <c r="A412" s="4">
        <v>10409</v>
      </c>
      <c r="B412" s="4" t="s">
        <v>7</v>
      </c>
      <c r="C412" s="4" t="s">
        <v>11</v>
      </c>
      <c r="D412" s="6">
        <v>86741411</v>
      </c>
      <c r="E412" s="4" t="s">
        <v>10</v>
      </c>
      <c r="F412" s="7">
        <v>16.010000000000002</v>
      </c>
      <c r="G412" s="4" t="s">
        <v>9</v>
      </c>
      <c r="H412" s="5">
        <v>0.83472222222222225</v>
      </c>
    </row>
    <row r="413" spans="1:8">
      <c r="A413" s="4">
        <v>10410</v>
      </c>
      <c r="B413" s="4" t="s">
        <v>7</v>
      </c>
      <c r="C413" s="4" t="s">
        <v>12</v>
      </c>
      <c r="D413" s="6">
        <v>85689748</v>
      </c>
      <c r="E413" s="4" t="s">
        <v>10</v>
      </c>
      <c r="F413" s="7">
        <v>18.88</v>
      </c>
      <c r="G413" s="4" t="s">
        <v>9</v>
      </c>
      <c r="H413" s="5">
        <v>0.74791666666666667</v>
      </c>
    </row>
    <row r="414" spans="1:8">
      <c r="A414" s="4">
        <v>10411</v>
      </c>
      <c r="B414" s="4" t="s">
        <v>5</v>
      </c>
      <c r="C414" s="4" t="s">
        <v>11</v>
      </c>
      <c r="D414" s="6">
        <v>39676844</v>
      </c>
      <c r="E414" s="4" t="s">
        <v>13</v>
      </c>
      <c r="F414" s="7">
        <v>21.54</v>
      </c>
      <c r="G414" s="4" t="s">
        <v>14</v>
      </c>
      <c r="H414" s="5">
        <v>0.81736111111111109</v>
      </c>
    </row>
    <row r="415" spans="1:8">
      <c r="A415" s="4">
        <v>10412</v>
      </c>
      <c r="B415" s="4" t="s">
        <v>6</v>
      </c>
      <c r="C415" s="4" t="s">
        <v>11</v>
      </c>
      <c r="D415" s="6">
        <v>59845402</v>
      </c>
      <c r="E415" s="4" t="s">
        <v>10</v>
      </c>
      <c r="F415" s="7">
        <v>24.11</v>
      </c>
      <c r="G415" s="4" t="s">
        <v>14</v>
      </c>
      <c r="H415" s="5">
        <v>0</v>
      </c>
    </row>
    <row r="416" spans="1:8">
      <c r="A416" s="4">
        <v>10413</v>
      </c>
      <c r="B416" s="4" t="s">
        <v>4</v>
      </c>
      <c r="C416" s="4" t="s">
        <v>12</v>
      </c>
      <c r="D416" s="6">
        <v>39267241</v>
      </c>
      <c r="E416" s="4" t="s">
        <v>10</v>
      </c>
      <c r="F416" s="7">
        <v>21.43</v>
      </c>
      <c r="G416" s="4" t="s">
        <v>14</v>
      </c>
      <c r="H416" s="5">
        <v>0.33888888888888885</v>
      </c>
    </row>
    <row r="417" spans="1:8">
      <c r="A417" s="4">
        <v>10414</v>
      </c>
      <c r="B417" s="4" t="s">
        <v>4</v>
      </c>
      <c r="C417" s="4" t="s">
        <v>11</v>
      </c>
      <c r="D417" s="6">
        <v>82025542</v>
      </c>
      <c r="E417" s="4" t="s">
        <v>10</v>
      </c>
      <c r="F417" s="7">
        <v>24.8</v>
      </c>
      <c r="G417" s="4" t="s">
        <v>9</v>
      </c>
      <c r="H417" s="5">
        <v>0</v>
      </c>
    </row>
    <row r="418" spans="1:8">
      <c r="A418" s="4">
        <v>10415</v>
      </c>
      <c r="B418" s="4" t="s">
        <v>7</v>
      </c>
      <c r="C418" s="4" t="s">
        <v>11</v>
      </c>
      <c r="D418" s="6">
        <v>16559991</v>
      </c>
      <c r="E418" s="4" t="s">
        <v>10</v>
      </c>
      <c r="F418" s="7">
        <v>19.760000000000002</v>
      </c>
      <c r="G418" s="4" t="s">
        <v>9</v>
      </c>
      <c r="H418" s="5">
        <v>0.84375</v>
      </c>
    </row>
    <row r="419" spans="1:8">
      <c r="A419" s="4">
        <v>10416</v>
      </c>
      <c r="B419" s="4" t="s">
        <v>4</v>
      </c>
      <c r="C419" s="4" t="s">
        <v>11</v>
      </c>
      <c r="D419" s="6">
        <v>80278554</v>
      </c>
      <c r="E419" s="4" t="s">
        <v>10</v>
      </c>
      <c r="F419" s="7">
        <v>23.97</v>
      </c>
      <c r="G419" s="4" t="s">
        <v>9</v>
      </c>
      <c r="H419" s="5">
        <v>0.77708333333333324</v>
      </c>
    </row>
    <row r="420" spans="1:8">
      <c r="A420" s="4">
        <v>10417</v>
      </c>
      <c r="B420" s="4" t="s">
        <v>4</v>
      </c>
      <c r="C420" s="4" t="s">
        <v>11</v>
      </c>
      <c r="D420" s="6">
        <v>30257860</v>
      </c>
      <c r="E420" s="4" t="s">
        <v>10</v>
      </c>
      <c r="F420" s="7">
        <v>19.96</v>
      </c>
      <c r="G420" s="4" t="s">
        <v>9</v>
      </c>
      <c r="H420" s="5">
        <v>0.47569444444444442</v>
      </c>
    </row>
    <row r="421" spans="1:8">
      <c r="A421" s="4">
        <v>10418</v>
      </c>
      <c r="B421" s="4" t="s">
        <v>7</v>
      </c>
      <c r="C421" s="4" t="s">
        <v>11</v>
      </c>
      <c r="D421" s="6">
        <v>46744434</v>
      </c>
      <c r="E421" s="4" t="s">
        <v>10</v>
      </c>
      <c r="F421" s="7">
        <v>18.190000000000001</v>
      </c>
      <c r="G421" s="4" t="s">
        <v>14</v>
      </c>
      <c r="H421" s="5">
        <v>4.2361111111111106E-2</v>
      </c>
    </row>
    <row r="422" spans="1:8">
      <c r="A422" s="4">
        <v>10419</v>
      </c>
      <c r="B422" s="4" t="s">
        <v>6</v>
      </c>
      <c r="C422" s="4" t="s">
        <v>11</v>
      </c>
      <c r="D422" s="6">
        <v>49155614</v>
      </c>
      <c r="E422" s="4" t="s">
        <v>10</v>
      </c>
      <c r="F422" s="7">
        <v>17.28</v>
      </c>
      <c r="G422" s="4" t="s">
        <v>9</v>
      </c>
      <c r="H422" s="5">
        <v>0.65625</v>
      </c>
    </row>
    <row r="423" spans="1:8">
      <c r="A423" s="4">
        <v>10420</v>
      </c>
      <c r="B423" s="4" t="s">
        <v>7</v>
      </c>
      <c r="C423" s="4" t="s">
        <v>11</v>
      </c>
      <c r="D423" s="6">
        <v>53795790</v>
      </c>
      <c r="E423" s="4" t="s">
        <v>10</v>
      </c>
      <c r="F423" s="7">
        <v>24.84</v>
      </c>
      <c r="G423" s="4" t="s">
        <v>14</v>
      </c>
      <c r="H423" s="5">
        <v>0.33888888888888885</v>
      </c>
    </row>
    <row r="424" spans="1:8">
      <c r="A424" s="4">
        <v>10421</v>
      </c>
      <c r="B424" s="4" t="s">
        <v>5</v>
      </c>
      <c r="C424" s="4" t="s">
        <v>12</v>
      </c>
      <c r="D424" s="6">
        <v>75332091</v>
      </c>
      <c r="E424" s="4" t="s">
        <v>13</v>
      </c>
      <c r="F424" s="7">
        <v>16.32</v>
      </c>
      <c r="G424" s="4" t="s">
        <v>14</v>
      </c>
      <c r="H424" s="5">
        <v>0.57638888888888895</v>
      </c>
    </row>
    <row r="425" spans="1:8">
      <c r="A425" s="4">
        <v>10422</v>
      </c>
      <c r="B425" s="4" t="s">
        <v>4</v>
      </c>
      <c r="C425" s="4" t="s">
        <v>11</v>
      </c>
      <c r="D425" s="6">
        <v>83194866</v>
      </c>
      <c r="E425" s="4" t="s">
        <v>10</v>
      </c>
      <c r="F425" s="7">
        <v>23.47</v>
      </c>
      <c r="G425" s="4" t="s">
        <v>14</v>
      </c>
      <c r="H425" s="5">
        <v>0.70833333333333337</v>
      </c>
    </row>
    <row r="426" spans="1:8">
      <c r="A426" s="4">
        <v>10423</v>
      </c>
      <c r="B426" s="4" t="s">
        <v>7</v>
      </c>
      <c r="C426" s="4" t="s">
        <v>11</v>
      </c>
      <c r="D426" s="6">
        <v>33911548</v>
      </c>
      <c r="E426" s="4" t="s">
        <v>13</v>
      </c>
      <c r="F426" s="7">
        <v>16.649999999999999</v>
      </c>
      <c r="G426" s="4" t="s">
        <v>14</v>
      </c>
      <c r="H426" s="5">
        <v>0.80486111111111114</v>
      </c>
    </row>
    <row r="427" spans="1:8">
      <c r="A427" s="4">
        <v>10424</v>
      </c>
      <c r="B427" s="4" t="s">
        <v>6</v>
      </c>
      <c r="C427" s="4" t="s">
        <v>12</v>
      </c>
      <c r="D427" s="6">
        <v>20917768</v>
      </c>
      <c r="E427" s="4" t="s">
        <v>10</v>
      </c>
      <c r="F427" s="7">
        <v>22.64</v>
      </c>
      <c r="G427" s="4" t="s">
        <v>14</v>
      </c>
      <c r="H427" s="5">
        <v>0.49513888888888885</v>
      </c>
    </row>
    <row r="428" spans="1:8">
      <c r="A428" s="4">
        <v>10425</v>
      </c>
      <c r="B428" s="4" t="s">
        <v>4</v>
      </c>
      <c r="C428" s="4" t="s">
        <v>11</v>
      </c>
      <c r="D428" s="6">
        <v>63888401</v>
      </c>
      <c r="E428" s="4" t="s">
        <v>10</v>
      </c>
      <c r="F428" s="7">
        <v>16.66</v>
      </c>
      <c r="G428" s="4" t="s">
        <v>14</v>
      </c>
      <c r="H428" s="5">
        <v>8.4722222222222213E-2</v>
      </c>
    </row>
    <row r="429" spans="1:8">
      <c r="A429" s="4">
        <v>10426</v>
      </c>
      <c r="B429" s="4" t="s">
        <v>4</v>
      </c>
      <c r="C429" s="4" t="s">
        <v>11</v>
      </c>
      <c r="D429" s="6">
        <v>99361092</v>
      </c>
      <c r="E429" s="4" t="s">
        <v>13</v>
      </c>
      <c r="F429" s="7">
        <v>21.78</v>
      </c>
      <c r="G429" s="4" t="s">
        <v>14</v>
      </c>
      <c r="H429" s="5">
        <v>0.59027777777777779</v>
      </c>
    </row>
    <row r="430" spans="1:8">
      <c r="A430" s="4">
        <v>10427</v>
      </c>
      <c r="B430" s="4" t="s">
        <v>7</v>
      </c>
      <c r="C430" s="4" t="s">
        <v>12</v>
      </c>
      <c r="D430" s="6">
        <v>39373058</v>
      </c>
      <c r="E430" s="4" t="s">
        <v>10</v>
      </c>
      <c r="F430" s="7">
        <v>21.29</v>
      </c>
      <c r="G430" s="4" t="s">
        <v>9</v>
      </c>
      <c r="H430" s="5">
        <v>0.59305555555555556</v>
      </c>
    </row>
    <row r="431" spans="1:8">
      <c r="A431" s="4">
        <v>10428</v>
      </c>
      <c r="B431" s="4" t="s">
        <v>4</v>
      </c>
      <c r="C431" s="4" t="s">
        <v>12</v>
      </c>
      <c r="D431" s="6">
        <v>91945826</v>
      </c>
      <c r="E431" s="4" t="s">
        <v>10</v>
      </c>
      <c r="F431" s="7">
        <v>160.78</v>
      </c>
      <c r="G431" s="4" t="s">
        <v>14</v>
      </c>
      <c r="H431" s="5">
        <v>0.61597222222222225</v>
      </c>
    </row>
    <row r="432" spans="1:8">
      <c r="A432" s="4">
        <v>10429</v>
      </c>
      <c r="B432" s="4" t="s">
        <v>7</v>
      </c>
      <c r="C432" s="4" t="s">
        <v>11</v>
      </c>
      <c r="D432" s="6">
        <v>39442197</v>
      </c>
      <c r="E432" s="4" t="s">
        <v>10</v>
      </c>
      <c r="F432" s="7">
        <v>21.1</v>
      </c>
      <c r="G432" s="4" t="s">
        <v>14</v>
      </c>
      <c r="H432" s="5">
        <v>0.60972222222222217</v>
      </c>
    </row>
    <row r="433" spans="1:8">
      <c r="A433" s="4">
        <v>10430</v>
      </c>
      <c r="B433" s="4" t="s">
        <v>6</v>
      </c>
      <c r="C433" s="4" t="s">
        <v>11</v>
      </c>
      <c r="D433" s="6">
        <v>96995760</v>
      </c>
      <c r="E433" s="4" t="s">
        <v>10</v>
      </c>
      <c r="F433" s="7">
        <v>169.79</v>
      </c>
      <c r="G433" s="4" t="s">
        <v>14</v>
      </c>
      <c r="H433" s="5">
        <v>0.84236111111111101</v>
      </c>
    </row>
    <row r="434" spans="1:8">
      <c r="A434" s="4">
        <v>10431</v>
      </c>
      <c r="B434" s="4" t="s">
        <v>7</v>
      </c>
      <c r="C434" s="4" t="s">
        <v>12</v>
      </c>
      <c r="D434" s="6">
        <v>99830378</v>
      </c>
      <c r="E434" s="4" t="s">
        <v>10</v>
      </c>
      <c r="F434" s="7">
        <v>16.989999999999998</v>
      </c>
      <c r="G434" s="4" t="s">
        <v>14</v>
      </c>
      <c r="H434" s="5">
        <v>0.12708333333333333</v>
      </c>
    </row>
    <row r="435" spans="1:8">
      <c r="A435" s="4">
        <v>10432</v>
      </c>
      <c r="B435" s="4" t="s">
        <v>4</v>
      </c>
      <c r="C435" s="4" t="s">
        <v>11</v>
      </c>
      <c r="D435" s="6">
        <v>97898924</v>
      </c>
      <c r="E435" s="4" t="s">
        <v>13</v>
      </c>
      <c r="F435" s="7">
        <v>23.64</v>
      </c>
      <c r="G435" s="4" t="s">
        <v>9</v>
      </c>
      <c r="H435" s="5">
        <v>0.33888888888888885</v>
      </c>
    </row>
    <row r="436" spans="1:8">
      <c r="A436" s="4">
        <v>10433</v>
      </c>
      <c r="B436" s="4" t="s">
        <v>4</v>
      </c>
      <c r="C436" s="4" t="s">
        <v>11</v>
      </c>
      <c r="D436" s="6">
        <v>48100304</v>
      </c>
      <c r="E436" s="4" t="s">
        <v>13</v>
      </c>
      <c r="F436" s="7">
        <v>18.920000000000002</v>
      </c>
      <c r="G436" s="4" t="s">
        <v>14</v>
      </c>
      <c r="H436" s="5">
        <v>0.55763888888888891</v>
      </c>
    </row>
    <row r="437" spans="1:8">
      <c r="A437" s="4">
        <v>10434</v>
      </c>
      <c r="B437" s="4" t="s">
        <v>7</v>
      </c>
      <c r="C437" s="4" t="s">
        <v>12</v>
      </c>
      <c r="D437" s="6">
        <v>61029935</v>
      </c>
      <c r="E437" s="4" t="s">
        <v>13</v>
      </c>
      <c r="F437" s="7">
        <v>23.96</v>
      </c>
      <c r="G437" s="4" t="s">
        <v>14</v>
      </c>
      <c r="H437" s="5">
        <v>0.29652777777777778</v>
      </c>
    </row>
    <row r="438" spans="1:8">
      <c r="A438" s="4">
        <v>10435</v>
      </c>
      <c r="B438" s="4" t="s">
        <v>5</v>
      </c>
      <c r="C438" s="4" t="s">
        <v>12</v>
      </c>
      <c r="D438" s="6">
        <v>74335115</v>
      </c>
      <c r="E438" s="4" t="s">
        <v>10</v>
      </c>
      <c r="F438" s="7">
        <v>18.53</v>
      </c>
      <c r="G438" s="4" t="s">
        <v>14</v>
      </c>
      <c r="H438" s="5">
        <v>0.88888888888888884</v>
      </c>
    </row>
    <row r="439" spans="1:8">
      <c r="A439" s="4">
        <v>10436</v>
      </c>
      <c r="B439" s="4" t="s">
        <v>7</v>
      </c>
      <c r="C439" s="4" t="s">
        <v>11</v>
      </c>
      <c r="D439" s="6">
        <v>94386287</v>
      </c>
      <c r="E439" s="4" t="s">
        <v>10</v>
      </c>
      <c r="F439" s="7">
        <v>24.44</v>
      </c>
      <c r="G439" s="4" t="s">
        <v>9</v>
      </c>
      <c r="H439" s="5">
        <v>0.21180555555555555</v>
      </c>
    </row>
    <row r="440" spans="1:8">
      <c r="A440" s="4">
        <v>10437</v>
      </c>
      <c r="B440" s="4" t="s">
        <v>5</v>
      </c>
      <c r="C440" s="4" t="s">
        <v>11</v>
      </c>
      <c r="D440" s="6">
        <v>94086275</v>
      </c>
      <c r="E440" s="4" t="s">
        <v>10</v>
      </c>
      <c r="F440" s="7">
        <v>21.81</v>
      </c>
      <c r="G440" s="4" t="s">
        <v>9</v>
      </c>
      <c r="H440" s="5">
        <v>0.21180555555555555</v>
      </c>
    </row>
    <row r="441" spans="1:8">
      <c r="A441" s="4">
        <v>10438</v>
      </c>
      <c r="B441" s="4" t="s">
        <v>5</v>
      </c>
      <c r="C441" s="4" t="s">
        <v>12</v>
      </c>
      <c r="D441" s="6">
        <v>59470574</v>
      </c>
      <c r="E441" s="4" t="s">
        <v>13</v>
      </c>
      <c r="F441" s="7">
        <v>18.25</v>
      </c>
      <c r="G441" s="4" t="s">
        <v>9</v>
      </c>
      <c r="H441" s="5">
        <v>0.66249999999999998</v>
      </c>
    </row>
    <row r="442" spans="1:8">
      <c r="A442" s="4">
        <v>10439</v>
      </c>
      <c r="B442" s="4" t="s">
        <v>6</v>
      </c>
      <c r="C442" s="4" t="s">
        <v>11</v>
      </c>
      <c r="D442" s="6">
        <v>20030922</v>
      </c>
      <c r="E442" s="4" t="s">
        <v>10</v>
      </c>
      <c r="F442" s="7">
        <v>17.420000000000002</v>
      </c>
      <c r="G442" s="4" t="s">
        <v>14</v>
      </c>
      <c r="H442" s="5">
        <v>4.2361111111111106E-2</v>
      </c>
    </row>
    <row r="443" spans="1:8">
      <c r="A443" s="4">
        <v>10440</v>
      </c>
      <c r="B443" s="4" t="s">
        <v>5</v>
      </c>
      <c r="C443" s="4" t="s">
        <v>11</v>
      </c>
      <c r="D443" s="6">
        <v>45769254</v>
      </c>
      <c r="E443" s="4" t="s">
        <v>10</v>
      </c>
      <c r="F443" s="7">
        <v>18.399999999999999</v>
      </c>
      <c r="G443" s="4" t="s">
        <v>14</v>
      </c>
      <c r="H443" s="5">
        <v>0.43402777777777773</v>
      </c>
    </row>
    <row r="444" spans="1:8">
      <c r="A444" s="4">
        <v>10441</v>
      </c>
      <c r="B444" s="4" t="s">
        <v>4</v>
      </c>
      <c r="C444" s="4" t="s">
        <v>12</v>
      </c>
      <c r="D444" s="6">
        <v>94775848</v>
      </c>
      <c r="E444" s="4" t="s">
        <v>13</v>
      </c>
      <c r="F444" s="7">
        <v>23.88</v>
      </c>
      <c r="G444" s="4" t="s">
        <v>9</v>
      </c>
      <c r="H444" s="5">
        <v>0.12708333333333333</v>
      </c>
    </row>
    <row r="445" spans="1:8">
      <c r="A445" s="4">
        <v>10442</v>
      </c>
      <c r="B445" s="4" t="s">
        <v>7</v>
      </c>
      <c r="C445" s="4" t="s">
        <v>11</v>
      </c>
      <c r="D445" s="6">
        <v>98078573</v>
      </c>
      <c r="E445" s="4" t="s">
        <v>10</v>
      </c>
      <c r="F445" s="7">
        <v>17.760000000000002</v>
      </c>
      <c r="G445" s="4" t="s">
        <v>14</v>
      </c>
      <c r="H445" s="5">
        <v>0.60902777777777783</v>
      </c>
    </row>
    <row r="446" spans="1:8">
      <c r="A446" s="4">
        <v>10443</v>
      </c>
      <c r="B446" s="4" t="s">
        <v>5</v>
      </c>
      <c r="C446" s="4" t="s">
        <v>11</v>
      </c>
      <c r="D446" s="6">
        <v>48152632</v>
      </c>
      <c r="E446" s="4" t="s">
        <v>13</v>
      </c>
      <c r="F446" s="7">
        <v>23.06</v>
      </c>
      <c r="G446" s="4" t="s">
        <v>14</v>
      </c>
      <c r="H446" s="5">
        <v>0.49791666666666662</v>
      </c>
    </row>
    <row r="447" spans="1:8">
      <c r="A447" s="4">
        <v>10444</v>
      </c>
      <c r="B447" s="4" t="s">
        <v>7</v>
      </c>
      <c r="C447" s="4" t="s">
        <v>12</v>
      </c>
      <c r="D447" s="6">
        <v>44336631</v>
      </c>
      <c r="E447" s="4" t="s">
        <v>10</v>
      </c>
      <c r="F447" s="7">
        <v>18.87</v>
      </c>
      <c r="G447" s="4" t="s">
        <v>14</v>
      </c>
      <c r="H447" s="5">
        <v>0.68958333333333333</v>
      </c>
    </row>
    <row r="448" spans="1:8">
      <c r="A448" s="4">
        <v>10445</v>
      </c>
      <c r="B448" s="4" t="s">
        <v>7</v>
      </c>
      <c r="C448" s="4" t="s">
        <v>11</v>
      </c>
      <c r="D448" s="6">
        <v>74850396</v>
      </c>
      <c r="E448" s="4" t="s">
        <v>10</v>
      </c>
      <c r="F448" s="7">
        <v>17.87</v>
      </c>
      <c r="G448" s="4" t="s">
        <v>9</v>
      </c>
      <c r="H448" s="5">
        <v>0.6743055555555556</v>
      </c>
    </row>
    <row r="449" spans="1:8">
      <c r="A449" s="4">
        <v>10446</v>
      </c>
      <c r="B449" s="4" t="s">
        <v>6</v>
      </c>
      <c r="C449" s="4" t="s">
        <v>11</v>
      </c>
      <c r="D449" s="6">
        <v>85688947</v>
      </c>
      <c r="E449" s="4" t="s">
        <v>10</v>
      </c>
      <c r="F449" s="7">
        <v>18.77</v>
      </c>
      <c r="G449" s="4" t="s">
        <v>14</v>
      </c>
      <c r="H449" s="5">
        <v>0.63124999999999998</v>
      </c>
    </row>
    <row r="450" spans="1:8">
      <c r="A450" s="4">
        <v>10447</v>
      </c>
      <c r="B450" s="4" t="s">
        <v>4</v>
      </c>
      <c r="C450" s="4" t="s">
        <v>11</v>
      </c>
      <c r="D450" s="6">
        <v>83549993</v>
      </c>
      <c r="E450" s="4" t="s">
        <v>10</v>
      </c>
      <c r="F450" s="7">
        <v>18.600000000000001</v>
      </c>
      <c r="G450" s="4" t="s">
        <v>9</v>
      </c>
      <c r="H450" s="5">
        <v>0</v>
      </c>
    </row>
    <row r="451" spans="1:8">
      <c r="A451" s="4">
        <v>10448</v>
      </c>
      <c r="B451" s="4" t="s">
        <v>4</v>
      </c>
      <c r="C451" s="4" t="s">
        <v>11</v>
      </c>
      <c r="D451" s="6">
        <v>62629771</v>
      </c>
      <c r="E451" s="4" t="s">
        <v>10</v>
      </c>
      <c r="F451" s="7">
        <v>152.27000000000001</v>
      </c>
      <c r="G451" s="4" t="s">
        <v>14</v>
      </c>
      <c r="H451" s="5">
        <v>0.25416666666666665</v>
      </c>
    </row>
    <row r="452" spans="1:8">
      <c r="A452" s="4">
        <v>10449</v>
      </c>
      <c r="B452" s="4" t="s">
        <v>4</v>
      </c>
      <c r="C452" s="4" t="s">
        <v>11</v>
      </c>
      <c r="D452" s="6">
        <v>76032910</v>
      </c>
      <c r="E452" s="4" t="s">
        <v>10</v>
      </c>
      <c r="F452" s="7">
        <v>20.83</v>
      </c>
      <c r="G452" s="4" t="s">
        <v>14</v>
      </c>
      <c r="H452" s="5">
        <v>0.69861111111111107</v>
      </c>
    </row>
    <row r="453" spans="1:8">
      <c r="A453" s="4">
        <v>10450</v>
      </c>
      <c r="B453" s="4" t="s">
        <v>7</v>
      </c>
      <c r="C453" s="4" t="s">
        <v>11</v>
      </c>
      <c r="D453" s="6">
        <v>78837536</v>
      </c>
      <c r="E453" s="4" t="s">
        <v>13</v>
      </c>
      <c r="F453" s="7">
        <v>21.47</v>
      </c>
      <c r="G453" s="4" t="s">
        <v>14</v>
      </c>
      <c r="H453" s="5">
        <v>0.74444444444444446</v>
      </c>
    </row>
    <row r="454" spans="1:8">
      <c r="A454" s="4">
        <v>10451</v>
      </c>
      <c r="B454" s="4" t="s">
        <v>7</v>
      </c>
      <c r="C454" s="4" t="s">
        <v>11</v>
      </c>
      <c r="D454" s="6">
        <v>61532595</v>
      </c>
      <c r="E454" s="4" t="s">
        <v>10</v>
      </c>
      <c r="F454" s="7">
        <v>218.6</v>
      </c>
      <c r="G454" s="4" t="s">
        <v>14</v>
      </c>
      <c r="H454" s="5">
        <v>0.5229166666666667</v>
      </c>
    </row>
    <row r="455" spans="1:8">
      <c r="A455" s="4">
        <v>10452</v>
      </c>
      <c r="B455" s="4" t="s">
        <v>4</v>
      </c>
      <c r="C455" s="4" t="s">
        <v>12</v>
      </c>
      <c r="D455" s="6">
        <v>50289683</v>
      </c>
      <c r="E455" s="4" t="s">
        <v>10</v>
      </c>
      <c r="F455" s="7">
        <v>163.37</v>
      </c>
      <c r="G455" s="4" t="s">
        <v>14</v>
      </c>
      <c r="H455" s="5">
        <v>0.70486111111111116</v>
      </c>
    </row>
    <row r="456" spans="1:8">
      <c r="A456" s="4">
        <v>10453</v>
      </c>
      <c r="B456" s="4" t="s">
        <v>4</v>
      </c>
      <c r="C456" s="4" t="s">
        <v>12</v>
      </c>
      <c r="D456" s="6">
        <v>56319779</v>
      </c>
      <c r="E456" s="4" t="s">
        <v>10</v>
      </c>
      <c r="F456" s="7">
        <v>24.78</v>
      </c>
      <c r="G456" s="4" t="s">
        <v>14</v>
      </c>
      <c r="H456" s="5">
        <v>0.91388888888888886</v>
      </c>
    </row>
    <row r="457" spans="1:8">
      <c r="A457" s="4">
        <v>10454</v>
      </c>
      <c r="B457" s="4" t="s">
        <v>7</v>
      </c>
      <c r="C457" s="4" t="s">
        <v>11</v>
      </c>
      <c r="D457" s="6">
        <v>26242351</v>
      </c>
      <c r="E457" s="4" t="s">
        <v>10</v>
      </c>
      <c r="F457" s="7">
        <v>17.010000000000002</v>
      </c>
      <c r="G457" s="4" t="s">
        <v>14</v>
      </c>
      <c r="H457" s="5">
        <v>0.29652777777777778</v>
      </c>
    </row>
    <row r="458" spans="1:8">
      <c r="A458" s="4">
        <v>10455</v>
      </c>
      <c r="B458" s="4" t="s">
        <v>5</v>
      </c>
      <c r="C458" s="4" t="s">
        <v>11</v>
      </c>
      <c r="D458" s="6">
        <v>80577738</v>
      </c>
      <c r="E458" s="4" t="s">
        <v>10</v>
      </c>
      <c r="F458" s="7">
        <v>231.23</v>
      </c>
      <c r="G458" s="4" t="s">
        <v>14</v>
      </c>
      <c r="H458" s="5">
        <v>0.85138888888888886</v>
      </c>
    </row>
    <row r="459" spans="1:8">
      <c r="A459" s="4">
        <v>10456</v>
      </c>
      <c r="B459" s="4" t="s">
        <v>6</v>
      </c>
      <c r="C459" s="4" t="s">
        <v>11</v>
      </c>
      <c r="D459" s="6">
        <v>81079401</v>
      </c>
      <c r="E459" s="4" t="s">
        <v>10</v>
      </c>
      <c r="F459" s="7">
        <v>22.57</v>
      </c>
      <c r="G459" s="4" t="s">
        <v>9</v>
      </c>
      <c r="H459" s="5">
        <v>0.62638888888888888</v>
      </c>
    </row>
    <row r="460" spans="1:8">
      <c r="A460" s="4">
        <v>10457</v>
      </c>
      <c r="B460" s="4" t="s">
        <v>7</v>
      </c>
      <c r="C460" s="4" t="s">
        <v>12</v>
      </c>
      <c r="D460" s="6">
        <v>17165782</v>
      </c>
      <c r="E460" s="4" t="s">
        <v>10</v>
      </c>
      <c r="F460" s="7">
        <v>24.16</v>
      </c>
      <c r="G460" s="4" t="s">
        <v>9</v>
      </c>
      <c r="H460" s="5">
        <v>0.4597222222222222</v>
      </c>
    </row>
    <row r="461" spans="1:8">
      <c r="A461" s="4">
        <v>10458</v>
      </c>
      <c r="B461" s="4" t="s">
        <v>5</v>
      </c>
      <c r="C461" s="4" t="s">
        <v>12</v>
      </c>
      <c r="D461" s="6">
        <v>90636722</v>
      </c>
      <c r="E461" s="4" t="s">
        <v>10</v>
      </c>
      <c r="F461" s="7">
        <v>20.68</v>
      </c>
      <c r="G461" s="4" t="s">
        <v>14</v>
      </c>
      <c r="H461" s="5">
        <v>0.91041666666666676</v>
      </c>
    </row>
    <row r="462" spans="1:8">
      <c r="A462" s="4">
        <v>10459</v>
      </c>
      <c r="B462" s="4" t="s">
        <v>5</v>
      </c>
      <c r="C462" s="4" t="s">
        <v>12</v>
      </c>
      <c r="D462" s="6">
        <v>43626259</v>
      </c>
      <c r="E462" s="4" t="s">
        <v>10</v>
      </c>
      <c r="F462" s="7">
        <v>21.2</v>
      </c>
      <c r="G462" s="4" t="s">
        <v>9</v>
      </c>
      <c r="H462" s="5">
        <v>0.29652777777777778</v>
      </c>
    </row>
    <row r="463" spans="1:8">
      <c r="A463" s="4">
        <v>10460</v>
      </c>
      <c r="B463" s="4" t="s">
        <v>7</v>
      </c>
      <c r="C463" s="4" t="s">
        <v>11</v>
      </c>
      <c r="D463" s="6">
        <v>61496170</v>
      </c>
      <c r="E463" s="4" t="s">
        <v>10</v>
      </c>
      <c r="F463" s="7">
        <v>247.14</v>
      </c>
      <c r="G463" s="4" t="s">
        <v>14</v>
      </c>
      <c r="H463" s="5">
        <v>0.71944444444444444</v>
      </c>
    </row>
    <row r="464" spans="1:8">
      <c r="A464" s="4">
        <v>10461</v>
      </c>
      <c r="B464" s="4" t="s">
        <v>5</v>
      </c>
      <c r="C464" s="4" t="s">
        <v>11</v>
      </c>
      <c r="D464" s="6">
        <v>16101751</v>
      </c>
      <c r="E464" s="4" t="s">
        <v>10</v>
      </c>
      <c r="F464" s="7">
        <v>19.100000000000001</v>
      </c>
      <c r="G464" s="4" t="s">
        <v>14</v>
      </c>
      <c r="H464" s="5">
        <v>0.5444444444444444</v>
      </c>
    </row>
    <row r="465" spans="1:8">
      <c r="A465" s="4">
        <v>10462</v>
      </c>
      <c r="B465" s="4" t="s">
        <v>5</v>
      </c>
      <c r="C465" s="4" t="s">
        <v>12</v>
      </c>
      <c r="D465" s="6">
        <v>55348039</v>
      </c>
      <c r="E465" s="4" t="s">
        <v>10</v>
      </c>
      <c r="F465" s="7">
        <v>19.02</v>
      </c>
      <c r="G465" s="4" t="s">
        <v>9</v>
      </c>
      <c r="H465" s="5">
        <v>0.92152777777777783</v>
      </c>
    </row>
    <row r="466" spans="1:8">
      <c r="A466" s="4">
        <v>10463</v>
      </c>
      <c r="B466" s="4" t="s">
        <v>6</v>
      </c>
      <c r="C466" s="4" t="s">
        <v>11</v>
      </c>
      <c r="D466" s="6">
        <v>50785284</v>
      </c>
      <c r="E466" s="4" t="s">
        <v>10</v>
      </c>
      <c r="F466" s="7">
        <v>19.66</v>
      </c>
      <c r="G466" s="4" t="s">
        <v>14</v>
      </c>
      <c r="H466" s="5">
        <v>4.2361111111111106E-2</v>
      </c>
    </row>
    <row r="467" spans="1:8">
      <c r="A467" s="4">
        <v>10464</v>
      </c>
      <c r="B467" s="4" t="s">
        <v>7</v>
      </c>
      <c r="C467" s="4" t="s">
        <v>11</v>
      </c>
      <c r="D467" s="6">
        <v>92997267</v>
      </c>
      <c r="E467" s="4" t="s">
        <v>13</v>
      </c>
      <c r="F467" s="7">
        <v>168.1</v>
      </c>
      <c r="G467" s="4" t="s">
        <v>14</v>
      </c>
      <c r="H467" s="5">
        <v>0.68194444444444446</v>
      </c>
    </row>
    <row r="468" spans="1:8">
      <c r="A468" s="4">
        <v>10465</v>
      </c>
      <c r="B468" s="4" t="s">
        <v>7</v>
      </c>
      <c r="C468" s="4" t="s">
        <v>11</v>
      </c>
      <c r="D468" s="6">
        <v>30255549</v>
      </c>
      <c r="E468" s="4" t="s">
        <v>10</v>
      </c>
      <c r="F468" s="7">
        <v>16.829999999999998</v>
      </c>
      <c r="G468" s="4" t="s">
        <v>14</v>
      </c>
      <c r="H468" s="5">
        <v>0.33888888888888885</v>
      </c>
    </row>
    <row r="469" spans="1:8">
      <c r="A469" s="4">
        <v>10466</v>
      </c>
      <c r="B469" s="4" t="s">
        <v>6</v>
      </c>
      <c r="C469" s="4" t="s">
        <v>11</v>
      </c>
      <c r="D469" s="6">
        <v>85660114</v>
      </c>
      <c r="E469" s="4" t="s">
        <v>13</v>
      </c>
      <c r="F469" s="7">
        <v>23.89</v>
      </c>
      <c r="G469" s="4" t="s">
        <v>14</v>
      </c>
      <c r="H469" s="5">
        <v>0</v>
      </c>
    </row>
    <row r="470" spans="1:8">
      <c r="A470" s="4">
        <v>10467</v>
      </c>
      <c r="B470" s="4" t="s">
        <v>5</v>
      </c>
      <c r="C470" s="4" t="s">
        <v>11</v>
      </c>
      <c r="D470" s="6">
        <v>43913307</v>
      </c>
      <c r="E470" s="4" t="s">
        <v>10</v>
      </c>
      <c r="F470" s="7">
        <v>16.73</v>
      </c>
      <c r="G470" s="4" t="s">
        <v>9</v>
      </c>
      <c r="H470" s="5">
        <v>0.80555555555555547</v>
      </c>
    </row>
    <row r="471" spans="1:8">
      <c r="A471" s="4">
        <v>10468</v>
      </c>
      <c r="B471" s="4" t="s">
        <v>5</v>
      </c>
      <c r="C471" s="4" t="s">
        <v>11</v>
      </c>
      <c r="D471" s="6">
        <v>47286881</v>
      </c>
      <c r="E471" s="4" t="s">
        <v>13</v>
      </c>
      <c r="F471" s="7">
        <v>22.05</v>
      </c>
      <c r="G471" s="4" t="s">
        <v>9</v>
      </c>
      <c r="H471" s="5">
        <v>0.43541666666666662</v>
      </c>
    </row>
    <row r="472" spans="1:8">
      <c r="A472" s="4">
        <v>10469</v>
      </c>
      <c r="B472" s="4" t="s">
        <v>4</v>
      </c>
      <c r="C472" s="4" t="s">
        <v>12</v>
      </c>
      <c r="D472" s="6">
        <v>62265606</v>
      </c>
      <c r="E472" s="4" t="s">
        <v>13</v>
      </c>
      <c r="F472" s="7">
        <v>17.88</v>
      </c>
      <c r="G472" s="4" t="s">
        <v>14</v>
      </c>
      <c r="H472" s="5">
        <v>0.25416666666666665</v>
      </c>
    </row>
    <row r="473" spans="1:8">
      <c r="A473" s="4">
        <v>10470</v>
      </c>
      <c r="B473" s="4" t="s">
        <v>7</v>
      </c>
      <c r="C473" s="4" t="s">
        <v>11</v>
      </c>
      <c r="D473" s="6">
        <v>63133211</v>
      </c>
      <c r="E473" s="4" t="s">
        <v>13</v>
      </c>
      <c r="F473" s="7">
        <v>15.18</v>
      </c>
      <c r="G473" s="4" t="s">
        <v>9</v>
      </c>
      <c r="H473" s="5">
        <v>0.80902777777777779</v>
      </c>
    </row>
    <row r="474" spans="1:8">
      <c r="A474" s="4">
        <v>10471</v>
      </c>
      <c r="B474" s="4" t="s">
        <v>7</v>
      </c>
      <c r="C474" s="4" t="s">
        <v>12</v>
      </c>
      <c r="D474" s="6">
        <v>24646414</v>
      </c>
      <c r="E474" s="4" t="s">
        <v>10</v>
      </c>
      <c r="F474" s="7">
        <v>15.62</v>
      </c>
      <c r="G474" s="4" t="s">
        <v>9</v>
      </c>
      <c r="H474" s="5">
        <v>0.12708333333333333</v>
      </c>
    </row>
    <row r="475" spans="1:8">
      <c r="A475" s="4">
        <v>10472</v>
      </c>
      <c r="B475" s="4" t="s">
        <v>4</v>
      </c>
      <c r="C475" s="4" t="s">
        <v>11</v>
      </c>
      <c r="D475" s="6">
        <v>65043803</v>
      </c>
      <c r="E475" s="4" t="s">
        <v>10</v>
      </c>
      <c r="F475" s="7">
        <v>20.58</v>
      </c>
      <c r="G475" s="4" t="s">
        <v>9</v>
      </c>
      <c r="H475" s="5">
        <v>0.75138888888888899</v>
      </c>
    </row>
    <row r="476" spans="1:8">
      <c r="H476" s="4"/>
    </row>
    <row r="477" spans="1:8">
      <c r="H477" s="4"/>
    </row>
    <row r="478" spans="1:8">
      <c r="H478" s="4"/>
    </row>
    <row r="479" spans="1:8">
      <c r="H479" s="4"/>
    </row>
    <row r="480" spans="1:8">
      <c r="H480" s="4"/>
    </row>
    <row r="481" spans="8:8">
      <c r="H481" s="4"/>
    </row>
    <row r="482" spans="8:8">
      <c r="H482" s="4"/>
    </row>
    <row r="483" spans="8:8">
      <c r="H483" s="4"/>
    </row>
    <row r="484" spans="8:8">
      <c r="H484" s="4"/>
    </row>
    <row r="485" spans="8:8">
      <c r="H485" s="4"/>
    </row>
    <row r="486" spans="8:8">
      <c r="H486" s="4"/>
    </row>
    <row r="487" spans="8:8">
      <c r="H487" s="4"/>
    </row>
    <row r="488" spans="8:8">
      <c r="H488" s="4"/>
    </row>
    <row r="489" spans="8:8">
      <c r="H489" s="4"/>
    </row>
    <row r="490" spans="8:8">
      <c r="H490" s="4"/>
    </row>
    <row r="491" spans="8:8">
      <c r="H491" s="4"/>
    </row>
    <row r="492" spans="8:8">
      <c r="H492" s="4"/>
    </row>
    <row r="493" spans="8:8">
      <c r="H493" s="4"/>
    </row>
    <row r="494" spans="8:8">
      <c r="H494" s="4"/>
    </row>
    <row r="495" spans="8:8">
      <c r="H495" s="4"/>
    </row>
    <row r="496" spans="8:8">
      <c r="H496" s="4"/>
    </row>
    <row r="497" spans="8:8">
      <c r="H497" s="4"/>
    </row>
    <row r="498" spans="8:8">
      <c r="H498" s="4"/>
    </row>
    <row r="499" spans="8:8">
      <c r="H499" s="4"/>
    </row>
    <row r="500" spans="8:8">
      <c r="H500" s="4"/>
    </row>
    <row r="501" spans="8:8">
      <c r="H501" s="4"/>
    </row>
    <row r="502" spans="8:8">
      <c r="H502" s="4"/>
    </row>
    <row r="503" spans="8:8">
      <c r="H503" s="4"/>
    </row>
    <row r="504" spans="8:8">
      <c r="H504" s="4"/>
    </row>
    <row r="505" spans="8:8">
      <c r="H505" s="4"/>
    </row>
    <row r="506" spans="8:8">
      <c r="H506" s="4"/>
    </row>
    <row r="507" spans="8:8">
      <c r="H507" s="4"/>
    </row>
    <row r="508" spans="8:8">
      <c r="H508" s="4"/>
    </row>
    <row r="509" spans="8:8">
      <c r="H509" s="4"/>
    </row>
    <row r="510" spans="8:8">
      <c r="H510" s="4"/>
    </row>
    <row r="511" spans="8:8">
      <c r="H511" s="4"/>
    </row>
    <row r="512" spans="8:8">
      <c r="H512" s="4"/>
    </row>
    <row r="513" spans="6:8">
      <c r="H513" s="4"/>
    </row>
    <row r="514" spans="6:8">
      <c r="F514" s="7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B5891-7A97-4A4C-B19D-324E9A43FC14}">
  <dimension ref="A1:F14"/>
  <sheetViews>
    <sheetView workbookViewId="0">
      <selection activeCell="C2" sqref="C2"/>
    </sheetView>
  </sheetViews>
  <sheetFormatPr defaultColWidth="10.59765625" defaultRowHeight="15"/>
  <cols>
    <col min="1" max="1" width="20.59765625" style="15" bestFit="1" customWidth="1"/>
    <col min="2" max="2" width="9.5" style="15" bestFit="1" customWidth="1"/>
    <col min="3" max="3" width="11.09765625" style="15" bestFit="1" customWidth="1"/>
    <col min="4" max="4" width="10.59765625" style="15"/>
    <col min="5" max="5" width="8.09765625" style="15" bestFit="1" customWidth="1"/>
    <col min="6" max="6" width="8" style="15" bestFit="1" customWidth="1"/>
    <col min="7" max="16384" width="10.59765625" style="15"/>
  </cols>
  <sheetData>
    <row r="1" spans="1:6" ht="15.6">
      <c r="A1" s="23" t="s">
        <v>35</v>
      </c>
      <c r="B1" s="23" t="s">
        <v>33</v>
      </c>
      <c r="C1" s="25">
        <v>50000</v>
      </c>
      <c r="D1" s="24"/>
      <c r="E1" s="15">
        <v>0</v>
      </c>
      <c r="F1" s="19">
        <v>0.1</v>
      </c>
    </row>
    <row r="2" spans="1:6" ht="15.6">
      <c r="A2" s="23" t="s">
        <v>34</v>
      </c>
      <c r="B2" s="23" t="s">
        <v>32</v>
      </c>
      <c r="C2" s="22">
        <f>VLOOKUP(C1,E1:F7,2,TRUE)</f>
        <v>0.25</v>
      </c>
      <c r="D2" s="21"/>
      <c r="E2" s="15">
        <v>9076</v>
      </c>
      <c r="F2" s="19">
        <v>0.15</v>
      </c>
    </row>
    <row r="3" spans="1:6" ht="15.6">
      <c r="C3" s="21"/>
      <c r="D3" s="21"/>
      <c r="E3" s="15">
        <v>36901</v>
      </c>
      <c r="F3" s="19">
        <v>0.25</v>
      </c>
    </row>
    <row r="4" spans="1:6" ht="15.6">
      <c r="A4" s="20" t="s">
        <v>33</v>
      </c>
      <c r="B4" s="20" t="s">
        <v>32</v>
      </c>
      <c r="E4" s="15">
        <v>89351</v>
      </c>
      <c r="F4" s="19">
        <v>0.28000000000000003</v>
      </c>
    </row>
    <row r="5" spans="1:6" ht="15.6">
      <c r="A5" s="18" t="s">
        <v>31</v>
      </c>
      <c r="B5" s="19">
        <v>0.1</v>
      </c>
      <c r="E5" s="15">
        <v>186351</v>
      </c>
      <c r="F5" s="19">
        <v>0.33</v>
      </c>
    </row>
    <row r="6" spans="1:6" ht="15.6">
      <c r="A6" s="18" t="s">
        <v>30</v>
      </c>
      <c r="B6" s="19">
        <v>0.15</v>
      </c>
      <c r="E6" s="15">
        <v>405101</v>
      </c>
      <c r="F6" s="19">
        <v>0.35</v>
      </c>
    </row>
    <row r="7" spans="1:6" ht="15.6">
      <c r="A7" s="18" t="s">
        <v>29</v>
      </c>
      <c r="B7" s="19">
        <v>0.25</v>
      </c>
      <c r="E7" s="15">
        <v>406751</v>
      </c>
      <c r="F7" s="17">
        <v>0.39600000000000002</v>
      </c>
    </row>
    <row r="8" spans="1:6" ht="15.6">
      <c r="A8" s="18" t="s">
        <v>28</v>
      </c>
      <c r="B8" s="19">
        <v>0.28000000000000003</v>
      </c>
    </row>
    <row r="9" spans="1:6" ht="15.6">
      <c r="A9" s="18" t="s">
        <v>27</v>
      </c>
      <c r="B9" s="19">
        <v>0.33</v>
      </c>
    </row>
    <row r="10" spans="1:6" ht="15.6">
      <c r="A10" s="18" t="s">
        <v>26</v>
      </c>
      <c r="B10" s="19">
        <v>0.35</v>
      </c>
    </row>
    <row r="11" spans="1:6" ht="15.6">
      <c r="A11" s="18" t="s">
        <v>25</v>
      </c>
      <c r="B11" s="17">
        <v>0.39600000000000002</v>
      </c>
    </row>
    <row r="14" spans="1:6">
      <c r="B14" s="16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5EC24-BE5A-461C-AA67-25018CFC4B22}">
  <dimension ref="A1:I15"/>
  <sheetViews>
    <sheetView workbookViewId="0">
      <selection activeCell="I8" sqref="I8"/>
    </sheetView>
  </sheetViews>
  <sheetFormatPr defaultColWidth="10.59765625" defaultRowHeight="13.8"/>
  <cols>
    <col min="1" max="1" width="14.3984375" style="26" bestFit="1" customWidth="1"/>
    <col min="2" max="6" width="10.59765625" style="26"/>
    <col min="7" max="7" width="3.59765625" style="26" customWidth="1"/>
    <col min="8" max="16384" width="10.59765625" style="26"/>
  </cols>
  <sheetData>
    <row r="1" spans="1:9">
      <c r="A1" s="28" t="s">
        <v>58</v>
      </c>
      <c r="B1" s="30"/>
      <c r="C1" s="30"/>
      <c r="D1" s="30"/>
      <c r="E1" s="30"/>
      <c r="F1" s="30"/>
      <c r="H1" s="36" t="s">
        <v>57</v>
      </c>
    </row>
    <row r="2" spans="1:9">
      <c r="A2" s="28"/>
      <c r="B2" s="30"/>
      <c r="C2" s="30"/>
      <c r="D2" s="35" t="s">
        <v>56</v>
      </c>
      <c r="E2" s="30"/>
      <c r="F2" s="30"/>
    </row>
    <row r="3" spans="1:9" ht="14.4" thickBot="1">
      <c r="A3" s="34" t="s">
        <v>48</v>
      </c>
      <c r="B3" s="33" t="s">
        <v>55</v>
      </c>
      <c r="C3" s="33" t="s">
        <v>46</v>
      </c>
      <c r="D3" s="33" t="s">
        <v>54</v>
      </c>
      <c r="E3" s="33" t="s">
        <v>53</v>
      </c>
      <c r="F3" s="33" t="s">
        <v>52</v>
      </c>
      <c r="H3" s="32" t="s">
        <v>51</v>
      </c>
      <c r="I3" s="30"/>
    </row>
    <row r="4" spans="1:9">
      <c r="A4" s="28" t="s">
        <v>50</v>
      </c>
      <c r="B4" s="27">
        <v>7792</v>
      </c>
      <c r="C4" s="27">
        <v>5554</v>
      </c>
      <c r="D4" s="27">
        <v>3105</v>
      </c>
      <c r="E4" s="27">
        <v>3168</v>
      </c>
      <c r="F4" s="27">
        <v>10350</v>
      </c>
      <c r="H4" s="28"/>
      <c r="I4" s="30"/>
    </row>
    <row r="5" spans="1:9">
      <c r="A5" s="28" t="s">
        <v>49</v>
      </c>
      <c r="B5" s="27">
        <v>7268</v>
      </c>
      <c r="C5" s="27">
        <v>3024</v>
      </c>
      <c r="D5" s="27">
        <v>3228</v>
      </c>
      <c r="E5" s="27">
        <v>3751</v>
      </c>
      <c r="F5" s="27">
        <v>8965</v>
      </c>
      <c r="H5" s="28" t="s">
        <v>48</v>
      </c>
      <c r="I5" s="31" t="s">
        <v>40</v>
      </c>
    </row>
    <row r="6" spans="1:9">
      <c r="A6" s="28" t="s">
        <v>47</v>
      </c>
      <c r="B6" s="27">
        <v>7049</v>
      </c>
      <c r="C6" s="27">
        <v>5543</v>
      </c>
      <c r="D6" s="27">
        <v>2147</v>
      </c>
      <c r="E6" s="27">
        <v>3319</v>
      </c>
      <c r="F6" s="27">
        <v>6827</v>
      </c>
      <c r="H6" s="28" t="s">
        <v>17</v>
      </c>
      <c r="I6" s="31" t="s">
        <v>46</v>
      </c>
    </row>
    <row r="7" spans="1:9">
      <c r="A7" s="28" t="s">
        <v>45</v>
      </c>
      <c r="B7" s="27">
        <v>7560</v>
      </c>
      <c r="C7" s="27">
        <v>5232</v>
      </c>
      <c r="D7" s="27">
        <v>2636</v>
      </c>
      <c r="E7" s="27">
        <v>4057</v>
      </c>
      <c r="F7" s="27">
        <v>8544</v>
      </c>
      <c r="H7" s="28"/>
      <c r="I7" s="30"/>
    </row>
    <row r="8" spans="1:9">
      <c r="A8" s="28" t="s">
        <v>44</v>
      </c>
      <c r="B8" s="27">
        <v>8233</v>
      </c>
      <c r="C8" s="27">
        <v>5450</v>
      </c>
      <c r="D8" s="27">
        <v>2726</v>
      </c>
      <c r="E8" s="27">
        <v>3837</v>
      </c>
      <c r="F8" s="27">
        <v>7535</v>
      </c>
      <c r="H8" s="28" t="s">
        <v>43</v>
      </c>
      <c r="I8" s="29">
        <f>INDEX(B4:F15,MATCH(I5,A4:A15,0),MATCH(I6,B3:F3,0))</f>
        <v>3920</v>
      </c>
    </row>
    <row r="9" spans="1:9">
      <c r="A9" s="28" t="s">
        <v>42</v>
      </c>
      <c r="B9" s="27">
        <v>8629</v>
      </c>
      <c r="C9" s="27">
        <v>3943</v>
      </c>
      <c r="D9" s="27">
        <v>2705</v>
      </c>
      <c r="E9" s="27">
        <v>4664</v>
      </c>
      <c r="F9" s="27">
        <v>9070</v>
      </c>
    </row>
    <row r="10" spans="1:9">
      <c r="A10" s="28" t="s">
        <v>41</v>
      </c>
      <c r="B10" s="27">
        <v>8702</v>
      </c>
      <c r="C10" s="27">
        <v>5991</v>
      </c>
      <c r="D10" s="27">
        <v>2891</v>
      </c>
      <c r="E10" s="27">
        <v>5418</v>
      </c>
      <c r="F10" s="27">
        <v>8389</v>
      </c>
    </row>
    <row r="11" spans="1:9">
      <c r="A11" s="28" t="s">
        <v>40</v>
      </c>
      <c r="B11" s="27">
        <v>9215</v>
      </c>
      <c r="C11" s="27">
        <v>3920</v>
      </c>
      <c r="D11" s="27">
        <v>2782</v>
      </c>
      <c r="E11" s="27">
        <v>4085</v>
      </c>
      <c r="F11" s="27">
        <v>7367</v>
      </c>
    </row>
    <row r="12" spans="1:9">
      <c r="A12" s="28" t="s">
        <v>39</v>
      </c>
      <c r="B12" s="27">
        <v>8986</v>
      </c>
      <c r="C12" s="27">
        <v>4753</v>
      </c>
      <c r="D12" s="27">
        <v>2524</v>
      </c>
      <c r="E12" s="27">
        <v>5575</v>
      </c>
      <c r="F12" s="27">
        <v>5377</v>
      </c>
    </row>
    <row r="13" spans="1:9">
      <c r="A13" s="28" t="s">
        <v>38</v>
      </c>
      <c r="B13" s="27">
        <v>8654</v>
      </c>
      <c r="C13" s="27">
        <v>4746</v>
      </c>
      <c r="D13" s="27">
        <v>3258</v>
      </c>
      <c r="E13" s="27">
        <v>5333</v>
      </c>
      <c r="F13" s="27">
        <v>7645</v>
      </c>
    </row>
    <row r="14" spans="1:9">
      <c r="A14" s="28" t="s">
        <v>37</v>
      </c>
      <c r="B14" s="27">
        <v>8315</v>
      </c>
      <c r="C14" s="27">
        <v>3566</v>
      </c>
      <c r="D14" s="27">
        <v>2144</v>
      </c>
      <c r="E14" s="27">
        <v>4924</v>
      </c>
      <c r="F14" s="27">
        <v>8173</v>
      </c>
    </row>
    <row r="15" spans="1:9">
      <c r="A15" s="28" t="s">
        <v>36</v>
      </c>
      <c r="B15" s="27">
        <v>7978</v>
      </c>
      <c r="C15" s="27">
        <v>5670</v>
      </c>
      <c r="D15" s="27">
        <v>3071</v>
      </c>
      <c r="E15" s="27">
        <v>6563</v>
      </c>
      <c r="F15" s="27">
        <v>6088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5649-CE3F-48C1-9968-FF59964C070D}">
  <dimension ref="A1:B10"/>
  <sheetViews>
    <sheetView workbookViewId="0">
      <selection activeCell="B5" sqref="B5"/>
    </sheetView>
  </sheetViews>
  <sheetFormatPr defaultColWidth="8.59765625" defaultRowHeight="14.4"/>
  <cols>
    <col min="1" max="1" width="22.8984375" style="37" customWidth="1"/>
    <col min="2" max="16384" width="8.59765625" style="37"/>
  </cols>
  <sheetData>
    <row r="1" spans="1:2">
      <c r="A1" s="52" t="s">
        <v>63</v>
      </c>
    </row>
    <row r="2" spans="1:2">
      <c r="A2" s="51" t="s">
        <v>62</v>
      </c>
    </row>
    <row r="3" spans="1:2" ht="15" thickBot="1"/>
    <row r="4" spans="1:2">
      <c r="A4" s="50" t="s">
        <v>61</v>
      </c>
      <c r="B4" s="49">
        <v>50</v>
      </c>
    </row>
    <row r="5" spans="1:2">
      <c r="A5" s="48" t="s">
        <v>60</v>
      </c>
      <c r="B5" s="47">
        <f>1/6</f>
        <v>0.16666666666666666</v>
      </c>
    </row>
    <row r="6" spans="1:2" ht="15" thickBot="1">
      <c r="A6" s="46" t="s">
        <v>59</v>
      </c>
      <c r="B6" s="45">
        <f ca="1">IF(AND(B4&lt;&gt;"",B6&lt;&gt;""),B6/B4,"")</f>
        <v>0</v>
      </c>
    </row>
    <row r="7" spans="1:2" ht="15" thickBot="1">
      <c r="A7" s="44"/>
    </row>
    <row r="8" spans="1:2">
      <c r="A8" s="43" t="s">
        <v>61</v>
      </c>
      <c r="B8" s="42">
        <f ca="1">IF(AND(B5&lt;&gt;""),B6/B5,"")</f>
        <v>0</v>
      </c>
    </row>
    <row r="9" spans="1:2">
      <c r="A9" s="41" t="s">
        <v>60</v>
      </c>
      <c r="B9" s="40">
        <f ca="1">IF(AND(B4&lt;&gt;"",B6&lt;&gt;""),B6/B4,"")</f>
        <v>0</v>
      </c>
    </row>
    <row r="10" spans="1:2" ht="15" thickBot="1">
      <c r="A10" s="39" t="s">
        <v>59</v>
      </c>
      <c r="B10" s="38">
        <f>IF(AND(B4&lt;&gt;"",B5&lt;&gt;""),B4*B5,"")</f>
        <v>8.3333333333333321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D1C6-C271-4734-A2AD-C44C95D032D5}">
  <dimension ref="A1:F21"/>
  <sheetViews>
    <sheetView workbookViewId="0">
      <selection activeCell="B7" sqref="B7"/>
    </sheetView>
  </sheetViews>
  <sheetFormatPr defaultColWidth="8.09765625" defaultRowHeight="13.2"/>
  <cols>
    <col min="1" max="1" width="34.3984375" style="60" bestFit="1" customWidth="1"/>
    <col min="2" max="2" width="16.8984375" style="60" customWidth="1"/>
    <col min="3" max="3" width="8.09765625" style="60"/>
    <col min="4" max="4" width="10.5" style="60" bestFit="1" customWidth="1"/>
    <col min="5" max="5" width="10.09765625" style="60" bestFit="1" customWidth="1"/>
    <col min="6" max="6" width="10.19921875" style="60" bestFit="1" customWidth="1"/>
    <col min="7" max="16384" width="8.09765625" style="60"/>
  </cols>
  <sheetData>
    <row r="1" spans="1:6">
      <c r="A1" s="66" t="s">
        <v>84</v>
      </c>
    </row>
    <row r="3" spans="1:6">
      <c r="A3" s="66" t="s">
        <v>83</v>
      </c>
      <c r="E3" s="81"/>
      <c r="F3" s="81"/>
    </row>
    <row r="4" spans="1:6">
      <c r="D4" s="62"/>
      <c r="E4" s="61"/>
      <c r="F4" s="61"/>
    </row>
    <row r="5" spans="1:6">
      <c r="A5" s="80" t="s">
        <v>82</v>
      </c>
      <c r="B5" s="79"/>
      <c r="D5" s="62"/>
      <c r="E5" s="61"/>
      <c r="F5" s="61"/>
    </row>
    <row r="6" spans="1:6">
      <c r="A6" s="76" t="s">
        <v>81</v>
      </c>
      <c r="B6" s="75">
        <v>25000</v>
      </c>
      <c r="D6" s="62"/>
      <c r="E6" s="61"/>
      <c r="F6" s="61"/>
    </row>
    <row r="7" spans="1:6">
      <c r="A7" s="76" t="s">
        <v>80</v>
      </c>
      <c r="B7" s="75">
        <v>85</v>
      </c>
      <c r="D7" s="62"/>
      <c r="E7" s="61"/>
      <c r="F7" s="61"/>
    </row>
    <row r="8" spans="1:6">
      <c r="A8" s="74"/>
      <c r="B8" s="77"/>
      <c r="D8" s="62"/>
      <c r="E8" s="61"/>
      <c r="F8" s="61"/>
    </row>
    <row r="9" spans="1:6">
      <c r="A9" s="78" t="s">
        <v>79</v>
      </c>
      <c r="B9" s="77"/>
      <c r="D9" s="62"/>
      <c r="E9" s="61"/>
      <c r="F9" s="61"/>
    </row>
    <row r="10" spans="1:6">
      <c r="A10" s="76" t="s">
        <v>78</v>
      </c>
      <c r="B10" s="75">
        <v>99</v>
      </c>
      <c r="D10" s="62"/>
      <c r="E10" s="61"/>
      <c r="F10" s="61"/>
    </row>
    <row r="11" spans="1:6">
      <c r="A11" s="74"/>
      <c r="B11" s="73"/>
      <c r="D11" s="62"/>
      <c r="E11" s="61"/>
      <c r="F11" s="61"/>
    </row>
    <row r="12" spans="1:6">
      <c r="A12" s="72" t="s">
        <v>77</v>
      </c>
      <c r="B12" s="71">
        <v>1500</v>
      </c>
      <c r="D12" s="62"/>
      <c r="E12" s="61"/>
      <c r="F12" s="61"/>
    </row>
    <row r="13" spans="1:6">
      <c r="A13" s="66"/>
      <c r="D13" s="62"/>
      <c r="E13" s="61"/>
      <c r="F13" s="61"/>
    </row>
    <row r="14" spans="1:6">
      <c r="A14" s="66" t="s">
        <v>76</v>
      </c>
      <c r="D14" s="62"/>
      <c r="E14" s="61"/>
      <c r="F14" s="61"/>
    </row>
    <row r="15" spans="1:6">
      <c r="A15" s="66"/>
      <c r="D15" s="62"/>
      <c r="E15" s="61"/>
      <c r="F15" s="61"/>
    </row>
    <row r="16" spans="1:6">
      <c r="A16" s="70" t="s">
        <v>75</v>
      </c>
      <c r="B16" s="69">
        <f>B6+B7*B12</f>
        <v>152500</v>
      </c>
      <c r="D16" s="62"/>
      <c r="E16" s="61"/>
      <c r="F16" s="61"/>
    </row>
    <row r="17" spans="1:6">
      <c r="A17" s="68" t="s">
        <v>74</v>
      </c>
      <c r="B17" s="67">
        <f>B12*B10</f>
        <v>148500</v>
      </c>
      <c r="D17" s="62"/>
      <c r="E17" s="61"/>
      <c r="F17" s="61"/>
    </row>
    <row r="18" spans="1:6">
      <c r="A18" s="66"/>
      <c r="B18" s="61"/>
      <c r="D18" s="62"/>
      <c r="E18" s="61"/>
      <c r="F18" s="61"/>
    </row>
    <row r="19" spans="1:6">
      <c r="A19" s="64" t="s">
        <v>73</v>
      </c>
      <c r="B19" s="65">
        <f>B16-B17</f>
        <v>4000</v>
      </c>
      <c r="D19" s="62"/>
      <c r="E19" s="61"/>
      <c r="F19" s="61"/>
    </row>
    <row r="20" spans="1:6">
      <c r="A20" s="64" t="s">
        <v>72</v>
      </c>
      <c r="B20" s="63" t="str">
        <f>IF(B19&lt;=0, "Manufacture", "Outsource")</f>
        <v>Outsource</v>
      </c>
      <c r="D20" s="62"/>
      <c r="E20" s="61"/>
      <c r="F20" s="61"/>
    </row>
    <row r="21" spans="1:6">
      <c r="D21" s="62"/>
      <c r="E21" s="61"/>
      <c r="F21" s="61"/>
    </row>
  </sheetData>
  <dataConsolidate/>
  <dataValidations count="1">
    <dataValidation type="decimal" allowBlank="1" showInputMessage="1" showErrorMessage="1" errorTitle="Invalid Number" error="The unit variable cost must be between $10.00 and $100.00." sqref="B7" xr:uid="{00000000-0002-0000-0000-000000000000}">
      <formula1>10</formula1>
      <formula2>100</formula2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350D5-440F-42D6-BE82-369E357912F8}">
  <dimension ref="A1:F88"/>
  <sheetViews>
    <sheetView topLeftCell="A3" workbookViewId="0">
      <selection activeCell="F5" sqref="F5"/>
    </sheetView>
  </sheetViews>
  <sheetFormatPr defaultColWidth="8.09765625" defaultRowHeight="13.2"/>
  <cols>
    <col min="1" max="1" width="11.3984375" style="53" customWidth="1"/>
    <col min="2" max="2" width="16.5" style="53" bestFit="1" customWidth="1"/>
    <col min="3" max="4" width="10.09765625" style="53" bestFit="1" customWidth="1"/>
    <col min="5" max="5" width="11.3984375" style="53" bestFit="1" customWidth="1"/>
    <col min="6" max="6" width="15.59765625" style="53" bestFit="1" customWidth="1"/>
    <col min="7" max="16384" width="8.09765625" style="4"/>
  </cols>
  <sheetData>
    <row r="1" spans="1:6">
      <c r="A1" s="59" t="s">
        <v>71</v>
      </c>
    </row>
    <row r="3" spans="1:6" s="57" customFormat="1" ht="13.8" thickBot="1">
      <c r="A3" s="58" t="s">
        <v>70</v>
      </c>
      <c r="B3" s="58" t="s">
        <v>69</v>
      </c>
      <c r="C3" s="58" t="s">
        <v>68</v>
      </c>
      <c r="D3" s="58" t="s">
        <v>67</v>
      </c>
      <c r="E3" s="58" t="s">
        <v>66</v>
      </c>
      <c r="F3" s="58" t="s">
        <v>65</v>
      </c>
    </row>
    <row r="4" spans="1:6" ht="16.2" thickTop="1">
      <c r="A4" s="54">
        <v>1</v>
      </c>
      <c r="B4" s="56">
        <v>0.51</v>
      </c>
      <c r="C4" s="55">
        <v>170</v>
      </c>
      <c r="D4" s="55">
        <f t="shared" ref="D4:D35" si="0">B4*C4</f>
        <v>86.7</v>
      </c>
      <c r="E4" s="54">
        <v>1</v>
      </c>
      <c r="F4" s="54">
        <v>2</v>
      </c>
    </row>
    <row r="5" spans="1:6" ht="15.6">
      <c r="A5" s="54">
        <v>2</v>
      </c>
      <c r="B5" s="56">
        <v>0.32</v>
      </c>
      <c r="C5" s="55">
        <v>181</v>
      </c>
      <c r="D5" s="55">
        <f t="shared" si="0"/>
        <v>57.92</v>
      </c>
      <c r="E5" s="54">
        <v>3</v>
      </c>
      <c r="F5" s="54">
        <v>4</v>
      </c>
    </row>
    <row r="6" spans="1:6" ht="15.6">
      <c r="A6" s="54">
        <v>3</v>
      </c>
      <c r="B6" s="56">
        <v>0.2</v>
      </c>
      <c r="C6" s="55">
        <v>203</v>
      </c>
      <c r="D6" s="55">
        <f t="shared" si="0"/>
        <v>40.6</v>
      </c>
      <c r="E6" s="54">
        <v>2</v>
      </c>
      <c r="F6" s="54">
        <v>2</v>
      </c>
    </row>
    <row r="7" spans="1:6" ht="15.6">
      <c r="A7" s="54">
        <v>4</v>
      </c>
      <c r="B7" s="56">
        <v>0.22</v>
      </c>
      <c r="C7" s="55">
        <v>249</v>
      </c>
      <c r="D7" s="55">
        <f t="shared" si="0"/>
        <v>54.78</v>
      </c>
      <c r="E7" s="54">
        <v>5</v>
      </c>
      <c r="F7" s="54">
        <v>1</v>
      </c>
    </row>
    <row r="8" spans="1:6" ht="15.6">
      <c r="A8" s="54">
        <v>5</v>
      </c>
      <c r="B8" s="56">
        <v>0.21</v>
      </c>
      <c r="C8" s="55">
        <v>476</v>
      </c>
      <c r="D8" s="55">
        <f t="shared" si="0"/>
        <v>99.96</v>
      </c>
      <c r="E8" s="54">
        <v>5</v>
      </c>
      <c r="F8" s="54">
        <v>1</v>
      </c>
    </row>
    <row r="9" spans="1:6" ht="15.6">
      <c r="A9" s="54">
        <v>6</v>
      </c>
      <c r="B9" s="56">
        <v>0.21</v>
      </c>
      <c r="C9" s="55">
        <v>476</v>
      </c>
      <c r="D9" s="55">
        <f t="shared" si="0"/>
        <v>99.96</v>
      </c>
      <c r="E9" s="54">
        <v>5</v>
      </c>
      <c r="F9" s="54">
        <v>4</v>
      </c>
    </row>
    <row r="10" spans="1:6" ht="15.6">
      <c r="A10" s="54">
        <v>7</v>
      </c>
      <c r="B10" s="56">
        <v>0.22</v>
      </c>
      <c r="C10" s="55">
        <v>635</v>
      </c>
      <c r="D10" s="55">
        <f t="shared" si="0"/>
        <v>139.69999999999999</v>
      </c>
      <c r="E10" s="54">
        <v>2</v>
      </c>
      <c r="F10" s="54">
        <v>3</v>
      </c>
    </row>
    <row r="11" spans="1:6" ht="15.6">
      <c r="A11" s="54">
        <v>8</v>
      </c>
      <c r="B11" s="56">
        <v>0.34</v>
      </c>
      <c r="C11" s="55">
        <v>856</v>
      </c>
      <c r="D11" s="55">
        <f t="shared" si="0"/>
        <v>291.04000000000002</v>
      </c>
      <c r="E11" s="54">
        <v>3</v>
      </c>
      <c r="F11" s="54">
        <v>3</v>
      </c>
    </row>
    <row r="12" spans="1:6" ht="15.6">
      <c r="A12" s="54">
        <v>9</v>
      </c>
      <c r="B12" s="56">
        <v>0.26</v>
      </c>
      <c r="C12" s="55">
        <v>1062</v>
      </c>
      <c r="D12" s="55">
        <f t="shared" si="0"/>
        <v>276.12</v>
      </c>
      <c r="E12" s="54">
        <v>4</v>
      </c>
      <c r="F12" s="54">
        <v>2</v>
      </c>
    </row>
    <row r="13" spans="1:6" ht="15.6">
      <c r="A13" s="54">
        <v>10</v>
      </c>
      <c r="B13" s="56">
        <v>0.16550000000000001</v>
      </c>
      <c r="C13" s="55">
        <v>1110</v>
      </c>
      <c r="D13" s="55">
        <f t="shared" si="0"/>
        <v>183.70500000000001</v>
      </c>
      <c r="E13" s="54">
        <v>7</v>
      </c>
      <c r="F13" s="54">
        <v>3</v>
      </c>
    </row>
    <row r="14" spans="1:6" ht="15.6">
      <c r="A14" s="54">
        <v>11</v>
      </c>
      <c r="B14" s="56">
        <v>0.2</v>
      </c>
      <c r="C14" s="55">
        <v>1153</v>
      </c>
      <c r="D14" s="55">
        <f t="shared" si="0"/>
        <v>230.60000000000002</v>
      </c>
      <c r="E14" s="54">
        <v>7</v>
      </c>
      <c r="F14" s="54">
        <v>3</v>
      </c>
    </row>
    <row r="15" spans="1:6" ht="15.6">
      <c r="A15" s="54">
        <v>12</v>
      </c>
      <c r="B15" s="56">
        <v>0.36</v>
      </c>
      <c r="C15" s="55">
        <v>1392</v>
      </c>
      <c r="D15" s="55">
        <f t="shared" si="0"/>
        <v>501.12</v>
      </c>
      <c r="E15" s="54">
        <v>4</v>
      </c>
      <c r="F15" s="54">
        <v>2</v>
      </c>
    </row>
    <row r="16" spans="1:6" ht="15.6">
      <c r="A16" s="54">
        <v>13</v>
      </c>
      <c r="B16" s="56">
        <v>0.18</v>
      </c>
      <c r="C16" s="55">
        <v>1743</v>
      </c>
      <c r="D16" s="55">
        <f t="shared" si="0"/>
        <v>313.74</v>
      </c>
      <c r="E16" s="54">
        <v>4</v>
      </c>
      <c r="F16" s="54">
        <v>2</v>
      </c>
    </row>
    <row r="17" spans="1:6" ht="15.6">
      <c r="A17" s="54">
        <v>14</v>
      </c>
      <c r="B17" s="56">
        <v>0.2</v>
      </c>
      <c r="C17" s="55">
        <v>2307</v>
      </c>
      <c r="D17" s="55">
        <f t="shared" si="0"/>
        <v>461.40000000000003</v>
      </c>
      <c r="E17" s="54">
        <v>7</v>
      </c>
      <c r="F17" s="54">
        <v>3</v>
      </c>
    </row>
    <row r="18" spans="1:6" ht="15.6">
      <c r="A18" s="54">
        <v>15</v>
      </c>
      <c r="B18" s="56">
        <v>0.05</v>
      </c>
      <c r="C18" s="55">
        <v>2534</v>
      </c>
      <c r="D18" s="55">
        <f t="shared" si="0"/>
        <v>126.7</v>
      </c>
      <c r="E18" s="54">
        <v>4</v>
      </c>
      <c r="F18" s="54">
        <v>5</v>
      </c>
    </row>
    <row r="19" spans="1:6" ht="15.6">
      <c r="A19" s="54">
        <v>16</v>
      </c>
      <c r="B19" s="56">
        <v>0.28999999999999998</v>
      </c>
      <c r="C19" s="55">
        <v>2683</v>
      </c>
      <c r="D19" s="55">
        <f t="shared" si="0"/>
        <v>778.06999999999994</v>
      </c>
      <c r="E19" s="54">
        <v>7</v>
      </c>
      <c r="F19" s="54">
        <v>2</v>
      </c>
    </row>
    <row r="20" spans="1:6" ht="15.6">
      <c r="A20" s="54">
        <v>17</v>
      </c>
      <c r="B20" s="56">
        <v>0.1</v>
      </c>
      <c r="C20" s="55">
        <v>2780</v>
      </c>
      <c r="D20" s="55">
        <f t="shared" si="0"/>
        <v>278</v>
      </c>
      <c r="E20" s="54">
        <v>2</v>
      </c>
      <c r="F20" s="54">
        <v>3</v>
      </c>
    </row>
    <row r="21" spans="1:6" ht="15.6">
      <c r="A21" s="54">
        <v>18</v>
      </c>
      <c r="B21" s="56">
        <v>0.37</v>
      </c>
      <c r="C21" s="55">
        <v>3272</v>
      </c>
      <c r="D21" s="55">
        <f t="shared" si="0"/>
        <v>1210.6399999999999</v>
      </c>
      <c r="E21" s="54">
        <v>5</v>
      </c>
      <c r="F21" s="54">
        <v>3</v>
      </c>
    </row>
    <row r="22" spans="1:6" ht="15.6">
      <c r="A22" s="54">
        <v>19</v>
      </c>
      <c r="B22" s="56">
        <v>0.6</v>
      </c>
      <c r="C22" s="55">
        <v>3864</v>
      </c>
      <c r="D22" s="55">
        <f t="shared" si="0"/>
        <v>2318.4</v>
      </c>
      <c r="E22" s="54">
        <v>7</v>
      </c>
      <c r="F22" s="54">
        <v>1</v>
      </c>
    </row>
    <row r="23" spans="1:6" ht="15.6">
      <c r="A23" s="54">
        <v>20</v>
      </c>
      <c r="B23" s="56">
        <v>0.24</v>
      </c>
      <c r="C23" s="55">
        <v>3988</v>
      </c>
      <c r="D23" s="55">
        <f t="shared" si="0"/>
        <v>957.12</v>
      </c>
      <c r="E23" s="54">
        <v>6</v>
      </c>
      <c r="F23" s="54">
        <v>3</v>
      </c>
    </row>
    <row r="24" spans="1:6" ht="15.6">
      <c r="A24" s="54">
        <v>21</v>
      </c>
      <c r="B24" s="56">
        <v>0.09</v>
      </c>
      <c r="C24" s="55">
        <v>4072</v>
      </c>
      <c r="D24" s="55">
        <f t="shared" si="0"/>
        <v>366.47999999999996</v>
      </c>
      <c r="E24" s="54">
        <v>7</v>
      </c>
      <c r="F24" s="54">
        <v>3</v>
      </c>
    </row>
    <row r="25" spans="1:6" ht="15.6">
      <c r="A25" s="54">
        <v>22</v>
      </c>
      <c r="B25" s="56">
        <v>0.5</v>
      </c>
      <c r="C25" s="55">
        <v>4190</v>
      </c>
      <c r="D25" s="55">
        <f t="shared" si="0"/>
        <v>2095</v>
      </c>
      <c r="E25" s="54">
        <v>5</v>
      </c>
      <c r="F25" s="54">
        <v>3</v>
      </c>
    </row>
    <row r="26" spans="1:6" ht="15.6">
      <c r="A26" s="54">
        <v>23</v>
      </c>
      <c r="B26" s="56">
        <v>0.17</v>
      </c>
      <c r="C26" s="55">
        <v>4219</v>
      </c>
      <c r="D26" s="55">
        <f t="shared" si="0"/>
        <v>717.23</v>
      </c>
      <c r="E26" s="54">
        <v>3</v>
      </c>
      <c r="F26" s="54">
        <v>4</v>
      </c>
    </row>
    <row r="27" spans="1:6" ht="15.6">
      <c r="A27" s="54">
        <v>24</v>
      </c>
      <c r="B27" s="56">
        <v>0.32</v>
      </c>
      <c r="C27" s="55">
        <v>4711</v>
      </c>
      <c r="D27" s="55">
        <f t="shared" si="0"/>
        <v>1507.52</v>
      </c>
      <c r="E27" s="54">
        <v>7</v>
      </c>
      <c r="F27" s="54">
        <v>1</v>
      </c>
    </row>
    <row r="28" spans="1:6" ht="15.6">
      <c r="A28" s="54">
        <v>25</v>
      </c>
      <c r="B28" s="56">
        <v>0.15</v>
      </c>
      <c r="C28" s="55">
        <v>4824</v>
      </c>
      <c r="D28" s="55">
        <f t="shared" si="0"/>
        <v>723.6</v>
      </c>
      <c r="E28" s="54">
        <v>6</v>
      </c>
      <c r="F28" s="54">
        <v>3</v>
      </c>
    </row>
    <row r="29" spans="1:6" ht="15.6">
      <c r="A29" s="54">
        <v>26</v>
      </c>
      <c r="B29" s="56">
        <v>0.1</v>
      </c>
      <c r="C29" s="55">
        <v>4878</v>
      </c>
      <c r="D29" s="55">
        <f t="shared" si="0"/>
        <v>487.8</v>
      </c>
      <c r="E29" s="54">
        <v>7</v>
      </c>
      <c r="F29" s="54">
        <v>4</v>
      </c>
    </row>
    <row r="30" spans="1:6" ht="15.6">
      <c r="A30" s="54">
        <v>27</v>
      </c>
      <c r="B30" s="56">
        <v>0.13</v>
      </c>
      <c r="C30" s="55">
        <v>5157</v>
      </c>
      <c r="D30" s="55">
        <f t="shared" si="0"/>
        <v>670.41</v>
      </c>
      <c r="E30" s="54">
        <v>7</v>
      </c>
      <c r="F30" s="54">
        <v>2</v>
      </c>
    </row>
    <row r="31" spans="1:6" ht="15.6">
      <c r="A31" s="54">
        <v>28</v>
      </c>
      <c r="B31" s="56">
        <v>0.22</v>
      </c>
      <c r="C31" s="55">
        <v>5552</v>
      </c>
      <c r="D31" s="55">
        <f t="shared" si="0"/>
        <v>1221.44</v>
      </c>
      <c r="E31" s="54">
        <v>2</v>
      </c>
      <c r="F31" s="54">
        <v>3</v>
      </c>
    </row>
    <row r="32" spans="1:6" ht="15.6">
      <c r="A32" s="54">
        <v>29</v>
      </c>
      <c r="B32" s="56">
        <v>0.17</v>
      </c>
      <c r="C32" s="55">
        <v>5876</v>
      </c>
      <c r="D32" s="55">
        <f t="shared" si="0"/>
        <v>998.92000000000007</v>
      </c>
      <c r="E32" s="54">
        <v>1</v>
      </c>
      <c r="F32" s="54">
        <v>3</v>
      </c>
    </row>
    <row r="33" spans="1:6" ht="15.6">
      <c r="A33" s="54">
        <v>30</v>
      </c>
      <c r="B33" s="56">
        <v>0.19</v>
      </c>
      <c r="C33" s="55">
        <v>5888</v>
      </c>
      <c r="D33" s="55">
        <f t="shared" si="0"/>
        <v>1118.72</v>
      </c>
      <c r="E33" s="54">
        <v>6</v>
      </c>
      <c r="F33" s="54">
        <v>4</v>
      </c>
    </row>
    <row r="34" spans="1:6" ht="15.6">
      <c r="A34" s="54">
        <v>31</v>
      </c>
      <c r="B34" s="56">
        <v>0.06</v>
      </c>
      <c r="C34" s="55">
        <v>7632</v>
      </c>
      <c r="D34" s="55">
        <f t="shared" si="0"/>
        <v>457.91999999999996</v>
      </c>
      <c r="E34" s="54">
        <v>5</v>
      </c>
      <c r="F34" s="54">
        <v>4</v>
      </c>
    </row>
    <row r="35" spans="1:6" ht="15.6">
      <c r="A35" s="54">
        <v>32</v>
      </c>
      <c r="B35" s="56">
        <v>0.23</v>
      </c>
      <c r="C35" s="55">
        <v>8058</v>
      </c>
      <c r="D35" s="55">
        <f t="shared" si="0"/>
        <v>1853.3400000000001</v>
      </c>
      <c r="E35" s="54">
        <v>3</v>
      </c>
      <c r="F35" s="54">
        <v>3</v>
      </c>
    </row>
    <row r="36" spans="1:6" ht="15.6">
      <c r="A36" s="54">
        <v>33</v>
      </c>
      <c r="B36" s="56">
        <v>0.23</v>
      </c>
      <c r="C36" s="55">
        <v>12056</v>
      </c>
      <c r="D36" s="55">
        <f t="shared" ref="D36:D63" si="1">B36*C36</f>
        <v>2772.88</v>
      </c>
      <c r="E36" s="54">
        <v>7</v>
      </c>
      <c r="F36" s="54">
        <v>2</v>
      </c>
    </row>
    <row r="37" spans="1:6" ht="15.6">
      <c r="A37" s="54">
        <v>34</v>
      </c>
      <c r="B37" s="56">
        <v>0.14000000000000001</v>
      </c>
      <c r="C37" s="55">
        <v>12981</v>
      </c>
      <c r="D37" s="55">
        <f t="shared" si="1"/>
        <v>1817.3400000000001</v>
      </c>
      <c r="E37" s="54">
        <v>2</v>
      </c>
      <c r="F37" s="54">
        <v>4</v>
      </c>
    </row>
    <row r="38" spans="1:6" ht="15.6">
      <c r="A38" s="54">
        <v>35</v>
      </c>
      <c r="B38" s="56">
        <v>0.22</v>
      </c>
      <c r="C38" s="55">
        <v>13406</v>
      </c>
      <c r="D38" s="55">
        <f t="shared" si="1"/>
        <v>2949.32</v>
      </c>
      <c r="E38" s="54">
        <v>2</v>
      </c>
      <c r="F38" s="54">
        <v>3</v>
      </c>
    </row>
    <row r="39" spans="1:6" ht="15.6">
      <c r="A39" s="54">
        <v>36</v>
      </c>
      <c r="B39" s="56">
        <v>0.14000000000000001</v>
      </c>
      <c r="C39" s="55">
        <v>15882</v>
      </c>
      <c r="D39" s="55">
        <f t="shared" si="1"/>
        <v>2223.48</v>
      </c>
      <c r="E39" s="54">
        <v>7</v>
      </c>
      <c r="F39" s="54">
        <v>3</v>
      </c>
    </row>
    <row r="40" spans="1:6" ht="15.6">
      <c r="A40" s="54">
        <v>37</v>
      </c>
      <c r="B40" s="56">
        <v>0.28000000000000003</v>
      </c>
      <c r="C40" s="55">
        <v>16343</v>
      </c>
      <c r="D40" s="55">
        <f t="shared" si="1"/>
        <v>4576.0400000000009</v>
      </c>
      <c r="E40" s="54">
        <v>3</v>
      </c>
      <c r="F40" s="54">
        <v>3</v>
      </c>
    </row>
    <row r="41" spans="1:6" ht="15.6">
      <c r="A41" s="54">
        <v>38</v>
      </c>
      <c r="B41" s="56">
        <v>0.27</v>
      </c>
      <c r="C41" s="55">
        <v>19985</v>
      </c>
      <c r="D41" s="55">
        <f t="shared" si="1"/>
        <v>5395.9500000000007</v>
      </c>
      <c r="E41" s="54">
        <v>5</v>
      </c>
      <c r="F41" s="54">
        <v>3</v>
      </c>
    </row>
    <row r="42" spans="1:6" ht="15.6">
      <c r="A42" s="54">
        <v>39</v>
      </c>
      <c r="B42" s="56">
        <v>0.03</v>
      </c>
      <c r="C42" s="55">
        <v>20160</v>
      </c>
      <c r="D42" s="55">
        <f t="shared" si="1"/>
        <v>604.79999999999995</v>
      </c>
      <c r="E42" s="54">
        <v>5</v>
      </c>
      <c r="F42" s="54">
        <v>5</v>
      </c>
    </row>
    <row r="43" spans="1:6" ht="15.6">
      <c r="A43" s="54">
        <v>40</v>
      </c>
      <c r="B43" s="56">
        <v>0.46</v>
      </c>
      <c r="C43" s="55">
        <v>26616</v>
      </c>
      <c r="D43" s="55">
        <f t="shared" si="1"/>
        <v>12243.36</v>
      </c>
      <c r="E43" s="54">
        <v>5</v>
      </c>
      <c r="F43" s="54">
        <v>2</v>
      </c>
    </row>
    <row r="44" spans="1:6" ht="15.6">
      <c r="A44" s="54">
        <v>41</v>
      </c>
      <c r="B44" s="56">
        <v>0.26</v>
      </c>
      <c r="C44" s="55">
        <v>28018</v>
      </c>
      <c r="D44" s="55">
        <f t="shared" si="1"/>
        <v>7284.68</v>
      </c>
      <c r="E44" s="54">
        <v>5</v>
      </c>
      <c r="F44" s="54">
        <v>3</v>
      </c>
    </row>
    <row r="45" spans="1:6" ht="15.6">
      <c r="A45" s="54">
        <v>42</v>
      </c>
      <c r="B45" s="56">
        <v>0.11</v>
      </c>
      <c r="C45" s="55">
        <v>28950</v>
      </c>
      <c r="D45" s="55">
        <f t="shared" si="1"/>
        <v>3184.5</v>
      </c>
      <c r="E45" s="54">
        <v>4</v>
      </c>
      <c r="F45" s="54">
        <v>4</v>
      </c>
    </row>
    <row r="46" spans="1:6" ht="15.6">
      <c r="A46" s="54">
        <v>43</v>
      </c>
      <c r="B46" s="56">
        <v>0.18</v>
      </c>
      <c r="C46" s="55">
        <v>29646</v>
      </c>
      <c r="D46" s="55">
        <f t="shared" si="1"/>
        <v>5336.28</v>
      </c>
      <c r="E46" s="54">
        <v>4</v>
      </c>
      <c r="F46" s="54">
        <v>3</v>
      </c>
    </row>
    <row r="47" spans="1:6" ht="15.6">
      <c r="A47" s="54">
        <v>44</v>
      </c>
      <c r="B47" s="56">
        <v>0.37</v>
      </c>
      <c r="C47" s="55">
        <v>31019</v>
      </c>
      <c r="D47" s="55">
        <f t="shared" si="1"/>
        <v>11477.03</v>
      </c>
      <c r="E47" s="54">
        <v>6</v>
      </c>
      <c r="F47" s="54">
        <v>1</v>
      </c>
    </row>
    <row r="48" spans="1:6" ht="15.6">
      <c r="A48" s="54">
        <v>45</v>
      </c>
      <c r="B48" s="56">
        <v>0.2</v>
      </c>
      <c r="C48" s="55">
        <v>31305</v>
      </c>
      <c r="D48" s="55">
        <f t="shared" si="1"/>
        <v>6261</v>
      </c>
      <c r="E48" s="54">
        <v>2</v>
      </c>
      <c r="F48" s="54">
        <v>3</v>
      </c>
    </row>
    <row r="49" spans="1:6" ht="15.6">
      <c r="A49" s="54">
        <v>46</v>
      </c>
      <c r="B49" s="56">
        <v>0.21</v>
      </c>
      <c r="C49" s="55">
        <v>34769</v>
      </c>
      <c r="D49" s="55">
        <f t="shared" si="1"/>
        <v>7301.49</v>
      </c>
      <c r="E49" s="54">
        <v>7</v>
      </c>
      <c r="F49" s="54">
        <v>1</v>
      </c>
    </row>
    <row r="50" spans="1:6" ht="15.6">
      <c r="A50" s="54">
        <v>47</v>
      </c>
      <c r="B50" s="56">
        <v>0.1</v>
      </c>
      <c r="C50" s="55">
        <v>34817</v>
      </c>
      <c r="D50" s="55">
        <f t="shared" si="1"/>
        <v>3481.7000000000003</v>
      </c>
      <c r="E50" s="54">
        <v>4</v>
      </c>
      <c r="F50" s="54">
        <v>3</v>
      </c>
    </row>
    <row r="51" spans="1:6" ht="15.6">
      <c r="A51" s="54">
        <v>48</v>
      </c>
      <c r="B51" s="56">
        <v>0.14000000000000001</v>
      </c>
      <c r="C51" s="55">
        <v>38609</v>
      </c>
      <c r="D51" s="55">
        <f t="shared" si="1"/>
        <v>5405.26</v>
      </c>
      <c r="E51" s="54">
        <v>1</v>
      </c>
      <c r="F51" s="54">
        <v>3</v>
      </c>
    </row>
    <row r="52" spans="1:6" ht="15.6">
      <c r="A52" s="54">
        <v>49</v>
      </c>
      <c r="B52" s="56">
        <v>0.09</v>
      </c>
      <c r="C52" s="55">
        <v>38923</v>
      </c>
      <c r="D52" s="55">
        <f t="shared" si="1"/>
        <v>3503.0699999999997</v>
      </c>
      <c r="E52" s="54">
        <v>2</v>
      </c>
      <c r="F52" s="54">
        <v>5</v>
      </c>
    </row>
    <row r="53" spans="1:6" ht="15.6">
      <c r="A53" s="54">
        <v>50</v>
      </c>
      <c r="B53" s="56">
        <v>0.16</v>
      </c>
      <c r="C53" s="55">
        <v>40536</v>
      </c>
      <c r="D53" s="55">
        <f t="shared" si="1"/>
        <v>6485.76</v>
      </c>
      <c r="E53" s="54">
        <v>4</v>
      </c>
      <c r="F53" s="54">
        <v>3</v>
      </c>
    </row>
    <row r="54" spans="1:6" ht="15.6">
      <c r="A54" s="54">
        <v>51</v>
      </c>
      <c r="B54" s="56">
        <v>0.22</v>
      </c>
      <c r="C54" s="55">
        <v>54851</v>
      </c>
      <c r="D54" s="55">
        <f t="shared" si="1"/>
        <v>12067.22</v>
      </c>
      <c r="E54" s="54">
        <v>6</v>
      </c>
      <c r="F54" s="54">
        <v>2</v>
      </c>
    </row>
    <row r="55" spans="1:6" ht="15.6">
      <c r="A55" s="54">
        <v>52</v>
      </c>
      <c r="B55" s="56">
        <v>0.21</v>
      </c>
      <c r="C55" s="55">
        <v>54861</v>
      </c>
      <c r="D55" s="55">
        <f t="shared" si="1"/>
        <v>11520.81</v>
      </c>
      <c r="E55" s="54">
        <v>7</v>
      </c>
      <c r="F55" s="54">
        <v>2</v>
      </c>
    </row>
    <row r="56" spans="1:6" ht="15.6">
      <c r="A56" s="54">
        <v>53</v>
      </c>
      <c r="B56" s="56">
        <v>0.17</v>
      </c>
      <c r="C56" s="55">
        <v>58063</v>
      </c>
      <c r="D56" s="55">
        <f t="shared" si="1"/>
        <v>9870.7100000000009</v>
      </c>
      <c r="E56" s="54">
        <v>5</v>
      </c>
      <c r="F56" s="54">
        <v>4</v>
      </c>
    </row>
    <row r="57" spans="1:6" ht="15.6">
      <c r="A57" s="54">
        <v>54</v>
      </c>
      <c r="B57" s="56">
        <v>0.11</v>
      </c>
      <c r="C57" s="55">
        <v>62862</v>
      </c>
      <c r="D57" s="55">
        <f t="shared" si="1"/>
        <v>6914.82</v>
      </c>
      <c r="E57" s="54">
        <v>4</v>
      </c>
      <c r="F57" s="54">
        <v>5</v>
      </c>
    </row>
    <row r="58" spans="1:6" ht="15.6">
      <c r="A58" s="54">
        <v>55</v>
      </c>
      <c r="B58" s="56">
        <v>7.0000000000000007E-2</v>
      </c>
      <c r="C58" s="55">
        <v>78574</v>
      </c>
      <c r="D58" s="55">
        <f t="shared" si="1"/>
        <v>5500.18</v>
      </c>
      <c r="E58" s="54">
        <v>3</v>
      </c>
      <c r="F58" s="54">
        <v>5</v>
      </c>
    </row>
    <row r="59" spans="1:6" ht="15.6">
      <c r="A59" s="54">
        <v>56</v>
      </c>
      <c r="B59" s="56">
        <v>0.14000000000000001</v>
      </c>
      <c r="C59" s="55">
        <v>92776</v>
      </c>
      <c r="D59" s="55">
        <f t="shared" si="1"/>
        <v>12988.640000000001</v>
      </c>
      <c r="E59" s="54">
        <v>4</v>
      </c>
      <c r="F59" s="54">
        <v>3</v>
      </c>
    </row>
    <row r="60" spans="1:6" ht="15.6">
      <c r="A60" s="54">
        <v>57</v>
      </c>
      <c r="B60" s="56">
        <v>0.15</v>
      </c>
      <c r="C60" s="55">
        <v>112837</v>
      </c>
      <c r="D60" s="55">
        <f t="shared" si="1"/>
        <v>16925.55</v>
      </c>
      <c r="E60" s="54">
        <v>1</v>
      </c>
      <c r="F60" s="54">
        <v>4</v>
      </c>
    </row>
    <row r="61" spans="1:6" ht="15.6">
      <c r="A61" s="54">
        <v>58</v>
      </c>
      <c r="B61" s="56">
        <v>0.13</v>
      </c>
      <c r="C61" s="55">
        <v>115999</v>
      </c>
      <c r="D61" s="55">
        <f t="shared" si="1"/>
        <v>15079.87</v>
      </c>
      <c r="E61" s="54">
        <v>4</v>
      </c>
      <c r="F61" s="54">
        <v>5</v>
      </c>
    </row>
    <row r="62" spans="1:6" ht="15.6">
      <c r="A62" s="54">
        <v>59</v>
      </c>
      <c r="B62" s="56">
        <v>0.21</v>
      </c>
      <c r="C62" s="55">
        <v>120854</v>
      </c>
      <c r="D62" s="55">
        <f t="shared" si="1"/>
        <v>25379.34</v>
      </c>
      <c r="E62" s="54">
        <v>5</v>
      </c>
      <c r="F62" s="54">
        <v>4</v>
      </c>
    </row>
    <row r="63" spans="1:6" ht="15.6">
      <c r="A63" s="54">
        <v>60</v>
      </c>
      <c r="B63" s="56">
        <v>0.14000000000000001</v>
      </c>
      <c r="C63" s="55">
        <v>179101</v>
      </c>
      <c r="D63" s="55">
        <f t="shared" si="1"/>
        <v>25074.140000000003</v>
      </c>
      <c r="E63" s="54">
        <v>6</v>
      </c>
      <c r="F63" s="54">
        <v>3</v>
      </c>
    </row>
    <row r="64" spans="1:6">
      <c r="A64" s="54"/>
      <c r="B64" s="54"/>
      <c r="C64" s="54"/>
      <c r="D64" s="54"/>
      <c r="E64" s="54"/>
      <c r="F64" s="54"/>
    </row>
    <row r="65" spans="1:6">
      <c r="A65" s="4" t="s">
        <v>64</v>
      </c>
      <c r="B65" s="54"/>
      <c r="C65" s="54"/>
      <c r="D65" s="54"/>
      <c r="E65" s="54"/>
      <c r="F65" s="54"/>
    </row>
    <row r="66" spans="1:6">
      <c r="A66" s="54"/>
      <c r="B66" s="54"/>
      <c r="C66" s="54"/>
      <c r="D66" s="54"/>
      <c r="E66" s="54"/>
      <c r="F66" s="54"/>
    </row>
    <row r="67" spans="1:6">
      <c r="A67" s="54"/>
      <c r="B67" s="54"/>
      <c r="C67" s="54"/>
      <c r="D67" s="54"/>
      <c r="E67" s="54"/>
      <c r="F67" s="54"/>
    </row>
    <row r="68" spans="1:6">
      <c r="A68" s="54"/>
      <c r="B68" s="54"/>
      <c r="C68" s="54"/>
      <c r="D68" s="54"/>
      <c r="E68" s="54"/>
      <c r="F68" s="54"/>
    </row>
    <row r="69" spans="1:6">
      <c r="A69" s="54"/>
      <c r="B69" s="54"/>
      <c r="C69" s="54"/>
      <c r="D69" s="54"/>
      <c r="E69" s="54"/>
      <c r="F69" s="54"/>
    </row>
    <row r="70" spans="1:6">
      <c r="A70" s="54"/>
      <c r="B70" s="54"/>
      <c r="C70" s="54"/>
      <c r="D70" s="54"/>
      <c r="E70" s="54"/>
      <c r="F70" s="54"/>
    </row>
    <row r="71" spans="1:6">
      <c r="A71" s="54"/>
      <c r="B71" s="54"/>
      <c r="C71" s="54"/>
      <c r="D71" s="54"/>
      <c r="E71" s="54"/>
      <c r="F71" s="54"/>
    </row>
    <row r="72" spans="1:6">
      <c r="A72" s="54"/>
      <c r="B72" s="54"/>
      <c r="C72" s="54"/>
      <c r="D72" s="54"/>
      <c r="E72" s="54"/>
      <c r="F72" s="54"/>
    </row>
    <row r="73" spans="1:6">
      <c r="A73" s="54"/>
      <c r="B73" s="54"/>
      <c r="C73" s="54"/>
      <c r="D73" s="54"/>
      <c r="E73" s="54"/>
      <c r="F73" s="54"/>
    </row>
    <row r="74" spans="1:6">
      <c r="A74" s="54"/>
      <c r="B74" s="54"/>
      <c r="C74" s="54"/>
      <c r="D74" s="54"/>
      <c r="E74" s="54"/>
      <c r="F74" s="54"/>
    </row>
    <row r="75" spans="1:6">
      <c r="A75" s="54"/>
      <c r="B75" s="54"/>
      <c r="C75" s="54"/>
      <c r="D75" s="54"/>
      <c r="E75" s="54"/>
      <c r="F75" s="54"/>
    </row>
    <row r="76" spans="1:6">
      <c r="A76" s="54"/>
      <c r="B76" s="54"/>
      <c r="C76" s="54"/>
      <c r="D76" s="54"/>
      <c r="E76" s="54"/>
      <c r="F76" s="54"/>
    </row>
    <row r="77" spans="1:6">
      <c r="A77" s="54"/>
      <c r="B77" s="54"/>
      <c r="C77" s="54"/>
      <c r="D77" s="54"/>
      <c r="E77" s="54"/>
      <c r="F77" s="54"/>
    </row>
    <row r="78" spans="1:6">
      <c r="A78" s="54"/>
      <c r="B78" s="54"/>
      <c r="C78" s="54"/>
      <c r="D78" s="54"/>
      <c r="E78" s="54"/>
      <c r="F78" s="54"/>
    </row>
    <row r="79" spans="1:6">
      <c r="A79" s="54"/>
      <c r="B79" s="54"/>
      <c r="C79" s="54"/>
      <c r="D79" s="54"/>
      <c r="E79" s="54"/>
      <c r="F79" s="54"/>
    </row>
    <row r="80" spans="1:6">
      <c r="A80" s="54"/>
      <c r="B80" s="54"/>
      <c r="C80" s="54"/>
      <c r="D80" s="54"/>
      <c r="E80" s="54"/>
      <c r="F80" s="54"/>
    </row>
    <row r="81" spans="1:6">
      <c r="A81" s="54"/>
      <c r="B81" s="54"/>
      <c r="C81" s="54"/>
      <c r="D81" s="54"/>
      <c r="E81" s="54"/>
      <c r="F81" s="54"/>
    </row>
    <row r="82" spans="1:6">
      <c r="A82" s="54"/>
      <c r="B82" s="54"/>
      <c r="C82" s="54"/>
      <c r="D82" s="54"/>
      <c r="E82" s="54"/>
      <c r="F82" s="54"/>
    </row>
    <row r="83" spans="1:6">
      <c r="A83" s="54"/>
      <c r="B83" s="54"/>
      <c r="C83" s="54"/>
      <c r="D83" s="54"/>
      <c r="E83" s="54"/>
      <c r="F83" s="54"/>
    </row>
    <row r="84" spans="1:6">
      <c r="A84" s="54"/>
      <c r="B84" s="54"/>
      <c r="C84" s="54"/>
      <c r="D84" s="54"/>
      <c r="E84" s="54"/>
      <c r="F84" s="54"/>
    </row>
    <row r="85" spans="1:6">
      <c r="A85" s="54"/>
      <c r="B85" s="54"/>
      <c r="C85" s="54"/>
      <c r="D85" s="54"/>
      <c r="E85" s="54"/>
      <c r="F85" s="54"/>
    </row>
    <row r="86" spans="1:6">
      <c r="A86" s="54"/>
      <c r="B86" s="54"/>
      <c r="C86" s="54"/>
      <c r="D86" s="54"/>
      <c r="E86" s="54"/>
      <c r="F86" s="54"/>
    </row>
    <row r="87" spans="1:6">
      <c r="A87" s="54"/>
      <c r="B87" s="54"/>
      <c r="C87" s="54"/>
      <c r="D87" s="54"/>
      <c r="E87" s="54"/>
      <c r="F87" s="54"/>
    </row>
    <row r="88" spans="1:6">
      <c r="A88" s="54"/>
      <c r="B88" s="54"/>
      <c r="C88" s="54"/>
      <c r="D88" s="54"/>
      <c r="E88" s="54"/>
      <c r="F88" s="54"/>
    </row>
  </sheetData>
  <dataValidations count="1">
    <dataValidation type="whole" allowBlank="1" showInputMessage="1" showErrorMessage="1" errorTitle="Invalid entry" error="Competeitve rating between 1 and 5." promptTitle="Message" prompt="Competitive rating should be between 1 and 5." sqref="F4:F63" xr:uid="{88DE1552-3433-4E9E-93D3-9B37EFD9FEC1}">
      <formula1>1</formula1>
      <formula2>5</formula2>
    </dataValidation>
  </dataValidations>
  <pageMargins left="0.75" right="0.75" top="1" bottom="1" header="0.5" footer="0.5"/>
  <pageSetup orientation="portrait" horizontalDpi="4294967292" verticalDpi="4294967292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25CCB-D9C1-428E-BF1C-3718DFBBABDC}">
  <dimension ref="A1:I18"/>
  <sheetViews>
    <sheetView tabSelected="1" workbookViewId="0">
      <selection activeCell="B19" sqref="B19"/>
    </sheetView>
  </sheetViews>
  <sheetFormatPr defaultColWidth="8.09765625" defaultRowHeight="18"/>
  <cols>
    <col min="1" max="1" width="10.5" style="82" customWidth="1"/>
    <col min="2" max="2" width="13.3984375" style="82" bestFit="1" customWidth="1"/>
    <col min="3" max="4" width="11.3984375" style="82" bestFit="1" customWidth="1"/>
    <col min="5" max="5" width="13.59765625" style="82" bestFit="1" customWidth="1"/>
    <col min="6" max="6" width="8.09765625" style="82"/>
    <col min="7" max="7" width="11.3984375" style="82" bestFit="1" customWidth="1"/>
    <col min="8" max="16384" width="8.09765625" style="82"/>
  </cols>
  <sheetData>
    <row r="1" spans="1:9">
      <c r="A1" s="112" t="s">
        <v>99</v>
      </c>
      <c r="B1" s="112"/>
      <c r="C1" s="112"/>
      <c r="D1" s="112"/>
      <c r="E1" s="112"/>
      <c r="F1" s="112"/>
      <c r="G1" s="112"/>
    </row>
    <row r="2" spans="1:9">
      <c r="A2" s="112"/>
      <c r="B2" s="112"/>
      <c r="C2" s="112"/>
      <c r="D2" s="112"/>
      <c r="E2" s="112"/>
      <c r="F2" s="112"/>
      <c r="G2" s="112"/>
    </row>
    <row r="3" spans="1:9">
      <c r="A3" s="113"/>
      <c r="B3" s="113"/>
      <c r="C3" s="113"/>
      <c r="D3" s="113"/>
      <c r="E3" s="113"/>
      <c r="F3" s="113"/>
      <c r="G3" s="113"/>
    </row>
    <row r="4" spans="1:9" ht="36" customHeight="1">
      <c r="A4" s="114"/>
      <c r="B4" s="115"/>
      <c r="C4" s="120" t="s">
        <v>98</v>
      </c>
      <c r="D4" s="121"/>
      <c r="E4" s="120" t="s">
        <v>97</v>
      </c>
      <c r="F4" s="122"/>
      <c r="G4" s="121"/>
    </row>
    <row r="5" spans="1:9">
      <c r="A5" s="116"/>
      <c r="B5" s="117"/>
      <c r="C5" s="106"/>
      <c r="D5" s="107"/>
      <c r="E5" s="106"/>
      <c r="F5" s="105"/>
      <c r="G5" s="104"/>
    </row>
    <row r="6" spans="1:9">
      <c r="A6" s="116"/>
      <c r="B6" s="117"/>
      <c r="C6" s="123" t="s">
        <v>96</v>
      </c>
      <c r="D6" s="124"/>
      <c r="E6" s="124"/>
      <c r="F6" s="124"/>
      <c r="G6" s="102"/>
    </row>
    <row r="7" spans="1:9" ht="54">
      <c r="A7" s="118"/>
      <c r="B7" s="119"/>
      <c r="C7" s="103" t="s">
        <v>95</v>
      </c>
      <c r="D7" s="103" t="s">
        <v>94</v>
      </c>
      <c r="E7" s="103" t="s">
        <v>93</v>
      </c>
      <c r="F7" s="103" t="s">
        <v>92</v>
      </c>
      <c r="G7" s="102" t="s">
        <v>91</v>
      </c>
    </row>
    <row r="8" spans="1:9">
      <c r="A8" s="108" t="s">
        <v>90</v>
      </c>
      <c r="B8" s="109"/>
      <c r="C8" s="109"/>
      <c r="D8" s="109"/>
      <c r="E8" s="109"/>
      <c r="F8" s="110"/>
      <c r="G8" s="111"/>
    </row>
    <row r="9" spans="1:9" s="86" customFormat="1">
      <c r="A9" s="101" t="s">
        <v>89</v>
      </c>
      <c r="B9" s="100"/>
      <c r="C9" s="99">
        <v>0</v>
      </c>
      <c r="D9" s="99">
        <v>8700</v>
      </c>
      <c r="E9" s="98">
        <v>0</v>
      </c>
      <c r="F9" s="97">
        <v>0.1</v>
      </c>
      <c r="G9" s="96">
        <v>0</v>
      </c>
    </row>
    <row r="10" spans="1:9">
      <c r="A10" s="95"/>
      <c r="B10" s="92"/>
      <c r="C10" s="91">
        <f>D9</f>
        <v>8700</v>
      </c>
      <c r="D10" s="91">
        <v>35350</v>
      </c>
      <c r="E10" s="89">
        <v>700</v>
      </c>
      <c r="F10" s="94">
        <v>0.15</v>
      </c>
      <c r="G10" s="87">
        <v>7000</v>
      </c>
      <c r="H10" s="86"/>
      <c r="I10" s="86"/>
    </row>
    <row r="11" spans="1:9">
      <c r="A11" s="95"/>
      <c r="B11" s="92"/>
      <c r="C11" s="91">
        <f>D10</f>
        <v>35350</v>
      </c>
      <c r="D11" s="91">
        <v>85650</v>
      </c>
      <c r="E11" s="89">
        <v>3910</v>
      </c>
      <c r="F11" s="94">
        <v>0.25</v>
      </c>
      <c r="G11" s="87">
        <v>28400</v>
      </c>
      <c r="H11" s="86"/>
      <c r="I11" s="86"/>
    </row>
    <row r="12" spans="1:9">
      <c r="A12" s="95"/>
      <c r="B12" s="92"/>
      <c r="C12" s="91">
        <f>D11</f>
        <v>85650</v>
      </c>
      <c r="D12" s="91">
        <v>178650</v>
      </c>
      <c r="E12" s="89">
        <v>14010</v>
      </c>
      <c r="F12" s="94">
        <v>0.28000000000000003</v>
      </c>
      <c r="G12" s="87">
        <v>68800</v>
      </c>
      <c r="H12" s="86"/>
      <c r="I12" s="86"/>
    </row>
    <row r="13" spans="1:9">
      <c r="A13" s="95"/>
      <c r="B13" s="92"/>
      <c r="C13" s="91">
        <f>D12</f>
        <v>178650</v>
      </c>
      <c r="D13" s="91">
        <v>388350</v>
      </c>
      <c r="E13" s="89">
        <v>34926</v>
      </c>
      <c r="F13" s="94">
        <v>0.33</v>
      </c>
      <c r="G13" s="87">
        <v>143500</v>
      </c>
      <c r="H13" s="86"/>
      <c r="I13" s="86"/>
    </row>
    <row r="14" spans="1:9">
      <c r="A14" s="93"/>
      <c r="B14" s="92"/>
      <c r="C14" s="91">
        <f>D13</f>
        <v>388350</v>
      </c>
      <c r="D14" s="90" t="s">
        <v>88</v>
      </c>
      <c r="E14" s="89">
        <v>90514.5</v>
      </c>
      <c r="F14" s="88">
        <v>0.35</v>
      </c>
      <c r="G14" s="87">
        <v>311950</v>
      </c>
      <c r="H14" s="86"/>
      <c r="I14" s="86"/>
    </row>
    <row r="16" spans="1:9">
      <c r="A16" s="84" t="s">
        <v>87</v>
      </c>
      <c r="B16" s="125">
        <v>50000</v>
      </c>
    </row>
    <row r="17" spans="1:2">
      <c r="A17" s="84" t="s">
        <v>86</v>
      </c>
      <c r="B17" s="85">
        <f>VLOOKUP(B16,C9:G14,4,TRUE)</f>
        <v>0.25</v>
      </c>
    </row>
    <row r="18" spans="1:2">
      <c r="A18" s="84" t="s">
        <v>85</v>
      </c>
      <c r="B18" s="83">
        <f>VLOOKUP(B16,C9:G14,3,TRUE)+B17*(B16-VLOOKUP(B16,C9:G14,5,TRUE))</f>
        <v>9310</v>
      </c>
    </row>
  </sheetData>
  <mergeCells count="7">
    <mergeCell ref="A8:G8"/>
    <mergeCell ref="A1:G2"/>
    <mergeCell ref="A3:G3"/>
    <mergeCell ref="A4:B7"/>
    <mergeCell ref="C4:D4"/>
    <mergeCell ref="E4:G4"/>
    <mergeCell ref="C6:F6"/>
  </mergeCells>
  <pageMargins left="0.75" right="0.75" top="1" bottom="1" header="0.5" footer="0.5"/>
  <headerFooter alignWithMargins="0">
    <oddHeader>&amp;A</oddHeader>
    <oddFooter>Page &amp;P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CF5AD6D8DCD440A6B8A117BF8AF6A2" ma:contentTypeVersion="19" ma:contentTypeDescription="Create a new document." ma:contentTypeScope="" ma:versionID="fe33cc48d2c41d6e8d3a5189c5bed1ef">
  <xsd:schema xmlns:xsd="http://www.w3.org/2001/XMLSchema" xmlns:xs="http://www.w3.org/2001/XMLSchema" xmlns:p="http://schemas.microsoft.com/office/2006/metadata/properties" xmlns:ns1="http://schemas.microsoft.com/sharepoint/v3" xmlns:ns3="7a6e37b5-1edd-440d-8fb5-458a524f50c1" xmlns:ns4="3d6dd6d0-93c8-45ce-b910-d93d26537f89" targetNamespace="http://schemas.microsoft.com/office/2006/metadata/properties" ma:root="true" ma:fieldsID="babe40048319d7be5a6c80724fce2971" ns1:_="" ns3:_="" ns4:_="">
    <xsd:import namespace="http://schemas.microsoft.com/sharepoint/v3"/>
    <xsd:import namespace="7a6e37b5-1edd-440d-8fb5-458a524f50c1"/>
    <xsd:import namespace="3d6dd6d0-93c8-45ce-b910-d93d26537f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DateTaken" minOccurs="0"/>
                <xsd:element ref="ns3:MigrationWizId" minOccurs="0"/>
                <xsd:element ref="ns3:MigrationWizIdPermissions" minOccurs="0"/>
                <xsd:element ref="ns3:MigrationWizIdPermissionLevels" minOccurs="0"/>
                <xsd:element ref="ns3:MigrationWizIdDocumentLibraryPermissions" minOccurs="0"/>
                <xsd:element ref="ns3:MigrationWizIdSecurityGroups" minOccurs="0"/>
                <xsd:element ref="ns4:SharedWithUsers" minOccurs="0"/>
                <xsd:element ref="ns4:SharedWithDetails" minOccurs="0"/>
                <xsd:element ref="ns4:SharingHintHash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6e37b5-1edd-440d-8fb5-458a524f50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igrationWizId" ma:index="17" nillable="true" ma:displayName="MigrationWizId" ma:internalName="MigrationWizId">
      <xsd:simpleType>
        <xsd:restriction base="dms:Text"/>
      </xsd:simpleType>
    </xsd:element>
    <xsd:element name="MigrationWizIdPermissions" ma:index="18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9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20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21" nillable="true" ma:displayName="MigrationWizIdSecurityGroups" ma:internalName="MigrationWizIdSecurityGroup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6dd6d0-93c8-45ce-b910-d93d26537f89" elementFormDefault="qualified">
    <xsd:import namespace="http://schemas.microsoft.com/office/2006/documentManagement/types"/>
    <xsd:import namespace="http://schemas.microsoft.com/office/infopath/2007/PartnerControls"/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Levels xmlns="7a6e37b5-1edd-440d-8fb5-458a524f50c1" xsi:nil="true"/>
    <MigrationWizId xmlns="7a6e37b5-1edd-440d-8fb5-458a524f50c1" xsi:nil="true"/>
    <MigrationWizIdPermissions xmlns="7a6e37b5-1edd-440d-8fb5-458a524f50c1" xsi:nil="true"/>
    <MigrationWizIdSecurityGroups xmlns="7a6e37b5-1edd-440d-8fb5-458a524f50c1" xsi:nil="true"/>
    <MigrationWizIdDocumentLibraryPermissions xmlns="7a6e37b5-1edd-440d-8fb5-458a524f50c1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A01AADA-062F-4199-89CD-121A80D672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a6e37b5-1edd-440d-8fb5-458a524f50c1"/>
    <ds:schemaRef ds:uri="3d6dd6d0-93c8-45ce-b910-d93d26537f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1C84B0E-8BE8-4CF5-B3E3-85C3FE0C5F19}">
  <ds:schemaRefs>
    <ds:schemaRef ds:uri="3d6dd6d0-93c8-45ce-b910-d93d26537f89"/>
    <ds:schemaRef ds:uri="7a6e37b5-1edd-440d-8fb5-458a524f50c1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7579769-F384-4680-AF07-3024F9541F1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SUMPRODUCT </vt:lpstr>
      <vt:lpstr>SalesTransactions_VLOOKUP</vt:lpstr>
      <vt:lpstr>TaxRate_VLOOKUP</vt:lpstr>
      <vt:lpstr>MonthlyProductSalesQuery</vt:lpstr>
      <vt:lpstr>Littles Law</vt:lpstr>
      <vt:lpstr>Outsourcing Decision Model</vt:lpstr>
      <vt:lpstr>SalesData_DataValidation</vt:lpstr>
      <vt:lpstr>Tax Rate Schedule</vt:lpstr>
    </vt:vector>
  </TitlesOfParts>
  <Company>Univ.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Evans</dc:creator>
  <cp:lastModifiedBy>George</cp:lastModifiedBy>
  <dcterms:created xsi:type="dcterms:W3CDTF">2014-11-15T13:06:57Z</dcterms:created>
  <dcterms:modified xsi:type="dcterms:W3CDTF">2022-05-05T16:28:41Z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0x01010024CF5AD6D8DCD440A6B8A117BF8AF6A2</vt:lpwstr>
  </property>
</Properties>
</file>