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2315"/>
  </bookViews>
  <sheets>
    <sheet name="GERAL" sheetId="2" r:id="rId1"/>
    <sheet name="CODIGOS" sheetId="7" r:id="rId2"/>
    <sheet name="Plan4" sheetId="6" state="hidden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<sst xmlns="http://schemas.openxmlformats.org/spreadsheetml/2006/main" count="64" uniqueCount="49">
  <si>
    <t>TAG</t>
  </si>
  <si>
    <t xml:space="preserve">ULTIMA </t>
  </si>
  <si>
    <t>PRÓXIMA</t>
  </si>
  <si>
    <t>DIAS RESTANTES</t>
  </si>
  <si>
    <t>FREQU.</t>
  </si>
  <si>
    <t>DESCRIÇÃO</t>
  </si>
  <si>
    <t>STATUS</t>
  </si>
  <si>
    <t>595x595x50 mm</t>
  </si>
  <si>
    <t>500x500x50 mm</t>
  </si>
  <si>
    <t>MEDIDA</t>
  </si>
  <si>
    <t>QUANT.</t>
  </si>
  <si>
    <t>Filtros Plissado Mod. 600 Classe G4</t>
  </si>
  <si>
    <t>Filtros Plissados Classe G4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</si>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</sst>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3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/>
    </xf>
    <xf numFmtId="165" fontId="4" fillId="0" borderId="20" xfId="0" applyNumberFormat="1" applyFont="1" applyFill="1" applyBorder="1" applyAlignment="1">
      <alignment horizontal="center" vertical="center"/>
    </xf>
    <xf numFmtId="14" fontId="4" fillId="3" borderId="16" xfId="0" applyNumberFormat="1" applyFont="1" applyFill="1" applyBorder="1" applyAlignment="1">
      <alignment horizontal="center" vertical="center"/>
    </xf>
    <xf numFmtId="14" fontId="5" fillId="0" borderId="16" xfId="0" applyNumberFormat="1" applyFont="1" applyFill="1" applyBorder="1" applyAlignment="1">
      <alignment horizontal="center" vertical="center"/>
    </xf>
    <xf numFmtId="164" fontId="5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3" fontId="4" fillId="0" borderId="12" xfId="0" applyNumberFormat="1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4" fontId="5" fillId="0" borderId="12" xfId="0" applyNumberFormat="1" applyFont="1" applyFill="1" applyBorder="1" applyAlignment="1">
      <alignment horizontal="center" vertical="center"/>
    </xf>
    <xf numFmtId="164" fontId="5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 wrapText="1"/>
    </xf>
    <xf numFmtId="3" fontId="4" fillId="0" borderId="19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/>
    </xf>
    <xf numFmtId="165" fontId="4" fillId="0" borderId="21" xfId="0" applyNumberFormat="1" applyFont="1" applyFill="1" applyBorder="1" applyAlignment="1">
      <alignment horizontal="center" vertical="center"/>
    </xf>
    <xf numFmtId="14" fontId="5" fillId="0" borderId="19" xfId="0" applyNumberFormat="1" applyFont="1" applyFill="1" applyBorder="1" applyAlignment="1">
      <alignment horizontal="center" vertical="center"/>
    </xf>
    <xf numFmtId="164" fontId="5" fillId="0" borderId="19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3" fontId="4" fillId="0" borderId="19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3" fontId="5" fillId="0" borderId="16" xfId="0" applyNumberFormat="1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3" fontId="5" fillId="0" borderId="12" xfId="0" applyNumberFormat="1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14" fontId="5" fillId="0" borderId="13" xfId="0" applyNumberFormat="1" applyFont="1" applyFill="1" applyBorder="1" applyAlignment="1">
      <alignment horizontal="center" vertical="center"/>
    </xf>
    <xf numFmtId="0" fontId="3" fillId="0" borderId="22" xfId="0" applyNumberFormat="1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4" fillId="3" borderId="16" xfId="0" applyNumberFormat="1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12</c:v>
                </c:pt>
                <c:pt idx="1">
                  <c:v>0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E6" totalsRowShown="0" headerRowDxfId="7" dataDxfId="5" headerRowBorderDxfId="6" tableBorderDxfId="4" totalsRowBorderDxfId="3">
  <autoFilter ref="C4:E6"/>
  <tableColumns count="3">
    <tableColumn id="1" name="QUANT." dataDxfId="2"/>
    <tableColumn id="2" name="MEDIDA" dataDxfId="1"/>
    <tableColumn id="3" name="DESCRIÇÃ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="80" zoomScaleNormal="80" workbookViewId="0">
      <pane ySplit="1" topLeftCell="A7" activePane="bottomLeft" state="frozen"/>
      <selection pane="bottomLeft" activeCell="F14" sqref="F14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15" t="s">
        <v>14</v>
      </c>
      <c r="C2" s="16" t="s">
        <v>0</v>
      </c>
      <c r="D2" s="16" t="s">
        <v>16</v>
      </c>
      <c r="E2" s="17" t="s">
        <v>4</v>
      </c>
      <c r="F2" s="18" t="s">
        <v>44</v>
      </c>
      <c r="G2" s="52" t="s">
        <v>41</v>
      </c>
      <c r="H2" s="15" t="s">
        <v>1</v>
      </c>
      <c r="I2" s="16" t="s">
        <v>2</v>
      </c>
      <c r="J2" s="19" t="s">
        <v>3</v>
      </c>
      <c r="K2" s="17" t="s">
        <v>6</v>
      </c>
      <c r="L2" s="71" t="s">
        <v>45</v>
      </c>
      <c r="M2" s="72"/>
      <c r="N2" s="72"/>
      <c r="O2" s="73"/>
    </row>
    <row r="3" spans="2:18" ht="54.95" customHeight="1" thickBot="1" x14ac:dyDescent="0.3">
      <c r="B3" s="20" t="s">
        <v>15</v>
      </c>
      <c r="C3" s="21">
        <v>20661</v>
      </c>
      <c r="D3" s="22" t="s">
        <v>34</v>
      </c>
      <c r="E3" s="23">
        <v>182</v>
      </c>
      <c r="F3" s="24">
        <v>46087</v>
      </c>
      <c r="G3" s="54">
        <v>15339</v>
      </c>
      <c r="H3" s="51">
        <f>MAX(Tabela6[[#This Row],[2025]],Tabela6[[#This Row],[OS]])</f>
        <v>46087</v>
      </c>
      <c r="I3" s="25">
        <f>Tabela6[[#This Row],[ULTIMA ]]+Tabela6[[#This Row],[FREQU.]]</f>
        <v>46269</v>
      </c>
      <c r="J3" s="26">
        <f ca="1">Tabela6[[#This Row],[PRÓXIMA]]-TODAY()</f>
        <v>-3</v>
      </c>
      <c r="K3" s="55" t="str">
        <f ca="1">IF(Tabela6[[#This Row],[DIAS RESTANTES]]&lt;2,"PENDENTE",IF(Tabela6[[#This Row],[DIAS RESTANTES]]&gt;=20,"DENTRO DO PRAZO","ATENÇÃO"))</f>
        <v>PENDENTE</v>
      </c>
      <c r="L3" s="70"/>
      <c r="M3" s="70"/>
      <c r="N3" s="70"/>
      <c r="O3" s="70"/>
      <c r="Q3" s="60" t="s">
        <v>46</v>
      </c>
      <c r="R3" s="59">
        <f ca="1">COUNTIF(Tabela6[STATUS],Q3)</f>
        <v>12</v>
      </c>
    </row>
    <row r="4" spans="2:18" ht="54.95" customHeight="1" thickBot="1" x14ac:dyDescent="0.3">
      <c r="B4" s="27" t="s">
        <v>17</v>
      </c>
      <c r="C4" s="28">
        <v>20661</v>
      </c>
      <c r="D4" s="29" t="s">
        <v>35</v>
      </c>
      <c r="E4" s="30">
        <v>182</v>
      </c>
      <c r="F4" s="24">
        <v>46087</v>
      </c>
      <c r="G4" s="54">
        <v>15339</v>
      </c>
      <c r="H4" s="51">
        <f>MAX(Tabela6[[#This Row],[2025]],Tabela6[[#This Row],[OS]])</f>
        <v>46087</v>
      </c>
      <c r="I4" s="31">
        <f>Tabela6[[#This Row],[ULTIMA ]]+Tabela6[[#This Row],[FREQU.]]</f>
        <v>46269</v>
      </c>
      <c r="J4" s="32">
        <f ca="1">Tabela6[[#This Row],[PRÓXIMA]]-TODAY()</f>
        <v>-3</v>
      </c>
      <c r="K4" s="56" t="str">
        <f ca="1">IF(Tabela6[[#This Row],[DIAS RESTANTES]]&lt;2,"PENDENTE",IF(Tabela6[[#This Row],[DIAS RESTANTES]]&gt;=20,"DENTRO DO PRAZO","ATENÇÃO"))</f>
        <v>PENDENTE</v>
      </c>
      <c r="L4" s="70"/>
      <c r="M4" s="70"/>
      <c r="N4" s="70"/>
      <c r="O4" s="70"/>
      <c r="Q4" s="60" t="s">
        <v>47</v>
      </c>
      <c r="R4" s="59">
        <f ca="1">COUNTIF(Tabela6[STATUS],Q4)</f>
        <v>0</v>
      </c>
    </row>
    <row r="5" spans="2:18" ht="54.95" customHeight="1" thickBot="1" x14ac:dyDescent="0.3">
      <c r="B5" s="33" t="s">
        <v>18</v>
      </c>
      <c r="C5" s="34">
        <v>20661</v>
      </c>
      <c r="D5" s="35" t="s">
        <v>36</v>
      </c>
      <c r="E5" s="36">
        <v>182</v>
      </c>
      <c r="F5" s="24">
        <v>46087</v>
      </c>
      <c r="G5" s="54">
        <v>15339</v>
      </c>
      <c r="H5" s="51">
        <f>MAX(Tabela6[[#This Row],[2025]],Tabela6[[#This Row],[OS]])</f>
        <v>46087</v>
      </c>
      <c r="I5" s="37">
        <f>Tabela6[[#This Row],[ULTIMA ]]+Tabela6[[#This Row],[FREQU.]]</f>
        <v>46269</v>
      </c>
      <c r="J5" s="38">
        <f ca="1">Tabela6[[#This Row],[PRÓXIMA]]-TODAY()</f>
        <v>-3</v>
      </c>
      <c r="K5" s="57" t="str">
        <f ca="1">IF(Tabela6[[#This Row],[DIAS RESTANTES]]&lt;2,"PENDENTE",IF(Tabela6[[#This Row],[DIAS RESTANTES]]&gt;=20,"DENTRO DO PRAZO","ATENÇÃO"))</f>
        <v>PENDENTE</v>
      </c>
      <c r="L5" s="70"/>
      <c r="M5" s="70"/>
      <c r="N5" s="70"/>
      <c r="O5" s="70"/>
      <c r="Q5" s="60" t="s">
        <v>48</v>
      </c>
      <c r="R5" s="59">
        <f ca="1">COUNTIF(Tabela6[STATUS],Q5)</f>
        <v>9</v>
      </c>
    </row>
    <row r="6" spans="2:18" ht="54.95" customHeight="1" thickBot="1" x14ac:dyDescent="0.3">
      <c r="B6" s="39" t="s">
        <v>19</v>
      </c>
      <c r="C6" s="40">
        <v>20662</v>
      </c>
      <c r="D6" s="22" t="s">
        <v>34</v>
      </c>
      <c r="E6" s="23">
        <v>182</v>
      </c>
      <c r="F6" s="24">
        <v>46087</v>
      </c>
      <c r="G6" s="54">
        <v>15340</v>
      </c>
      <c r="H6" s="51">
        <f>MAX(Tabela6[[#This Row],[2025]],Tabela6[[#This Row],[OS]])</f>
        <v>46087</v>
      </c>
      <c r="I6" s="25">
        <f>Tabela6[[#This Row],[ULTIMA ]]+Tabela6[[#This Row],[FREQU.]]</f>
        <v>46269</v>
      </c>
      <c r="J6" s="26">
        <f ca="1">Tabela6[[#This Row],[PRÓXIMA]]-TODAY()</f>
        <v>-3</v>
      </c>
      <c r="K6" s="55" t="str">
        <f ca="1">IF(Tabela6[[#This Row],[DIAS RESTANTES]]&lt;2,"PENDENTE",IF(Tabela6[[#This Row],[DIAS RESTANTES]]&gt;=20,"DENTRO DO PRAZO","ATENÇÃO"))</f>
        <v>PENDENTE</v>
      </c>
      <c r="L6" s="70"/>
      <c r="M6" s="70"/>
      <c r="N6" s="70"/>
      <c r="O6" s="70"/>
    </row>
    <row r="7" spans="2:18" ht="54.95" customHeight="1" thickBot="1" x14ac:dyDescent="0.3">
      <c r="B7" s="41" t="s">
        <v>20</v>
      </c>
      <c r="C7" s="42">
        <v>20662</v>
      </c>
      <c r="D7" s="29" t="s">
        <v>35</v>
      </c>
      <c r="E7" s="30">
        <v>182</v>
      </c>
      <c r="F7" s="24">
        <v>46087</v>
      </c>
      <c r="G7" s="54">
        <v>15340</v>
      </c>
      <c r="H7" s="51">
        <f>MAX(Tabela6[[#This Row],[2025]],Tabela6[[#This Row],[OS]])</f>
        <v>46087</v>
      </c>
      <c r="I7" s="31">
        <f>Tabela6[[#This Row],[ULTIMA ]]+Tabela6[[#This Row],[FREQU.]]</f>
        <v>46269</v>
      </c>
      <c r="J7" s="32">
        <f ca="1">Tabela6[[#This Row],[PRÓXIMA]]-TODAY()</f>
        <v>-3</v>
      </c>
      <c r="K7" s="56" t="str">
        <f ca="1">IF(Tabela6[[#This Row],[DIAS RESTANTES]]&lt;2,"PENDENTE",IF(Tabela6[[#This Row],[DIAS RESTANTES]]&gt;=20,"DENTRO DO PRAZO","ATENÇÃO"))</f>
        <v>PENDENTE</v>
      </c>
      <c r="L7" s="70"/>
      <c r="M7" s="70"/>
      <c r="N7" s="70"/>
      <c r="O7" s="70"/>
    </row>
    <row r="8" spans="2:18" ht="54.95" customHeight="1" thickBot="1" x14ac:dyDescent="0.3">
      <c r="B8" s="43" t="s">
        <v>21</v>
      </c>
      <c r="C8" s="44">
        <v>20662</v>
      </c>
      <c r="D8" s="35" t="s">
        <v>36</v>
      </c>
      <c r="E8" s="36">
        <v>182</v>
      </c>
      <c r="F8" s="24">
        <v>46087</v>
      </c>
      <c r="G8" s="54">
        <v>15340</v>
      </c>
      <c r="H8" s="51">
        <f>MAX(Tabela6[[#This Row],[2025]],Tabela6[[#This Row],[OS]])</f>
        <v>46087</v>
      </c>
      <c r="I8" s="37">
        <f>Tabela6[[#This Row],[ULTIMA ]]+Tabela6[[#This Row],[FREQU.]]</f>
        <v>46269</v>
      </c>
      <c r="J8" s="38">
        <f ca="1">Tabela6[[#This Row],[PRÓXIMA]]-TODAY()</f>
        <v>-3</v>
      </c>
      <c r="K8" s="57" t="str">
        <f ca="1">IF(Tabela6[[#This Row],[DIAS RESTANTES]]&lt;2,"PENDENTE",IF(Tabela6[[#This Row],[DIAS RESTANTES]]&gt;=20,"DENTRO DO PRAZO","ATENÇÃO"))</f>
        <v>PENDENTE</v>
      </c>
      <c r="L8" s="70"/>
      <c r="M8" s="70"/>
      <c r="N8" s="70"/>
      <c r="O8" s="70"/>
    </row>
    <row r="9" spans="2:18" ht="54.95" customHeight="1" thickBot="1" x14ac:dyDescent="0.3">
      <c r="B9" s="45" t="s">
        <v>22</v>
      </c>
      <c r="C9" s="46">
        <v>20663</v>
      </c>
      <c r="D9" s="22" t="s">
        <v>34</v>
      </c>
      <c r="E9" s="23">
        <v>182</v>
      </c>
      <c r="F9" s="24">
        <v>46132</v>
      </c>
      <c r="G9" s="54">
        <v>16755</v>
      </c>
      <c r="H9" s="51">
        <f>MAX(Tabela6[[#This Row],[2025]],Tabela6[[#This Row],[OS]])</f>
        <v>46132</v>
      </c>
      <c r="I9" s="25">
        <f>Tabela6[[#This Row],[ULTIMA ]]+Tabela6[[#This Row],[FREQU.]]</f>
        <v>46314</v>
      </c>
      <c r="J9" s="26">
        <f ca="1">Tabela6[[#This Row],[PRÓXIMA]]-TODAY()</f>
        <v>42</v>
      </c>
      <c r="K9" s="55" t="str">
        <f ca="1">IF(Tabela6[[#This Row],[DIAS RESTANTES]]&lt;2,"PENDENTE",IF(Tabela6[[#This Row],[DIAS RESTANTES]]&gt;=20,"DENTRO DO PRAZO","ATENÇÃO"))</f>
        <v>DENTRO DO PRAZO</v>
      </c>
      <c r="L9" s="61"/>
      <c r="M9" s="62"/>
      <c r="N9" s="62"/>
      <c r="O9" s="63"/>
    </row>
    <row r="10" spans="2:18" ht="54.95" customHeight="1" thickBot="1" x14ac:dyDescent="0.3">
      <c r="B10" s="47" t="s">
        <v>23</v>
      </c>
      <c r="C10" s="48">
        <v>20663</v>
      </c>
      <c r="D10" s="29" t="s">
        <v>35</v>
      </c>
      <c r="E10" s="30">
        <v>182</v>
      </c>
      <c r="F10" s="24">
        <v>46132</v>
      </c>
      <c r="G10" s="54">
        <v>16755</v>
      </c>
      <c r="H10" s="51">
        <f>MAX(Tabela6[[#This Row],[2025]],Tabela6[[#This Row],[OS]])</f>
        <v>46132</v>
      </c>
      <c r="I10" s="31">
        <f>Tabela6[[#This Row],[ULTIMA ]]+Tabela6[[#This Row],[FREQU.]]</f>
        <v>46314</v>
      </c>
      <c r="J10" s="32">
        <f ca="1">Tabela6[[#This Row],[PRÓXIMA]]-TODAY()</f>
        <v>42</v>
      </c>
      <c r="K10" s="56" t="str">
        <f ca="1">IF(Tabela6[[#This Row],[DIAS RESTANTES]]&lt;2,"PENDENTE",IF(Tabela6[[#This Row],[DIAS RESTANTES]]&gt;=20,"DENTRO DO PRAZO","ATENÇÃO"))</f>
        <v>DENTRO DO PRAZO</v>
      </c>
      <c r="L10" s="64"/>
      <c r="M10" s="65"/>
      <c r="N10" s="65"/>
      <c r="O10" s="66"/>
    </row>
    <row r="11" spans="2:18" ht="54.95" customHeight="1" thickBot="1" x14ac:dyDescent="0.3">
      <c r="B11" s="49" t="s">
        <v>24</v>
      </c>
      <c r="C11" s="50">
        <v>20663</v>
      </c>
      <c r="D11" s="35" t="s">
        <v>36</v>
      </c>
      <c r="E11" s="36">
        <v>182</v>
      </c>
      <c r="F11" s="24">
        <v>46132</v>
      </c>
      <c r="G11" s="54">
        <v>16755</v>
      </c>
      <c r="H11" s="51">
        <f>MAX(Tabela6[[#This Row],[2025]],Tabela6[[#This Row],[OS]])</f>
        <v>46132</v>
      </c>
      <c r="I11" s="37">
        <f>Tabela6[[#This Row],[ULTIMA ]]+Tabela6[[#This Row],[FREQU.]]</f>
        <v>46314</v>
      </c>
      <c r="J11" s="38">
        <f ca="1">Tabela6[[#This Row],[PRÓXIMA]]-TODAY()</f>
        <v>42</v>
      </c>
      <c r="K11" s="57" t="str">
        <f ca="1">IF(Tabela6[[#This Row],[DIAS RESTANTES]]&lt;2,"PENDENTE",IF(Tabela6[[#This Row],[DIAS RESTANTES]]&gt;=20,"DENTRO DO PRAZO","ATENÇÃO"))</f>
        <v>DENTRO DO PRAZO</v>
      </c>
      <c r="L11" s="67"/>
      <c r="M11" s="68"/>
      <c r="N11" s="68"/>
      <c r="O11" s="69"/>
    </row>
    <row r="12" spans="2:18" ht="54.95" customHeight="1" thickBot="1" x14ac:dyDescent="0.3">
      <c r="B12" s="45" t="s">
        <v>25</v>
      </c>
      <c r="C12" s="46">
        <v>20664</v>
      </c>
      <c r="D12" s="22" t="s">
        <v>34</v>
      </c>
      <c r="E12" s="23">
        <v>182</v>
      </c>
      <c r="F12" s="24">
        <v>46087</v>
      </c>
      <c r="G12" s="54">
        <v>15341</v>
      </c>
      <c r="H12" s="51">
        <f>MAX(Tabela6[[#This Row],[2025]],Tabela6[[#This Row],[OS]])</f>
        <v>46087</v>
      </c>
      <c r="I12" s="25">
        <f>Tabela6[[#This Row],[ULTIMA ]]+Tabela6[[#This Row],[FREQU.]]</f>
        <v>46269</v>
      </c>
      <c r="J12" s="26">
        <f ca="1">Tabela6[[#This Row],[PRÓXIMA]]-TODAY()</f>
        <v>-3</v>
      </c>
      <c r="K12" s="55" t="str">
        <f ca="1">IF(Tabela6[[#This Row],[DIAS RESTANTES]]&lt;2,"PENDENTE",IF(Tabela6[[#This Row],[DIAS RESTANTES]]&gt;=20,"DENTRO DO PRAZO","ATENÇÃO"))</f>
        <v>PENDENTE</v>
      </c>
      <c r="L12" s="61"/>
      <c r="M12" s="62"/>
      <c r="N12" s="62"/>
      <c r="O12" s="63"/>
    </row>
    <row r="13" spans="2:18" ht="54.95" customHeight="1" thickBot="1" x14ac:dyDescent="0.3">
      <c r="B13" s="47" t="s">
        <v>26</v>
      </c>
      <c r="C13" s="48">
        <v>20664</v>
      </c>
      <c r="D13" s="29" t="s">
        <v>35</v>
      </c>
      <c r="E13" s="30">
        <v>182</v>
      </c>
      <c r="F13" s="24">
        <v>46087</v>
      </c>
      <c r="G13" s="54">
        <v>15341</v>
      </c>
      <c r="H13" s="51">
        <f>MAX(Tabela6[[#This Row],[2025]],Tabela6[[#This Row],[OS]])</f>
        <v>46087</v>
      </c>
      <c r="I13" s="31">
        <f>Tabela6[[#This Row],[ULTIMA ]]+Tabela6[[#This Row],[FREQU.]]</f>
        <v>46269</v>
      </c>
      <c r="J13" s="32">
        <f ca="1">Tabela6[[#This Row],[PRÓXIMA]]-TODAY()</f>
        <v>-3</v>
      </c>
      <c r="K13" s="56" t="str">
        <f ca="1">IF(Tabela6[[#This Row],[DIAS RESTANTES]]&lt;2,"PENDENTE",IF(Tabela6[[#This Row],[DIAS RESTANTES]]&gt;=20,"DENTRO DO PRAZO","ATENÇÃO"))</f>
        <v>PENDENTE</v>
      </c>
      <c r="L13" s="64"/>
      <c r="M13" s="65"/>
      <c r="N13" s="65"/>
      <c r="O13" s="66"/>
    </row>
    <row r="14" spans="2:18" ht="54.95" customHeight="1" thickBot="1" x14ac:dyDescent="0.3">
      <c r="B14" s="49" t="s">
        <v>27</v>
      </c>
      <c r="C14" s="50">
        <v>20664</v>
      </c>
      <c r="D14" s="35" t="s">
        <v>36</v>
      </c>
      <c r="E14" s="36">
        <v>182</v>
      </c>
      <c r="F14" s="24">
        <v>46087</v>
      </c>
      <c r="G14" s="54">
        <v>15341</v>
      </c>
      <c r="H14" s="51">
        <f>MAX(Tabela6[[#This Row],[2025]],Tabela6[[#This Row],[OS]])</f>
        <v>46087</v>
      </c>
      <c r="I14" s="37">
        <f>Tabela6[[#This Row],[ULTIMA ]]+Tabela6[[#This Row],[FREQU.]]</f>
        <v>46269</v>
      </c>
      <c r="J14" s="38">
        <f ca="1">Tabela6[[#This Row],[PRÓXIMA]]-TODAY()</f>
        <v>-3</v>
      </c>
      <c r="K14" s="57" t="str">
        <f ca="1">IF(Tabela6[[#This Row],[DIAS RESTANTES]]&lt;2,"PENDENTE",IF(Tabela6[[#This Row],[DIAS RESTANTES]]&gt;=20,"DENTRO DO PRAZO","ATENÇÃO"))</f>
        <v>PENDENTE</v>
      </c>
      <c r="L14" s="67"/>
      <c r="M14" s="68"/>
      <c r="N14" s="68"/>
      <c r="O14" s="69"/>
    </row>
    <row r="15" spans="2:18" ht="54.95" customHeight="1" thickBot="1" x14ac:dyDescent="0.3">
      <c r="B15" s="45" t="s">
        <v>28</v>
      </c>
      <c r="C15" s="46">
        <v>20665</v>
      </c>
      <c r="D15" s="22" t="s">
        <v>34</v>
      </c>
      <c r="E15" s="23">
        <v>182</v>
      </c>
      <c r="F15" s="24">
        <v>46131</v>
      </c>
      <c r="G15" s="54">
        <v>16756</v>
      </c>
      <c r="H15" s="51">
        <f>MAX(Tabela6[[#This Row],[2025]],Tabela6[[#This Row],[OS]])</f>
        <v>46131</v>
      </c>
      <c r="I15" s="25">
        <f>Tabela6[[#This Row],[ULTIMA ]]+Tabela6[[#This Row],[FREQU.]]</f>
        <v>46313</v>
      </c>
      <c r="J15" s="26">
        <f ca="1">Tabela6[[#This Row],[PRÓXIMA]]-TODAY()</f>
        <v>41</v>
      </c>
      <c r="K15" s="58" t="str">
        <f ca="1">IF(Tabela6[[#This Row],[DIAS RESTANTES]]&lt;2,"PENDENTE",IF(Tabela6[[#This Row],[DIAS RESTANTES]]&gt;=20,"DENTRO DO PRAZO","ATENÇÃO"))</f>
        <v>DENTRO DO PRAZO</v>
      </c>
      <c r="L15" s="61"/>
      <c r="M15" s="62"/>
      <c r="N15" s="62"/>
      <c r="O15" s="63"/>
    </row>
    <row r="16" spans="2:18" ht="54.95" customHeight="1" thickBot="1" x14ac:dyDescent="0.3">
      <c r="B16" s="47" t="s">
        <v>29</v>
      </c>
      <c r="C16" s="48">
        <v>20665</v>
      </c>
      <c r="D16" s="29" t="s">
        <v>35</v>
      </c>
      <c r="E16" s="30">
        <v>182</v>
      </c>
      <c r="F16" s="24">
        <v>46132</v>
      </c>
      <c r="G16" s="54">
        <v>16756</v>
      </c>
      <c r="H16" s="51">
        <f>MAX(Tabela6[[#This Row],[2025]],Tabela6[[#This Row],[OS]])</f>
        <v>46132</v>
      </c>
      <c r="I16" s="31">
        <f>Tabela6[[#This Row],[ULTIMA ]]+Tabela6[[#This Row],[FREQU.]]</f>
        <v>46314</v>
      </c>
      <c r="J16" s="32">
        <f ca="1">Tabela6[[#This Row],[PRÓXIMA]]-TODAY()</f>
        <v>42</v>
      </c>
      <c r="K16" s="58" t="str">
        <f ca="1">IF(Tabela6[[#This Row],[DIAS RESTANTES]]&lt;2,"PENDENTE",IF(Tabela6[[#This Row],[DIAS RESTANTES]]&gt;=20,"DENTRO DO PRAZO","ATENÇÃO"))</f>
        <v>DENTRO DO PRAZO</v>
      </c>
      <c r="L16" s="64"/>
      <c r="M16" s="65"/>
      <c r="N16" s="65"/>
      <c r="O16" s="66"/>
    </row>
    <row r="17" spans="1:15" ht="54.95" customHeight="1" thickBot="1" x14ac:dyDescent="0.3">
      <c r="B17" s="49" t="s">
        <v>30</v>
      </c>
      <c r="C17" s="50">
        <v>20665</v>
      </c>
      <c r="D17" s="35" t="s">
        <v>36</v>
      </c>
      <c r="E17" s="36">
        <v>182</v>
      </c>
      <c r="F17" s="24">
        <v>46132</v>
      </c>
      <c r="G17" s="54">
        <v>16756</v>
      </c>
      <c r="H17" s="51">
        <f>MAX(Tabela6[[#This Row],[2025]],Tabela6[[#This Row],[OS]])</f>
        <v>46132</v>
      </c>
      <c r="I17" s="37">
        <f>Tabela6[[#This Row],[ULTIMA ]]+Tabela6[[#This Row],[FREQU.]]</f>
        <v>46314</v>
      </c>
      <c r="J17" s="38">
        <f ca="1">Tabela6[[#This Row],[PRÓXIMA]]-TODAY()</f>
        <v>42</v>
      </c>
      <c r="K17" s="58" t="str">
        <f ca="1">IF(Tabela6[[#This Row],[DIAS RESTANTES]]&lt;2,"PENDENTE",IF(Tabela6[[#This Row],[DIAS RESTANTES]]&gt;=20,"DENTRO DO PRAZO","ATENÇÃO"))</f>
        <v>DENTRO DO PRAZO</v>
      </c>
      <c r="L17" s="67"/>
      <c r="M17" s="68"/>
      <c r="N17" s="68"/>
      <c r="O17" s="69"/>
    </row>
    <row r="18" spans="1:15" ht="54.95" customHeight="1" thickBot="1" x14ac:dyDescent="0.3">
      <c r="A18" s="1" t="s">
        <v>13</v>
      </c>
      <c r="B18" s="45" t="s">
        <v>40</v>
      </c>
      <c r="C18" s="46">
        <v>20665</v>
      </c>
      <c r="D18" s="22" t="s">
        <v>34</v>
      </c>
      <c r="E18" s="23">
        <v>182</v>
      </c>
      <c r="F18" s="24">
        <v>46203</v>
      </c>
      <c r="G18" s="54">
        <v>20662</v>
      </c>
      <c r="H18" s="51">
        <f>MAX(Tabela6[[#This Row],[2025]],Tabela6[[#This Row],[OS]])</f>
        <v>46203</v>
      </c>
      <c r="I18" s="25">
        <f>Tabela6[[#This Row],[ULTIMA ]]+Tabela6[[#This Row],[FREQU.]]</f>
        <v>46385</v>
      </c>
      <c r="J18" s="26">
        <f ca="1">Tabela6[[#This Row],[PRÓXIMA]]-TODAY()</f>
        <v>113</v>
      </c>
      <c r="K18" s="55" t="str">
        <f ca="1">IF(Tabela6[[#This Row],[DIAS RESTANTES]]&lt;2,"PENDENTE",IF(Tabela6[[#This Row],[DIAS RESTANTES]]&gt;=20,"DENTRO DO PRAZO","ATENÇÃO"))</f>
        <v>DENTRO DO PRAZO</v>
      </c>
      <c r="L18" s="61"/>
      <c r="M18" s="62"/>
      <c r="N18" s="62"/>
      <c r="O18" s="63"/>
    </row>
    <row r="19" spans="1:15" ht="54.95" customHeight="1" thickBot="1" x14ac:dyDescent="0.3">
      <c r="B19" s="47" t="s">
        <v>42</v>
      </c>
      <c r="C19" s="48">
        <v>20665</v>
      </c>
      <c r="D19" s="29" t="s">
        <v>35</v>
      </c>
      <c r="E19" s="30">
        <v>182</v>
      </c>
      <c r="F19" s="24">
        <v>46203</v>
      </c>
      <c r="G19" s="54">
        <v>20662</v>
      </c>
      <c r="H19" s="51">
        <f>MAX(Tabela6[[#This Row],[2025]],Tabela6[[#This Row],[OS]])</f>
        <v>46203</v>
      </c>
      <c r="I19" s="31">
        <f>Tabela6[[#This Row],[ULTIMA ]]+Tabela6[[#This Row],[FREQU.]]</f>
        <v>46385</v>
      </c>
      <c r="J19" s="32">
        <f ca="1">Tabela6[[#This Row],[PRÓXIMA]]-TODAY()</f>
        <v>113</v>
      </c>
      <c r="K19" s="56" t="str">
        <f ca="1">IF(Tabela6[[#This Row],[DIAS RESTANTES]]&lt;2,"PENDENTE",IF(Tabela6[[#This Row],[DIAS RESTANTES]]&gt;=20,"DENTRO DO PRAZO","ATENÇÃO"))</f>
        <v>DENTRO DO PRAZO</v>
      </c>
      <c r="L19" s="64"/>
      <c r="M19" s="65"/>
      <c r="N19" s="65"/>
      <c r="O19" s="66"/>
    </row>
    <row r="20" spans="1:15" ht="54.95" customHeight="1" thickBot="1" x14ac:dyDescent="0.3">
      <c r="B20" s="49" t="s">
        <v>43</v>
      </c>
      <c r="C20" s="50">
        <v>20665</v>
      </c>
      <c r="D20" s="35" t="s">
        <v>36</v>
      </c>
      <c r="E20" s="36">
        <v>182</v>
      </c>
      <c r="F20" s="24">
        <v>46203</v>
      </c>
      <c r="G20" s="54">
        <v>20662</v>
      </c>
      <c r="H20" s="51">
        <f>MAX(Tabela6[[#This Row],[2025]],Tabela6[[#This Row],[OS]])</f>
        <v>46203</v>
      </c>
      <c r="I20" s="37">
        <f>Tabela6[[#This Row],[ULTIMA ]]+Tabela6[[#This Row],[FREQU.]]</f>
        <v>46385</v>
      </c>
      <c r="J20" s="38">
        <f ca="1">Tabela6[[#This Row],[PRÓXIMA]]-TODAY()</f>
        <v>113</v>
      </c>
      <c r="K20" s="57" t="str">
        <f ca="1">IF(Tabela6[[#This Row],[DIAS RESTANTES]]&lt;2,"PENDENTE",IF(Tabela6[[#This Row],[DIAS RESTANTES]]&gt;=20,"DENTRO DO PRAZO","ATENÇÃO"))</f>
        <v>DENTRO DO PRAZO</v>
      </c>
      <c r="L20" s="67"/>
      <c r="M20" s="68"/>
      <c r="N20" s="68"/>
      <c r="O20" s="69"/>
    </row>
    <row r="21" spans="1:15" ht="56.25" customHeight="1" thickBot="1" x14ac:dyDescent="0.3">
      <c r="B21" s="45" t="s">
        <v>31</v>
      </c>
      <c r="C21" s="46">
        <v>20666</v>
      </c>
      <c r="D21" s="22" t="s">
        <v>37</v>
      </c>
      <c r="E21" s="23">
        <v>182</v>
      </c>
      <c r="F21" s="24">
        <v>46257</v>
      </c>
      <c r="G21" s="54">
        <v>31283</v>
      </c>
      <c r="H21" s="51">
        <f>MAX(Tabela6[[#This Row],[2025]],Tabela6[[#This Row],[OS]])</f>
        <v>46257</v>
      </c>
      <c r="I21" s="25">
        <f>Tabela6[[#This Row],[ULTIMA ]]+Tabela6[[#This Row],[FREQU.]]</f>
        <v>46439</v>
      </c>
      <c r="J21" s="26">
        <f ca="1">Tabela6[[#This Row],[PRÓXIMA]]-TODAY()</f>
        <v>167</v>
      </c>
      <c r="K21" s="55" t="str">
        <f ca="1">IF(Tabela6[[#This Row],[DIAS RESTANTES]]&lt;2,"PENDENTE",IF(Tabela6[[#This Row],[DIAS RESTANTES]]&gt;=20,"DENTRO DO PRAZO","ATENÇÃO"))</f>
        <v>DENTRO DO PRAZO</v>
      </c>
      <c r="L21" s="61"/>
      <c r="M21" s="62"/>
      <c r="N21" s="62"/>
      <c r="O21" s="63"/>
    </row>
    <row r="22" spans="1:15" ht="57.75" customHeight="1" thickBot="1" x14ac:dyDescent="0.3">
      <c r="B22" s="47" t="s">
        <v>32</v>
      </c>
      <c r="C22" s="48">
        <v>20666</v>
      </c>
      <c r="D22" s="29" t="s">
        <v>38</v>
      </c>
      <c r="E22" s="30">
        <v>182</v>
      </c>
      <c r="F22" s="24">
        <v>46257</v>
      </c>
      <c r="G22" s="54">
        <v>31283</v>
      </c>
      <c r="H22" s="51">
        <f>MAX(Tabela6[[#This Row],[2025]],Tabela6[[#This Row],[OS]])</f>
        <v>46257</v>
      </c>
      <c r="I22" s="31">
        <f>Tabela6[[#This Row],[ULTIMA ]]+Tabela6[[#This Row],[FREQU.]]</f>
        <v>46439</v>
      </c>
      <c r="J22" s="32">
        <f ca="1">Tabela6[[#This Row],[PRÓXIMA]]-TODAY()</f>
        <v>167</v>
      </c>
      <c r="K22" s="56" t="str">
        <f ca="1">IF(Tabela6[[#This Row],[DIAS RESTANTES]]&lt;2,"PENDENTE",IF(Tabela6[[#This Row],[DIAS RESTANTES]]&gt;=20,"DENTRO DO PRAZO","ATENÇÃO"))</f>
        <v>DENTRO DO PRAZO</v>
      </c>
      <c r="L22" s="64"/>
      <c r="M22" s="65"/>
      <c r="N22" s="65"/>
      <c r="O22" s="66"/>
    </row>
    <row r="23" spans="1:15" ht="59.25" customHeight="1" thickBot="1" x14ac:dyDescent="0.3">
      <c r="B23" s="49" t="s">
        <v>33</v>
      </c>
      <c r="C23" s="50">
        <v>20666</v>
      </c>
      <c r="D23" s="35" t="s">
        <v>39</v>
      </c>
      <c r="E23" s="36">
        <v>182</v>
      </c>
      <c r="F23" s="24">
        <v>46257</v>
      </c>
      <c r="G23" s="54">
        <v>31283</v>
      </c>
      <c r="H23" s="51">
        <f>MAX(Tabela6[[#This Row],[2025]],Tabela6[[#This Row],[OS]])</f>
        <v>46257</v>
      </c>
      <c r="I23" s="37">
        <f>Tabela6[[#This Row],[ULTIMA ]]+Tabela6[[#This Row],[FREQU.]]</f>
        <v>46439</v>
      </c>
      <c r="J23" s="38">
        <f ca="1">Tabela6[[#This Row],[PRÓXIMA]]-TODAY()</f>
        <v>167</v>
      </c>
      <c r="K23" s="57" t="str">
        <f ca="1">IF(Tabela6[[#This Row],[DIAS RESTANTES]]&lt;2,"PENDENTE",IF(Tabela6[[#This Row],[DIAS RESTANTES]]&gt;=20,"DENTRO DO PRAZO","ATENÇÃO"))</f>
        <v>DENTRO DO PRAZO</v>
      </c>
      <c r="L23" s="67"/>
      <c r="M23" s="68"/>
      <c r="N23" s="68"/>
      <c r="O23" s="69"/>
    </row>
    <row r="25" spans="1:15" ht="54.95" customHeight="1" x14ac:dyDescent="0.25">
      <c r="E25" s="53"/>
      <c r="F25" s="53"/>
    </row>
    <row r="26" spans="1:15" ht="54.95" customHeight="1" x14ac:dyDescent="0.25">
      <c r="E26" s="53"/>
      <c r="F26" s="53"/>
    </row>
    <row r="27" spans="1:15" ht="54.95" customHeight="1" x14ac:dyDescent="0.25">
      <c r="E27" s="53"/>
      <c r="F27" s="53"/>
    </row>
    <row r="28" spans="1:15" ht="54.95" customHeight="1" x14ac:dyDescent="0.25">
      <c r="E28" s="53"/>
      <c r="F28" s="53"/>
    </row>
    <row r="29" spans="1:15" ht="54.95" customHeight="1" x14ac:dyDescent="0.25">
      <c r="E29" s="53"/>
      <c r="F29" s="53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E10"/>
  <sheetViews>
    <sheetView workbookViewId="0">
      <selection activeCell="E6" sqref="C4:E6"/>
    </sheetView>
  </sheetViews>
  <sheetFormatPr defaultRowHeight="15" x14ac:dyDescent="0.25"/>
  <cols>
    <col min="3" max="3" width="10.140625" customWidth="1"/>
    <col min="4" max="4" width="17.140625" customWidth="1"/>
    <col min="5" max="5" width="34.28515625" customWidth="1"/>
  </cols>
  <sheetData>
    <row r="4" spans="3:5" x14ac:dyDescent="0.25">
      <c r="C4" s="12" t="s">
        <v>10</v>
      </c>
      <c r="D4" s="13" t="s">
        <v>9</v>
      </c>
      <c r="E4" s="9" t="s">
        <v>5</v>
      </c>
    </row>
    <row r="5" spans="3:5" ht="30" customHeight="1" x14ac:dyDescent="0.25">
      <c r="C5" s="5">
        <v>8</v>
      </c>
      <c r="D5" s="6" t="s">
        <v>8</v>
      </c>
      <c r="E5" s="10" t="s">
        <v>12</v>
      </c>
    </row>
    <row r="6" spans="3:5" ht="30" customHeight="1" x14ac:dyDescent="0.25">
      <c r="C6" s="7">
        <v>64</v>
      </c>
      <c r="D6" s="8" t="s">
        <v>7</v>
      </c>
      <c r="E6" s="14" t="s">
        <v>11</v>
      </c>
    </row>
    <row r="7" spans="3:5" x14ac:dyDescent="0.25">
      <c r="C7" s="4"/>
    </row>
    <row r="10" spans="3:5" x14ac:dyDescent="0.25">
      <c r="E10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2026-09-07T15:17:33Z</dcterms:modified>
</cp:coreProperties>
</file>