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https://d.docs.live.net/6b2783664ce91ba6/Documents/XCTF MGoeckel/Historical Data/"/>
    </mc:Choice>
  </mc:AlternateContent>
  <xr:revisionPtr revIDLastSave="3916" documentId="13_ncr:1_{C6D8709B-4031-4921-A478-DB5A4B7EB7AF}" xr6:coauthVersionLast="47" xr6:coauthVersionMax="47" xr10:uidLastSave="{F48142A4-1C55-4198-8E0F-09CCB7D3D643}"/>
  <bookViews>
    <workbookView xWindow="-16320" yWindow="-8040" windowWidth="16440" windowHeight="29040" tabRatio="873" firstSheet="4" activeTab="7" xr2:uid="{00000000-000D-0000-FFFF-FFFF00000000}"/>
  </bookViews>
  <sheets>
    <sheet name="Exercises" sheetId="66" state="hidden" r:id="rId1"/>
    <sheet name="PeriodizationTables" sheetId="67" state="hidden" r:id="rId2"/>
    <sheet name="Spring Plan" sheetId="70" state="hidden" r:id="rId3"/>
    <sheet name="Daily Sched" sheetId="72" state="hidden" r:id="rId4"/>
    <sheet name="Summer Plan" sheetId="71" r:id="rId5"/>
    <sheet name="Annual Plan" sheetId="65" r:id="rId6"/>
    <sheet name="Sheet1" sheetId="68" state="hidden" r:id="rId7"/>
    <sheet name="Habits" sheetId="62" r:id="rId8"/>
    <sheet name="Calendar" sheetId="61" r:id="rId9"/>
    <sheet name="1" sheetId="2" r:id="rId10"/>
    <sheet name="2" sheetId="3" r:id="rId11"/>
    <sheet name="3" sheetId="4" r:id="rId12"/>
    <sheet name="4" sheetId="5" r:id="rId13"/>
    <sheet name="5" sheetId="6" r:id="rId14"/>
    <sheet name="6" sheetId="7" r:id="rId15"/>
    <sheet name="7" sheetId="8" r:id="rId16"/>
    <sheet name="8" sheetId="9" r:id="rId17"/>
    <sheet name="9" sheetId="10" r:id="rId18"/>
    <sheet name="10" sheetId="11" r:id="rId19"/>
    <sheet name="11" sheetId="12" r:id="rId20"/>
    <sheet name="12" sheetId="13" r:id="rId21"/>
    <sheet name="13" sheetId="14" r:id="rId22"/>
    <sheet name="14" sheetId="20" r:id="rId23"/>
    <sheet name="15" sheetId="21" r:id="rId24"/>
    <sheet name="16" sheetId="22" r:id="rId25"/>
    <sheet name="17" sheetId="23" r:id="rId26"/>
    <sheet name="18" sheetId="24" r:id="rId27"/>
    <sheet name="19" sheetId="25" r:id="rId28"/>
    <sheet name="20" sheetId="26" r:id="rId29"/>
    <sheet name="21" sheetId="27" r:id="rId30"/>
    <sheet name="22" sheetId="28" r:id="rId31"/>
    <sheet name="23" sheetId="29" r:id="rId32"/>
    <sheet name="24" sheetId="30" r:id="rId33"/>
    <sheet name="25" sheetId="31" r:id="rId34"/>
    <sheet name="26" sheetId="32" r:id="rId35"/>
    <sheet name="27" sheetId="33" r:id="rId36"/>
    <sheet name="28" sheetId="34" r:id="rId37"/>
    <sheet name="29" sheetId="35" r:id="rId38"/>
    <sheet name="30" sheetId="36" r:id="rId39"/>
    <sheet name="31" sheetId="37" r:id="rId40"/>
    <sheet name="32" sheetId="38" r:id="rId41"/>
    <sheet name="33" sheetId="39" r:id="rId42"/>
    <sheet name="34" sheetId="40" r:id="rId43"/>
    <sheet name="35" sheetId="41" r:id="rId44"/>
    <sheet name="36" sheetId="42" r:id="rId45"/>
    <sheet name="37" sheetId="43" r:id="rId46"/>
    <sheet name="38" sheetId="44" r:id="rId47"/>
    <sheet name="39" sheetId="45" r:id="rId48"/>
    <sheet name="40" sheetId="47" r:id="rId49"/>
    <sheet name="41" sheetId="48" r:id="rId50"/>
    <sheet name="42" sheetId="49" r:id="rId51"/>
    <sheet name="43" sheetId="50" r:id="rId52"/>
    <sheet name="44" sheetId="51" r:id="rId53"/>
    <sheet name="45" sheetId="52" r:id="rId54"/>
    <sheet name="46" sheetId="53" r:id="rId55"/>
    <sheet name="47" sheetId="54" r:id="rId56"/>
    <sheet name="48" sheetId="55" r:id="rId57"/>
    <sheet name="49" sheetId="56" r:id="rId58"/>
    <sheet name="50" sheetId="57" r:id="rId59"/>
    <sheet name="51" sheetId="58" r:id="rId60"/>
    <sheet name="52" sheetId="59" r:id="rId61"/>
  </sheets>
  <externalReferences>
    <externalReference r:id="rId62"/>
    <externalReference r:id="rId63"/>
  </externalReferences>
  <definedNames>
    <definedName name="_xlnm._FilterDatabase" localSheetId="0" hidden="1">Exercises!$A$1:$P$1</definedName>
    <definedName name="Core">Exercises!$O$2:$O$24</definedName>
    <definedName name="Core_Pillar">Exercises!$N$2:$N$15</definedName>
    <definedName name="Core_Rotational">Exercises!$M$2:$M$12</definedName>
    <definedName name="DenEND_E">PeriodizationTables!$F$22</definedName>
    <definedName name="DenEND_NE">PeriodizationTables!$F$23</definedName>
    <definedName name="DenFDN_E">PeriodizationTables!$C$22</definedName>
    <definedName name="DenFDN_NE">PeriodizationTables!$C$23</definedName>
    <definedName name="DenHYP_E">PeriodizationTables!$L$22</definedName>
    <definedName name="DenHYP_NE">PeriodizationTables!$L$23</definedName>
    <definedName name="DenMAX_E">PeriodizationTables!$X$22</definedName>
    <definedName name="DenMAX_NE">PeriodizationTables!$X$23</definedName>
    <definedName name="DenPWR_E">PeriodizationTables!$O$22</definedName>
    <definedName name="DenPWR_NE">PeriodizationTables!$O$23</definedName>
    <definedName name="Density">PeriodizationTables!$F$33:$F$42</definedName>
    <definedName name="DenSPD_E">PeriodizationTables!$I$22</definedName>
    <definedName name="DenSPD_NE">PeriodizationTables!$I$23</definedName>
    <definedName name="DenSTC_E">PeriodizationTables!$R$22</definedName>
    <definedName name="DenSTC_NE">PeriodizationTables!$R$23</definedName>
    <definedName name="DenSTR_E">PeriodizationTables!$U$22</definedName>
    <definedName name="DenSTR_NE">PeriodizationTables!$U$23</definedName>
    <definedName name="DenTF_E">PeriodizationTables!$AD$22</definedName>
    <definedName name="DenTF_NE">PeriodizationTables!$AD$23</definedName>
    <definedName name="DenUNL_E">PeriodizationTables!$AA$22</definedName>
    <definedName name="DenUNL_NE">PeriodizationTables!$AA$23</definedName>
    <definedName name="END_R" localSheetId="2">[1]PeriodizationTables!$G$19</definedName>
    <definedName name="END_R" localSheetId="4">[1]PeriodizationTables!$G$19</definedName>
    <definedName name="END_R">PeriodizationTables!$G$19</definedName>
    <definedName name="END1_3C">PeriodizationTables!$G$11</definedName>
    <definedName name="END1_3E">PeriodizationTables!$G$7</definedName>
    <definedName name="END1_3O">PeriodizationTables!$G$15</definedName>
    <definedName name="END10_12C">PeriodizationTables!$G$14</definedName>
    <definedName name="END10_12E">PeriodizationTables!$G$10</definedName>
    <definedName name="END10_12O">PeriodizationTables!$G$18</definedName>
    <definedName name="END4_6C">PeriodizationTables!$G$12</definedName>
    <definedName name="END4_6E">PeriodizationTables!$G$8</definedName>
    <definedName name="END4_6O">PeriodizationTables!$G$16</definedName>
    <definedName name="END7_9C">PeriodizationTables!$G$13</definedName>
    <definedName name="END7_9E">PeriodizationTables!$G$9</definedName>
    <definedName name="END7_9O">PeriodizationTables!$G$17</definedName>
    <definedName name="ExerciseCategories">[1]!Table1[#Headers]</definedName>
    <definedName name="Explosive_Cardio">Exercises!$D$2:$D$51</definedName>
    <definedName name="FDN_R" localSheetId="2">[1]PeriodizationTables!$D$19</definedName>
    <definedName name="FDN_R" localSheetId="4">[1]PeriodizationTables!$D$19</definedName>
    <definedName name="FDN_R">PeriodizationTables!$D$19</definedName>
    <definedName name="FDN1_3C">PeriodizationTables!$D$11</definedName>
    <definedName name="FDN1_3E">PeriodizationTables!$D$7</definedName>
    <definedName name="FDN1_3O">PeriodizationTables!$D$15</definedName>
    <definedName name="FDN10_12C">PeriodizationTables!$D$14</definedName>
    <definedName name="FDN10_12E">PeriodizationTables!$D$10</definedName>
    <definedName name="FDN10_12O">PeriodizationTables!$D$18</definedName>
    <definedName name="FDN4_6C">PeriodizationTables!$D$12</definedName>
    <definedName name="FDN4_6E">PeriodizationTables!$D$8</definedName>
    <definedName name="FDN4_6O">PeriodizationTables!$D$16</definedName>
    <definedName name="FDN7_9C">PeriodizationTables!$D$13</definedName>
    <definedName name="FDN7_9E">PeriodizationTables!$D$9</definedName>
    <definedName name="FDN7_9O">PeriodizationTables!$D$17</definedName>
    <definedName name="FDNr">PeriodizationTables!$D$19</definedName>
    <definedName name="Functional">Exercises!$B$2:$B$45</definedName>
    <definedName name="hi">[1]!Table1[#Headers]</definedName>
    <definedName name="Hinge_Hip">Exercises!$F$2:$F$9</definedName>
    <definedName name="HYP_R" localSheetId="2">[1]PeriodizationTables!$M$19</definedName>
    <definedName name="HYP_R" localSheetId="4">[1]PeriodizationTables!$M$19</definedName>
    <definedName name="HYP_R">PeriodizationTables!$M$19</definedName>
    <definedName name="HYP1_3C">PeriodizationTables!$M$11</definedName>
    <definedName name="HYP1_3E">PeriodizationTables!$M$7</definedName>
    <definedName name="HYP1_3O">PeriodizationTables!$M$15</definedName>
    <definedName name="HYP10_12C">PeriodizationTables!$M$14</definedName>
    <definedName name="HYP10_12E">PeriodizationTables!$M$10</definedName>
    <definedName name="HYP10_12O">PeriodizationTables!$M$18</definedName>
    <definedName name="HYP4_6C">PeriodizationTables!$M$12</definedName>
    <definedName name="HYP4_6E">PeriodizationTables!$M$8</definedName>
    <definedName name="HYP4_6O">PeriodizationTables!$M$16</definedName>
    <definedName name="HYP7_9C">PeriodizationTables!$M$13</definedName>
    <definedName name="HYP7_9E">PeriodizationTables!$M$9</definedName>
    <definedName name="HYP7_9O">PeriodizationTables!$M$17</definedName>
    <definedName name="MAX_R" localSheetId="2">[1]PeriodizationTables!$Y$19</definedName>
    <definedName name="MAX_R" localSheetId="4">[1]PeriodizationTables!$Y$19</definedName>
    <definedName name="MAX_R">PeriodizationTables!$Y$19</definedName>
    <definedName name="MAX1_3C">PeriodizationTables!$Y$11</definedName>
    <definedName name="MAX1_3E">PeriodizationTables!$Y$7</definedName>
    <definedName name="MAX1_3O">PeriodizationTables!$Y$15</definedName>
    <definedName name="MAX10_12C">PeriodizationTables!$Y$14</definedName>
    <definedName name="MAX10_12E">PeriodizationTables!$Y$10</definedName>
    <definedName name="MAX10_12O">PeriodizationTables!$Y$18</definedName>
    <definedName name="MAX4_6C">PeriodizationTables!$Y$12</definedName>
    <definedName name="MAX4_6E">PeriodizationTables!$Y$8</definedName>
    <definedName name="MAX4_6O">PeriodizationTables!$Y$16</definedName>
    <definedName name="MAX7_9C">PeriodizationTables!$Y$13</definedName>
    <definedName name="MAX7_9E">PeriodizationTables!$Y$9</definedName>
    <definedName name="MAX7_9O">PeriodizationTables!$Y$17</definedName>
    <definedName name="Mobility">Exercises!$C$2:$C$43</definedName>
    <definedName name="Other">Exercises!$P$2:$P$6</definedName>
    <definedName name="_xlnm.Print_Area" localSheetId="9">'1'!$A$1:$F$56</definedName>
    <definedName name="_xlnm.Print_Area" localSheetId="18">'10'!$A$1:$Z$52</definedName>
    <definedName name="_xlnm.Print_Area" localSheetId="19">'11'!$A$1:$Z$52</definedName>
    <definedName name="_xlnm.Print_Area" localSheetId="20">'12'!$A$1:$Z$52</definedName>
    <definedName name="_xlnm.Print_Area" localSheetId="21">'13'!$A$1:$Z$52</definedName>
    <definedName name="_xlnm.Print_Area" localSheetId="22">'14'!$A$1:$Z$52</definedName>
    <definedName name="_xlnm.Print_Area" localSheetId="23">'15'!$A$1:$Z$52</definedName>
    <definedName name="_xlnm.Print_Area" localSheetId="24">'16'!$A$1:$Z$52</definedName>
    <definedName name="_xlnm.Print_Area" localSheetId="25">'17'!$A$1:$Z$52</definedName>
    <definedName name="_xlnm.Print_Area" localSheetId="26">'18'!$A$1:$Z$52</definedName>
    <definedName name="_xlnm.Print_Area" localSheetId="27">'19'!$A$1:$Z$52</definedName>
    <definedName name="_xlnm.Print_Area" localSheetId="10">'2'!$A$1:$Z$52</definedName>
    <definedName name="_xlnm.Print_Area" localSheetId="28">'20'!$A$1:$Z$52</definedName>
    <definedName name="_xlnm.Print_Area" localSheetId="29">'21'!$A$1:$Z$52</definedName>
    <definedName name="_xlnm.Print_Area" localSheetId="30">'22'!$A$1:$Z$52</definedName>
    <definedName name="_xlnm.Print_Area" localSheetId="31">'23'!$A$1:$Z$52</definedName>
    <definedName name="_xlnm.Print_Area" localSheetId="32">'24'!$A$1:$Z$52</definedName>
    <definedName name="_xlnm.Print_Area" localSheetId="33">'25'!$A$1:$Z$52</definedName>
    <definedName name="_xlnm.Print_Area" localSheetId="34">'26'!$A$1:$Z$52</definedName>
    <definedName name="_xlnm.Print_Area" localSheetId="35">'27'!$A$1:$Z$52</definedName>
    <definedName name="_xlnm.Print_Area" localSheetId="36">'28'!$A$1:$Z$52</definedName>
    <definedName name="_xlnm.Print_Area" localSheetId="37">'29'!$A$1:$Z$52</definedName>
    <definedName name="_xlnm.Print_Area" localSheetId="11">'3'!$A$1:$Z$52</definedName>
    <definedName name="_xlnm.Print_Area" localSheetId="38">'30'!$A$1:$Z$52</definedName>
    <definedName name="_xlnm.Print_Area" localSheetId="39">'31'!$A$1:$Z$52</definedName>
    <definedName name="_xlnm.Print_Area" localSheetId="40">'32'!$A$1:$Z$52</definedName>
    <definedName name="_xlnm.Print_Area" localSheetId="41">'33'!$A$1:$Z$52</definedName>
    <definedName name="_xlnm.Print_Area" localSheetId="42">'34'!$A$1:$Z$52</definedName>
    <definedName name="_xlnm.Print_Area" localSheetId="43">'35'!$A$1:$Z$52</definedName>
    <definedName name="_xlnm.Print_Area" localSheetId="44">'36'!$A$1:$Z$52</definedName>
    <definedName name="_xlnm.Print_Area" localSheetId="45">'37'!$A$1:$Z$52</definedName>
    <definedName name="_xlnm.Print_Area" localSheetId="46">'38'!$A$1:$Z$52</definedName>
    <definedName name="_xlnm.Print_Area" localSheetId="47">'39'!$A$1:$Z$52</definedName>
    <definedName name="_xlnm.Print_Area" localSheetId="12">'4'!$A$1:$Z$52</definedName>
    <definedName name="_xlnm.Print_Area" localSheetId="48">'40'!$A$1:$Z$52</definedName>
    <definedName name="_xlnm.Print_Area" localSheetId="49">'41'!$A$1:$Z$52</definedName>
    <definedName name="_xlnm.Print_Area" localSheetId="50">'42'!$A$1:$Z$52</definedName>
    <definedName name="_xlnm.Print_Area" localSheetId="51">'43'!$A$1:$Z$52</definedName>
    <definedName name="_xlnm.Print_Area" localSheetId="52">'44'!$A$1:$Z$52</definedName>
    <definedName name="_xlnm.Print_Area" localSheetId="53">'45'!$A$1:$Z$52</definedName>
    <definedName name="_xlnm.Print_Area" localSheetId="54">'46'!$A$1:$Z$52</definedName>
    <definedName name="_xlnm.Print_Area" localSheetId="55">'47'!$A$1:$Z$52</definedName>
    <definedName name="_xlnm.Print_Area" localSheetId="56">'48'!$A$1:$Z$52</definedName>
    <definedName name="_xlnm.Print_Area" localSheetId="57">'49'!$A$1:$Z$52</definedName>
    <definedName name="_xlnm.Print_Area" localSheetId="13">'5'!$A$1:$Z$52</definedName>
    <definedName name="_xlnm.Print_Area" localSheetId="58">'50'!$A$1:$Z$52</definedName>
    <definedName name="_xlnm.Print_Area" localSheetId="59">'51'!$A$1:$Z$52</definedName>
    <definedName name="_xlnm.Print_Area" localSheetId="60">'52'!$A$1:$Z$52</definedName>
    <definedName name="_xlnm.Print_Area" localSheetId="14">'6'!$A$1:$Z$52</definedName>
    <definedName name="_xlnm.Print_Area" localSheetId="15">'7'!$A$1:$Z$52</definedName>
    <definedName name="Pull">Exercises!$J$2:$J$22</definedName>
    <definedName name="Push">Exercises!$G$2:$G$27</definedName>
    <definedName name="PWR_R" localSheetId="2">[1]PeriodizationTables!$P$19</definedName>
    <definedName name="PWR_R" localSheetId="4">[1]PeriodizationTables!$P$19</definedName>
    <definedName name="PWR_R">PeriodizationTables!$P$19</definedName>
    <definedName name="PWR1_3C">PeriodizationTables!$P$11</definedName>
    <definedName name="PWR1_3E">PeriodizationTables!$P$7</definedName>
    <definedName name="PWR1_3O">PeriodizationTables!$P$15</definedName>
    <definedName name="PWR10_12C">PeriodizationTables!$P$14</definedName>
    <definedName name="PWR10_12E">PeriodizationTables!$P$10</definedName>
    <definedName name="PWR10_12O">PeriodizationTables!$P$18</definedName>
    <definedName name="PWR4_6C">PeriodizationTables!$P$12</definedName>
    <definedName name="PWR4_6E">PeriodizationTables!$P$8</definedName>
    <definedName name="PWR4_6O">PeriodizationTables!$P$16</definedName>
    <definedName name="PWR7_9C">PeriodizationTables!$P$13</definedName>
    <definedName name="PWR7_9E">PeriodizationTables!$P$9</definedName>
    <definedName name="PWR7_9O">PeriodizationTables!$P$17</definedName>
    <definedName name="Sequence">PeriodizationTables!$C$33:$C$36</definedName>
    <definedName name="Six_Day">PeriodizationTables!$D$33:$D$38</definedName>
    <definedName name="SPD_R" localSheetId="2">[1]PeriodizationTables!$J$19</definedName>
    <definedName name="SPD_R" localSheetId="4">[1]PeriodizationTables!$J$19</definedName>
    <definedName name="SPD_R">PeriodizationTables!$J$19</definedName>
    <definedName name="SPD1_3C">PeriodizationTables!$J$11</definedName>
    <definedName name="SPD1_3E">PeriodizationTables!$J$7</definedName>
    <definedName name="SPD1_3O">PeriodizationTables!$J$15</definedName>
    <definedName name="SPD10_12C">PeriodizationTables!$J$14</definedName>
    <definedName name="SPD10_12E">PeriodizationTables!$J$10</definedName>
    <definedName name="SPD10_12O">PeriodizationTables!$J$18</definedName>
    <definedName name="SPD4_6C">PeriodizationTables!$J$12</definedName>
    <definedName name="SPD4_6E">PeriodizationTables!$J$8</definedName>
    <definedName name="SPD4_6O">PeriodizationTables!$J$16</definedName>
    <definedName name="SPD7_9C">PeriodizationTables!$J$13</definedName>
    <definedName name="SPD7_9E">PeriodizationTables!$J$9</definedName>
    <definedName name="SPD7_9O">PeriodizationTables!$J$17</definedName>
    <definedName name="Squat_Lunge_Step">Exercises!$E$2:$E$19</definedName>
    <definedName name="STC_R" localSheetId="2">[1]PeriodizationTables!$S$19</definedName>
    <definedName name="STC_R" localSheetId="4">[1]PeriodizationTables!$S$19</definedName>
    <definedName name="STC_R">PeriodizationTables!$S$19</definedName>
    <definedName name="STC1_3C">PeriodizationTables!$S$11</definedName>
    <definedName name="STC1_3E">PeriodizationTables!$S$7</definedName>
    <definedName name="STC1_3O">PeriodizationTables!$S$15</definedName>
    <definedName name="STC10_12C">PeriodizationTables!$S$14</definedName>
    <definedName name="STC10_12E">PeriodizationTables!$S$10</definedName>
    <definedName name="STC10_12O">PeriodizationTables!$S$18</definedName>
    <definedName name="STC4_6C">PeriodizationTables!$S$12</definedName>
    <definedName name="STC4_6E">PeriodizationTables!$S$8</definedName>
    <definedName name="STC4_6O">PeriodizationTables!$S$16</definedName>
    <definedName name="STC7_9C">PeriodizationTables!$S$13</definedName>
    <definedName name="STC7_9E">PeriodizationTables!$S$9</definedName>
    <definedName name="STC7_9O">PeriodizationTables!$S$17</definedName>
    <definedName name="STR_R" localSheetId="2">[1]PeriodizationTables!$V$19</definedName>
    <definedName name="STR_R" localSheetId="4">[1]PeriodizationTables!$V$19</definedName>
    <definedName name="STR_R">PeriodizationTables!$V$19</definedName>
    <definedName name="STR1_3C">PeriodizationTables!$V$11</definedName>
    <definedName name="STR1_3E">PeriodizationTables!$V$7</definedName>
    <definedName name="STR1_3O">PeriodizationTables!$V$15</definedName>
    <definedName name="STR10_12C">PeriodizationTables!$V$14</definedName>
    <definedName name="STR10_12E">PeriodizationTables!$V$10</definedName>
    <definedName name="STR10_12O">PeriodizationTables!$V$18</definedName>
    <definedName name="STR4_6C">PeriodizationTables!$V$12</definedName>
    <definedName name="STR4_6E">PeriodizationTables!$V$8</definedName>
    <definedName name="STR4_6O">PeriodizationTables!$V$16</definedName>
    <definedName name="STR7_9C">PeriodizationTables!$V$13</definedName>
    <definedName name="STR7_9E">PeriodizationTables!$V$9</definedName>
    <definedName name="STR7_9O">PeriodizationTables!$V$17</definedName>
    <definedName name="TF_R" localSheetId="2">[1]PeriodizationTables!$AE$19</definedName>
    <definedName name="TF_R" localSheetId="4">[1]PeriodizationTables!$AE$19</definedName>
    <definedName name="TF_R">PeriodizationTables!$AE$19</definedName>
    <definedName name="TF1_3C">PeriodizationTables!$AE$11</definedName>
    <definedName name="TF1_3E">PeriodizationTables!$AE$7</definedName>
    <definedName name="TF1_3O">PeriodizationTables!$AE$15</definedName>
    <definedName name="TF10_12C">PeriodizationTables!$AE$14</definedName>
    <definedName name="TF10_12E">PeriodizationTables!$AE$10</definedName>
    <definedName name="TF10_12O">PeriodizationTables!$AE$18</definedName>
    <definedName name="TF4_6C">PeriodizationTables!$AE$12</definedName>
    <definedName name="TF4_6E">PeriodizationTables!$AE$8</definedName>
    <definedName name="TF4_6O">PeriodizationTables!$AE$16</definedName>
    <definedName name="TF7_9C">PeriodizationTables!$AE$13</definedName>
    <definedName name="TF7_9E">PeriodizationTables!$AE$9</definedName>
    <definedName name="TF7_9O">PeriodizationTables!$AE$17</definedName>
    <definedName name="Training_Focus" localSheetId="2">[1]Exercises!#REF!+[2]PeriodizationTables!$5:$5</definedName>
    <definedName name="Training_Focus" localSheetId="4">[1]Exercises!#REF!+[2]PeriodizationTables!$5:$5</definedName>
    <definedName name="Training_Focus">Exercises!#REF!+PeriodizationTables!$5:$5</definedName>
    <definedName name="UB_Push_Pull">Exercises!$L$2:$L$14</definedName>
    <definedName name="UNL_R" localSheetId="2">[1]PeriodizationTables!$AB$19</definedName>
    <definedName name="UNL_R" localSheetId="4">[1]PeriodizationTables!$AB$19</definedName>
    <definedName name="UNL_R">PeriodizationTables!$AB$19</definedName>
    <definedName name="UNL1_3C">PeriodizationTables!$AB$11</definedName>
    <definedName name="UNL1_3E">PeriodizationTables!$AB$7</definedName>
    <definedName name="UNL1_3O">PeriodizationTables!$AB$15</definedName>
    <definedName name="UNL10_12C">PeriodizationTables!$AB$14</definedName>
    <definedName name="UNL10_12E">PeriodizationTables!$AB$10</definedName>
    <definedName name="UNL10_12O">PeriodizationTables!$AB$18</definedName>
    <definedName name="UNL4_6C">PeriodizationTables!$AB$12</definedName>
    <definedName name="UNL4_6E">PeriodizationTables!$AB$8</definedName>
    <definedName name="UNL4_6O">PeriodizationTables!$AB$16</definedName>
    <definedName name="UNL7_9C">PeriodizationTables!$AB$13</definedName>
    <definedName name="UNL7_9E">PeriodizationTables!$AB$9</definedName>
    <definedName name="UNL7_9O">PeriodizationTables!$AB$17</definedName>
    <definedName name="Vertical_Pull">Exercises!$K$2:$K$10</definedName>
    <definedName name="Vertical_Push">Exercises!$H$2:$H$10</definedName>
    <definedName name="Z_DCC3DCD6_EB92_4FE0_8514_03624E2989D8_.wvu.Rows" localSheetId="0">Exercises!$1:$35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7" i="72" l="1"/>
  <c r="Z18" i="72"/>
  <c r="B3" i="71"/>
  <c r="C3" i="71"/>
  <c r="D3" i="71"/>
  <c r="E3" i="71"/>
  <c r="F3" i="71"/>
  <c r="G3" i="71"/>
  <c r="A9" i="71"/>
  <c r="B9" i="71"/>
  <c r="C9" i="71"/>
  <c r="D9" i="71"/>
  <c r="E9" i="71"/>
  <c r="F9" i="71"/>
  <c r="G9" i="71"/>
  <c r="A15" i="71"/>
  <c r="B15" i="71"/>
  <c r="C15" i="71"/>
  <c r="D15" i="71"/>
  <c r="E15" i="71"/>
  <c r="F15" i="71"/>
  <c r="G15" i="71"/>
  <c r="A21" i="71"/>
  <c r="B21" i="71"/>
  <c r="C21" i="71"/>
  <c r="D21" i="71"/>
  <c r="E21" i="71"/>
  <c r="F21" i="71"/>
  <c r="G21" i="71"/>
  <c r="A27" i="71"/>
  <c r="B27" i="71"/>
  <c r="C27" i="71"/>
  <c r="D27" i="71"/>
  <c r="E27" i="71"/>
  <c r="F27" i="71"/>
  <c r="G27" i="71"/>
  <c r="A33" i="71"/>
  <c r="B33" i="71"/>
  <c r="C33" i="71"/>
  <c r="D33" i="71"/>
  <c r="E33" i="71"/>
  <c r="F33" i="71"/>
  <c r="G33" i="71"/>
  <c r="A39" i="71"/>
  <c r="B39" i="71"/>
  <c r="C39" i="71"/>
  <c r="D39" i="71"/>
  <c r="E39" i="71"/>
  <c r="F39" i="71"/>
  <c r="G39" i="71"/>
  <c r="A45" i="71"/>
  <c r="B45" i="71"/>
  <c r="C45" i="71"/>
  <c r="D45" i="71"/>
  <c r="E45" i="71"/>
  <c r="F45" i="71"/>
  <c r="G45" i="71"/>
  <c r="A51" i="71"/>
  <c r="B51" i="71"/>
  <c r="C51" i="71"/>
  <c r="D51" i="71"/>
  <c r="E51" i="71"/>
  <c r="F51" i="71"/>
  <c r="G51" i="71"/>
  <c r="A57" i="71"/>
  <c r="B57" i="71"/>
  <c r="C57" i="71"/>
  <c r="D57" i="71"/>
  <c r="E57" i="71"/>
  <c r="F57" i="71"/>
  <c r="G57" i="71"/>
  <c r="A63" i="71"/>
  <c r="B63" i="71"/>
  <c r="C63" i="71"/>
  <c r="D63" i="71"/>
  <c r="E63" i="71"/>
  <c r="F63" i="71"/>
  <c r="G63" i="71"/>
  <c r="A69" i="71"/>
  <c r="B69" i="71"/>
  <c r="C69" i="71"/>
  <c r="D69" i="71"/>
  <c r="E69" i="71"/>
  <c r="F69" i="71"/>
  <c r="G69" i="71"/>
  <c r="H4" i="71"/>
  <c r="H10" i="71"/>
  <c r="H16" i="71"/>
  <c r="H22" i="71"/>
  <c r="H28" i="71"/>
  <c r="H40" i="71"/>
  <c r="H46" i="71"/>
  <c r="H34" i="71"/>
  <c r="H52" i="71"/>
  <c r="H58" i="71"/>
  <c r="H64" i="71"/>
  <c r="H70" i="71"/>
  <c r="KU81" i="71"/>
  <c r="KU82" i="71"/>
  <c r="KU83" i="71"/>
  <c r="KU84" i="71"/>
  <c r="KU85" i="71"/>
  <c r="KU86" i="71"/>
  <c r="KU87" i="71"/>
  <c r="KU88" i="71"/>
  <c r="KU89" i="71"/>
  <c r="B3" i="70"/>
  <c r="C3" i="70"/>
  <c r="D3" i="70"/>
  <c r="E3" i="70"/>
  <c r="F3" i="70"/>
  <c r="G3" i="70"/>
  <c r="A9" i="70"/>
  <c r="B9" i="70"/>
  <c r="C9" i="70"/>
  <c r="D9" i="70"/>
  <c r="E9" i="70"/>
  <c r="F9" i="70"/>
  <c r="G9" i="70"/>
  <c r="A15" i="70"/>
  <c r="B15" i="70"/>
  <c r="C15" i="70"/>
  <c r="D15" i="70"/>
  <c r="E15" i="70"/>
  <c r="F15" i="70"/>
  <c r="G15" i="70"/>
  <c r="A21" i="70"/>
  <c r="B21" i="70"/>
  <c r="C21" i="70"/>
  <c r="D21" i="70"/>
  <c r="E21" i="70"/>
  <c r="F21" i="70"/>
  <c r="G21" i="70"/>
  <c r="A27" i="70"/>
  <c r="B27" i="70"/>
  <c r="C27" i="70"/>
  <c r="D27" i="70"/>
  <c r="E27" i="70"/>
  <c r="F27" i="70"/>
  <c r="G27" i="70"/>
  <c r="A33" i="70"/>
  <c r="B33" i="70"/>
  <c r="C33" i="70"/>
  <c r="D33" i="70"/>
  <c r="E33" i="70"/>
  <c r="F33" i="70"/>
  <c r="G33" i="70"/>
  <c r="A39" i="70"/>
  <c r="B39" i="70"/>
  <c r="C39" i="70"/>
  <c r="D39" i="70"/>
  <c r="E39" i="70"/>
  <c r="F39" i="70"/>
  <c r="G39" i="70"/>
  <c r="A45" i="70"/>
  <c r="B45" i="70"/>
  <c r="C45" i="70"/>
  <c r="D45" i="70"/>
  <c r="E45" i="70"/>
  <c r="F45" i="70"/>
  <c r="G45" i="70"/>
  <c r="A51" i="70"/>
  <c r="B51" i="70"/>
  <c r="C51" i="70"/>
  <c r="D51" i="70"/>
  <c r="E51" i="70"/>
  <c r="F51" i="70"/>
  <c r="G51" i="70"/>
  <c r="A57" i="70"/>
  <c r="B57" i="70"/>
  <c r="C57" i="70"/>
  <c r="D57" i="70"/>
  <c r="E57" i="70"/>
  <c r="F57" i="70"/>
  <c r="G57" i="70"/>
  <c r="A63" i="70"/>
  <c r="B63" i="70"/>
  <c r="C63" i="70"/>
  <c r="D63" i="70"/>
  <c r="E63" i="70"/>
  <c r="F63" i="70"/>
  <c r="G63" i="70"/>
  <c r="KZ81" i="70"/>
  <c r="KZ82" i="70"/>
  <c r="KZ83" i="70"/>
  <c r="KZ84" i="70"/>
  <c r="KZ85" i="70"/>
  <c r="KZ86" i="70"/>
  <c r="KZ87" i="70"/>
  <c r="KZ88" i="70"/>
  <c r="KZ89" i="70"/>
  <c r="G48" i="11"/>
  <c r="G49" i="61"/>
  <c r="G16" i="10"/>
  <c r="C55" i="2"/>
  <c r="C61" i="2"/>
  <c r="M7" i="61"/>
  <c r="C47" i="2"/>
  <c r="C53" i="2"/>
  <c r="K7" i="61"/>
  <c r="C39" i="2"/>
  <c r="C45" i="2"/>
  <c r="I7" i="61"/>
  <c r="C31" i="2"/>
  <c r="C37" i="2"/>
  <c r="G7" i="61"/>
  <c r="C7" i="61"/>
  <c r="A7" i="61"/>
  <c r="I4" i="65"/>
  <c r="I5" i="65"/>
  <c r="I6" i="65"/>
  <c r="I7" i="65"/>
  <c r="I8" i="65"/>
  <c r="I9" i="65"/>
  <c r="I10" i="65"/>
  <c r="I11" i="65"/>
  <c r="I12" i="65"/>
  <c r="I13" i="65"/>
  <c r="I14" i="65"/>
  <c r="I15" i="65"/>
  <c r="I16" i="65"/>
  <c r="I17" i="65"/>
  <c r="I18" i="65"/>
  <c r="I19" i="65"/>
  <c r="I20" i="65"/>
  <c r="I21" i="65"/>
  <c r="I22" i="65"/>
  <c r="I23" i="65"/>
  <c r="I24" i="65"/>
  <c r="I25" i="65"/>
  <c r="I26" i="65"/>
  <c r="I27" i="65"/>
  <c r="I28" i="65"/>
  <c r="I29" i="65"/>
  <c r="I30" i="65"/>
  <c r="I31" i="65"/>
  <c r="I32" i="65"/>
  <c r="I33" i="65"/>
  <c r="I34" i="65"/>
  <c r="I35" i="65"/>
  <c r="I36" i="65"/>
  <c r="I37" i="65"/>
  <c r="I38" i="65"/>
  <c r="I39" i="65"/>
  <c r="I40" i="65"/>
  <c r="I41" i="65"/>
  <c r="I42" i="65"/>
  <c r="I43" i="65"/>
  <c r="I44" i="65"/>
  <c r="I45" i="65"/>
  <c r="I46" i="65"/>
  <c r="I47" i="65"/>
  <c r="I48" i="65"/>
  <c r="I49" i="65"/>
  <c r="I50" i="65"/>
  <c r="I51" i="65"/>
  <c r="I52" i="65"/>
  <c r="I53" i="65"/>
  <c r="I54" i="65"/>
  <c r="M273" i="61"/>
  <c r="K273" i="61"/>
  <c r="I273" i="61"/>
  <c r="G273" i="61"/>
  <c r="E273" i="61"/>
  <c r="C273" i="61"/>
  <c r="A273" i="61"/>
  <c r="M268" i="61"/>
  <c r="K268" i="61"/>
  <c r="I268" i="61"/>
  <c r="G268" i="61"/>
  <c r="E268" i="61"/>
  <c r="C268" i="61"/>
  <c r="A268" i="61"/>
  <c r="M263" i="61"/>
  <c r="K263" i="61"/>
  <c r="I263" i="61"/>
  <c r="G263" i="61"/>
  <c r="E263" i="61"/>
  <c r="C263" i="61"/>
  <c r="A263" i="61"/>
  <c r="M258" i="61"/>
  <c r="K258" i="61"/>
  <c r="I258" i="61"/>
  <c r="G258" i="61"/>
  <c r="E258" i="61"/>
  <c r="C258" i="61"/>
  <c r="A258" i="61"/>
  <c r="M252" i="61"/>
  <c r="K252" i="61"/>
  <c r="I252" i="61"/>
  <c r="G252" i="61"/>
  <c r="E252" i="61"/>
  <c r="C252" i="61"/>
  <c r="A252" i="61"/>
  <c r="M247" i="61"/>
  <c r="K247" i="61"/>
  <c r="I247" i="61"/>
  <c r="G247" i="61"/>
  <c r="E247" i="61"/>
  <c r="C247" i="61"/>
  <c r="A247" i="61"/>
  <c r="M242" i="61"/>
  <c r="K242" i="61"/>
  <c r="I242" i="61"/>
  <c r="G242" i="61"/>
  <c r="E242" i="61"/>
  <c r="C242" i="61"/>
  <c r="A242" i="61"/>
  <c r="M237" i="61"/>
  <c r="K237" i="61"/>
  <c r="I237" i="61"/>
  <c r="G237" i="61"/>
  <c r="E237" i="61"/>
  <c r="C237" i="61"/>
  <c r="A237" i="61"/>
  <c r="M232" i="61"/>
  <c r="K232" i="61"/>
  <c r="I232" i="61"/>
  <c r="G232" i="61"/>
  <c r="E232" i="61"/>
  <c r="C232" i="61"/>
  <c r="A232" i="61"/>
  <c r="M226" i="61"/>
  <c r="K226" i="61"/>
  <c r="I226" i="61"/>
  <c r="G226" i="61"/>
  <c r="E226" i="61"/>
  <c r="C226" i="61"/>
  <c r="A226" i="61"/>
  <c r="M221" i="61"/>
  <c r="K221" i="61"/>
  <c r="I221" i="61"/>
  <c r="G221" i="61"/>
  <c r="E221" i="61"/>
  <c r="C221" i="61"/>
  <c r="A221" i="61"/>
  <c r="M216" i="61"/>
  <c r="K216" i="61"/>
  <c r="I216" i="61"/>
  <c r="G216" i="61"/>
  <c r="E216" i="61"/>
  <c r="C216" i="61"/>
  <c r="A216" i="61"/>
  <c r="M211" i="61"/>
  <c r="K211" i="61"/>
  <c r="I211" i="61"/>
  <c r="G211" i="61"/>
  <c r="E211" i="61"/>
  <c r="C211" i="61"/>
  <c r="A211" i="61"/>
  <c r="M205" i="61"/>
  <c r="K205" i="61"/>
  <c r="I205" i="61"/>
  <c r="G205" i="61"/>
  <c r="E205" i="61"/>
  <c r="C205" i="61"/>
  <c r="A205" i="61"/>
  <c r="M200" i="61"/>
  <c r="K200" i="61"/>
  <c r="I200" i="61"/>
  <c r="G200" i="61"/>
  <c r="E200" i="61"/>
  <c r="C200" i="61"/>
  <c r="A200" i="61"/>
  <c r="M195" i="61"/>
  <c r="K195" i="61"/>
  <c r="I195" i="61"/>
  <c r="G195" i="61"/>
  <c r="E195" i="61"/>
  <c r="C195" i="61"/>
  <c r="A195" i="61"/>
  <c r="M190" i="61"/>
  <c r="K190" i="61"/>
  <c r="I190" i="61"/>
  <c r="G190" i="61"/>
  <c r="E190" i="61"/>
  <c r="C190" i="61"/>
  <c r="A190" i="61"/>
  <c r="M184" i="61"/>
  <c r="K184" i="61"/>
  <c r="I184" i="61"/>
  <c r="G184" i="61"/>
  <c r="E184" i="61"/>
  <c r="C184" i="61"/>
  <c r="A184" i="61"/>
  <c r="M179" i="61"/>
  <c r="K179" i="61"/>
  <c r="I179" i="61"/>
  <c r="G179" i="61"/>
  <c r="E179" i="61"/>
  <c r="C179" i="61"/>
  <c r="A179" i="61"/>
  <c r="M174" i="61"/>
  <c r="K174" i="61"/>
  <c r="I174" i="61"/>
  <c r="G174" i="61"/>
  <c r="E174" i="61"/>
  <c r="C174" i="61"/>
  <c r="A174" i="61"/>
  <c r="M169" i="61"/>
  <c r="K169" i="61"/>
  <c r="I169" i="61"/>
  <c r="G169" i="61"/>
  <c r="E169" i="61"/>
  <c r="C169" i="61"/>
  <c r="A169" i="61"/>
  <c r="M164" i="61"/>
  <c r="K164" i="61"/>
  <c r="I164" i="61"/>
  <c r="G164" i="61"/>
  <c r="E164" i="61"/>
  <c r="C164" i="61"/>
  <c r="A164" i="61"/>
  <c r="M158" i="61"/>
  <c r="K158" i="61"/>
  <c r="I158" i="61"/>
  <c r="G158" i="61"/>
  <c r="E158" i="61"/>
  <c r="C158" i="61"/>
  <c r="A158" i="61"/>
  <c r="M153" i="61"/>
  <c r="K153" i="61"/>
  <c r="I153" i="61"/>
  <c r="G153" i="61"/>
  <c r="E153" i="61"/>
  <c r="C153" i="61"/>
  <c r="A153" i="61"/>
  <c r="C15" i="32"/>
  <c r="C21" i="32"/>
  <c r="C137" i="61"/>
  <c r="C7" i="32"/>
  <c r="C13" i="32"/>
  <c r="A137" i="61"/>
  <c r="G106" i="61"/>
  <c r="E106" i="61"/>
  <c r="C106" i="61"/>
  <c r="A106" i="61"/>
  <c r="M101" i="61"/>
  <c r="K101" i="61"/>
  <c r="I101" i="61"/>
  <c r="G101" i="61"/>
  <c r="E101" i="61"/>
  <c r="C101" i="61"/>
  <c r="A101" i="61"/>
  <c r="C55" i="23"/>
  <c r="C61" i="23"/>
  <c r="M90" i="61"/>
  <c r="C55" i="14"/>
  <c r="C61" i="14"/>
  <c r="M69" i="61"/>
  <c r="N69" i="61"/>
  <c r="C47" i="23"/>
  <c r="C53" i="23"/>
  <c r="K90" i="61"/>
  <c r="C39" i="23"/>
  <c r="C45" i="23"/>
  <c r="I90" i="61"/>
  <c r="C31" i="23"/>
  <c r="C37" i="23"/>
  <c r="G90" i="61"/>
  <c r="C47" i="14"/>
  <c r="C53" i="14"/>
  <c r="K69" i="61"/>
  <c r="C39" i="14"/>
  <c r="C45" i="14"/>
  <c r="I69" i="61"/>
  <c r="C31" i="14"/>
  <c r="C37" i="14"/>
  <c r="G69" i="61"/>
  <c r="C23" i="14"/>
  <c r="C29" i="14"/>
  <c r="E69" i="61"/>
  <c r="A55" i="61"/>
  <c r="C55" i="61"/>
  <c r="E55" i="61"/>
  <c r="G55" i="61"/>
  <c r="I55" i="61"/>
  <c r="K55" i="61"/>
  <c r="M55" i="61"/>
  <c r="C47" i="8"/>
  <c r="C53" i="8"/>
  <c r="K38" i="61"/>
  <c r="C39" i="8"/>
  <c r="C45" i="8"/>
  <c r="I38" i="61"/>
  <c r="C31" i="8"/>
  <c r="C37" i="8"/>
  <c r="G38" i="61"/>
  <c r="A34" i="61"/>
  <c r="C34" i="61"/>
  <c r="E34" i="61"/>
  <c r="G34" i="61"/>
  <c r="I34" i="61"/>
  <c r="K34" i="61"/>
  <c r="M34" i="61"/>
  <c r="A39" i="61"/>
  <c r="C39" i="61"/>
  <c r="E39" i="61"/>
  <c r="G39" i="61"/>
  <c r="I39" i="61"/>
  <c r="K39" i="61"/>
  <c r="M39" i="61"/>
  <c r="A45" i="61"/>
  <c r="C45" i="61"/>
  <c r="E45" i="61"/>
  <c r="A35" i="61"/>
  <c r="C35" i="61"/>
  <c r="E35" i="61"/>
  <c r="G35" i="61"/>
  <c r="I35" i="61"/>
  <c r="K35" i="61"/>
  <c r="M35" i="61"/>
  <c r="A40" i="61"/>
  <c r="C40" i="61"/>
  <c r="E40" i="61"/>
  <c r="G40" i="61"/>
  <c r="I40" i="61"/>
  <c r="K40" i="61"/>
  <c r="M40" i="61"/>
  <c r="I45" i="61"/>
  <c r="K45" i="61"/>
  <c r="M45" i="61"/>
  <c r="C39" i="4"/>
  <c r="C45" i="4"/>
  <c r="I17" i="61"/>
  <c r="C31" i="4"/>
  <c r="C37" i="4"/>
  <c r="G17" i="61"/>
  <c r="C7" i="4"/>
  <c r="C13" i="4"/>
  <c r="A17" i="61"/>
  <c r="C55" i="3"/>
  <c r="C61" i="3"/>
  <c r="M12" i="61"/>
  <c r="C47" i="3"/>
  <c r="C53" i="3"/>
  <c r="K12" i="61"/>
  <c r="C39" i="3"/>
  <c r="C45" i="3"/>
  <c r="I12" i="61"/>
  <c r="C31" i="3"/>
  <c r="C37" i="3"/>
  <c r="G12" i="61"/>
  <c r="C23" i="3"/>
  <c r="C29" i="3"/>
  <c r="E12" i="61"/>
  <c r="C15" i="3"/>
  <c r="C21" i="3"/>
  <c r="C12" i="61"/>
  <c r="C7" i="3"/>
  <c r="C13" i="3"/>
  <c r="A12" i="61"/>
  <c r="M275" i="61"/>
  <c r="M270" i="61"/>
  <c r="K270" i="61"/>
  <c r="I270" i="61"/>
  <c r="G270" i="61"/>
  <c r="E270" i="61"/>
  <c r="C270" i="61"/>
  <c r="A270" i="61"/>
  <c r="M265" i="61"/>
  <c r="K265" i="61"/>
  <c r="I265" i="61"/>
  <c r="G265" i="61"/>
  <c r="E265" i="61"/>
  <c r="C265" i="61"/>
  <c r="A265" i="61"/>
  <c r="M260" i="61"/>
  <c r="K260" i="61"/>
  <c r="I260" i="61"/>
  <c r="G260" i="61"/>
  <c r="E260" i="61"/>
  <c r="C260" i="61"/>
  <c r="A260" i="61"/>
  <c r="M255" i="61"/>
  <c r="K255" i="61"/>
  <c r="I255" i="61"/>
  <c r="G255" i="61"/>
  <c r="E255" i="61"/>
  <c r="C255" i="61"/>
  <c r="A255" i="61"/>
  <c r="M249" i="61"/>
  <c r="K249" i="61"/>
  <c r="I249" i="61"/>
  <c r="G249" i="61"/>
  <c r="E249" i="61"/>
  <c r="C249" i="61"/>
  <c r="A249" i="61"/>
  <c r="M244" i="61"/>
  <c r="K244" i="61"/>
  <c r="I244" i="61"/>
  <c r="G244" i="61"/>
  <c r="E244" i="61"/>
  <c r="C244" i="61"/>
  <c r="A244" i="61"/>
  <c r="M239" i="61"/>
  <c r="K239" i="61"/>
  <c r="I239" i="61"/>
  <c r="G239" i="61"/>
  <c r="E239" i="61"/>
  <c r="C239" i="61"/>
  <c r="A239" i="61"/>
  <c r="M234" i="61"/>
  <c r="K234" i="61"/>
  <c r="I234" i="61"/>
  <c r="G234" i="61"/>
  <c r="E234" i="61"/>
  <c r="C234" i="61"/>
  <c r="A234" i="61"/>
  <c r="M229" i="61"/>
  <c r="K229" i="61"/>
  <c r="I229" i="61"/>
  <c r="G229" i="61"/>
  <c r="E229" i="61"/>
  <c r="C229" i="61"/>
  <c r="A229" i="61"/>
  <c r="M223" i="61"/>
  <c r="K223" i="61"/>
  <c r="I223" i="61"/>
  <c r="G223" i="61"/>
  <c r="E223" i="61"/>
  <c r="C223" i="61"/>
  <c r="A223" i="61"/>
  <c r="M218" i="61"/>
  <c r="K218" i="61"/>
  <c r="I218" i="61"/>
  <c r="G218" i="61"/>
  <c r="E218" i="61"/>
  <c r="C218" i="61"/>
  <c r="A218" i="61"/>
  <c r="M213" i="61"/>
  <c r="K213" i="61"/>
  <c r="I213" i="61"/>
  <c r="G213" i="61"/>
  <c r="E213" i="61"/>
  <c r="C213" i="61"/>
  <c r="A213" i="61"/>
  <c r="M208" i="61"/>
  <c r="K208" i="61"/>
  <c r="I208" i="61"/>
  <c r="G208" i="61"/>
  <c r="E208" i="61"/>
  <c r="C208" i="61"/>
  <c r="A208" i="61"/>
  <c r="M202" i="61"/>
  <c r="K202" i="61"/>
  <c r="I202" i="61"/>
  <c r="G202" i="61"/>
  <c r="E202" i="61"/>
  <c r="C202" i="61"/>
  <c r="A202" i="61"/>
  <c r="M197" i="61"/>
  <c r="K197" i="61"/>
  <c r="I197" i="61"/>
  <c r="G197" i="61"/>
  <c r="E197" i="61"/>
  <c r="C197" i="61"/>
  <c r="A197" i="61"/>
  <c r="M192" i="61"/>
  <c r="K192" i="61"/>
  <c r="I192" i="61"/>
  <c r="G192" i="61"/>
  <c r="E192" i="61"/>
  <c r="C192" i="61"/>
  <c r="A192" i="61"/>
  <c r="M187" i="61"/>
  <c r="K187" i="61"/>
  <c r="I187" i="61"/>
  <c r="G187" i="61"/>
  <c r="E187" i="61"/>
  <c r="C187" i="61"/>
  <c r="A187" i="61"/>
  <c r="M181" i="61"/>
  <c r="K181" i="61"/>
  <c r="I181" i="61"/>
  <c r="G181" i="61"/>
  <c r="E181" i="61"/>
  <c r="C181" i="61"/>
  <c r="A181" i="61"/>
  <c r="M176" i="61"/>
  <c r="K176" i="61"/>
  <c r="I176" i="61"/>
  <c r="G176" i="61"/>
  <c r="E176" i="61"/>
  <c r="C176" i="61"/>
  <c r="A176" i="61"/>
  <c r="M171" i="61"/>
  <c r="K171" i="61"/>
  <c r="I171" i="61"/>
  <c r="G171" i="61"/>
  <c r="E171" i="61"/>
  <c r="C171" i="61"/>
  <c r="A171" i="61"/>
  <c r="M166" i="61"/>
  <c r="K166" i="61"/>
  <c r="I166" i="61"/>
  <c r="G166" i="61"/>
  <c r="E166" i="61"/>
  <c r="C166" i="61"/>
  <c r="A166" i="61"/>
  <c r="M161" i="61"/>
  <c r="K161" i="61"/>
  <c r="I161" i="61"/>
  <c r="G161" i="61"/>
  <c r="E161" i="61"/>
  <c r="C161" i="61"/>
  <c r="A161" i="61"/>
  <c r="M155" i="61"/>
  <c r="K155" i="61"/>
  <c r="I155" i="61"/>
  <c r="G155" i="61"/>
  <c r="E155" i="61"/>
  <c r="C155" i="61"/>
  <c r="A155" i="61"/>
  <c r="M150" i="61"/>
  <c r="K150" i="61"/>
  <c r="I150" i="61"/>
  <c r="G150" i="61"/>
  <c r="E150" i="61"/>
  <c r="C150" i="61"/>
  <c r="A150" i="61"/>
  <c r="M145" i="61"/>
  <c r="K145" i="61"/>
  <c r="I145" i="61"/>
  <c r="G145" i="61"/>
  <c r="E145" i="61"/>
  <c r="C145" i="61"/>
  <c r="A145" i="61"/>
  <c r="M140" i="61"/>
  <c r="K140" i="61"/>
  <c r="I140" i="61"/>
  <c r="G140" i="61"/>
  <c r="E140" i="61"/>
  <c r="C140" i="61"/>
  <c r="A140" i="61"/>
  <c r="M134" i="61"/>
  <c r="K134" i="61"/>
  <c r="I134" i="61"/>
  <c r="G134" i="61"/>
  <c r="E134" i="61"/>
  <c r="C134" i="61"/>
  <c r="A134" i="61"/>
  <c r="M129" i="61"/>
  <c r="K129" i="61"/>
  <c r="I129" i="61"/>
  <c r="G129" i="61"/>
  <c r="E129" i="61"/>
  <c r="C129" i="61"/>
  <c r="A129" i="61"/>
  <c r="M124" i="61"/>
  <c r="K124" i="61"/>
  <c r="I124" i="61"/>
  <c r="G124" i="61"/>
  <c r="E124" i="61"/>
  <c r="C124" i="61"/>
  <c r="A124" i="61"/>
  <c r="M119" i="61"/>
  <c r="K119" i="61"/>
  <c r="I119" i="61"/>
  <c r="G119" i="61"/>
  <c r="E119" i="61"/>
  <c r="C119" i="61"/>
  <c r="A119" i="61"/>
  <c r="M114" i="61"/>
  <c r="K114" i="61"/>
  <c r="I114" i="61"/>
  <c r="G114" i="61"/>
  <c r="E114" i="61"/>
  <c r="C114" i="61"/>
  <c r="A114" i="61"/>
  <c r="M108" i="61"/>
  <c r="K108" i="61"/>
  <c r="I108" i="61"/>
  <c r="G108" i="61"/>
  <c r="E108" i="61"/>
  <c r="C108" i="61"/>
  <c r="A108" i="61"/>
  <c r="M103" i="61"/>
  <c r="K103" i="61"/>
  <c r="I103" i="61"/>
  <c r="G103" i="61"/>
  <c r="E103" i="61"/>
  <c r="C103" i="61"/>
  <c r="A103" i="61"/>
  <c r="M98" i="61"/>
  <c r="K98" i="61"/>
  <c r="I98" i="61"/>
  <c r="G98" i="61"/>
  <c r="E98" i="61"/>
  <c r="C98" i="61"/>
  <c r="A98" i="61"/>
  <c r="M93" i="61"/>
  <c r="K93" i="61"/>
  <c r="I93" i="61"/>
  <c r="G93" i="61"/>
  <c r="E93" i="61"/>
  <c r="C93" i="61"/>
  <c r="A93" i="61"/>
  <c r="M87" i="61"/>
  <c r="K87" i="61"/>
  <c r="I87" i="61"/>
  <c r="G87" i="61"/>
  <c r="E87" i="61"/>
  <c r="C87" i="61"/>
  <c r="A87" i="61"/>
  <c r="M82" i="61"/>
  <c r="K82" i="61"/>
  <c r="I82" i="61"/>
  <c r="G82" i="61"/>
  <c r="E82" i="61"/>
  <c r="C82" i="61"/>
  <c r="A82" i="61"/>
  <c r="M77" i="61"/>
  <c r="K77" i="61"/>
  <c r="I77" i="61"/>
  <c r="G77" i="61"/>
  <c r="E77" i="61"/>
  <c r="C77" i="61"/>
  <c r="A77" i="61"/>
  <c r="M72" i="61"/>
  <c r="K72" i="61"/>
  <c r="I72" i="61"/>
  <c r="G72" i="61"/>
  <c r="E72" i="61"/>
  <c r="C72" i="61"/>
  <c r="A72" i="61"/>
  <c r="M66" i="61"/>
  <c r="K66" i="61"/>
  <c r="I66" i="61"/>
  <c r="G66" i="61"/>
  <c r="E66" i="61"/>
  <c r="C66" i="61"/>
  <c r="A66" i="61"/>
  <c r="M61" i="61"/>
  <c r="K61" i="61"/>
  <c r="I61" i="61"/>
  <c r="G61" i="61"/>
  <c r="E61" i="61"/>
  <c r="C61" i="61"/>
  <c r="A61" i="61"/>
  <c r="M56" i="61"/>
  <c r="K56" i="61"/>
  <c r="I56" i="61"/>
  <c r="G56" i="61"/>
  <c r="E56" i="61"/>
  <c r="C56" i="61"/>
  <c r="A56" i="61"/>
  <c r="M51" i="61"/>
  <c r="K51" i="61"/>
  <c r="I51" i="61"/>
  <c r="G51" i="61"/>
  <c r="E51" i="61"/>
  <c r="C51" i="61"/>
  <c r="A51" i="61"/>
  <c r="M46" i="61"/>
  <c r="K46" i="61"/>
  <c r="I46" i="61"/>
  <c r="G46" i="61"/>
  <c r="E46" i="61"/>
  <c r="C46" i="61"/>
  <c r="A46" i="61"/>
  <c r="M30" i="61"/>
  <c r="K30" i="61"/>
  <c r="I30" i="61"/>
  <c r="G30" i="61"/>
  <c r="E30" i="61"/>
  <c r="C30" i="61"/>
  <c r="A30" i="61"/>
  <c r="M25" i="61"/>
  <c r="K25" i="61"/>
  <c r="I25" i="61"/>
  <c r="G25" i="61"/>
  <c r="E25" i="61"/>
  <c r="C25" i="61"/>
  <c r="A25" i="61"/>
  <c r="M19" i="61"/>
  <c r="K19" i="61"/>
  <c r="I19" i="61"/>
  <c r="G19" i="61"/>
  <c r="E19" i="61"/>
  <c r="C19" i="61"/>
  <c r="A19" i="61"/>
  <c r="M14" i="61"/>
  <c r="K14" i="61"/>
  <c r="I14" i="61"/>
  <c r="G14" i="61"/>
  <c r="E14" i="61"/>
  <c r="C14" i="61"/>
  <c r="A14" i="61"/>
  <c r="M9" i="61"/>
  <c r="K9" i="61"/>
  <c r="I9" i="61"/>
  <c r="G9" i="61"/>
  <c r="E9" i="61"/>
  <c r="C9" i="61"/>
  <c r="A9" i="61"/>
  <c r="M4" i="61"/>
  <c r="K4" i="61"/>
  <c r="I4" i="61"/>
  <c r="G4" i="61"/>
  <c r="E4" i="61"/>
  <c r="C4" i="61"/>
  <c r="A4" i="61"/>
  <c r="A4" i="59"/>
  <c r="A4" i="58"/>
  <c r="A4" i="57"/>
  <c r="A4" i="56"/>
  <c r="A4" i="55"/>
  <c r="A4" i="53"/>
  <c r="A4" i="52"/>
  <c r="A4" i="54"/>
  <c r="A5" i="54"/>
  <c r="A5" i="57"/>
  <c r="A5" i="56"/>
  <c r="A5" i="55"/>
  <c r="A5" i="53"/>
  <c r="A5" i="52"/>
  <c r="A5" i="51"/>
  <c r="A5" i="50"/>
  <c r="A5" i="49"/>
  <c r="A5" i="48"/>
  <c r="A5" i="47"/>
  <c r="A5" i="45"/>
  <c r="A5" i="44"/>
  <c r="A5" i="43"/>
  <c r="A5" i="42"/>
  <c r="A5" i="41"/>
  <c r="A5" i="40"/>
  <c r="A4" i="51"/>
  <c r="A4" i="50"/>
  <c r="A4" i="49"/>
  <c r="A4" i="48"/>
  <c r="A4" i="47"/>
  <c r="A4" i="45"/>
  <c r="A4" i="44"/>
  <c r="A4" i="43"/>
  <c r="A4" i="42"/>
  <c r="A4" i="41"/>
  <c r="A4" i="40"/>
  <c r="A5" i="39"/>
  <c r="A4" i="39"/>
  <c r="A5" i="38"/>
  <c r="A5" i="37"/>
  <c r="A5" i="36"/>
  <c r="A5" i="35"/>
  <c r="A5" i="34"/>
  <c r="A5" i="33"/>
  <c r="A5" i="32"/>
  <c r="A5" i="31"/>
  <c r="A5" i="30"/>
  <c r="A5" i="29"/>
  <c r="A5" i="28"/>
  <c r="A5" i="27"/>
  <c r="A4" i="38"/>
  <c r="A4" i="37"/>
  <c r="A4" i="36"/>
  <c r="A4" i="35"/>
  <c r="A4" i="34"/>
  <c r="A4" i="33"/>
  <c r="A4" i="32"/>
  <c r="A4" i="31"/>
  <c r="A4" i="30"/>
  <c r="A4" i="29"/>
  <c r="A4" i="28"/>
  <c r="A4" i="27"/>
  <c r="A5" i="26"/>
  <c r="A5" i="25"/>
  <c r="A4" i="26"/>
  <c r="A4" i="25"/>
  <c r="A4" i="24"/>
  <c r="A4" i="23"/>
  <c r="A4" i="22"/>
  <c r="A4" i="21"/>
  <c r="A4" i="20"/>
  <c r="A4" i="14"/>
  <c r="A4" i="13"/>
  <c r="A4" i="12"/>
  <c r="A4" i="11"/>
  <c r="A4" i="10"/>
  <c r="A5" i="24"/>
  <c r="A5" i="23"/>
  <c r="A5" i="22"/>
  <c r="A5" i="21"/>
  <c r="A5" i="20"/>
  <c r="A5" i="14"/>
  <c r="A5" i="13"/>
  <c r="A5" i="12"/>
  <c r="A5" i="11"/>
  <c r="A5" i="10"/>
  <c r="A5" i="9"/>
  <c r="A5" i="8"/>
  <c r="G60" i="59"/>
  <c r="G58" i="59"/>
  <c r="G56" i="59"/>
  <c r="C55" i="59"/>
  <c r="C61" i="59"/>
  <c r="G52" i="59"/>
  <c r="G50" i="59"/>
  <c r="G48" i="59"/>
  <c r="C47" i="59"/>
  <c r="C53" i="59"/>
  <c r="G44" i="59"/>
  <c r="G42" i="59"/>
  <c r="G40" i="59"/>
  <c r="C39" i="59"/>
  <c r="C45" i="59"/>
  <c r="C37" i="59"/>
  <c r="G36" i="59"/>
  <c r="G34" i="59"/>
  <c r="G32" i="59"/>
  <c r="C31" i="59"/>
  <c r="G28" i="59"/>
  <c r="G26" i="59"/>
  <c r="G24" i="59"/>
  <c r="C23" i="59"/>
  <c r="C29" i="59"/>
  <c r="G20" i="59"/>
  <c r="G18" i="59"/>
  <c r="G16" i="59"/>
  <c r="C15" i="59"/>
  <c r="C21" i="59"/>
  <c r="G12" i="59"/>
  <c r="G10" i="59"/>
  <c r="G8" i="59"/>
  <c r="C7" i="59"/>
  <c r="C13" i="59"/>
  <c r="A5" i="59"/>
  <c r="K4" i="59"/>
  <c r="K3" i="59"/>
  <c r="K2" i="59"/>
  <c r="G60" i="58"/>
  <c r="G58" i="58"/>
  <c r="G56" i="58"/>
  <c r="C55" i="58"/>
  <c r="C61" i="58"/>
  <c r="G52" i="58"/>
  <c r="G50" i="58"/>
  <c r="G48" i="58"/>
  <c r="C47" i="58"/>
  <c r="C53" i="58"/>
  <c r="G44" i="58"/>
  <c r="G42" i="58"/>
  <c r="G40" i="58"/>
  <c r="C39" i="58"/>
  <c r="C45" i="58"/>
  <c r="C37" i="58"/>
  <c r="G36" i="58"/>
  <c r="G34" i="58"/>
  <c r="G32" i="58"/>
  <c r="C31" i="58"/>
  <c r="G28" i="58"/>
  <c r="G26" i="58"/>
  <c r="G24" i="58"/>
  <c r="C23" i="58"/>
  <c r="C29" i="58"/>
  <c r="G20" i="58"/>
  <c r="G18" i="58"/>
  <c r="G16" i="58"/>
  <c r="C15" i="58"/>
  <c r="C21" i="58"/>
  <c r="G12" i="58"/>
  <c r="G10" i="58"/>
  <c r="G8" i="58"/>
  <c r="C7" i="58"/>
  <c r="C13" i="58"/>
  <c r="A5" i="58"/>
  <c r="K4" i="58"/>
  <c r="K3" i="58"/>
  <c r="K2" i="58"/>
  <c r="G60" i="57"/>
  <c r="G58" i="57"/>
  <c r="G56" i="57"/>
  <c r="C55" i="57"/>
  <c r="C61" i="57"/>
  <c r="G52" i="57"/>
  <c r="G50" i="57"/>
  <c r="G48" i="57"/>
  <c r="C47" i="57"/>
  <c r="C53" i="57"/>
  <c r="C45" i="57"/>
  <c r="G44" i="57"/>
  <c r="G42" i="57"/>
  <c r="G40" i="57"/>
  <c r="C39" i="57"/>
  <c r="G36" i="57"/>
  <c r="G34" i="57"/>
  <c r="G32" i="57"/>
  <c r="C31" i="57"/>
  <c r="C37" i="57"/>
  <c r="G28" i="57"/>
  <c r="G26" i="57"/>
  <c r="G24" i="57"/>
  <c r="C23" i="57"/>
  <c r="C29" i="57"/>
  <c r="G20" i="57"/>
  <c r="G18" i="57"/>
  <c r="G16" i="57"/>
  <c r="C15" i="57"/>
  <c r="C21" i="57"/>
  <c r="C13" i="57"/>
  <c r="G12" i="57"/>
  <c r="G10" i="57"/>
  <c r="G8" i="57"/>
  <c r="C7" i="57"/>
  <c r="K4" i="57"/>
  <c r="K3" i="57"/>
  <c r="K2" i="57"/>
  <c r="G60" i="56"/>
  <c r="G58" i="56"/>
  <c r="G56" i="56"/>
  <c r="C55" i="56"/>
  <c r="C61" i="56"/>
  <c r="C53" i="56"/>
  <c r="G52" i="56"/>
  <c r="G50" i="56"/>
  <c r="G48" i="56"/>
  <c r="C47" i="56"/>
  <c r="G44" i="56"/>
  <c r="G42" i="56"/>
  <c r="G40" i="56"/>
  <c r="C39" i="56"/>
  <c r="C45" i="56"/>
  <c r="C37" i="56"/>
  <c r="G36" i="56"/>
  <c r="G34" i="56"/>
  <c r="G32" i="56"/>
  <c r="C31" i="56"/>
  <c r="G28" i="56"/>
  <c r="G26" i="56"/>
  <c r="G24" i="56"/>
  <c r="C23" i="56"/>
  <c r="C29" i="56"/>
  <c r="C21" i="56"/>
  <c r="G20" i="56"/>
  <c r="G18" i="56"/>
  <c r="G16" i="56"/>
  <c r="C15" i="56"/>
  <c r="G12" i="56"/>
  <c r="G10" i="56"/>
  <c r="G8" i="56"/>
  <c r="C7" i="56"/>
  <c r="C13" i="56"/>
  <c r="K4" i="56"/>
  <c r="K3" i="56"/>
  <c r="K2" i="56"/>
  <c r="G60" i="55"/>
  <c r="G58" i="55"/>
  <c r="G56" i="55"/>
  <c r="C55" i="55"/>
  <c r="C61" i="55"/>
  <c r="G52" i="55"/>
  <c r="G50" i="55"/>
  <c r="G48" i="55"/>
  <c r="C47" i="55"/>
  <c r="C53" i="55"/>
  <c r="G44" i="55"/>
  <c r="G42" i="55"/>
  <c r="G40" i="55"/>
  <c r="C39" i="55"/>
  <c r="C45" i="55"/>
  <c r="C37" i="55"/>
  <c r="G36" i="55"/>
  <c r="G34" i="55"/>
  <c r="G32" i="55"/>
  <c r="C31" i="55"/>
  <c r="G28" i="55"/>
  <c r="G26" i="55"/>
  <c r="G24" i="55"/>
  <c r="C23" i="55"/>
  <c r="C29" i="55"/>
  <c r="G20" i="55"/>
  <c r="G18" i="55"/>
  <c r="G16" i="55"/>
  <c r="C15" i="55"/>
  <c r="C21" i="55"/>
  <c r="G12" i="55"/>
  <c r="G10" i="55"/>
  <c r="G8" i="55"/>
  <c r="C7" i="55"/>
  <c r="C13" i="55"/>
  <c r="K4" i="55"/>
  <c r="K3" i="55"/>
  <c r="K2" i="55"/>
  <c r="G60" i="54"/>
  <c r="G58" i="54"/>
  <c r="G56" i="54"/>
  <c r="C55" i="54"/>
  <c r="C61" i="54"/>
  <c r="G52" i="54"/>
  <c r="G50" i="54"/>
  <c r="G48" i="54"/>
  <c r="C47" i="54"/>
  <c r="C53" i="54"/>
  <c r="G44" i="54"/>
  <c r="G42" i="54"/>
  <c r="G40" i="54"/>
  <c r="C39" i="54"/>
  <c r="C45" i="54"/>
  <c r="G36" i="54"/>
  <c r="G34" i="54"/>
  <c r="G32" i="54"/>
  <c r="C31" i="54"/>
  <c r="C37" i="54"/>
  <c r="G28" i="54"/>
  <c r="G26" i="54"/>
  <c r="G24" i="54"/>
  <c r="C23" i="54"/>
  <c r="C29" i="54"/>
  <c r="G20" i="54"/>
  <c r="G18" i="54"/>
  <c r="G16" i="54"/>
  <c r="C15" i="54"/>
  <c r="C21" i="54"/>
  <c r="G12" i="54"/>
  <c r="G10" i="54"/>
  <c r="G8" i="54"/>
  <c r="C7" i="54"/>
  <c r="C13" i="54"/>
  <c r="K4" i="54"/>
  <c r="K3" i="54"/>
  <c r="K2" i="54"/>
  <c r="G60" i="53"/>
  <c r="G58" i="53"/>
  <c r="G56" i="53"/>
  <c r="C55" i="53"/>
  <c r="C61" i="53"/>
  <c r="C53" i="53"/>
  <c r="G52" i="53"/>
  <c r="G50" i="53"/>
  <c r="G48" i="53"/>
  <c r="C47" i="53"/>
  <c r="G44" i="53"/>
  <c r="G42" i="53"/>
  <c r="G40" i="53"/>
  <c r="C39" i="53"/>
  <c r="C45" i="53"/>
  <c r="C37" i="53"/>
  <c r="G36" i="53"/>
  <c r="G34" i="53"/>
  <c r="G32" i="53"/>
  <c r="C31" i="53"/>
  <c r="G28" i="53"/>
  <c r="G26" i="53"/>
  <c r="G24" i="53"/>
  <c r="C23" i="53"/>
  <c r="C29" i="53"/>
  <c r="C21" i="53"/>
  <c r="G20" i="53"/>
  <c r="G18" i="53"/>
  <c r="G16" i="53"/>
  <c r="C15" i="53"/>
  <c r="G12" i="53"/>
  <c r="G10" i="53"/>
  <c r="G8" i="53"/>
  <c r="C7" i="53"/>
  <c r="C13" i="53"/>
  <c r="K4" i="53"/>
  <c r="K3" i="53"/>
  <c r="K2" i="53"/>
  <c r="G60" i="52"/>
  <c r="G58" i="52"/>
  <c r="G56" i="52"/>
  <c r="C55" i="52"/>
  <c r="C61" i="52"/>
  <c r="G52" i="52"/>
  <c r="G50" i="52"/>
  <c r="G48" i="52"/>
  <c r="C47" i="52"/>
  <c r="C53" i="52"/>
  <c r="G44" i="52"/>
  <c r="G42" i="52"/>
  <c r="G40" i="52"/>
  <c r="C39" i="52"/>
  <c r="C45" i="52"/>
  <c r="G36" i="52"/>
  <c r="G34" i="52"/>
  <c r="G32" i="52"/>
  <c r="C31" i="52"/>
  <c r="C37" i="52"/>
  <c r="G28" i="52"/>
  <c r="G26" i="52"/>
  <c r="G24" i="52"/>
  <c r="C23" i="52"/>
  <c r="C29" i="52"/>
  <c r="G20" i="52"/>
  <c r="G18" i="52"/>
  <c r="G16" i="52"/>
  <c r="C15" i="52"/>
  <c r="C21" i="52"/>
  <c r="G12" i="52"/>
  <c r="G10" i="52"/>
  <c r="G8" i="52"/>
  <c r="C7" i="52"/>
  <c r="C13" i="52"/>
  <c r="K4" i="52"/>
  <c r="K3" i="52"/>
  <c r="K2" i="52"/>
  <c r="G60" i="51"/>
  <c r="G58" i="51"/>
  <c r="G56" i="51"/>
  <c r="C55" i="51"/>
  <c r="C61" i="51"/>
  <c r="G52" i="51"/>
  <c r="G50" i="51"/>
  <c r="G48" i="51"/>
  <c r="C47" i="51"/>
  <c r="C53" i="51"/>
  <c r="G44" i="51"/>
  <c r="G42" i="51"/>
  <c r="G40" i="51"/>
  <c r="C39" i="51"/>
  <c r="C45" i="51"/>
  <c r="C37" i="51"/>
  <c r="G36" i="51"/>
  <c r="G34" i="51"/>
  <c r="G32" i="51"/>
  <c r="C31" i="51"/>
  <c r="G28" i="51"/>
  <c r="G26" i="51"/>
  <c r="G24" i="51"/>
  <c r="C23" i="51"/>
  <c r="C29" i="51"/>
  <c r="G20" i="51"/>
  <c r="G18" i="51"/>
  <c r="G16" i="51"/>
  <c r="C15" i="51"/>
  <c r="C21" i="51"/>
  <c r="G12" i="51"/>
  <c r="G10" i="51"/>
  <c r="G8" i="51"/>
  <c r="C7" i="51"/>
  <c r="C13" i="51"/>
  <c r="K4" i="51"/>
  <c r="K3" i="51"/>
  <c r="K2" i="51"/>
  <c r="G60" i="50"/>
  <c r="G58" i="50"/>
  <c r="G56" i="50"/>
  <c r="C55" i="50"/>
  <c r="C61" i="50"/>
  <c r="G52" i="50"/>
  <c r="G50" i="50"/>
  <c r="G48" i="50"/>
  <c r="C47" i="50"/>
  <c r="C53" i="50"/>
  <c r="G44" i="50"/>
  <c r="G42" i="50"/>
  <c r="G40" i="50"/>
  <c r="C39" i="50"/>
  <c r="C45" i="50"/>
  <c r="C37" i="50"/>
  <c r="G36" i="50"/>
  <c r="G34" i="50"/>
  <c r="G32" i="50"/>
  <c r="C31" i="50"/>
  <c r="G28" i="50"/>
  <c r="G26" i="50"/>
  <c r="G24" i="50"/>
  <c r="C23" i="50"/>
  <c r="C29" i="50"/>
  <c r="G20" i="50"/>
  <c r="G18" i="50"/>
  <c r="G16" i="50"/>
  <c r="C15" i="50"/>
  <c r="C21" i="50"/>
  <c r="G12" i="50"/>
  <c r="G10" i="50"/>
  <c r="G8" i="50"/>
  <c r="C7" i="50"/>
  <c r="C13" i="50"/>
  <c r="K4" i="50"/>
  <c r="K3" i="50"/>
  <c r="K2" i="50"/>
  <c r="G60" i="49"/>
  <c r="G58" i="49"/>
  <c r="G56" i="49"/>
  <c r="C55" i="49"/>
  <c r="C61" i="49"/>
  <c r="G52" i="49"/>
  <c r="G50" i="49"/>
  <c r="G48" i="49"/>
  <c r="C47" i="49"/>
  <c r="C53" i="49"/>
  <c r="G44" i="49"/>
  <c r="G42" i="49"/>
  <c r="G40" i="49"/>
  <c r="C39" i="49"/>
  <c r="C45" i="49"/>
  <c r="C37" i="49"/>
  <c r="G36" i="49"/>
  <c r="G34" i="49"/>
  <c r="G32" i="49"/>
  <c r="C31" i="49"/>
  <c r="G28" i="49"/>
  <c r="G26" i="49"/>
  <c r="G24" i="49"/>
  <c r="C23" i="49"/>
  <c r="C29" i="49"/>
  <c r="G20" i="49"/>
  <c r="G18" i="49"/>
  <c r="G16" i="49"/>
  <c r="C15" i="49"/>
  <c r="C21" i="49"/>
  <c r="G12" i="49"/>
  <c r="G10" i="49"/>
  <c r="G8" i="49"/>
  <c r="C7" i="49"/>
  <c r="C13" i="49"/>
  <c r="K4" i="49"/>
  <c r="K3" i="49"/>
  <c r="K2" i="49"/>
  <c r="G60" i="48"/>
  <c r="G58" i="48"/>
  <c r="G56" i="48"/>
  <c r="C55" i="48"/>
  <c r="C61" i="48"/>
  <c r="G52" i="48"/>
  <c r="G50" i="48"/>
  <c r="G48" i="48"/>
  <c r="C47" i="48"/>
  <c r="C53" i="48"/>
  <c r="C45" i="48"/>
  <c r="G44" i="48"/>
  <c r="G42" i="48"/>
  <c r="G40" i="48"/>
  <c r="C39" i="48"/>
  <c r="G36" i="48"/>
  <c r="G34" i="48"/>
  <c r="G32" i="48"/>
  <c r="C31" i="48"/>
  <c r="C37" i="48"/>
  <c r="G28" i="48"/>
  <c r="G26" i="48"/>
  <c r="G24" i="48"/>
  <c r="C23" i="48"/>
  <c r="C29" i="48"/>
  <c r="G20" i="48"/>
  <c r="G18" i="48"/>
  <c r="G16" i="48"/>
  <c r="C15" i="48"/>
  <c r="C21" i="48"/>
  <c r="C13" i="48"/>
  <c r="G12" i="48"/>
  <c r="G10" i="48"/>
  <c r="G8" i="48"/>
  <c r="C7" i="48"/>
  <c r="K4" i="48"/>
  <c r="K3" i="48"/>
  <c r="K2" i="48"/>
  <c r="G60" i="47"/>
  <c r="G58" i="47"/>
  <c r="G56" i="47"/>
  <c r="C55" i="47"/>
  <c r="C61" i="47"/>
  <c r="G52" i="47"/>
  <c r="G50" i="47"/>
  <c r="G48" i="47"/>
  <c r="C47" i="47"/>
  <c r="C53" i="47"/>
  <c r="G44" i="47"/>
  <c r="G42" i="47"/>
  <c r="G40" i="47"/>
  <c r="C39" i="47"/>
  <c r="C45" i="47"/>
  <c r="C37" i="47"/>
  <c r="G36" i="47"/>
  <c r="G34" i="47"/>
  <c r="G32" i="47"/>
  <c r="C31" i="47"/>
  <c r="G28" i="47"/>
  <c r="G26" i="47"/>
  <c r="G24" i="47"/>
  <c r="C23" i="47"/>
  <c r="C29" i="47"/>
  <c r="G20" i="47"/>
  <c r="G18" i="47"/>
  <c r="G16" i="47"/>
  <c r="C15" i="47"/>
  <c r="C21" i="47"/>
  <c r="G12" i="47"/>
  <c r="G10" i="47"/>
  <c r="G8" i="47"/>
  <c r="C7" i="47"/>
  <c r="C13" i="47"/>
  <c r="K4" i="47"/>
  <c r="K3" i="47"/>
  <c r="K2" i="47"/>
  <c r="G60" i="45"/>
  <c r="G58" i="45"/>
  <c r="G56" i="45"/>
  <c r="C55" i="45"/>
  <c r="C61" i="45"/>
  <c r="G52" i="45"/>
  <c r="G50" i="45"/>
  <c r="G48" i="45"/>
  <c r="C47" i="45"/>
  <c r="C53" i="45"/>
  <c r="C45" i="45"/>
  <c r="G44" i="45"/>
  <c r="G42" i="45"/>
  <c r="G40" i="45"/>
  <c r="C39" i="45"/>
  <c r="G36" i="45"/>
  <c r="G34" i="45"/>
  <c r="G32" i="45"/>
  <c r="C31" i="45"/>
  <c r="C37" i="45"/>
  <c r="G28" i="45"/>
  <c r="G26" i="45"/>
  <c r="G24" i="45"/>
  <c r="C23" i="45"/>
  <c r="C29" i="45"/>
  <c r="G20" i="45"/>
  <c r="G18" i="45"/>
  <c r="G16" i="45"/>
  <c r="C15" i="45"/>
  <c r="C21" i="45"/>
  <c r="C13" i="45"/>
  <c r="G12" i="45"/>
  <c r="G10" i="45"/>
  <c r="G8" i="45"/>
  <c r="C7" i="45"/>
  <c r="K4" i="45"/>
  <c r="K3" i="45"/>
  <c r="K2" i="45"/>
  <c r="G60" i="44"/>
  <c r="G58" i="44"/>
  <c r="G56" i="44"/>
  <c r="C55" i="44"/>
  <c r="C61" i="44"/>
  <c r="G52" i="44"/>
  <c r="G50" i="44"/>
  <c r="G48" i="44"/>
  <c r="C47" i="44"/>
  <c r="C53" i="44"/>
  <c r="G44" i="44"/>
  <c r="G42" i="44"/>
  <c r="G40" i="44"/>
  <c r="C39" i="44"/>
  <c r="C45" i="44"/>
  <c r="G36" i="44"/>
  <c r="G34" i="44"/>
  <c r="G32" i="44"/>
  <c r="C31" i="44"/>
  <c r="C37" i="44"/>
  <c r="G28" i="44"/>
  <c r="G26" i="44"/>
  <c r="G24" i="44"/>
  <c r="C23" i="44"/>
  <c r="C29" i="44"/>
  <c r="G20" i="44"/>
  <c r="G18" i="44"/>
  <c r="G16" i="44"/>
  <c r="C15" i="44"/>
  <c r="C21" i="44"/>
  <c r="G12" i="44"/>
  <c r="G10" i="44"/>
  <c r="G8" i="44"/>
  <c r="C7" i="44"/>
  <c r="C13" i="44"/>
  <c r="K4" i="44"/>
  <c r="K3" i="44"/>
  <c r="K2" i="44"/>
  <c r="G60" i="43"/>
  <c r="G58" i="43"/>
  <c r="G56" i="43"/>
  <c r="C55" i="43"/>
  <c r="C61" i="43"/>
  <c r="G52" i="43"/>
  <c r="G50" i="43"/>
  <c r="G48" i="43"/>
  <c r="C47" i="43"/>
  <c r="C53" i="43"/>
  <c r="G44" i="43"/>
  <c r="G42" i="43"/>
  <c r="G40" i="43"/>
  <c r="C39" i="43"/>
  <c r="C45" i="43"/>
  <c r="C37" i="43"/>
  <c r="G36" i="43"/>
  <c r="G34" i="43"/>
  <c r="G32" i="43"/>
  <c r="C31" i="43"/>
  <c r="G28" i="43"/>
  <c r="G26" i="43"/>
  <c r="G24" i="43"/>
  <c r="C23" i="43"/>
  <c r="C29" i="43"/>
  <c r="G20" i="43"/>
  <c r="G18" i="43"/>
  <c r="G16" i="43"/>
  <c r="C15" i="43"/>
  <c r="C21" i="43"/>
  <c r="G12" i="43"/>
  <c r="G10" i="43"/>
  <c r="G8" i="43"/>
  <c r="C7" i="43"/>
  <c r="C13" i="43"/>
  <c r="K4" i="43"/>
  <c r="K3" i="43"/>
  <c r="K2" i="43"/>
  <c r="G60" i="42"/>
  <c r="G58" i="42"/>
  <c r="G56" i="42"/>
  <c r="C55" i="42"/>
  <c r="C61" i="42"/>
  <c r="G52" i="42"/>
  <c r="G50" i="42"/>
  <c r="G48" i="42"/>
  <c r="C47" i="42"/>
  <c r="C53" i="42"/>
  <c r="G44" i="42"/>
  <c r="G42" i="42"/>
  <c r="G40" i="42"/>
  <c r="C39" i="42"/>
  <c r="C45" i="42"/>
  <c r="C37" i="42"/>
  <c r="G36" i="42"/>
  <c r="G34" i="42"/>
  <c r="G32" i="42"/>
  <c r="C31" i="42"/>
  <c r="G28" i="42"/>
  <c r="G26" i="42"/>
  <c r="G24" i="42"/>
  <c r="C23" i="42"/>
  <c r="C29" i="42"/>
  <c r="G20" i="42"/>
  <c r="G18" i="42"/>
  <c r="G16" i="42"/>
  <c r="C15" i="42"/>
  <c r="C21" i="42"/>
  <c r="G12" i="42"/>
  <c r="G10" i="42"/>
  <c r="G8" i="42"/>
  <c r="C7" i="42"/>
  <c r="C13" i="42"/>
  <c r="K4" i="42"/>
  <c r="K3" i="42"/>
  <c r="K2" i="42"/>
  <c r="G60" i="41"/>
  <c r="G58" i="41"/>
  <c r="G56" i="41"/>
  <c r="C55" i="41"/>
  <c r="C61" i="41"/>
  <c r="G52" i="41"/>
  <c r="G50" i="41"/>
  <c r="G48" i="41"/>
  <c r="C47" i="41"/>
  <c r="C53" i="41"/>
  <c r="G44" i="41"/>
  <c r="G42" i="41"/>
  <c r="G40" i="41"/>
  <c r="C39" i="41"/>
  <c r="C45" i="41"/>
  <c r="C37" i="41"/>
  <c r="G36" i="41"/>
  <c r="G34" i="41"/>
  <c r="G32" i="41"/>
  <c r="C31" i="41"/>
  <c r="G28" i="41"/>
  <c r="G26" i="41"/>
  <c r="G24" i="41"/>
  <c r="C23" i="41"/>
  <c r="C29" i="41"/>
  <c r="G20" i="41"/>
  <c r="G18" i="41"/>
  <c r="G16" i="41"/>
  <c r="C15" i="41"/>
  <c r="C21" i="41"/>
  <c r="G12" i="41"/>
  <c r="G10" i="41"/>
  <c r="G8" i="41"/>
  <c r="C7" i="41"/>
  <c r="C13" i="41"/>
  <c r="K4" i="41"/>
  <c r="K3" i="41"/>
  <c r="K2" i="41"/>
  <c r="G60" i="40"/>
  <c r="G58" i="40"/>
  <c r="G56" i="40"/>
  <c r="C55" i="40"/>
  <c r="C61" i="40"/>
  <c r="G52" i="40"/>
  <c r="G50" i="40"/>
  <c r="G48" i="40"/>
  <c r="C47" i="40"/>
  <c r="C53" i="40"/>
  <c r="G44" i="40"/>
  <c r="G42" i="40"/>
  <c r="G40" i="40"/>
  <c r="C39" i="40"/>
  <c r="C45" i="40"/>
  <c r="C37" i="40"/>
  <c r="G36" i="40"/>
  <c r="G34" i="40"/>
  <c r="G32" i="40"/>
  <c r="C31" i="40"/>
  <c r="G28" i="40"/>
  <c r="G26" i="40"/>
  <c r="G24" i="40"/>
  <c r="C23" i="40"/>
  <c r="C29" i="40"/>
  <c r="G20" i="40"/>
  <c r="G18" i="40"/>
  <c r="G16" i="40"/>
  <c r="C15" i="40"/>
  <c r="C21" i="40"/>
  <c r="G12" i="40"/>
  <c r="G10" i="40"/>
  <c r="G8" i="40"/>
  <c r="C7" i="40"/>
  <c r="C13" i="40"/>
  <c r="K4" i="40"/>
  <c r="K3" i="40"/>
  <c r="K2" i="40"/>
  <c r="G60" i="39"/>
  <c r="G58" i="39"/>
  <c r="G56" i="39"/>
  <c r="C55" i="39"/>
  <c r="C61" i="39"/>
  <c r="G52" i="39"/>
  <c r="G50" i="39"/>
  <c r="G48" i="39"/>
  <c r="C47" i="39"/>
  <c r="C53" i="39"/>
  <c r="G44" i="39"/>
  <c r="G42" i="39"/>
  <c r="G40" i="39"/>
  <c r="C39" i="39"/>
  <c r="C45" i="39"/>
  <c r="C37" i="39"/>
  <c r="G36" i="39"/>
  <c r="G34" i="39"/>
  <c r="G32" i="39"/>
  <c r="C31" i="39"/>
  <c r="G28" i="39"/>
  <c r="G26" i="39"/>
  <c r="G24" i="39"/>
  <c r="C23" i="39"/>
  <c r="C29" i="39"/>
  <c r="G20" i="39"/>
  <c r="G18" i="39"/>
  <c r="G16" i="39"/>
  <c r="C15" i="39"/>
  <c r="C21" i="39"/>
  <c r="G12" i="39"/>
  <c r="G10" i="39"/>
  <c r="G8" i="39"/>
  <c r="C7" i="39"/>
  <c r="C13" i="39"/>
  <c r="K4" i="39"/>
  <c r="K3" i="39"/>
  <c r="K2" i="39"/>
  <c r="G60" i="38"/>
  <c r="G58" i="38"/>
  <c r="G56" i="38"/>
  <c r="C55" i="38"/>
  <c r="C61" i="38"/>
  <c r="G52" i="38"/>
  <c r="G50" i="38"/>
  <c r="G48" i="38"/>
  <c r="C47" i="38"/>
  <c r="C53" i="38"/>
  <c r="G44" i="38"/>
  <c r="G42" i="38"/>
  <c r="G40" i="38"/>
  <c r="C39" i="38"/>
  <c r="C45" i="38"/>
  <c r="C37" i="38"/>
  <c r="G36" i="38"/>
  <c r="G34" i="38"/>
  <c r="G32" i="38"/>
  <c r="C31" i="38"/>
  <c r="G28" i="38"/>
  <c r="G26" i="38"/>
  <c r="G24" i="38"/>
  <c r="C23" i="38"/>
  <c r="C29" i="38"/>
  <c r="G20" i="38"/>
  <c r="G18" i="38"/>
  <c r="G16" i="38"/>
  <c r="C15" i="38"/>
  <c r="C21" i="38"/>
  <c r="G12" i="38"/>
  <c r="G10" i="38"/>
  <c r="G8" i="38"/>
  <c r="C7" i="38"/>
  <c r="C13" i="38"/>
  <c r="K4" i="38"/>
  <c r="K3" i="38"/>
  <c r="K2" i="38"/>
  <c r="G60" i="37"/>
  <c r="G58" i="37"/>
  <c r="G56" i="37"/>
  <c r="C55" i="37"/>
  <c r="C61" i="37"/>
  <c r="G52" i="37"/>
  <c r="G50" i="37"/>
  <c r="G48" i="37"/>
  <c r="C47" i="37"/>
  <c r="C53" i="37"/>
  <c r="G44" i="37"/>
  <c r="G42" i="37"/>
  <c r="G40" i="37"/>
  <c r="C39" i="37"/>
  <c r="C45" i="37"/>
  <c r="C37" i="37"/>
  <c r="G36" i="37"/>
  <c r="G34" i="37"/>
  <c r="G32" i="37"/>
  <c r="C31" i="37"/>
  <c r="G28" i="37"/>
  <c r="G26" i="37"/>
  <c r="G24" i="37"/>
  <c r="C23" i="37"/>
  <c r="C29" i="37"/>
  <c r="G20" i="37"/>
  <c r="G18" i="37"/>
  <c r="G16" i="37"/>
  <c r="C15" i="37"/>
  <c r="C21" i="37"/>
  <c r="G12" i="37"/>
  <c r="G10" i="37"/>
  <c r="G8" i="37"/>
  <c r="C7" i="37"/>
  <c r="C13" i="37"/>
  <c r="K4" i="37"/>
  <c r="K3" i="37"/>
  <c r="K2" i="37"/>
  <c r="G60" i="36"/>
  <c r="G58" i="36"/>
  <c r="G56" i="36"/>
  <c r="C55" i="36"/>
  <c r="C61" i="36"/>
  <c r="G52" i="36"/>
  <c r="G50" i="36"/>
  <c r="G48" i="36"/>
  <c r="C47" i="36"/>
  <c r="C53" i="36"/>
  <c r="G44" i="36"/>
  <c r="G42" i="36"/>
  <c r="G40" i="36"/>
  <c r="C39" i="36"/>
  <c r="C45" i="36"/>
  <c r="G36" i="36"/>
  <c r="G34" i="36"/>
  <c r="G32" i="36"/>
  <c r="C31" i="36"/>
  <c r="C37" i="36"/>
  <c r="G28" i="36"/>
  <c r="G26" i="36"/>
  <c r="G24" i="36"/>
  <c r="C23" i="36"/>
  <c r="C29" i="36"/>
  <c r="G20" i="36"/>
  <c r="G18" i="36"/>
  <c r="G16" i="36"/>
  <c r="C15" i="36"/>
  <c r="C21" i="36"/>
  <c r="G12" i="36"/>
  <c r="G10" i="36"/>
  <c r="G8" i="36"/>
  <c r="C7" i="36"/>
  <c r="C13" i="36"/>
  <c r="K4" i="36"/>
  <c r="K3" i="36"/>
  <c r="K2" i="36"/>
  <c r="G60" i="35"/>
  <c r="G58" i="35"/>
  <c r="G56" i="35"/>
  <c r="C55" i="35"/>
  <c r="C61" i="35"/>
  <c r="C53" i="35"/>
  <c r="G52" i="35"/>
  <c r="G50" i="35"/>
  <c r="G48" i="35"/>
  <c r="C47" i="35"/>
  <c r="G44" i="35"/>
  <c r="G42" i="35"/>
  <c r="G40" i="35"/>
  <c r="C39" i="35"/>
  <c r="C45" i="35"/>
  <c r="C37" i="35"/>
  <c r="G36" i="35"/>
  <c r="G34" i="35"/>
  <c r="G32" i="35"/>
  <c r="C31" i="35"/>
  <c r="G28" i="35"/>
  <c r="G26" i="35"/>
  <c r="G24" i="35"/>
  <c r="C23" i="35"/>
  <c r="C29" i="35"/>
  <c r="C21" i="35"/>
  <c r="G20" i="35"/>
  <c r="G18" i="35"/>
  <c r="G16" i="35"/>
  <c r="C15" i="35"/>
  <c r="G12" i="35"/>
  <c r="G10" i="35"/>
  <c r="G8" i="35"/>
  <c r="C7" i="35"/>
  <c r="C13" i="35"/>
  <c r="K4" i="35"/>
  <c r="K3" i="35"/>
  <c r="K2" i="35"/>
  <c r="G60" i="34"/>
  <c r="G58" i="34"/>
  <c r="G56" i="34"/>
  <c r="C55" i="34"/>
  <c r="C61" i="34"/>
  <c r="M148" i="61"/>
  <c r="G52" i="34"/>
  <c r="G50" i="34"/>
  <c r="G48" i="34"/>
  <c r="C47" i="34"/>
  <c r="C53" i="34"/>
  <c r="K148" i="61"/>
  <c r="G44" i="34"/>
  <c r="G42" i="34"/>
  <c r="G40" i="34"/>
  <c r="C39" i="34"/>
  <c r="C45" i="34"/>
  <c r="I148" i="61"/>
  <c r="G36" i="34"/>
  <c r="G34" i="34"/>
  <c r="G32" i="34"/>
  <c r="C31" i="34"/>
  <c r="C37" i="34"/>
  <c r="G148" i="61"/>
  <c r="G28" i="34"/>
  <c r="G26" i="34"/>
  <c r="G24" i="34"/>
  <c r="C23" i="34"/>
  <c r="C29" i="34"/>
  <c r="E148" i="61"/>
  <c r="G20" i="34"/>
  <c r="G18" i="34"/>
  <c r="G16" i="34"/>
  <c r="C15" i="34"/>
  <c r="C21" i="34"/>
  <c r="C148" i="61"/>
  <c r="G12" i="34"/>
  <c r="G10" i="34"/>
  <c r="G8" i="34"/>
  <c r="C7" i="34"/>
  <c r="C13" i="34"/>
  <c r="A148" i="61"/>
  <c r="K4" i="34"/>
  <c r="K3" i="34"/>
  <c r="K2" i="34"/>
  <c r="G60" i="33"/>
  <c r="G58" i="33"/>
  <c r="G56" i="33"/>
  <c r="C55" i="33"/>
  <c r="C61" i="33"/>
  <c r="M143" i="61"/>
  <c r="G52" i="33"/>
  <c r="G50" i="33"/>
  <c r="G48" i="33"/>
  <c r="C47" i="33"/>
  <c r="C53" i="33"/>
  <c r="K143" i="61"/>
  <c r="G44" i="33"/>
  <c r="G42" i="33"/>
  <c r="G40" i="33"/>
  <c r="C39" i="33"/>
  <c r="C45" i="33"/>
  <c r="I143" i="61"/>
  <c r="G36" i="33"/>
  <c r="G34" i="33"/>
  <c r="G32" i="33"/>
  <c r="C31" i="33"/>
  <c r="C37" i="33"/>
  <c r="G143" i="61"/>
  <c r="G28" i="33"/>
  <c r="G26" i="33"/>
  <c r="G24" i="33"/>
  <c r="C23" i="33"/>
  <c r="C29" i="33"/>
  <c r="E143" i="61"/>
  <c r="G20" i="33"/>
  <c r="G18" i="33"/>
  <c r="G16" i="33"/>
  <c r="C15" i="33"/>
  <c r="C21" i="33"/>
  <c r="C143" i="61"/>
  <c r="G12" i="33"/>
  <c r="G10" i="33"/>
  <c r="G8" i="33"/>
  <c r="C7" i="33"/>
  <c r="C13" i="33"/>
  <c r="A143" i="61"/>
  <c r="K4" i="33"/>
  <c r="K3" i="33"/>
  <c r="K2" i="33"/>
  <c r="G60" i="32"/>
  <c r="G58" i="32"/>
  <c r="G56" i="32"/>
  <c r="C55" i="32"/>
  <c r="C61" i="32"/>
  <c r="M137" i="61"/>
  <c r="G52" i="32"/>
  <c r="G50" i="32"/>
  <c r="G48" i="32"/>
  <c r="C47" i="32"/>
  <c r="C53" i="32"/>
  <c r="K137" i="61"/>
  <c r="G44" i="32"/>
  <c r="G42" i="32"/>
  <c r="G40" i="32"/>
  <c r="C39" i="32"/>
  <c r="C45" i="32"/>
  <c r="I137" i="61"/>
  <c r="G36" i="32"/>
  <c r="G34" i="32"/>
  <c r="G32" i="32"/>
  <c r="C31" i="32"/>
  <c r="C37" i="32"/>
  <c r="G137" i="61"/>
  <c r="G28" i="32"/>
  <c r="G26" i="32"/>
  <c r="G24" i="32"/>
  <c r="C23" i="32"/>
  <c r="C29" i="32"/>
  <c r="E137" i="61"/>
  <c r="G20" i="32"/>
  <c r="G18" i="32"/>
  <c r="G16" i="32"/>
  <c r="G12" i="32"/>
  <c r="G10" i="32"/>
  <c r="G8" i="32"/>
  <c r="K4" i="32"/>
  <c r="K3" i="32"/>
  <c r="K2" i="32"/>
  <c r="G60" i="31"/>
  <c r="G58" i="31"/>
  <c r="G56" i="31"/>
  <c r="C55" i="31"/>
  <c r="C61" i="31"/>
  <c r="M132" i="61"/>
  <c r="G52" i="31"/>
  <c r="G50" i="31"/>
  <c r="G48" i="31"/>
  <c r="C47" i="31"/>
  <c r="C53" i="31"/>
  <c r="K132" i="61"/>
  <c r="G44" i="31"/>
  <c r="G42" i="31"/>
  <c r="G40" i="31"/>
  <c r="C39" i="31"/>
  <c r="C45" i="31"/>
  <c r="I132" i="61"/>
  <c r="G36" i="31"/>
  <c r="G34" i="31"/>
  <c r="G32" i="31"/>
  <c r="C31" i="31"/>
  <c r="C37" i="31"/>
  <c r="G132" i="61"/>
  <c r="G28" i="31"/>
  <c r="G26" i="31"/>
  <c r="G24" i="31"/>
  <c r="C23" i="31"/>
  <c r="C29" i="31"/>
  <c r="E132" i="61"/>
  <c r="G20" i="31"/>
  <c r="G18" i="31"/>
  <c r="G16" i="31"/>
  <c r="C15" i="31"/>
  <c r="C21" i="31"/>
  <c r="C132" i="61"/>
  <c r="G12" i="31"/>
  <c r="G10" i="31"/>
  <c r="G8" i="31"/>
  <c r="C7" i="31"/>
  <c r="C13" i="31"/>
  <c r="A132" i="61"/>
  <c r="K4" i="31"/>
  <c r="K3" i="31"/>
  <c r="K2" i="31"/>
  <c r="G60" i="30"/>
  <c r="G58" i="30"/>
  <c r="G56" i="30"/>
  <c r="C55" i="30"/>
  <c r="C61" i="30"/>
  <c r="M127" i="61"/>
  <c r="G52" i="30"/>
  <c r="G50" i="30"/>
  <c r="G48" i="30"/>
  <c r="C47" i="30"/>
  <c r="C53" i="30"/>
  <c r="K127" i="61"/>
  <c r="G44" i="30"/>
  <c r="G42" i="30"/>
  <c r="G40" i="30"/>
  <c r="C39" i="30"/>
  <c r="C45" i="30"/>
  <c r="I127" i="61"/>
  <c r="G36" i="30"/>
  <c r="G34" i="30"/>
  <c r="G32" i="30"/>
  <c r="C31" i="30"/>
  <c r="C37" i="30"/>
  <c r="G127" i="61"/>
  <c r="G28" i="30"/>
  <c r="G26" i="30"/>
  <c r="G24" i="30"/>
  <c r="C23" i="30"/>
  <c r="C29" i="30"/>
  <c r="E127" i="61"/>
  <c r="G20" i="30"/>
  <c r="G18" i="30"/>
  <c r="G16" i="30"/>
  <c r="C15" i="30"/>
  <c r="C21" i="30"/>
  <c r="C127" i="61"/>
  <c r="G12" i="30"/>
  <c r="G10" i="30"/>
  <c r="G8" i="30"/>
  <c r="C7" i="30"/>
  <c r="C13" i="30"/>
  <c r="A127" i="61"/>
  <c r="K4" i="30"/>
  <c r="K3" i="30"/>
  <c r="K2" i="30"/>
  <c r="G60" i="29"/>
  <c r="G58" i="29"/>
  <c r="G56" i="29"/>
  <c r="C55" i="29"/>
  <c r="C61" i="29"/>
  <c r="M122" i="61"/>
  <c r="G52" i="29"/>
  <c r="G50" i="29"/>
  <c r="G48" i="29"/>
  <c r="C47" i="29"/>
  <c r="C53" i="29"/>
  <c r="K122" i="61"/>
  <c r="G44" i="29"/>
  <c r="G42" i="29"/>
  <c r="G40" i="29"/>
  <c r="C39" i="29"/>
  <c r="C45" i="29"/>
  <c r="I122" i="61"/>
  <c r="C37" i="29"/>
  <c r="G122" i="61"/>
  <c r="G36" i="29"/>
  <c r="G34" i="29"/>
  <c r="G32" i="29"/>
  <c r="C31" i="29"/>
  <c r="G28" i="29"/>
  <c r="G26" i="29"/>
  <c r="G24" i="29"/>
  <c r="C23" i="29"/>
  <c r="C29" i="29"/>
  <c r="E122" i="61"/>
  <c r="G20" i="29"/>
  <c r="G18" i="29"/>
  <c r="G16" i="29"/>
  <c r="C15" i="29"/>
  <c r="C21" i="29"/>
  <c r="C122" i="61"/>
  <c r="G12" i="29"/>
  <c r="G10" i="29"/>
  <c r="G8" i="29"/>
  <c r="C7" i="29"/>
  <c r="C13" i="29"/>
  <c r="A122" i="61"/>
  <c r="K4" i="29"/>
  <c r="K3" i="29"/>
  <c r="K2" i="29"/>
  <c r="G60" i="28"/>
  <c r="G58" i="28"/>
  <c r="G56" i="28"/>
  <c r="C55" i="28"/>
  <c r="C61" i="28"/>
  <c r="M117" i="61"/>
  <c r="G52" i="28"/>
  <c r="G50" i="28"/>
  <c r="G48" i="28"/>
  <c r="C47" i="28"/>
  <c r="C53" i="28"/>
  <c r="K117" i="61"/>
  <c r="G44" i="28"/>
  <c r="G42" i="28"/>
  <c r="G40" i="28"/>
  <c r="C39" i="28"/>
  <c r="C45" i="28"/>
  <c r="I117" i="61"/>
  <c r="G36" i="28"/>
  <c r="G34" i="28"/>
  <c r="G32" i="28"/>
  <c r="C31" i="28"/>
  <c r="C37" i="28"/>
  <c r="G117" i="61"/>
  <c r="G28" i="28"/>
  <c r="G26" i="28"/>
  <c r="G24" i="28"/>
  <c r="C23" i="28"/>
  <c r="C29" i="28"/>
  <c r="E117" i="61"/>
  <c r="G20" i="28"/>
  <c r="G18" i="28"/>
  <c r="G16" i="28"/>
  <c r="C15" i="28"/>
  <c r="C21" i="28"/>
  <c r="C117" i="61"/>
  <c r="G12" i="28"/>
  <c r="G10" i="28"/>
  <c r="G8" i="28"/>
  <c r="C7" i="28"/>
  <c r="C13" i="28"/>
  <c r="A117" i="61"/>
  <c r="K4" i="28"/>
  <c r="K3" i="28"/>
  <c r="K2" i="28"/>
  <c r="G60" i="27"/>
  <c r="G58" i="27"/>
  <c r="G56" i="27"/>
  <c r="C55" i="27"/>
  <c r="C61" i="27"/>
  <c r="M111" i="61"/>
  <c r="G52" i="27"/>
  <c r="G50" i="27"/>
  <c r="G48" i="27"/>
  <c r="C47" i="27"/>
  <c r="C53" i="27"/>
  <c r="K111" i="61"/>
  <c r="G44" i="27"/>
  <c r="G42" i="27"/>
  <c r="G40" i="27"/>
  <c r="C39" i="27"/>
  <c r="C45" i="27"/>
  <c r="I111" i="61"/>
  <c r="G36" i="27"/>
  <c r="G34" i="27"/>
  <c r="G32" i="27"/>
  <c r="C31" i="27"/>
  <c r="C37" i="27"/>
  <c r="G111" i="61"/>
  <c r="G28" i="27"/>
  <c r="G26" i="27"/>
  <c r="G24" i="27"/>
  <c r="C23" i="27"/>
  <c r="C29" i="27"/>
  <c r="E111" i="61"/>
  <c r="G20" i="27"/>
  <c r="G18" i="27"/>
  <c r="G16" i="27"/>
  <c r="C15" i="27"/>
  <c r="C21" i="27"/>
  <c r="C111" i="61"/>
  <c r="G12" i="27"/>
  <c r="G10" i="27"/>
  <c r="G8" i="27"/>
  <c r="C7" i="27"/>
  <c r="C13" i="27"/>
  <c r="A111" i="61"/>
  <c r="K4" i="27"/>
  <c r="K3" i="27"/>
  <c r="K2" i="27"/>
  <c r="G60" i="26"/>
  <c r="G58" i="26"/>
  <c r="G56" i="26"/>
  <c r="C55" i="26"/>
  <c r="C61" i="26"/>
  <c r="M106" i="61"/>
  <c r="G52" i="26"/>
  <c r="G50" i="26"/>
  <c r="G48" i="26"/>
  <c r="C47" i="26"/>
  <c r="C53" i="26"/>
  <c r="K106" i="61"/>
  <c r="G44" i="26"/>
  <c r="G42" i="26"/>
  <c r="G40" i="26"/>
  <c r="C39" i="26"/>
  <c r="C45" i="26"/>
  <c r="I106" i="61"/>
  <c r="G36" i="26"/>
  <c r="G34" i="26"/>
  <c r="G32" i="26"/>
  <c r="C31" i="26"/>
  <c r="C37" i="26"/>
  <c r="G28" i="26"/>
  <c r="G26" i="26"/>
  <c r="G24" i="26"/>
  <c r="C23" i="26"/>
  <c r="C29" i="26"/>
  <c r="G20" i="26"/>
  <c r="G18" i="26"/>
  <c r="G16" i="26"/>
  <c r="C15" i="26"/>
  <c r="C21" i="26"/>
  <c r="C13" i="26"/>
  <c r="G12" i="26"/>
  <c r="G10" i="26"/>
  <c r="G8" i="26"/>
  <c r="C7" i="26"/>
  <c r="K4" i="26"/>
  <c r="K3" i="26"/>
  <c r="K2" i="26"/>
  <c r="G60" i="25"/>
  <c r="G58" i="25"/>
  <c r="G56" i="25"/>
  <c r="C55" i="25"/>
  <c r="C61" i="25"/>
  <c r="G52" i="25"/>
  <c r="G50" i="25"/>
  <c r="G48" i="25"/>
  <c r="C47" i="25"/>
  <c r="C53" i="25"/>
  <c r="G44" i="25"/>
  <c r="G42" i="25"/>
  <c r="G40" i="25"/>
  <c r="C39" i="25"/>
  <c r="C45" i="25"/>
  <c r="C37" i="25"/>
  <c r="G36" i="25"/>
  <c r="G34" i="25"/>
  <c r="G32" i="25"/>
  <c r="C31" i="25"/>
  <c r="G28" i="25"/>
  <c r="G26" i="25"/>
  <c r="G24" i="25"/>
  <c r="C23" i="25"/>
  <c r="C29" i="25"/>
  <c r="G20" i="25"/>
  <c r="G18" i="25"/>
  <c r="G16" i="25"/>
  <c r="C15" i="25"/>
  <c r="C21" i="25"/>
  <c r="G12" i="25"/>
  <c r="G10" i="25"/>
  <c r="G8" i="25"/>
  <c r="C7" i="25"/>
  <c r="C13" i="25"/>
  <c r="K4" i="25"/>
  <c r="K3" i="25"/>
  <c r="K2" i="25"/>
  <c r="G60" i="24"/>
  <c r="G58" i="24"/>
  <c r="G56" i="24"/>
  <c r="C55" i="24"/>
  <c r="C61" i="24"/>
  <c r="M96" i="61"/>
  <c r="G52" i="24"/>
  <c r="G50" i="24"/>
  <c r="G48" i="24"/>
  <c r="C47" i="24"/>
  <c r="C53" i="24"/>
  <c r="K96" i="61"/>
  <c r="G44" i="24"/>
  <c r="G42" i="24"/>
  <c r="G40" i="24"/>
  <c r="C39" i="24"/>
  <c r="C45" i="24"/>
  <c r="I96" i="61"/>
  <c r="G36" i="24"/>
  <c r="G34" i="24"/>
  <c r="G32" i="24"/>
  <c r="C31" i="24"/>
  <c r="C37" i="24"/>
  <c r="G96" i="61"/>
  <c r="G28" i="24"/>
  <c r="G26" i="24"/>
  <c r="G24" i="24"/>
  <c r="C23" i="24"/>
  <c r="C29" i="24"/>
  <c r="E96" i="61"/>
  <c r="G20" i="24"/>
  <c r="G18" i="24"/>
  <c r="G16" i="24"/>
  <c r="C15" i="24"/>
  <c r="C21" i="24"/>
  <c r="C96" i="61"/>
  <c r="G12" i="24"/>
  <c r="G10" i="24"/>
  <c r="G8" i="24"/>
  <c r="C7" i="24"/>
  <c r="C13" i="24"/>
  <c r="A96" i="61"/>
  <c r="N70" i="61"/>
  <c r="K4" i="24"/>
  <c r="K3" i="24"/>
  <c r="K2" i="24"/>
  <c r="G60" i="23"/>
  <c r="G58" i="23"/>
  <c r="G56" i="23"/>
  <c r="G52" i="23"/>
  <c r="G50" i="23"/>
  <c r="G48" i="23"/>
  <c r="G44" i="23"/>
  <c r="G42" i="23"/>
  <c r="G40" i="23"/>
  <c r="G36" i="23"/>
  <c r="G34" i="23"/>
  <c r="G32" i="23"/>
  <c r="G28" i="23"/>
  <c r="G26" i="23"/>
  <c r="G24" i="23"/>
  <c r="C23" i="23"/>
  <c r="C29" i="23"/>
  <c r="E90" i="61"/>
  <c r="G20" i="23"/>
  <c r="G18" i="23"/>
  <c r="G16" i="23"/>
  <c r="C15" i="23"/>
  <c r="C21" i="23"/>
  <c r="C90" i="61"/>
  <c r="C13" i="23"/>
  <c r="A90" i="61"/>
  <c r="G12" i="23"/>
  <c r="G10" i="23"/>
  <c r="G8" i="23"/>
  <c r="C7" i="23"/>
  <c r="K4" i="23"/>
  <c r="K3" i="23"/>
  <c r="K2" i="23"/>
  <c r="G60" i="22"/>
  <c r="G58" i="22"/>
  <c r="G56" i="22"/>
  <c r="C55" i="22"/>
  <c r="C61" i="22"/>
  <c r="M85" i="61"/>
  <c r="G52" i="22"/>
  <c r="G50" i="22"/>
  <c r="G48" i="22"/>
  <c r="C47" i="22"/>
  <c r="C53" i="22"/>
  <c r="K85" i="61"/>
  <c r="G44" i="22"/>
  <c r="G42" i="22"/>
  <c r="G40" i="22"/>
  <c r="C39" i="22"/>
  <c r="C45" i="22"/>
  <c r="I85" i="61"/>
  <c r="C37" i="22"/>
  <c r="G85" i="61"/>
  <c r="G36" i="22"/>
  <c r="G34" i="22"/>
  <c r="G32" i="22"/>
  <c r="C31" i="22"/>
  <c r="G28" i="22"/>
  <c r="G26" i="22"/>
  <c r="G24" i="22"/>
  <c r="C23" i="22"/>
  <c r="C29" i="22"/>
  <c r="E85" i="61"/>
  <c r="G20" i="22"/>
  <c r="G18" i="22"/>
  <c r="G16" i="22"/>
  <c r="C15" i="22"/>
  <c r="C21" i="22"/>
  <c r="C85" i="61"/>
  <c r="G12" i="22"/>
  <c r="G10" i="22"/>
  <c r="G8" i="22"/>
  <c r="C7" i="22"/>
  <c r="C13" i="22"/>
  <c r="A85" i="61"/>
  <c r="K4" i="22"/>
  <c r="K3" i="22"/>
  <c r="K2" i="22"/>
  <c r="G60" i="21"/>
  <c r="G58" i="21"/>
  <c r="G56" i="21"/>
  <c r="C55" i="21"/>
  <c r="C61" i="21"/>
  <c r="M80" i="61"/>
  <c r="G52" i="21"/>
  <c r="G50" i="21"/>
  <c r="G48" i="21"/>
  <c r="C47" i="21"/>
  <c r="C53" i="21"/>
  <c r="K80" i="61"/>
  <c r="G44" i="21"/>
  <c r="G42" i="21"/>
  <c r="G40" i="21"/>
  <c r="C39" i="21"/>
  <c r="C45" i="21"/>
  <c r="I80" i="61"/>
  <c r="G36" i="21"/>
  <c r="G34" i="21"/>
  <c r="G32" i="21"/>
  <c r="C31" i="21"/>
  <c r="C37" i="21"/>
  <c r="G80" i="61"/>
  <c r="G28" i="21"/>
  <c r="G26" i="21"/>
  <c r="G24" i="21"/>
  <c r="C23" i="21"/>
  <c r="C29" i="21"/>
  <c r="E80" i="61"/>
  <c r="G20" i="21"/>
  <c r="G18" i="21"/>
  <c r="G16" i="21"/>
  <c r="C15" i="21"/>
  <c r="C21" i="21"/>
  <c r="C80" i="61"/>
  <c r="G12" i="21"/>
  <c r="G10" i="21"/>
  <c r="G8" i="21"/>
  <c r="C7" i="21"/>
  <c r="C13" i="21"/>
  <c r="A80" i="61"/>
  <c r="K4" i="21"/>
  <c r="K3" i="21"/>
  <c r="K2" i="21"/>
  <c r="G60" i="20"/>
  <c r="G58" i="20"/>
  <c r="G56" i="20"/>
  <c r="C55" i="20"/>
  <c r="C61" i="20"/>
  <c r="M75" i="61"/>
  <c r="G52" i="20"/>
  <c r="G50" i="20"/>
  <c r="G48" i="20"/>
  <c r="C47" i="20"/>
  <c r="C53" i="20"/>
  <c r="K75" i="61"/>
  <c r="G44" i="20"/>
  <c r="G42" i="20"/>
  <c r="G40" i="20"/>
  <c r="C39" i="20"/>
  <c r="C45" i="20"/>
  <c r="I75" i="61"/>
  <c r="G36" i="20"/>
  <c r="G34" i="20"/>
  <c r="G32" i="20"/>
  <c r="C31" i="20"/>
  <c r="C37" i="20"/>
  <c r="G75" i="61"/>
  <c r="G28" i="20"/>
  <c r="G26" i="20"/>
  <c r="G24" i="20"/>
  <c r="C23" i="20"/>
  <c r="C29" i="20"/>
  <c r="E75" i="61"/>
  <c r="G20" i="20"/>
  <c r="G18" i="20"/>
  <c r="G16" i="20"/>
  <c r="C15" i="20"/>
  <c r="C21" i="20"/>
  <c r="C75" i="61"/>
  <c r="G12" i="20"/>
  <c r="G10" i="20"/>
  <c r="G8" i="20"/>
  <c r="C7" i="20"/>
  <c r="C13" i="20"/>
  <c r="A75" i="61"/>
  <c r="K4" i="20"/>
  <c r="K3" i="20"/>
  <c r="K2" i="20"/>
  <c r="G60" i="14"/>
  <c r="G58" i="14"/>
  <c r="G56" i="14"/>
  <c r="G52" i="14"/>
  <c r="G50" i="14"/>
  <c r="G48" i="14"/>
  <c r="G44" i="14"/>
  <c r="G42" i="14"/>
  <c r="G40" i="14"/>
  <c r="G36" i="14"/>
  <c r="G34" i="14"/>
  <c r="G32" i="14"/>
  <c r="G28" i="14"/>
  <c r="G26" i="14"/>
  <c r="G24" i="14"/>
  <c r="G20" i="14"/>
  <c r="G18" i="14"/>
  <c r="G16" i="14"/>
  <c r="C15" i="14"/>
  <c r="C21" i="14"/>
  <c r="C69" i="61"/>
  <c r="G12" i="14"/>
  <c r="G10" i="14"/>
  <c r="G8" i="14"/>
  <c r="C7" i="14"/>
  <c r="C13" i="14"/>
  <c r="A69" i="61"/>
  <c r="K4" i="14"/>
  <c r="K3" i="14"/>
  <c r="K2" i="14"/>
  <c r="G60" i="13"/>
  <c r="G58" i="13"/>
  <c r="G56" i="13"/>
  <c r="C55" i="13"/>
  <c r="C61" i="13"/>
  <c r="M64" i="61"/>
  <c r="G52" i="13"/>
  <c r="G50" i="13"/>
  <c r="G48" i="13"/>
  <c r="C47" i="13"/>
  <c r="C53" i="13"/>
  <c r="K64" i="61"/>
  <c r="G44" i="13"/>
  <c r="G42" i="13"/>
  <c r="G40" i="13"/>
  <c r="C39" i="13"/>
  <c r="C45" i="13"/>
  <c r="I64" i="61"/>
  <c r="G36" i="13"/>
  <c r="G34" i="13"/>
  <c r="G32" i="13"/>
  <c r="C31" i="13"/>
  <c r="C37" i="13"/>
  <c r="G64" i="61"/>
  <c r="G28" i="13"/>
  <c r="G26" i="13"/>
  <c r="G24" i="13"/>
  <c r="C23" i="13"/>
  <c r="C29" i="13"/>
  <c r="E64" i="61"/>
  <c r="G20" i="13"/>
  <c r="G18" i="13"/>
  <c r="G16" i="13"/>
  <c r="C15" i="13"/>
  <c r="C21" i="13"/>
  <c r="C64" i="61"/>
  <c r="G12" i="13"/>
  <c r="G10" i="13"/>
  <c r="G8" i="13"/>
  <c r="C7" i="13"/>
  <c r="C13" i="13"/>
  <c r="A64" i="61"/>
  <c r="K4" i="13"/>
  <c r="K3" i="13"/>
  <c r="K2" i="13"/>
  <c r="G60" i="12"/>
  <c r="G58" i="12"/>
  <c r="G56" i="12"/>
  <c r="C55" i="12"/>
  <c r="C61" i="12"/>
  <c r="M59" i="61"/>
  <c r="G52" i="12"/>
  <c r="G50" i="12"/>
  <c r="G48" i="12"/>
  <c r="C47" i="12"/>
  <c r="C53" i="12"/>
  <c r="K59" i="61"/>
  <c r="G44" i="12"/>
  <c r="G42" i="12"/>
  <c r="G40" i="12"/>
  <c r="C39" i="12"/>
  <c r="C45" i="12"/>
  <c r="I59" i="61"/>
  <c r="G36" i="12"/>
  <c r="G34" i="12"/>
  <c r="G32" i="12"/>
  <c r="C31" i="12"/>
  <c r="C37" i="12"/>
  <c r="G59" i="61"/>
  <c r="G28" i="12"/>
  <c r="G26" i="12"/>
  <c r="G24" i="12"/>
  <c r="C23" i="12"/>
  <c r="C29" i="12"/>
  <c r="E59" i="61"/>
  <c r="G20" i="12"/>
  <c r="G18" i="12"/>
  <c r="G16" i="12"/>
  <c r="C15" i="12"/>
  <c r="C21" i="12"/>
  <c r="C59" i="61"/>
  <c r="G12" i="12"/>
  <c r="G10" i="12"/>
  <c r="G8" i="12"/>
  <c r="C7" i="12"/>
  <c r="C13" i="12"/>
  <c r="A59" i="61"/>
  <c r="K4" i="12"/>
  <c r="K3" i="12"/>
  <c r="K2" i="12"/>
  <c r="G60" i="11"/>
  <c r="G58" i="11"/>
  <c r="G56" i="11"/>
  <c r="C55" i="11"/>
  <c r="C61" i="11"/>
  <c r="M54" i="61"/>
  <c r="G52" i="11"/>
  <c r="G50" i="11"/>
  <c r="C47" i="11"/>
  <c r="C53" i="11"/>
  <c r="K54" i="61"/>
  <c r="G44" i="11"/>
  <c r="G42" i="11"/>
  <c r="G40" i="11"/>
  <c r="C39" i="11"/>
  <c r="C45" i="11"/>
  <c r="I54" i="61"/>
  <c r="C37" i="11"/>
  <c r="G54" i="61"/>
  <c r="G36" i="11"/>
  <c r="G34" i="11"/>
  <c r="G32" i="11"/>
  <c r="C31" i="11"/>
  <c r="G28" i="11"/>
  <c r="G26" i="11"/>
  <c r="G24" i="11"/>
  <c r="C23" i="11"/>
  <c r="C29" i="11"/>
  <c r="E54" i="61"/>
  <c r="G20" i="11"/>
  <c r="G18" i="11"/>
  <c r="G16" i="11"/>
  <c r="C15" i="11"/>
  <c r="C21" i="11"/>
  <c r="C54" i="61"/>
  <c r="G12" i="11"/>
  <c r="G10" i="11"/>
  <c r="G8" i="11"/>
  <c r="C7" i="11"/>
  <c r="C13" i="11"/>
  <c r="A54" i="61"/>
  <c r="K4" i="11"/>
  <c r="K3" i="11"/>
  <c r="K2" i="11"/>
  <c r="G60" i="10"/>
  <c r="G58" i="10"/>
  <c r="G56" i="10"/>
  <c r="C55" i="10"/>
  <c r="C61" i="10"/>
  <c r="M49" i="61"/>
  <c r="G52" i="10"/>
  <c r="G50" i="10"/>
  <c r="G48" i="10"/>
  <c r="C47" i="10"/>
  <c r="C53" i="10"/>
  <c r="K49" i="61"/>
  <c r="G44" i="10"/>
  <c r="G42" i="10"/>
  <c r="G40" i="10"/>
  <c r="C39" i="10"/>
  <c r="C45" i="10"/>
  <c r="I49" i="61"/>
  <c r="G36" i="10"/>
  <c r="G34" i="10"/>
  <c r="G32" i="10"/>
  <c r="C31" i="10"/>
  <c r="C37" i="10"/>
  <c r="G28" i="10"/>
  <c r="G26" i="10"/>
  <c r="G24" i="10"/>
  <c r="C23" i="10"/>
  <c r="C29" i="10"/>
  <c r="E49" i="61"/>
  <c r="G20" i="10"/>
  <c r="G18" i="10"/>
  <c r="C15" i="10"/>
  <c r="C21" i="10"/>
  <c r="C49" i="61"/>
  <c r="G12" i="10"/>
  <c r="G10" i="10"/>
  <c r="G8" i="10"/>
  <c r="C7" i="10"/>
  <c r="C13" i="10"/>
  <c r="A49" i="61"/>
  <c r="K4" i="10"/>
  <c r="K3" i="10"/>
  <c r="K2" i="10"/>
  <c r="G60" i="9"/>
  <c r="G58" i="9"/>
  <c r="G56" i="9"/>
  <c r="C55" i="9"/>
  <c r="C61" i="9"/>
  <c r="M43" i="61"/>
  <c r="G52" i="9"/>
  <c r="G50" i="9"/>
  <c r="G48" i="9"/>
  <c r="C47" i="9"/>
  <c r="C53" i="9"/>
  <c r="K43" i="61"/>
  <c r="G44" i="9"/>
  <c r="G42" i="9"/>
  <c r="G40" i="9"/>
  <c r="C39" i="9"/>
  <c r="C45" i="9"/>
  <c r="I43" i="61"/>
  <c r="G36" i="9"/>
  <c r="G34" i="9"/>
  <c r="G32" i="9"/>
  <c r="C31" i="9"/>
  <c r="C37" i="9"/>
  <c r="G43" i="61"/>
  <c r="G28" i="9"/>
  <c r="G26" i="9"/>
  <c r="G24" i="9"/>
  <c r="C23" i="9"/>
  <c r="C29" i="9"/>
  <c r="E43" i="61"/>
  <c r="G20" i="9"/>
  <c r="G18" i="9"/>
  <c r="G16" i="9"/>
  <c r="C15" i="9"/>
  <c r="C21" i="9"/>
  <c r="C43" i="61"/>
  <c r="G12" i="9"/>
  <c r="G10" i="9"/>
  <c r="G8" i="9"/>
  <c r="C7" i="9"/>
  <c r="C13" i="9"/>
  <c r="A43" i="61"/>
  <c r="K4" i="9"/>
  <c r="A4" i="9"/>
  <c r="K3" i="9"/>
  <c r="K2" i="9"/>
  <c r="G60" i="8"/>
  <c r="G58" i="8"/>
  <c r="G56" i="8"/>
  <c r="C55" i="8"/>
  <c r="C61" i="8"/>
  <c r="M38" i="61"/>
  <c r="G52" i="8"/>
  <c r="G50" i="8"/>
  <c r="G48" i="8"/>
  <c r="G44" i="8"/>
  <c r="G42" i="8"/>
  <c r="G40" i="8"/>
  <c r="G36" i="8"/>
  <c r="G34" i="8"/>
  <c r="G32" i="8"/>
  <c r="G28" i="8"/>
  <c r="G26" i="8"/>
  <c r="G24" i="8"/>
  <c r="C23" i="8"/>
  <c r="C29" i="8"/>
  <c r="E38" i="61"/>
  <c r="G20" i="8"/>
  <c r="G18" i="8"/>
  <c r="G16" i="8"/>
  <c r="C15" i="8"/>
  <c r="C21" i="8"/>
  <c r="C38" i="61"/>
  <c r="G12" i="8"/>
  <c r="G10" i="8"/>
  <c r="G8" i="8"/>
  <c r="C7" i="8"/>
  <c r="C13" i="8"/>
  <c r="A38" i="61"/>
  <c r="K4" i="8"/>
  <c r="A4" i="8"/>
  <c r="K3" i="8"/>
  <c r="K2" i="8"/>
  <c r="G60" i="7"/>
  <c r="G58" i="7"/>
  <c r="G56" i="7"/>
  <c r="C55" i="7"/>
  <c r="C61" i="7"/>
  <c r="M33" i="61"/>
  <c r="G52" i="7"/>
  <c r="G50" i="7"/>
  <c r="G48" i="7"/>
  <c r="C47" i="7"/>
  <c r="C53" i="7"/>
  <c r="K33" i="61"/>
  <c r="G44" i="7"/>
  <c r="G42" i="7"/>
  <c r="G40" i="7"/>
  <c r="C39" i="7"/>
  <c r="C45" i="7"/>
  <c r="I33" i="61"/>
  <c r="G36" i="7"/>
  <c r="G34" i="7"/>
  <c r="G32" i="7"/>
  <c r="C31" i="7"/>
  <c r="C37" i="7"/>
  <c r="G33" i="61"/>
  <c r="G28" i="7"/>
  <c r="G26" i="7"/>
  <c r="G24" i="7"/>
  <c r="C23" i="7"/>
  <c r="C29" i="7"/>
  <c r="E33" i="61"/>
  <c r="C21" i="7"/>
  <c r="C33" i="61"/>
  <c r="G20" i="7"/>
  <c r="G18" i="7"/>
  <c r="G16" i="7"/>
  <c r="C15" i="7"/>
  <c r="G12" i="7"/>
  <c r="G10" i="7"/>
  <c r="G8" i="7"/>
  <c r="C7" i="7"/>
  <c r="C13" i="7"/>
  <c r="A33" i="61"/>
  <c r="A5" i="7"/>
  <c r="K4" i="7"/>
  <c r="A4" i="7"/>
  <c r="K3" i="7"/>
  <c r="K2" i="7"/>
  <c r="G60" i="6"/>
  <c r="G58" i="6"/>
  <c r="G56" i="6"/>
  <c r="C55" i="6"/>
  <c r="C61" i="6"/>
  <c r="M28" i="61"/>
  <c r="G52" i="6"/>
  <c r="G50" i="6"/>
  <c r="G48" i="6"/>
  <c r="C47" i="6"/>
  <c r="C53" i="6"/>
  <c r="K28" i="61"/>
  <c r="G44" i="6"/>
  <c r="G42" i="6"/>
  <c r="G40" i="6"/>
  <c r="C39" i="6"/>
  <c r="C45" i="6"/>
  <c r="I28" i="61"/>
  <c r="G36" i="6"/>
  <c r="G34" i="6"/>
  <c r="G32" i="6"/>
  <c r="C31" i="6"/>
  <c r="C37" i="6"/>
  <c r="G28" i="61"/>
  <c r="G28" i="6"/>
  <c r="G26" i="6"/>
  <c r="G24" i="6"/>
  <c r="C23" i="6"/>
  <c r="C29" i="6"/>
  <c r="E28" i="61"/>
  <c r="G20" i="6"/>
  <c r="G18" i="6"/>
  <c r="G16" i="6"/>
  <c r="C15" i="6"/>
  <c r="C21" i="6"/>
  <c r="C28" i="61"/>
  <c r="G12" i="6"/>
  <c r="G10" i="6"/>
  <c r="G8" i="6"/>
  <c r="C7" i="6"/>
  <c r="C13" i="6"/>
  <c r="A28" i="61"/>
  <c r="A5" i="6"/>
  <c r="K4" i="6"/>
  <c r="A4" i="6"/>
  <c r="K3" i="6"/>
  <c r="K2" i="6"/>
  <c r="G60" i="5"/>
  <c r="G58" i="5"/>
  <c r="G56" i="5"/>
  <c r="C55" i="5"/>
  <c r="C61" i="5"/>
  <c r="M22" i="61"/>
  <c r="G52" i="5"/>
  <c r="G50" i="5"/>
  <c r="G48" i="5"/>
  <c r="C47" i="5"/>
  <c r="C53" i="5"/>
  <c r="K22" i="61"/>
  <c r="G44" i="5"/>
  <c r="G42" i="5"/>
  <c r="G40" i="5"/>
  <c r="C39" i="5"/>
  <c r="C45" i="5"/>
  <c r="I22" i="61"/>
  <c r="G36" i="5"/>
  <c r="G34" i="5"/>
  <c r="G32" i="5"/>
  <c r="C31" i="5"/>
  <c r="C37" i="5"/>
  <c r="G22" i="61"/>
  <c r="G28" i="5"/>
  <c r="G26" i="5"/>
  <c r="G24" i="5"/>
  <c r="C23" i="5"/>
  <c r="C29" i="5"/>
  <c r="E22" i="61"/>
  <c r="G20" i="5"/>
  <c r="G18" i="5"/>
  <c r="G16" i="5"/>
  <c r="C15" i="5"/>
  <c r="C21" i="5"/>
  <c r="C22" i="61"/>
  <c r="G12" i="5"/>
  <c r="G10" i="5"/>
  <c r="G8" i="5"/>
  <c r="C7" i="5"/>
  <c r="C13" i="5"/>
  <c r="A22" i="61"/>
  <c r="A5" i="5"/>
  <c r="K4" i="5"/>
  <c r="A4" i="5"/>
  <c r="K3" i="5"/>
  <c r="K2" i="5"/>
  <c r="C61" i="4"/>
  <c r="M17" i="61"/>
  <c r="G60" i="4"/>
  <c r="G58" i="4"/>
  <c r="G56" i="4"/>
  <c r="C55" i="4"/>
  <c r="G52" i="4"/>
  <c r="G50" i="4"/>
  <c r="G48" i="4"/>
  <c r="C47" i="4"/>
  <c r="C53" i="4"/>
  <c r="K17" i="61"/>
  <c r="G44" i="4"/>
  <c r="G42" i="4"/>
  <c r="G40" i="4"/>
  <c r="G36" i="4"/>
  <c r="G34" i="4"/>
  <c r="G32" i="4"/>
  <c r="G28" i="4"/>
  <c r="G26" i="4"/>
  <c r="G24" i="4"/>
  <c r="C23" i="4"/>
  <c r="C29" i="4"/>
  <c r="E17" i="61"/>
  <c r="G20" i="4"/>
  <c r="G18" i="4"/>
  <c r="G16" i="4"/>
  <c r="C15" i="4"/>
  <c r="C21" i="4"/>
  <c r="C17" i="61"/>
  <c r="G12" i="4"/>
  <c r="G10" i="4"/>
  <c r="G8" i="4"/>
  <c r="A5" i="4"/>
  <c r="K4" i="4"/>
  <c r="A4" i="4"/>
  <c r="K3" i="4"/>
  <c r="K2" i="4"/>
  <c r="G60" i="3"/>
  <c r="G58" i="3"/>
  <c r="G56" i="3"/>
  <c r="G52" i="3"/>
  <c r="G50" i="3"/>
  <c r="G48" i="3"/>
  <c r="G44" i="3"/>
  <c r="G42" i="3"/>
  <c r="G40" i="3"/>
  <c r="G36" i="3"/>
  <c r="G34" i="3"/>
  <c r="G32" i="3"/>
  <c r="G28" i="3"/>
  <c r="G26" i="3"/>
  <c r="G24" i="3"/>
  <c r="G20" i="3"/>
  <c r="G18" i="3"/>
  <c r="G16" i="3"/>
  <c r="G12" i="3"/>
  <c r="G10" i="3"/>
  <c r="G8" i="3"/>
  <c r="A5" i="3"/>
  <c r="K4" i="3"/>
  <c r="A4" i="3"/>
  <c r="K3" i="3"/>
  <c r="K2" i="3"/>
  <c r="G60" i="2"/>
  <c r="G58" i="2"/>
  <c r="G56" i="2"/>
  <c r="G52" i="2"/>
  <c r="G50" i="2"/>
  <c r="G48" i="2"/>
  <c r="G44" i="2"/>
  <c r="G42" i="2"/>
  <c r="G40" i="2"/>
  <c r="G36" i="2"/>
  <c r="G34" i="2"/>
  <c r="G32" i="2"/>
  <c r="G28" i="2"/>
  <c r="G26" i="2"/>
  <c r="G24" i="2"/>
  <c r="C23" i="2"/>
  <c r="C29" i="2"/>
  <c r="E7" i="61"/>
  <c r="G20" i="2"/>
  <c r="G18" i="2"/>
  <c r="G16" i="2"/>
  <c r="C15" i="2"/>
  <c r="C21" i="2"/>
  <c r="G12" i="2"/>
  <c r="G10" i="2"/>
  <c r="G8" i="2"/>
  <c r="C7" i="2"/>
  <c r="C13" i="2"/>
  <c r="A5" i="2"/>
  <c r="K4" i="2"/>
  <c r="A4" i="2"/>
  <c r="K3" i="2"/>
  <c r="A3" i="2"/>
  <c r="C6" i="2"/>
  <c r="C14" i="2"/>
  <c r="C22" i="2"/>
  <c r="C30" i="2"/>
  <c r="C38" i="2"/>
  <c r="C46" i="2"/>
  <c r="C54" i="2"/>
  <c r="C3" i="2"/>
  <c r="K2" i="2"/>
  <c r="B276" i="61"/>
  <c r="B277" i="61"/>
  <c r="A274" i="61"/>
  <c r="I248" i="61"/>
  <c r="E228" i="61"/>
  <c r="M201" i="61"/>
  <c r="I180" i="61"/>
  <c r="C160" i="61"/>
  <c r="K133" i="61"/>
  <c r="G113" i="61"/>
  <c r="A92" i="61"/>
  <c r="A4" i="65"/>
  <c r="C4" i="65"/>
  <c r="C5" i="65"/>
  <c r="C6" i="65"/>
  <c r="C7" i="65"/>
  <c r="C8" i="65"/>
  <c r="C9" i="65"/>
  <c r="C10" i="65"/>
  <c r="C11" i="65"/>
  <c r="C12" i="65"/>
  <c r="C13" i="65"/>
  <c r="C14" i="65"/>
  <c r="C15" i="65"/>
  <c r="C16" i="65"/>
  <c r="C17" i="65"/>
  <c r="C18" i="65"/>
  <c r="C19" i="65"/>
  <c r="C20" i="65"/>
  <c r="C21" i="65"/>
  <c r="C22" i="65"/>
  <c r="C23" i="65"/>
  <c r="C24" i="65"/>
  <c r="C25" i="65"/>
  <c r="C26" i="65"/>
  <c r="C27" i="65"/>
  <c r="C28" i="65"/>
  <c r="C29" i="65"/>
  <c r="C30" i="65"/>
  <c r="C31" i="65"/>
  <c r="C32" i="65"/>
  <c r="C33" i="65"/>
  <c r="C34" i="65"/>
  <c r="C35" i="65"/>
  <c r="C36" i="65"/>
  <c r="C37" i="65"/>
  <c r="C38" i="65"/>
  <c r="C39" i="65"/>
  <c r="C40" i="65"/>
  <c r="C41" i="65"/>
  <c r="C42" i="65"/>
  <c r="C43" i="65"/>
  <c r="C44" i="65"/>
  <c r="C45" i="65"/>
  <c r="C46" i="65"/>
  <c r="C47" i="65"/>
  <c r="C48" i="65"/>
  <c r="C49" i="65"/>
  <c r="C50" i="65"/>
  <c r="C51" i="65"/>
  <c r="C52" i="65"/>
  <c r="C53" i="65"/>
  <c r="C54" i="65"/>
  <c r="H254" i="61"/>
  <c r="D233" i="61"/>
  <c r="L207" i="61"/>
  <c r="H186" i="61"/>
  <c r="J186" i="61"/>
  <c r="D165" i="61"/>
  <c r="J139" i="61"/>
  <c r="F118" i="61"/>
  <c r="J71" i="61"/>
  <c r="D50" i="61"/>
  <c r="D29" i="61"/>
  <c r="C3" i="61"/>
  <c r="E3" i="61"/>
  <c r="G3" i="61"/>
  <c r="I3" i="61"/>
  <c r="K3" i="61"/>
  <c r="M3" i="61"/>
  <c r="A8" i="61"/>
  <c r="C8" i="61"/>
  <c r="E8" i="61"/>
  <c r="G8" i="61"/>
  <c r="I8" i="61"/>
  <c r="K8" i="61"/>
  <c r="M8" i="61"/>
  <c r="A13" i="61"/>
  <c r="C13" i="61"/>
  <c r="E13" i="61"/>
  <c r="G13" i="61"/>
  <c r="I13" i="61"/>
  <c r="K13" i="61"/>
  <c r="M13" i="61"/>
  <c r="A18" i="61"/>
  <c r="C18" i="61"/>
  <c r="E18" i="61"/>
  <c r="G18" i="61"/>
  <c r="I18" i="61"/>
  <c r="K18" i="61"/>
  <c r="M18" i="61"/>
  <c r="A24" i="61"/>
  <c r="C24" i="61"/>
  <c r="I24" i="61"/>
  <c r="K24" i="61"/>
  <c r="M24" i="61"/>
  <c r="A29" i="61"/>
  <c r="C29" i="61"/>
  <c r="E29" i="61"/>
  <c r="G29" i="61"/>
  <c r="I29" i="61"/>
  <c r="K29" i="61"/>
  <c r="M29" i="61"/>
  <c r="E24" i="61"/>
  <c r="A50" i="61"/>
  <c r="C50" i="61"/>
  <c r="E50" i="61"/>
  <c r="G50" i="61"/>
  <c r="I50" i="61"/>
  <c r="K50" i="61"/>
  <c r="M50" i="61"/>
  <c r="A60" i="61"/>
  <c r="C60" i="61"/>
  <c r="E60" i="61"/>
  <c r="G60" i="61"/>
  <c r="I60" i="61"/>
  <c r="K60" i="61"/>
  <c r="M60" i="61"/>
  <c r="A65" i="61"/>
  <c r="C65" i="61"/>
  <c r="E65" i="61"/>
  <c r="G65" i="61"/>
  <c r="I65" i="61"/>
  <c r="A71" i="61"/>
  <c r="C71" i="61"/>
  <c r="E71" i="61"/>
  <c r="G71" i="61"/>
  <c r="I71" i="61"/>
  <c r="K71" i="61"/>
  <c r="M71" i="61"/>
  <c r="A76" i="61"/>
  <c r="C76" i="61"/>
  <c r="E76" i="61"/>
  <c r="G76" i="61"/>
  <c r="I76" i="61"/>
  <c r="K76" i="61"/>
  <c r="M76" i="61"/>
  <c r="A81" i="61"/>
  <c r="C81" i="61"/>
  <c r="E81" i="61"/>
  <c r="G81" i="61"/>
  <c r="I81" i="61"/>
  <c r="K81" i="61"/>
  <c r="M81" i="61"/>
  <c r="A86" i="61"/>
  <c r="C86" i="61"/>
  <c r="E86" i="61"/>
  <c r="G86" i="61"/>
  <c r="I86" i="61"/>
  <c r="K86" i="61"/>
  <c r="M86" i="61"/>
  <c r="E92" i="61"/>
  <c r="G92" i="61"/>
  <c r="I92" i="61"/>
  <c r="K92" i="61"/>
  <c r="M92" i="61"/>
  <c r="A97" i="61"/>
  <c r="C97" i="61"/>
  <c r="E97" i="61"/>
  <c r="G97" i="61"/>
  <c r="I97" i="61"/>
  <c r="K97" i="61"/>
  <c r="M97" i="61"/>
  <c r="A102" i="61"/>
  <c r="C102" i="61"/>
  <c r="E102" i="61"/>
  <c r="G102" i="61"/>
  <c r="I102" i="61"/>
  <c r="K102" i="61"/>
  <c r="M102" i="61"/>
  <c r="A107" i="61"/>
  <c r="C107" i="61"/>
  <c r="E107" i="61"/>
  <c r="G107" i="61"/>
  <c r="I107" i="61"/>
  <c r="K107" i="61"/>
  <c r="M107" i="61"/>
  <c r="A113" i="61"/>
  <c r="C113" i="61"/>
  <c r="E113" i="61"/>
  <c r="K113" i="61"/>
  <c r="M113" i="61"/>
  <c r="A118" i="61"/>
  <c r="C118" i="61"/>
  <c r="E118" i="61"/>
  <c r="G118" i="61"/>
  <c r="I118" i="61"/>
  <c r="K118" i="61"/>
  <c r="M118" i="61"/>
  <c r="A123" i="61"/>
  <c r="C123" i="61"/>
  <c r="E123" i="61"/>
  <c r="G123" i="61"/>
  <c r="I123" i="61"/>
  <c r="K123" i="61"/>
  <c r="M123" i="61"/>
  <c r="A128" i="61"/>
  <c r="C128" i="61"/>
  <c r="E128" i="61"/>
  <c r="G128" i="61"/>
  <c r="I128" i="61"/>
  <c r="K128" i="61"/>
  <c r="M128" i="61"/>
  <c r="A133" i="61"/>
  <c r="C133" i="61"/>
  <c r="E133" i="61"/>
  <c r="G133" i="61"/>
  <c r="I133" i="61"/>
  <c r="A139" i="61"/>
  <c r="C139" i="61"/>
  <c r="E139" i="61"/>
  <c r="G139" i="61"/>
  <c r="I139" i="61"/>
  <c r="K139" i="61"/>
  <c r="M139" i="61"/>
  <c r="A144" i="61"/>
  <c r="C144" i="61"/>
  <c r="E144" i="61"/>
  <c r="G144" i="61"/>
  <c r="I144" i="61"/>
  <c r="K144" i="61"/>
  <c r="M144" i="61"/>
  <c r="A149" i="61"/>
  <c r="C149" i="61"/>
  <c r="E149" i="61"/>
  <c r="G149" i="61"/>
  <c r="I149" i="61"/>
  <c r="K149" i="61"/>
  <c r="M149" i="61"/>
  <c r="A154" i="61"/>
  <c r="C154" i="61"/>
  <c r="E154" i="61"/>
  <c r="G154" i="61"/>
  <c r="I154" i="61"/>
  <c r="K154" i="61"/>
  <c r="M154" i="61"/>
  <c r="A160" i="61"/>
  <c r="G160" i="61"/>
  <c r="I160" i="61"/>
  <c r="K160" i="61"/>
  <c r="M160" i="61"/>
  <c r="A165" i="61"/>
  <c r="C165" i="61"/>
  <c r="E165" i="61"/>
  <c r="G165" i="61"/>
  <c r="I165" i="61"/>
  <c r="K165" i="61"/>
  <c r="M165" i="61"/>
  <c r="A170" i="61"/>
  <c r="C170" i="61"/>
  <c r="E170" i="61"/>
  <c r="G170" i="61"/>
  <c r="I170" i="61"/>
  <c r="K170" i="61"/>
  <c r="M170" i="61"/>
  <c r="A175" i="61"/>
  <c r="C175" i="61"/>
  <c r="E175" i="61"/>
  <c r="G175" i="61"/>
  <c r="I175" i="61"/>
  <c r="K175" i="61"/>
  <c r="M175" i="61"/>
  <c r="A180" i="61"/>
  <c r="C180" i="61"/>
  <c r="E180" i="61"/>
  <c r="G180" i="61"/>
  <c r="M180" i="61"/>
  <c r="A186" i="61"/>
  <c r="C186" i="61"/>
  <c r="E186" i="61"/>
  <c r="G186" i="61"/>
  <c r="I186" i="61"/>
  <c r="K186" i="61"/>
  <c r="M186" i="61"/>
  <c r="A191" i="61"/>
  <c r="C191" i="61"/>
  <c r="E191" i="61"/>
  <c r="G191" i="61"/>
  <c r="I191" i="61"/>
  <c r="K191" i="61"/>
  <c r="M191" i="61"/>
  <c r="A196" i="61"/>
  <c r="C196" i="61"/>
  <c r="E196" i="61"/>
  <c r="G196" i="61"/>
  <c r="I196" i="61"/>
  <c r="K196" i="61"/>
  <c r="M196" i="61"/>
  <c r="A201" i="61"/>
  <c r="C201" i="61"/>
  <c r="E201" i="61"/>
  <c r="G201" i="61"/>
  <c r="I201" i="61"/>
  <c r="K201" i="61"/>
  <c r="C207" i="61"/>
  <c r="E207" i="61"/>
  <c r="G207" i="61"/>
  <c r="I207" i="61"/>
  <c r="K207" i="61"/>
  <c r="M207" i="61"/>
  <c r="A212" i="61"/>
  <c r="C212" i="61"/>
  <c r="E212" i="61"/>
  <c r="G212" i="61"/>
  <c r="I212" i="61"/>
  <c r="K212" i="61"/>
  <c r="M212" i="61"/>
  <c r="A217" i="61"/>
  <c r="C217" i="61"/>
  <c r="E217" i="61"/>
  <c r="G217" i="61"/>
  <c r="I217" i="61"/>
  <c r="K217" i="61"/>
  <c r="M217" i="61"/>
  <c r="A222" i="61"/>
  <c r="C222" i="61"/>
  <c r="E222" i="61"/>
  <c r="G222" i="61"/>
  <c r="I222" i="61"/>
  <c r="K222" i="61"/>
  <c r="M222" i="61"/>
  <c r="A228" i="61"/>
  <c r="C228" i="61"/>
  <c r="I228" i="61"/>
  <c r="K228" i="61"/>
  <c r="M228" i="61"/>
  <c r="A233" i="61"/>
  <c r="C233" i="61"/>
  <c r="E233" i="61"/>
  <c r="G233" i="61"/>
  <c r="I233" i="61"/>
  <c r="K233" i="61"/>
  <c r="M233" i="61"/>
  <c r="A238" i="61"/>
  <c r="C238" i="61"/>
  <c r="E238" i="61"/>
  <c r="G238" i="61"/>
  <c r="I238" i="61"/>
  <c r="K238" i="61"/>
  <c r="M238" i="61"/>
  <c r="A243" i="61"/>
  <c r="C243" i="61"/>
  <c r="E243" i="61"/>
  <c r="G243" i="61"/>
  <c r="I243" i="61"/>
  <c r="K243" i="61"/>
  <c r="M243" i="61"/>
  <c r="A248" i="61"/>
  <c r="C248" i="61"/>
  <c r="E248" i="61"/>
  <c r="G248" i="61"/>
  <c r="M248" i="61"/>
  <c r="A254" i="61"/>
  <c r="C254" i="61"/>
  <c r="E254" i="61"/>
  <c r="G254" i="61"/>
  <c r="I254" i="61"/>
  <c r="K254" i="61"/>
  <c r="M254" i="61"/>
  <c r="A259" i="61"/>
  <c r="C259" i="61"/>
  <c r="E259" i="61"/>
  <c r="G259" i="61"/>
  <c r="I259" i="61"/>
  <c r="K259" i="61"/>
  <c r="M259" i="61"/>
  <c r="A264" i="61"/>
  <c r="C264" i="61"/>
  <c r="E264" i="61"/>
  <c r="G264" i="61"/>
  <c r="I264" i="61"/>
  <c r="K264" i="61"/>
  <c r="M264" i="61"/>
  <c r="A269" i="61"/>
  <c r="C269" i="61"/>
  <c r="E269" i="61"/>
  <c r="G269" i="61"/>
  <c r="I269" i="61"/>
  <c r="K269" i="61"/>
  <c r="M269" i="61"/>
  <c r="K65" i="61"/>
  <c r="N101" i="61"/>
  <c r="N12" i="61"/>
  <c r="N153" i="61"/>
  <c r="N221" i="61"/>
  <c r="N169" i="61"/>
  <c r="N190" i="61"/>
  <c r="N242" i="61"/>
  <c r="N247" i="61"/>
  <c r="N174" i="61"/>
  <c r="N258" i="61"/>
  <c r="N216" i="61"/>
  <c r="N205" i="61"/>
  <c r="N200" i="61"/>
  <c r="N237" i="61"/>
  <c r="N232" i="61"/>
  <c r="N184" i="61"/>
  <c r="N164" i="61"/>
  <c r="N252" i="61"/>
  <c r="N158" i="61"/>
  <c r="N159" i="61"/>
  <c r="N226" i="61"/>
  <c r="N179" i="61"/>
  <c r="N227" i="61"/>
  <c r="N206" i="61"/>
  <c r="N211" i="61"/>
  <c r="N185" i="61"/>
  <c r="N195" i="61"/>
  <c r="N7" i="61"/>
  <c r="N268" i="61"/>
  <c r="N273" i="61"/>
  <c r="N278" i="61"/>
  <c r="N263" i="61"/>
  <c r="N253" i="61"/>
  <c r="A5" i="65"/>
  <c r="A6" i="65"/>
  <c r="A3" i="3"/>
  <c r="C3" i="3"/>
  <c r="N22" i="61"/>
  <c r="N17" i="61"/>
  <c r="N28" i="61"/>
  <c r="N2" i="61"/>
  <c r="N33" i="61"/>
  <c r="A3" i="4"/>
  <c r="C3" i="4"/>
  <c r="N43" i="61"/>
  <c r="N38" i="61"/>
  <c r="N23" i="61"/>
  <c r="N49" i="61"/>
  <c r="A7" i="65"/>
  <c r="A3" i="5"/>
  <c r="C6" i="4"/>
  <c r="C14" i="4"/>
  <c r="C22" i="4"/>
  <c r="C30" i="4"/>
  <c r="C38" i="4"/>
  <c r="C46" i="4"/>
  <c r="C54" i="4"/>
  <c r="C6" i="3"/>
  <c r="C14" i="3"/>
  <c r="C22" i="3"/>
  <c r="C30" i="3"/>
  <c r="C38" i="3"/>
  <c r="C46" i="3"/>
  <c r="C54" i="3"/>
  <c r="N59" i="61"/>
  <c r="N54" i="61"/>
  <c r="A8" i="65"/>
  <c r="A3" i="6"/>
  <c r="C6" i="5"/>
  <c r="C14" i="5"/>
  <c r="C22" i="5"/>
  <c r="C30" i="5"/>
  <c r="C38" i="5"/>
  <c r="C46" i="5"/>
  <c r="C54" i="5"/>
  <c r="C3" i="5"/>
  <c r="C3" i="6"/>
  <c r="C6" i="6"/>
  <c r="C14" i="6"/>
  <c r="C22" i="6"/>
  <c r="C30" i="6"/>
  <c r="C38" i="6"/>
  <c r="C46" i="6"/>
  <c r="C54" i="6"/>
  <c r="A3" i="7"/>
  <c r="A9" i="65"/>
  <c r="A10" i="65"/>
  <c r="A3" i="8"/>
  <c r="C3" i="7"/>
  <c r="C6" i="7"/>
  <c r="C14" i="7"/>
  <c r="C22" i="7"/>
  <c r="C30" i="7"/>
  <c r="C38" i="7"/>
  <c r="C46" i="7"/>
  <c r="C54" i="7"/>
  <c r="A11" i="65"/>
  <c r="A3" i="9"/>
  <c r="C3" i="8"/>
  <c r="C6" i="8"/>
  <c r="C14" i="8"/>
  <c r="C22" i="8"/>
  <c r="C30" i="8"/>
  <c r="C38" i="8"/>
  <c r="C46" i="8"/>
  <c r="C54" i="8"/>
  <c r="C3" i="9"/>
  <c r="C6" i="9"/>
  <c r="C14" i="9"/>
  <c r="C22" i="9"/>
  <c r="C30" i="9"/>
  <c r="C38" i="9"/>
  <c r="C46" i="9"/>
  <c r="C54" i="9"/>
  <c r="A12" i="65"/>
  <c r="A3" i="10"/>
  <c r="C3" i="10"/>
  <c r="C6" i="10"/>
  <c r="C14" i="10"/>
  <c r="C22" i="10"/>
  <c r="C30" i="10"/>
  <c r="C38" i="10"/>
  <c r="C46" i="10"/>
  <c r="C54" i="10"/>
  <c r="A13" i="65"/>
  <c r="A3" i="11"/>
  <c r="C3" i="11"/>
  <c r="C6" i="11"/>
  <c r="C14" i="11"/>
  <c r="C22" i="11"/>
  <c r="C30" i="11"/>
  <c r="C38" i="11"/>
  <c r="C46" i="11"/>
  <c r="C54" i="11"/>
  <c r="A14" i="65"/>
  <c r="A3" i="12"/>
  <c r="C3" i="12"/>
  <c r="C6" i="12"/>
  <c r="C14" i="12"/>
  <c r="C22" i="12"/>
  <c r="C30" i="12"/>
  <c r="C38" i="12"/>
  <c r="C46" i="12"/>
  <c r="C54" i="12"/>
  <c r="A3" i="13"/>
  <c r="A15" i="65"/>
  <c r="A16" i="65"/>
  <c r="A3" i="14"/>
  <c r="C3" i="13"/>
  <c r="C6" i="13"/>
  <c r="C14" i="13"/>
  <c r="C22" i="13"/>
  <c r="C30" i="13"/>
  <c r="C38" i="13"/>
  <c r="C46" i="13"/>
  <c r="C54" i="13"/>
  <c r="C6" i="14"/>
  <c r="C14" i="14"/>
  <c r="C22" i="14"/>
  <c r="C30" i="14"/>
  <c r="C38" i="14"/>
  <c r="C46" i="14"/>
  <c r="C54" i="14"/>
  <c r="C3" i="14"/>
  <c r="A3" i="20"/>
  <c r="A17" i="65"/>
  <c r="C3" i="20"/>
  <c r="C6" i="20"/>
  <c r="C14" i="20"/>
  <c r="C22" i="20"/>
  <c r="C30" i="20"/>
  <c r="C38" i="20"/>
  <c r="C46" i="20"/>
  <c r="C54" i="20"/>
  <c r="A18" i="65"/>
  <c r="A3" i="21"/>
  <c r="A19" i="65"/>
  <c r="A3" i="22"/>
  <c r="C3" i="21"/>
  <c r="C6" i="21"/>
  <c r="C14" i="21"/>
  <c r="C22" i="21"/>
  <c r="C30" i="21"/>
  <c r="C38" i="21"/>
  <c r="C46" i="21"/>
  <c r="C54" i="21"/>
  <c r="C3" i="22"/>
  <c r="C6" i="22"/>
  <c r="C14" i="22"/>
  <c r="C22" i="22"/>
  <c r="C30" i="22"/>
  <c r="C38" i="22"/>
  <c r="C46" i="22"/>
  <c r="C54" i="22"/>
  <c r="A20" i="65"/>
  <c r="A3" i="23"/>
  <c r="A3" i="24"/>
  <c r="A21" i="65"/>
  <c r="C3" i="23"/>
  <c r="C6" i="23"/>
  <c r="C14" i="23"/>
  <c r="C22" i="23"/>
  <c r="C30" i="23"/>
  <c r="C38" i="23"/>
  <c r="C46" i="23"/>
  <c r="C54" i="23"/>
  <c r="A3" i="25"/>
  <c r="A22" i="65"/>
  <c r="C3" i="24"/>
  <c r="C6" i="24"/>
  <c r="C14" i="24"/>
  <c r="C22" i="24"/>
  <c r="C30" i="24"/>
  <c r="C38" i="24"/>
  <c r="C46" i="24"/>
  <c r="C54" i="24"/>
  <c r="A23" i="65"/>
  <c r="A3" i="26"/>
  <c r="C3" i="25"/>
  <c r="C6" i="25"/>
  <c r="C14" i="25"/>
  <c r="C22" i="25"/>
  <c r="C30" i="25"/>
  <c r="C38" i="25"/>
  <c r="C46" i="25"/>
  <c r="C54" i="25"/>
  <c r="C3" i="26"/>
  <c r="C6" i="26"/>
  <c r="C14" i="26"/>
  <c r="C22" i="26"/>
  <c r="C30" i="26"/>
  <c r="C38" i="26"/>
  <c r="C46" i="26"/>
  <c r="C54" i="26"/>
  <c r="A3" i="27"/>
  <c r="A24" i="65"/>
  <c r="C6" i="27"/>
  <c r="C14" i="27"/>
  <c r="C22" i="27"/>
  <c r="C30" i="27"/>
  <c r="C38" i="27"/>
  <c r="C46" i="27"/>
  <c r="C54" i="27"/>
  <c r="C3" i="27"/>
  <c r="A3" i="28"/>
  <c r="A25" i="65"/>
  <c r="C3" i="28"/>
  <c r="C6" i="28"/>
  <c r="C14" i="28"/>
  <c r="C22" i="28"/>
  <c r="C30" i="28"/>
  <c r="C38" i="28"/>
  <c r="C46" i="28"/>
  <c r="C54" i="28"/>
  <c r="A26" i="65"/>
  <c r="A3" i="29"/>
  <c r="A3" i="30"/>
  <c r="A27" i="65"/>
  <c r="C3" i="29"/>
  <c r="C6" i="29"/>
  <c r="C14" i="29"/>
  <c r="C22" i="29"/>
  <c r="C30" i="29"/>
  <c r="C38" i="29"/>
  <c r="C46" i="29"/>
  <c r="C54" i="29"/>
  <c r="C6" i="30"/>
  <c r="C14" i="30"/>
  <c r="C22" i="30"/>
  <c r="C30" i="30"/>
  <c r="C38" i="30"/>
  <c r="C46" i="30"/>
  <c r="C54" i="30"/>
  <c r="C3" i="30"/>
  <c r="A28" i="65"/>
  <c r="A3" i="31"/>
  <c r="A3" i="32"/>
  <c r="A29" i="65"/>
  <c r="C3" i="31"/>
  <c r="C6" i="31"/>
  <c r="C14" i="31"/>
  <c r="C22" i="31"/>
  <c r="C30" i="31"/>
  <c r="C38" i="31"/>
  <c r="C46" i="31"/>
  <c r="C54" i="31"/>
  <c r="A30" i="65"/>
  <c r="A3" i="33"/>
  <c r="C3" i="32"/>
  <c r="C6" i="32"/>
  <c r="C14" i="32"/>
  <c r="C22" i="32"/>
  <c r="C30" i="32"/>
  <c r="C38" i="32"/>
  <c r="C46" i="32"/>
  <c r="C54" i="32"/>
  <c r="C3" i="33"/>
  <c r="C6" i="33"/>
  <c r="C14" i="33"/>
  <c r="C22" i="33"/>
  <c r="C30" i="33"/>
  <c r="C38" i="33"/>
  <c r="C46" i="33"/>
  <c r="C54" i="33"/>
  <c r="A31" i="65"/>
  <c r="A3" i="34"/>
  <c r="A3" i="35"/>
  <c r="A32" i="65"/>
  <c r="C3" i="34"/>
  <c r="C6" i="34"/>
  <c r="C14" i="34"/>
  <c r="C22" i="34"/>
  <c r="C30" i="34"/>
  <c r="C38" i="34"/>
  <c r="C46" i="34"/>
  <c r="C54" i="34"/>
  <c r="C3" i="35"/>
  <c r="C6" i="35"/>
  <c r="C14" i="35"/>
  <c r="C22" i="35"/>
  <c r="C30" i="35"/>
  <c r="C38" i="35"/>
  <c r="C46" i="35"/>
  <c r="C54" i="35"/>
  <c r="A3" i="36"/>
  <c r="A33" i="65"/>
  <c r="C3" i="36"/>
  <c r="C6" i="36"/>
  <c r="C14" i="36"/>
  <c r="C22" i="36"/>
  <c r="C30" i="36"/>
  <c r="C38" i="36"/>
  <c r="C46" i="36"/>
  <c r="C54" i="36"/>
  <c r="A34" i="65"/>
  <c r="A3" i="37"/>
  <c r="A3" i="38"/>
  <c r="A35" i="65"/>
  <c r="C3" i="37"/>
  <c r="C6" i="37"/>
  <c r="C14" i="37"/>
  <c r="C22" i="37"/>
  <c r="C30" i="37"/>
  <c r="C38" i="37"/>
  <c r="C46" i="37"/>
  <c r="C54" i="37"/>
  <c r="A36" i="65"/>
  <c r="A3" i="39"/>
  <c r="C3" i="38"/>
  <c r="C6" i="38"/>
  <c r="C14" i="38"/>
  <c r="C22" i="38"/>
  <c r="C30" i="38"/>
  <c r="C38" i="38"/>
  <c r="C46" i="38"/>
  <c r="C54" i="38"/>
  <c r="C6" i="39"/>
  <c r="C14" i="39"/>
  <c r="C22" i="39"/>
  <c r="C30" i="39"/>
  <c r="C38" i="39"/>
  <c r="C46" i="39"/>
  <c r="C54" i="39"/>
  <c r="C3" i="39"/>
  <c r="A3" i="40"/>
  <c r="A37" i="65"/>
  <c r="C3" i="40"/>
  <c r="C6" i="40"/>
  <c r="C14" i="40"/>
  <c r="C22" i="40"/>
  <c r="C30" i="40"/>
  <c r="C38" i="40"/>
  <c r="C46" i="40"/>
  <c r="C54" i="40"/>
  <c r="A38" i="65"/>
  <c r="A3" i="41"/>
  <c r="A3" i="42"/>
  <c r="A39" i="65"/>
  <c r="C3" i="41"/>
  <c r="C6" i="41"/>
  <c r="C14" i="41"/>
  <c r="C22" i="41"/>
  <c r="C30" i="41"/>
  <c r="C38" i="41"/>
  <c r="C46" i="41"/>
  <c r="C54" i="41"/>
  <c r="A40" i="65"/>
  <c r="A3" i="43"/>
  <c r="C6" i="42"/>
  <c r="C14" i="42"/>
  <c r="C22" i="42"/>
  <c r="C30" i="42"/>
  <c r="C38" i="42"/>
  <c r="C46" i="42"/>
  <c r="C54" i="42"/>
  <c r="C3" i="42"/>
  <c r="C3" i="43"/>
  <c r="C6" i="43"/>
  <c r="C14" i="43"/>
  <c r="C22" i="43"/>
  <c r="C30" i="43"/>
  <c r="C38" i="43"/>
  <c r="C46" i="43"/>
  <c r="C54" i="43"/>
  <c r="A3" i="44"/>
  <c r="A41" i="65"/>
  <c r="A42" i="65"/>
  <c r="A3" i="45"/>
  <c r="C3" i="44"/>
  <c r="C6" i="44"/>
  <c r="C14" i="44"/>
  <c r="C22" i="44"/>
  <c r="C30" i="44"/>
  <c r="C38" i="44"/>
  <c r="C46" i="44"/>
  <c r="C54" i="44"/>
  <c r="C3" i="45"/>
  <c r="C6" i="45"/>
  <c r="C14" i="45"/>
  <c r="C22" i="45"/>
  <c r="C30" i="45"/>
  <c r="C38" i="45"/>
  <c r="C46" i="45"/>
  <c r="C54" i="45"/>
  <c r="A3" i="47"/>
  <c r="A43" i="65"/>
  <c r="A3" i="48"/>
  <c r="A44" i="65"/>
  <c r="C3" i="47"/>
  <c r="C6" i="47"/>
  <c r="C14" i="47"/>
  <c r="C22" i="47"/>
  <c r="C30" i="47"/>
  <c r="C38" i="47"/>
  <c r="C46" i="47"/>
  <c r="C54" i="47"/>
  <c r="A3" i="49"/>
  <c r="A45" i="65"/>
  <c r="C6" i="48"/>
  <c r="C14" i="48"/>
  <c r="C22" i="48"/>
  <c r="C30" i="48"/>
  <c r="C38" i="48"/>
  <c r="C46" i="48"/>
  <c r="C54" i="48"/>
  <c r="C3" i="48"/>
  <c r="A46" i="65"/>
  <c r="A3" i="50"/>
  <c r="C3" i="49"/>
  <c r="C6" i="49"/>
  <c r="C14" i="49"/>
  <c r="C22" i="49"/>
  <c r="C30" i="49"/>
  <c r="C38" i="49"/>
  <c r="C46" i="49"/>
  <c r="C54" i="49"/>
  <c r="C6" i="50"/>
  <c r="C14" i="50"/>
  <c r="C22" i="50"/>
  <c r="C30" i="50"/>
  <c r="C38" i="50"/>
  <c r="C46" i="50"/>
  <c r="C54" i="50"/>
  <c r="C3" i="50"/>
  <c r="A47" i="65"/>
  <c r="A3" i="51"/>
  <c r="A3" i="52"/>
  <c r="A48" i="65"/>
  <c r="C3" i="51"/>
  <c r="C6" i="51"/>
  <c r="C14" i="51"/>
  <c r="C22" i="51"/>
  <c r="C30" i="51"/>
  <c r="C38" i="51"/>
  <c r="C46" i="51"/>
  <c r="C54" i="51"/>
  <c r="A3" i="53"/>
  <c r="A49" i="65"/>
  <c r="C3" i="52"/>
  <c r="C6" i="52"/>
  <c r="C14" i="52"/>
  <c r="C22" i="52"/>
  <c r="C30" i="52"/>
  <c r="C38" i="52"/>
  <c r="C46" i="52"/>
  <c r="C54" i="52"/>
  <c r="A50" i="65"/>
  <c r="A3" i="54"/>
  <c r="C3" i="53"/>
  <c r="C6" i="53"/>
  <c r="C14" i="53"/>
  <c r="C22" i="53"/>
  <c r="C30" i="53"/>
  <c r="C38" i="53"/>
  <c r="C46" i="53"/>
  <c r="C54" i="53"/>
  <c r="C3" i="54"/>
  <c r="C6" i="54"/>
  <c r="C14" i="54"/>
  <c r="C22" i="54"/>
  <c r="C30" i="54"/>
  <c r="C38" i="54"/>
  <c r="C46" i="54"/>
  <c r="C54" i="54"/>
  <c r="A3" i="55"/>
  <c r="A51" i="65"/>
  <c r="C6" i="55"/>
  <c r="C14" i="55"/>
  <c r="C22" i="55"/>
  <c r="C30" i="55"/>
  <c r="C38" i="55"/>
  <c r="C46" i="55"/>
  <c r="C54" i="55"/>
  <c r="C3" i="55"/>
  <c r="A3" i="56"/>
  <c r="A52" i="65"/>
  <c r="C6" i="56"/>
  <c r="C14" i="56"/>
  <c r="C22" i="56"/>
  <c r="C30" i="56"/>
  <c r="C38" i="56"/>
  <c r="C46" i="56"/>
  <c r="C54" i="56"/>
  <c r="C3" i="56"/>
  <c r="A3" i="57"/>
  <c r="A53" i="65"/>
  <c r="C3" i="57"/>
  <c r="C6" i="57"/>
  <c r="C14" i="57"/>
  <c r="C22" i="57"/>
  <c r="C30" i="57"/>
  <c r="C38" i="57"/>
  <c r="C46" i="57"/>
  <c r="C54" i="57"/>
  <c r="A3" i="58"/>
  <c r="A54" i="65"/>
  <c r="A3" i="59"/>
  <c r="C3" i="58"/>
  <c r="C6" i="58"/>
  <c r="C14" i="58"/>
  <c r="C22" i="58"/>
  <c r="C30" i="58"/>
  <c r="C38" i="58"/>
  <c r="C46" i="58"/>
  <c r="C54" i="58"/>
  <c r="C3" i="59"/>
  <c r="C6" i="59"/>
  <c r="C14" i="59"/>
  <c r="C22" i="59"/>
  <c r="C30" i="59"/>
  <c r="C38" i="59"/>
  <c r="C46" i="59"/>
  <c r="C54" i="59"/>
  <c r="N64" i="61"/>
  <c r="N44" i="61"/>
  <c r="N75" i="61"/>
  <c r="N80" i="61"/>
  <c r="N85" i="61"/>
  <c r="N90" i="61"/>
  <c r="N96" i="61"/>
  <c r="N106" i="61"/>
  <c r="N111" i="61"/>
  <c r="N91" i="61"/>
  <c r="N117" i="61"/>
  <c r="N122" i="61"/>
  <c r="N127" i="61"/>
  <c r="N132" i="61"/>
  <c r="N112" i="61"/>
  <c r="N137" i="61"/>
  <c r="N143" i="61"/>
  <c r="N138" i="61"/>
  <c r="N148" i="61"/>
  <c r="H76" i="71"/>
  <c r="F18" i="12" l="1" a="1"/>
  <c r="F50" i="57" a="1"/>
  <c r="F60" i="51" a="1"/>
  <c r="F59" i="31" a="1"/>
  <c r="F61" i="5" a="1"/>
  <c r="F50" i="47" a="1"/>
  <c r="F53" i="47" a="1"/>
  <c r="F44" i="32" a="1"/>
  <c r="F50" i="51" a="1"/>
  <c r="F27" i="59" a="1"/>
  <c r="F52" i="3" a="1"/>
  <c r="F32" i="43" a="1"/>
  <c r="F26" i="6" a="1"/>
  <c r="F26" i="30" a="1"/>
  <c r="F9" i="58" a="1"/>
  <c r="F37" i="8" a="1"/>
  <c r="F36" i="48" a="1"/>
  <c r="F13" i="53" a="1"/>
  <c r="F36" i="32" a="1"/>
  <c r="F11" i="39" a="1"/>
  <c r="F48" i="14" a="1"/>
  <c r="F49" i="44" a="1"/>
  <c r="F28" i="27" a="1"/>
  <c r="F11" i="6" a="1"/>
  <c r="F33" i="52" a="1"/>
  <c r="F8" i="21" a="1"/>
  <c r="F42" i="22" a="1"/>
  <c r="F8" i="34" a="1"/>
  <c r="F51" i="13" a="1"/>
  <c r="F29" i="27" a="1"/>
  <c r="F8" i="48" a="1"/>
  <c r="F50" i="27" a="1"/>
  <c r="F10" i="47" a="1"/>
  <c r="F17" i="12" a="1"/>
  <c r="F52" i="7" a="1"/>
  <c r="F48" i="8" a="1"/>
  <c r="F27" i="33" a="1"/>
  <c r="F56" i="35" a="1"/>
  <c r="F9" i="34" a="1"/>
  <c r="F21" i="40" a="1"/>
  <c r="F12" i="20" a="1"/>
  <c r="F28" i="56" a="1"/>
  <c r="F61" i="22" a="1"/>
  <c r="F45" i="6" a="1"/>
  <c r="F32" i="28" a="1"/>
  <c r="F19" i="35" a="1"/>
  <c r="F41" i="5" a="1"/>
  <c r="F10" i="9" a="1"/>
  <c r="F8" i="45" a="1"/>
  <c r="F45" i="58" a="1"/>
  <c r="F40" i="12" a="1"/>
  <c r="F50" i="6" a="1"/>
  <c r="F43" i="59" a="1"/>
  <c r="F19" i="40" a="1"/>
  <c r="F26" i="4" a="1"/>
  <c r="F43" i="9" a="1"/>
  <c r="F13" i="5" a="1"/>
  <c r="F41" i="22" a="1"/>
  <c r="F8" i="57" a="1"/>
  <c r="F51" i="52" a="1"/>
  <c r="F13" i="27" a="1"/>
  <c r="F41" i="13" a="1"/>
  <c r="F26" i="2" a="1"/>
  <c r="F59" i="10" a="1"/>
  <c r="F59" i="30" a="1"/>
  <c r="F52" i="34" a="1"/>
  <c r="F21" i="31" a="1"/>
  <c r="F60" i="42" a="1"/>
  <c r="F58" i="22" a="1"/>
  <c r="F26" i="25" a="1"/>
  <c r="F35" i="11" a="1"/>
  <c r="F61" i="43" a="1"/>
  <c r="F32" i="22" a="1"/>
  <c r="F40" i="6" a="1"/>
  <c r="F34" i="38" a="1"/>
  <c r="F37" i="48" a="1"/>
  <c r="F35" i="51" a="1"/>
  <c r="F57" i="13" a="1"/>
  <c r="F56" i="42" a="1"/>
  <c r="F60" i="49" a="1"/>
  <c r="F17" i="35" a="1"/>
  <c r="F36" i="6" a="1"/>
  <c r="F45" i="11" a="1"/>
  <c r="F40" i="23" a="1"/>
  <c r="F34" i="3" a="1"/>
  <c r="F37" i="54" a="1"/>
  <c r="F40" i="9" a="1"/>
  <c r="F45" i="36" a="1"/>
  <c r="F11" i="29" a="1"/>
  <c r="F29" i="53" a="1"/>
  <c r="F11" i="26" a="1"/>
  <c r="F36" i="38" a="1"/>
  <c r="F36" i="33" a="1"/>
  <c r="F50" i="39" a="1"/>
  <c r="F8" i="49" a="1"/>
  <c r="F20" i="47" a="1"/>
  <c r="F29" i="26" a="1"/>
  <c r="F12" i="8" a="1"/>
  <c r="F33" i="55" a="1"/>
  <c r="F16" i="45" a="1"/>
  <c r="F28" i="41" a="1"/>
  <c r="F59" i="47" a="1"/>
  <c r="F28" i="7" a="1"/>
  <c r="F35" i="54" a="1"/>
  <c r="F41" i="55" a="1"/>
  <c r="F56" i="6" a="1"/>
  <c r="F26" i="28" a="1"/>
  <c r="F44" i="45" a="1"/>
  <c r="F29" i="32" a="1"/>
  <c r="F24" i="40" a="1"/>
  <c r="F37" i="21" a="1"/>
  <c r="F59" i="4" a="1"/>
  <c r="F13" i="3" a="1"/>
  <c r="F52" i="59" a="1"/>
  <c r="F53" i="13" a="1"/>
  <c r="F28" i="42" a="1"/>
  <c r="F52" i="35" a="1"/>
  <c r="F58" i="47" a="1"/>
  <c r="F50" i="43" a="1"/>
  <c r="F26" i="52" a="1"/>
  <c r="F9" i="14" a="1"/>
  <c r="F59" i="2" a="1"/>
  <c r="F52" i="33" a="1"/>
  <c r="F61" i="27" a="1"/>
  <c r="F52" i="27" a="1"/>
  <c r="F16" i="28" a="1"/>
  <c r="F28" i="51" a="1"/>
  <c r="F56" i="49" a="1"/>
  <c r="F44" i="12" a="1"/>
  <c r="F52" i="42" a="1"/>
  <c r="F8" i="10" a="1"/>
  <c r="F61" i="3" a="1"/>
  <c r="F32" i="50" a="1"/>
  <c r="F53" i="33" a="1"/>
  <c r="F34" i="48" a="1"/>
  <c r="F9" i="51" a="1"/>
  <c r="F13" i="29" a="1"/>
  <c r="F32" i="9" a="1"/>
  <c r="F25" i="21" a="1"/>
  <c r="F40" i="28" a="1"/>
  <c r="F48" i="9" a="1"/>
  <c r="F50" i="25" a="1"/>
  <c r="F35" i="4" a="1"/>
  <c r="F12" i="40" a="1"/>
  <c r="F36" i="37" a="1"/>
  <c r="F42" i="8" a="1"/>
  <c r="F32" i="55" a="1"/>
  <c r="F57" i="4" a="1"/>
  <c r="F42" i="39" a="1"/>
  <c r="F44" i="2" a="1"/>
  <c r="F13" i="42" a="1"/>
  <c r="F21" i="3" a="1"/>
  <c r="F18" i="14" a="1"/>
  <c r="F51" i="23" a="1"/>
  <c r="F43" i="42" a="1"/>
  <c r="F17" i="30" a="1"/>
  <c r="F51" i="53" a="1"/>
  <c r="F53" i="5" a="1"/>
  <c r="F61" i="53" a="1"/>
  <c r="F26" i="47" a="1"/>
  <c r="F49" i="41" a="1"/>
  <c r="F44" i="37" a="1"/>
  <c r="F58" i="26" a="1"/>
  <c r="F8" i="12" a="1"/>
  <c r="F34" i="59" a="1"/>
  <c r="F29" i="52" a="1"/>
  <c r="F58" i="10" a="1"/>
  <c r="F51" i="58" a="1"/>
  <c r="F24" i="22" a="1"/>
  <c r="F50" i="12" a="1"/>
  <c r="F25" i="29" a="1"/>
  <c r="F25" i="5" a="1"/>
  <c r="F9" i="12" a="1"/>
  <c r="F27" i="7" a="1"/>
  <c r="F24" i="24" a="1"/>
  <c r="F18" i="33" a="1"/>
  <c r="F25" i="4" a="1"/>
  <c r="F16" i="6" a="1"/>
  <c r="F11" i="37" a="1"/>
  <c r="F44" i="31" a="1"/>
  <c r="F20" i="34" a="1"/>
  <c r="F43" i="38" a="1"/>
  <c r="F42" i="33" a="1"/>
  <c r="F11" i="22" a="1"/>
  <c r="F60" i="3" a="1"/>
  <c r="F44" i="9" a="1"/>
  <c r="F49" i="4" a="1"/>
  <c r="F61" i="23" a="1"/>
  <c r="F57" i="55" a="1"/>
  <c r="F44" i="58" a="1"/>
  <c r="F24" i="32" a="1"/>
  <c r="F51" i="45" a="1"/>
  <c r="F27" i="26" a="1"/>
  <c r="F24" i="57" a="1"/>
  <c r="F43" i="31" a="1"/>
  <c r="F9" i="25" a="1"/>
  <c r="F28" i="4" a="1"/>
  <c r="F58" i="2" a="1"/>
  <c r="F29" i="50" a="1"/>
  <c r="F34" i="54" a="1"/>
  <c r="F35" i="37" a="1"/>
  <c r="F28" i="39" a="1"/>
  <c r="F24" i="48" a="1"/>
  <c r="F50" i="8" a="1"/>
  <c r="F51" i="11" a="1"/>
  <c r="F9" i="50" a="1"/>
  <c r="F26" i="44" a="1"/>
  <c r="F8" i="43" a="1"/>
  <c r="F29" i="42" a="1"/>
  <c r="F56" i="22" a="1"/>
  <c r="F24" i="36" a="1"/>
  <c r="F33" i="35" a="1"/>
  <c r="F56" i="38" a="1"/>
  <c r="F27" i="22" a="1"/>
  <c r="F33" i="45" a="1"/>
  <c r="F60" i="50" a="1"/>
  <c r="F44" i="55" a="1"/>
  <c r="F36" i="59" a="1"/>
  <c r="F8" i="44" a="1"/>
  <c r="F9" i="53" a="1"/>
  <c r="F43" i="4" a="1"/>
  <c r="F25" i="26" a="1"/>
  <c r="F45" i="9" a="1"/>
  <c r="F51" i="41" a="1"/>
  <c r="F45" i="35" a="1"/>
  <c r="F11" i="30" a="1"/>
  <c r="F44" i="41" a="1"/>
  <c r="F12" i="14" a="1"/>
  <c r="F9" i="20" a="1"/>
  <c r="F40" i="39" a="1"/>
  <c r="F36" i="41" a="1"/>
  <c r="F9" i="29" a="1"/>
  <c r="F33" i="6" a="1"/>
  <c r="F29" i="22" a="1"/>
  <c r="F43" i="43" a="1"/>
  <c r="F28" i="44" a="1"/>
  <c r="F16" i="42" a="1"/>
  <c r="F16" i="39" a="1"/>
  <c r="F48" i="54" a="1"/>
  <c r="F11" i="51" a="1"/>
  <c r="F58" i="32" a="1"/>
  <c r="F42" i="36" a="1"/>
  <c r="F48" i="49" a="1"/>
  <c r="F25" i="23" a="1"/>
  <c r="F28" i="57" a="1"/>
  <c r="F17" i="8" a="1"/>
  <c r="F56" i="27" a="1"/>
  <c r="F60" i="28" a="1"/>
  <c r="F58" i="12" a="1"/>
  <c r="F53" i="9" a="1"/>
  <c r="F13" i="24" a="1"/>
  <c r="F24" i="42" a="1"/>
  <c r="F59" i="59" a="1"/>
  <c r="F13" i="52" a="1"/>
  <c r="F20" i="51" a="1"/>
  <c r="F16" i="58" a="1"/>
  <c r="F11" i="40" a="1"/>
  <c r="F25" i="37" a="1"/>
  <c r="F36" i="56" a="1"/>
  <c r="F20" i="58" a="1"/>
  <c r="F52" i="56" a="1"/>
  <c r="F40" i="4" a="1"/>
  <c r="F13" i="6" a="1"/>
  <c r="F61" i="2" a="1"/>
  <c r="F8" i="27" a="1"/>
  <c r="F40" i="25" a="1"/>
  <c r="F27" i="32" a="1"/>
  <c r="F33" i="50" a="1"/>
  <c r="F61" i="42" a="1"/>
  <c r="F48" i="12" a="1"/>
  <c r="F45" i="41" a="1"/>
  <c r="F53" i="14" a="1"/>
  <c r="F34" i="6" a="1"/>
  <c r="F20" i="31" a="1"/>
  <c r="F18" i="44" a="1"/>
  <c r="F56" i="54" a="1"/>
  <c r="F16" i="27" a="1"/>
  <c r="F61" i="13" a="1"/>
  <c r="F21" i="28" a="1"/>
  <c r="F51" i="44" a="1"/>
  <c r="F27" i="38" a="1"/>
  <c r="F49" i="51" a="1"/>
  <c r="F36" i="12" a="1"/>
  <c r="F32" i="3" a="1"/>
  <c r="F12" i="43" a="1"/>
  <c r="F19" i="54" a="1"/>
  <c r="F11" i="31" a="1"/>
  <c r="F9" i="35" a="1"/>
  <c r="F27" i="5" a="1"/>
  <c r="F11" i="9" a="1"/>
  <c r="F60" i="44" a="1"/>
  <c r="F19" i="8" a="1"/>
  <c r="F16" i="48" a="1"/>
  <c r="F48" i="24" a="1"/>
  <c r="F19" i="9" a="1"/>
  <c r="F41" i="40" a="1"/>
  <c r="F28" i="9" a="1"/>
  <c r="F53" i="40" a="1"/>
  <c r="F49" i="35" a="1"/>
  <c r="F20" i="33" a="1"/>
  <c r="F13" i="49" a="1"/>
  <c r="F53" i="35" a="1"/>
  <c r="F34" i="50" a="1"/>
  <c r="F26" i="51" a="1"/>
  <c r="F42" i="58" a="1"/>
  <c r="F12" i="13" a="1"/>
  <c r="F49" i="57" a="1"/>
  <c r="F33" i="27" a="1"/>
  <c r="F28" i="24" a="1"/>
  <c r="F57" i="11" a="1"/>
  <c r="F24" i="31" a="1"/>
  <c r="F20" i="41" a="1"/>
  <c r="F29" i="49" a="1"/>
  <c r="F61" i="54" a="1"/>
  <c r="F41" i="42" a="1"/>
  <c r="F56" i="50" a="1"/>
  <c r="F33" i="22" a="1"/>
  <c r="F41" i="34" a="1"/>
  <c r="F10" i="11" a="1"/>
  <c r="F36" i="31" a="1"/>
  <c r="F20" i="7" a="1"/>
  <c r="F42" i="11" a="1"/>
  <c r="F45" i="57" a="1"/>
  <c r="F26" i="27" a="1"/>
  <c r="F25" i="34" a="1"/>
  <c r="F9" i="36" a="1"/>
  <c r="F12" i="42" a="1"/>
  <c r="F56" i="56" a="1"/>
  <c r="F24" i="28" a="1"/>
  <c r="F32" i="6" a="1"/>
  <c r="F48" i="48" a="1"/>
  <c r="F16" i="7" a="1"/>
  <c r="F35" i="38" a="1"/>
  <c r="F28" i="35" a="1"/>
  <c r="F52" i="37" a="1"/>
  <c r="F9" i="55" a="1"/>
  <c r="F60" i="25" a="1"/>
  <c r="F50" i="2" a="1"/>
  <c r="F42" i="30" a="1"/>
  <c r="F50" i="5" a="1"/>
  <c r="F26" i="9" a="1"/>
  <c r="F18" i="3" a="1"/>
  <c r="F8" i="33" a="1"/>
  <c r="F45" i="37" a="1"/>
  <c r="F26" i="50" a="1"/>
  <c r="F37" i="14" a="1"/>
  <c r="F20" i="14" a="1"/>
  <c r="F49" i="40" a="1"/>
  <c r="F37" i="6" a="1"/>
  <c r="F24" i="47" a="1"/>
  <c r="F45" i="28" a="1"/>
  <c r="F18" i="25" a="1"/>
  <c r="F12" i="23" a="1"/>
  <c r="F42" i="12" a="1"/>
  <c r="F61" i="9" a="1"/>
  <c r="F37" i="27" a="1"/>
  <c r="F43" i="24" a="1"/>
  <c r="F9" i="41" a="1"/>
  <c r="F21" i="21" a="1"/>
  <c r="F40" i="53" a="1"/>
  <c r="F19" i="11" a="1"/>
  <c r="F20" i="55" a="1"/>
  <c r="F24" i="12" a="1"/>
  <c r="F56" i="14" a="1"/>
  <c r="F40" i="34" a="1"/>
  <c r="F19" i="38" a="1"/>
  <c r="F19" i="3" a="1"/>
  <c r="F58" i="48" a="1"/>
  <c r="F25" i="59" a="1"/>
  <c r="F61" i="38" a="1"/>
  <c r="F17" i="41" a="1"/>
  <c r="F48" i="40" a="1"/>
  <c r="F52" i="48" a="1"/>
  <c r="F10" i="54" a="1"/>
  <c r="F25" i="44" a="1"/>
  <c r="F42" i="25" a="1"/>
  <c r="F50" i="29" a="1"/>
  <c r="F36" i="55" a="1"/>
  <c r="F13" i="22" a="1"/>
  <c r="F58" i="43" a="1"/>
  <c r="F13" i="26" a="1"/>
  <c r="F51" i="38" a="1"/>
  <c r="F28" i="29" a="1"/>
  <c r="F32" i="12" a="1"/>
  <c r="F42" i="29" a="1"/>
  <c r="F52" i="6" a="1"/>
  <c r="F29" i="3" a="1"/>
  <c r="F21" i="11" a="1"/>
  <c r="F25" i="49" a="1"/>
  <c r="F24" i="45" a="1"/>
  <c r="F17" i="32" a="1"/>
  <c r="F24" i="26" a="1"/>
  <c r="F51" i="20" a="1"/>
  <c r="F25" i="30" a="1"/>
  <c r="F29" i="58" a="1"/>
  <c r="F43" i="8" a="1"/>
  <c r="F60" i="22" a="1"/>
  <c r="F44" i="7" a="1"/>
  <c r="F25" i="53" a="1"/>
  <c r="F12" i="10" a="1"/>
  <c r="F48" i="53" a="1"/>
  <c r="F19" i="51" a="1"/>
  <c r="F43" i="39" a="1"/>
  <c r="F20" i="20" a="1"/>
  <c r="F10" i="57" a="1"/>
  <c r="F43" i="52" a="1"/>
  <c r="F60" i="23" a="1"/>
  <c r="F16" i="31" a="1"/>
  <c r="F34" i="29" a="1"/>
  <c r="F58" i="24" a="1"/>
  <c r="F49" i="32" a="1"/>
  <c r="F20" i="21" a="1"/>
  <c r="F56" i="26" a="1"/>
  <c r="F53" i="38" a="1"/>
  <c r="F32" i="52" a="1"/>
  <c r="F34" i="14" a="1"/>
  <c r="F60" i="43" a="1"/>
  <c r="F45" i="30" a="1"/>
  <c r="F13" i="41" a="1"/>
  <c r="F27" i="45" a="1"/>
  <c r="F61" i="8" a="1"/>
  <c r="F27" i="57" a="1"/>
  <c r="F40" i="8" a="1"/>
  <c r="F57" i="57" a="1"/>
  <c r="F57" i="5" a="1"/>
  <c r="F33" i="21" a="1"/>
  <c r="F53" i="51" a="1"/>
  <c r="F49" i="30" a="1"/>
  <c r="F26" i="13" a="1"/>
  <c r="F50" i="41" a="1"/>
  <c r="F60" i="47" a="1"/>
  <c r="F12" i="50" a="1"/>
  <c r="F45" i="20" a="1"/>
  <c r="F42" i="56" a="1"/>
  <c r="F20" i="43" a="1"/>
  <c r="F25" i="13" a="1"/>
  <c r="F61" i="55" a="1"/>
  <c r="F44" i="42" a="1"/>
  <c r="F56" i="58" a="1"/>
  <c r="F52" i="40" a="1"/>
  <c r="F17" i="42" a="1"/>
  <c r="F28" i="53" a="1"/>
  <c r="F26" i="58" a="1"/>
  <c r="F29" i="45" a="1"/>
  <c r="F37" i="35" a="1"/>
  <c r="F50" i="23" a="1"/>
  <c r="F27" i="56" a="1"/>
  <c r="F13" i="7" a="1"/>
  <c r="F35" i="56" a="1"/>
  <c r="F41" i="36" a="1"/>
  <c r="F50" i="7" a="1"/>
  <c r="F36" i="36" a="1"/>
  <c r="F57" i="40" a="1"/>
  <c r="F27" i="35" a="1"/>
  <c r="F40" i="43" a="1"/>
  <c r="F52" i="29" a="1"/>
  <c r="F27" i="29" a="1"/>
  <c r="F50" i="45" a="1"/>
  <c r="F56" i="53" a="1"/>
  <c r="F42" i="40" a="1"/>
  <c r="F48" i="35" a="1"/>
  <c r="F18" i="38" a="1"/>
  <c r="F36" i="43" a="1"/>
  <c r="F43" i="58" a="1"/>
  <c r="F13" i="58" a="1"/>
  <c r="F45" i="5" a="1"/>
  <c r="F13" i="35" a="1"/>
  <c r="F34" i="44" a="1"/>
  <c r="F27" i="30" a="1"/>
  <c r="F53" i="30" a="1"/>
  <c r="F41" i="24" a="1"/>
  <c r="F51" i="5" a="1"/>
  <c r="F52" i="28" a="1"/>
  <c r="F10" i="38" a="1"/>
  <c r="F19" i="30" a="1"/>
  <c r="F60" i="11" a="1"/>
  <c r="F49" i="3" a="1"/>
  <c r="F32" i="23" a="1"/>
  <c r="F56" i="4" a="1"/>
  <c r="F21" i="30" a="1"/>
  <c r="F29" i="40" a="1"/>
  <c r="F16" i="8" a="1"/>
  <c r="F61" i="47" a="1"/>
  <c r="F26" i="23" a="1"/>
  <c r="F53" i="31" a="1"/>
  <c r="F9" i="57" a="1"/>
  <c r="F59" i="36" a="1"/>
  <c r="F40" i="30" a="1"/>
  <c r="F34" i="56" a="1"/>
  <c r="F50" i="52" a="1"/>
  <c r="F43" i="22" a="1"/>
  <c r="F16" i="3" a="1"/>
  <c r="F34" i="51" a="1"/>
  <c r="F8" i="24" a="1"/>
  <c r="F28" i="12" a="1"/>
  <c r="F8" i="3" a="1"/>
  <c r="F8" i="11" a="1"/>
  <c r="F10" i="26" a="1"/>
  <c r="F41" i="52" a="1"/>
  <c r="F58" i="27" a="1"/>
  <c r="F12" i="45" a="1"/>
  <c r="F43" i="23" a="1"/>
  <c r="F41" i="29" a="1"/>
  <c r="F26" i="35" a="1"/>
  <c r="F49" i="47" a="1"/>
  <c r="F53" i="58" a="1"/>
  <c r="F59" i="44" a="1"/>
  <c r="F57" i="30" a="1"/>
  <c r="F43" i="28" a="1"/>
  <c r="F40" i="29" a="1"/>
  <c r="F34" i="52" a="1"/>
  <c r="F48" i="38" a="1"/>
  <c r="F43" i="26" a="1"/>
  <c r="F16" i="59" a="1"/>
  <c r="F21" i="20" a="1"/>
  <c r="F52" i="52" a="1"/>
  <c r="F53" i="44" a="1"/>
  <c r="F8" i="29" a="1"/>
  <c r="F57" i="12" a="1"/>
  <c r="F20" i="49" a="1"/>
  <c r="F42" i="32" a="1"/>
  <c r="F17" i="39" a="1"/>
  <c r="F26" i="49" a="1"/>
  <c r="F35" i="22" a="1"/>
  <c r="F11" i="21" a="1"/>
  <c r="F42" i="4" a="1"/>
  <c r="F32" i="48" a="1"/>
  <c r="F49" i="56" a="1"/>
  <c r="F9" i="6" a="1"/>
  <c r="F19" i="43" a="1"/>
  <c r="F59" i="41" a="1"/>
  <c r="F43" i="41" a="1"/>
  <c r="F36" i="8" a="1"/>
  <c r="F53" i="36" a="1"/>
  <c r="F58" i="29" a="1"/>
  <c r="F52" i="23" a="1"/>
  <c r="F60" i="27" a="1"/>
  <c r="F49" i="48" a="1"/>
  <c r="F27" i="37" a="1"/>
  <c r="F37" i="34" a="1"/>
  <c r="F37" i="38" a="1"/>
  <c r="F59" i="22" a="1"/>
  <c r="F8" i="9" a="1"/>
  <c r="F10" i="58" a="1"/>
  <c r="F37" i="51" a="1"/>
  <c r="F21" i="39" a="1"/>
  <c r="F20" i="36" a="1"/>
  <c r="F41" i="37" a="1"/>
  <c r="F44" i="57" a="1"/>
  <c r="F59" i="51" a="1"/>
  <c r="F20" i="45" a="1"/>
  <c r="F40" i="24" a="1"/>
  <c r="F21" i="38" a="1"/>
  <c r="F34" i="22" a="1"/>
  <c r="F20" i="11" a="1"/>
  <c r="F33" i="11" a="1"/>
  <c r="F44" i="13" a="1"/>
  <c r="F13" i="30" a="1"/>
  <c r="F12" i="56" a="1"/>
  <c r="F17" i="26" a="1"/>
  <c r="F59" i="58" a="1"/>
  <c r="F9" i="7" a="1"/>
  <c r="F56" i="32" a="1"/>
  <c r="F28" i="23" a="1"/>
  <c r="F42" i="43" a="1"/>
  <c r="F48" i="36" a="1"/>
  <c r="F52" i="38" a="1"/>
  <c r="F27" i="2" a="1"/>
  <c r="F45" i="55" a="1"/>
  <c r="F10" i="7" a="1"/>
  <c r="F21" i="34" a="1"/>
  <c r="F10" i="28" a="1"/>
  <c r="F49" i="20" a="1"/>
  <c r="F33" i="23" a="1"/>
  <c r="F10" i="55" a="1"/>
  <c r="F43" i="25" a="1"/>
  <c r="F49" i="6" a="1"/>
  <c r="F25" i="40" a="1"/>
  <c r="F36" i="7" a="1"/>
  <c r="F10" i="24" a="1"/>
  <c r="F59" i="38" a="1"/>
  <c r="F24" i="55" a="1"/>
  <c r="F11" i="53" a="1"/>
  <c r="F26" i="45" a="1"/>
  <c r="F17" i="55" a="1"/>
  <c r="F53" i="56" a="1"/>
  <c r="F49" i="9" a="1"/>
  <c r="F8" i="28" a="1"/>
  <c r="F51" i="26" a="1"/>
  <c r="F57" i="2" a="1"/>
  <c r="F53" i="22" a="1"/>
  <c r="F37" i="56" a="1"/>
  <c r="F19" i="53" a="1"/>
  <c r="F45" i="29" a="1"/>
  <c r="F32" i="24" a="1"/>
  <c r="F57" i="56" a="1"/>
  <c r="F44" i="6" a="1"/>
  <c r="F50" i="36" a="1"/>
  <c r="F35" i="21" a="1"/>
  <c r="F60" i="31" a="1"/>
  <c r="F11" i="50" a="1"/>
  <c r="F27" i="44" a="1"/>
  <c r="F49" i="12" a="1"/>
  <c r="F18" i="7" a="1"/>
  <c r="F25" i="39" a="1"/>
  <c r="F59" i="35" a="1"/>
  <c r="F8" i="4" a="1"/>
  <c r="F21" i="53" a="1"/>
  <c r="F34" i="23" a="1"/>
  <c r="F21" i="55" a="1"/>
  <c r="F11" i="27" a="1"/>
  <c r="F25" i="43" a="1"/>
  <c r="F56" i="40" a="1"/>
  <c r="F36" i="24" a="1"/>
  <c r="F52" i="49" a="1"/>
  <c r="F43" i="13" a="1"/>
  <c r="F41" i="8" a="1"/>
  <c r="F57" i="51" a="1"/>
  <c r="F21" i="52" a="1"/>
  <c r="F53" i="25" a="1"/>
  <c r="F33" i="43" a="1"/>
  <c r="F41" i="21" a="1"/>
  <c r="F40" i="49" a="1"/>
  <c r="F35" i="43" a="1"/>
  <c r="F33" i="13" a="1"/>
  <c r="F10" i="41" a="1"/>
  <c r="F57" i="49" a="1"/>
  <c r="F45" i="27" a="1"/>
  <c r="F32" i="36" a="1"/>
  <c r="F45" i="13" a="1"/>
  <c r="F8" i="37" a="1"/>
  <c r="F12" i="4" a="1"/>
  <c r="F11" i="2" a="1"/>
  <c r="F53" i="42" a="1"/>
  <c r="F43" i="32" a="1"/>
  <c r="F33" i="31" a="1"/>
  <c r="F51" i="30" a="1"/>
  <c r="F13" i="12" a="1"/>
  <c r="F37" i="43" a="1"/>
  <c r="F17" i="54" a="1"/>
  <c r="F40" i="2" a="1"/>
  <c r="F9" i="37" a="1"/>
  <c r="F37" i="29" a="1"/>
  <c r="F41" i="54" a="1"/>
  <c r="F9" i="48" a="1"/>
  <c r="F28" i="49" a="1"/>
  <c r="F44" i="4" a="1"/>
  <c r="F56" i="47" a="1"/>
  <c r="F20" i="37" a="1"/>
  <c r="F24" i="4" a="1"/>
  <c r="F21" i="7" a="1"/>
  <c r="F56" i="55" a="1"/>
  <c r="F32" i="25" a="1"/>
  <c r="F29" i="20" a="1"/>
  <c r="F42" i="28" a="1"/>
  <c r="F37" i="23" a="1"/>
  <c r="F21" i="26" a="1"/>
  <c r="F57" i="32" a="1"/>
  <c r="F61" i="6" a="1"/>
  <c r="F44" i="14" a="1"/>
  <c r="F58" i="40" a="1"/>
  <c r="F13" i="33" a="1"/>
  <c r="F17" i="29" a="1"/>
  <c r="F34" i="32" a="1"/>
  <c r="F13" i="20" a="1"/>
  <c r="F20" i="24" a="1"/>
  <c r="F10" i="56" a="1"/>
  <c r="F24" i="2" a="1"/>
  <c r="F40" i="36" a="1"/>
  <c r="F60" i="37" a="1"/>
  <c r="F41" i="48" a="1"/>
  <c r="F60" i="20" a="1"/>
  <c r="F24" i="25" a="1"/>
  <c r="F61" i="52" a="1"/>
  <c r="F21" i="43" a="1"/>
  <c r="F58" i="37" a="1"/>
  <c r="F27" i="53" a="1"/>
  <c r="F61" i="39" a="1"/>
  <c r="F51" i="40" a="1"/>
  <c r="F12" i="26" a="1"/>
  <c r="F41" i="14" a="1"/>
  <c r="F17" i="52" a="1"/>
  <c r="F57" i="26" a="1"/>
  <c r="F41" i="57" a="1"/>
  <c r="F35" i="41" a="1"/>
  <c r="F36" i="52" a="1"/>
  <c r="F34" i="26" a="1"/>
  <c r="F36" i="49" a="1"/>
  <c r="F56" i="52" a="1"/>
  <c r="F26" i="21" a="1"/>
  <c r="F42" i="52" a="1"/>
  <c r="F35" i="50" a="1"/>
  <c r="F34" i="53" a="1"/>
  <c r="F12" i="44" a="1"/>
  <c r="F56" i="44" a="1"/>
  <c r="F53" i="20" a="1"/>
  <c r="F12" i="54" a="1"/>
  <c r="F26" i="55" a="1"/>
  <c r="F10" i="48" a="1"/>
  <c r="F49" i="26" a="1"/>
  <c r="F20" i="32" a="1"/>
  <c r="F50" i="30" a="1"/>
  <c r="F18" i="51" a="1"/>
  <c r="F8" i="8" a="1"/>
  <c r="F13" i="55" a="1"/>
  <c r="F52" i="4" a="1"/>
  <c r="F12" i="25" a="1"/>
  <c r="F48" i="50" a="1"/>
  <c r="F32" i="21" a="1"/>
  <c r="F11" i="49" a="1"/>
  <c r="F12" i="47" a="1"/>
  <c r="F26" i="26" a="1"/>
  <c r="F8" i="26" a="1"/>
  <c r="F52" i="20" a="1"/>
  <c r="F57" i="43" a="1"/>
  <c r="F43" i="53" a="1"/>
  <c r="F10" i="59" a="1"/>
  <c r="F28" i="59" a="1"/>
  <c r="F10" i="6" a="1"/>
  <c r="F37" i="20" a="1"/>
  <c r="F9" i="5" a="1"/>
  <c r="F18" i="49" a="1"/>
  <c r="F51" i="42" a="1"/>
  <c r="F58" i="20" a="1"/>
  <c r="F21" i="59" a="1"/>
  <c r="F36" i="9" a="1"/>
  <c r="F26" i="36" a="1"/>
  <c r="F40" i="47" a="1"/>
  <c r="F34" i="35" a="1"/>
  <c r="F51" i="35" a="1"/>
  <c r="F37" i="7" a="1"/>
  <c r="F37" i="32" a="1"/>
  <c r="F29" i="7" a="1"/>
  <c r="F11" i="32" a="1"/>
  <c r="F19" i="23" a="1"/>
  <c r="F19" i="57" a="1"/>
  <c r="F61" i="26" a="1"/>
  <c r="F18" i="45" a="1"/>
  <c r="F43" i="57" a="1"/>
  <c r="F45" i="7" a="1"/>
  <c r="F33" i="49" a="1"/>
  <c r="F61" i="51" a="1"/>
  <c r="F44" i="3" a="1"/>
  <c r="F61" i="30" a="1"/>
  <c r="F50" i="34" a="1"/>
  <c r="F19" i="21" a="1"/>
  <c r="F45" i="48" a="1"/>
  <c r="F50" i="26" a="1"/>
  <c r="F48" i="45" a="1"/>
  <c r="F48" i="44" a="1"/>
  <c r="F57" i="8" a="1"/>
  <c r="F9" i="11" a="1"/>
  <c r="F11" i="47" a="1"/>
  <c r="F24" i="23" a="1"/>
  <c r="F11" i="20" a="1"/>
  <c r="F48" i="21" a="1"/>
  <c r="F10" i="33" a="1"/>
  <c r="F27" i="51" a="1"/>
  <c r="F8" i="56" a="1"/>
  <c r="F45" i="40" a="1"/>
  <c r="F32" i="57" a="1"/>
  <c r="F27" i="24" a="1"/>
  <c r="F19" i="49" a="1"/>
  <c r="F28" i="52" a="1"/>
  <c r="F11" i="33" a="1"/>
  <c r="F40" i="56" a="1"/>
  <c r="F42" i="6" a="1"/>
  <c r="F60" i="35" a="1"/>
  <c r="F29" i="21" a="1"/>
  <c r="F33" i="38" a="1"/>
  <c r="F53" i="28" a="1"/>
  <c r="F20" i="56" a="1"/>
  <c r="F20" i="57" a="1"/>
  <c r="F26" i="40" a="1"/>
  <c r="F37" i="45" a="1"/>
  <c r="F20" i="26" a="1"/>
  <c r="F27" i="14" a="1"/>
  <c r="F29" i="5" a="1"/>
  <c r="F59" i="28" a="1"/>
  <c r="F33" i="30" a="1"/>
  <c r="F59" i="49" a="1"/>
  <c r="F35" i="9" a="1"/>
  <c r="F48" i="27" a="1"/>
  <c r="F56" i="59" a="1"/>
  <c r="F51" i="21" a="1"/>
  <c r="F32" i="34" a="1"/>
  <c r="F57" i="37" a="1"/>
  <c r="F44" i="26" a="1"/>
  <c r="F59" i="20" a="1"/>
  <c r="F11" i="35" a="1"/>
  <c r="F9" i="21" a="1"/>
  <c r="F50" i="42" a="1"/>
  <c r="F33" i="33" a="1"/>
  <c r="F40" i="54" a="1"/>
  <c r="F16" i="33" a="1"/>
  <c r="F56" i="41" a="1"/>
  <c r="F41" i="49" a="1"/>
  <c r="F34" i="9" a="1"/>
  <c r="F44" i="20" a="1"/>
  <c r="F51" i="51" a="1"/>
  <c r="F17" i="34" a="1"/>
  <c r="F13" i="10" a="1"/>
  <c r="F11" i="56" a="1"/>
  <c r="F24" i="29" a="1"/>
  <c r="F59" i="11" a="1"/>
  <c r="F8" i="40" a="1"/>
  <c r="F27" i="55" a="1"/>
  <c r="F51" i="57" a="1"/>
  <c r="F56" i="34" a="1"/>
  <c r="F11" i="34" a="1"/>
  <c r="F42" i="3" a="1"/>
  <c r="F8" i="50" a="1"/>
  <c r="F43" i="5" a="1"/>
  <c r="F57" i="24" a="1"/>
  <c r="F16" i="9" a="1"/>
  <c r="F11" i="3" a="1"/>
  <c r="F29" i="23" a="1"/>
  <c r="F36" i="28" a="1"/>
  <c r="F36" i="58" a="1"/>
  <c r="F21" i="44" a="1"/>
  <c r="F34" i="45" a="1"/>
  <c r="F45" i="42" a="1"/>
  <c r="F60" i="52" a="1"/>
  <c r="F40" i="5" a="1"/>
  <c r="F49" i="31" a="1"/>
  <c r="F29" i="51" a="1"/>
  <c r="F56" i="7" a="1"/>
  <c r="F37" i="3" a="1"/>
  <c r="F8" i="30" a="1"/>
  <c r="F35" i="3" a="1"/>
  <c r="F18" i="36" a="1"/>
  <c r="F10" i="37" a="1"/>
  <c r="F52" i="57" a="1"/>
  <c r="F24" i="37" a="1"/>
  <c r="F50" i="35" a="1"/>
  <c r="F48" i="37" a="1"/>
  <c r="F57" i="28" a="1"/>
  <c r="F10" i="13" a="1"/>
  <c r="F40" i="27" a="1"/>
  <c r="F34" i="33" a="1"/>
  <c r="F19" i="5" a="1"/>
  <c r="F33" i="32" a="1"/>
  <c r="F33" i="29" a="1"/>
  <c r="F44" i="23" a="1"/>
  <c r="F10" i="42" a="1"/>
  <c r="F25" i="48" a="1"/>
  <c r="F48" i="13" a="1"/>
  <c r="F50" i="40" a="1"/>
  <c r="F57" i="6" a="1"/>
  <c r="F58" i="38" a="1"/>
  <c r="F49" i="21" a="1"/>
  <c r="F10" i="52" a="1"/>
  <c r="F19" i="27" a="1"/>
  <c r="F20" i="3" a="1"/>
  <c r="F37" i="49" a="1"/>
  <c r="F42" i="35" a="1"/>
  <c r="F10" i="20" a="1"/>
  <c r="F43" i="30" a="1"/>
  <c r="F13" i="59" a="1"/>
  <c r="F28" i="11" a="1"/>
  <c r="F12" i="32" a="1"/>
  <c r="F27" i="42" a="1"/>
  <c r="F44" i="44" a="1"/>
  <c r="F40" i="37" a="1"/>
  <c r="F11" i="13" a="1"/>
  <c r="F49" i="27" a="1"/>
  <c r="F19" i="37" a="1"/>
  <c r="F48" i="34" a="1"/>
  <c r="F60" i="29" a="1"/>
  <c r="F61" i="12" a="1"/>
  <c r="F33" i="3" a="1"/>
  <c r="F49" i="36" a="1"/>
  <c r="F48" i="25" a="1"/>
  <c r="F51" i="48" a="1"/>
  <c r="F28" i="10" a="1"/>
  <c r="F60" i="2" a="1"/>
  <c r="F52" i="44" a="1"/>
  <c r="F49" i="7" a="1"/>
  <c r="F51" i="12" a="1"/>
  <c r="F61" i="57" a="1"/>
  <c r="F35" i="34" a="1"/>
  <c r="F37" i="39" a="1"/>
  <c r="F42" i="48" a="1"/>
  <c r="F10" i="35" a="1"/>
  <c r="F19" i="50" a="1"/>
  <c r="F42" i="27" a="1"/>
  <c r="F51" i="9" a="1"/>
  <c r="F24" i="7" a="1"/>
  <c r="F51" i="33" a="1"/>
  <c r="F40" i="57" a="1"/>
  <c r="F57" i="36" a="1"/>
  <c r="F17" i="22" a="1"/>
  <c r="F32" i="41" a="1"/>
  <c r="F17" i="48" a="1"/>
  <c r="F16" i="54" a="1"/>
  <c r="F11" i="58" a="1"/>
  <c r="F33" i="7" a="1"/>
  <c r="F51" i="7" a="1"/>
  <c r="F18" i="28" a="1"/>
  <c r="F17" i="51" a="1"/>
  <c r="F45" i="10" a="1"/>
  <c r="F42" i="34" a="1"/>
  <c r="F20" i="29" a="1"/>
  <c r="F13" i="45" a="1"/>
  <c r="F52" i="50" a="1"/>
  <c r="F29" i="59" a="1"/>
  <c r="F12" i="41" a="1"/>
  <c r="F24" i="9" a="1"/>
  <c r="F36" i="25" a="1"/>
  <c r="F43" i="44" a="1"/>
  <c r="F59" i="7" a="1"/>
  <c r="F19" i="32" a="1"/>
  <c r="F21" i="36" a="1"/>
  <c r="F17" i="56" a="1"/>
  <c r="F41" i="4" a="1"/>
  <c r="F49" i="5" a="1"/>
  <c r="F12" i="38" a="1"/>
  <c r="F20" i="28" a="1"/>
  <c r="F50" i="48" a="1"/>
  <c r="F17" i="53" a="1"/>
  <c r="F29" i="47" a="1"/>
  <c r="F19" i="52" a="1"/>
  <c r="F40" i="33" a="1"/>
  <c r="F20" i="9" a="1"/>
  <c r="F50" i="50" a="1"/>
  <c r="F26" i="33" a="1"/>
  <c r="F59" i="50" a="1"/>
  <c r="F44" i="29" a="1"/>
  <c r="F27" i="43" a="1"/>
  <c r="F32" i="44" a="1"/>
  <c r="F37" i="24" a="1"/>
  <c r="F16" i="56" a="1"/>
  <c r="F36" i="20" a="1"/>
  <c r="F52" i="54" a="1"/>
  <c r="F35" i="23" a="1"/>
  <c r="F8" i="47" a="1"/>
  <c r="F20" i="23" a="1"/>
  <c r="F37" i="53" a="1"/>
  <c r="F29" i="24" a="1"/>
  <c r="F57" i="29" a="1"/>
  <c r="F44" i="49" a="1"/>
  <c r="F60" i="32" a="1"/>
  <c r="F45" i="38" a="1"/>
  <c r="F8" i="52" a="1"/>
  <c r="F25" i="41" a="1"/>
  <c r="F34" i="25" a="1"/>
  <c r="F45" i="21" a="1"/>
  <c r="F58" i="33" a="1"/>
  <c r="F20" i="25" a="1"/>
  <c r="F10" i="21" a="1"/>
  <c r="F24" i="43" a="1"/>
  <c r="F26" i="43" a="1"/>
  <c r="F13" i="40" a="1"/>
  <c r="F40" i="52" a="1"/>
  <c r="F21" i="50" a="1"/>
  <c r="F56" i="28" a="1"/>
  <c r="F34" i="55" a="1"/>
  <c r="F19" i="58" a="1"/>
  <c r="F56" i="9" a="1"/>
  <c r="F26" i="34" a="1"/>
  <c r="F19" i="47" a="1"/>
  <c r="F59" i="32" a="1"/>
  <c r="F27" i="20" a="1"/>
  <c r="F20" i="38" a="1"/>
  <c r="F24" i="20" a="1"/>
  <c r="F41" i="26" a="1"/>
  <c r="F37" i="55" a="1"/>
  <c r="F13" i="21" a="1"/>
  <c r="F16" i="13" a="1"/>
  <c r="F19" i="22" a="1"/>
  <c r="F53" i="34" a="1"/>
  <c r="F8" i="42" a="1"/>
  <c r="F20" i="42" a="1"/>
  <c r="F52" i="41" a="1"/>
  <c r="F10" i="45" a="1"/>
  <c r="F28" i="20" a="1"/>
  <c r="F8" i="51" a="1"/>
  <c r="F59" i="54" a="1"/>
  <c r="F49" i="28" a="1"/>
  <c r="F35" i="32" a="1"/>
  <c r="F9" i="4" a="1"/>
  <c r="F27" i="40" a="1"/>
  <c r="F28" i="38" a="1"/>
  <c r="F43" i="36" a="1"/>
  <c r="F49" i="49" a="1"/>
  <c r="F59" i="40" a="1"/>
  <c r="F26" i="56" a="1"/>
  <c r="F57" i="47" a="1"/>
  <c r="F57" i="31" a="1"/>
  <c r="F18" i="31" a="1"/>
  <c r="F60" i="13" a="1"/>
  <c r="F50" i="37" a="1"/>
  <c r="F26" i="48" a="1"/>
  <c r="F32" i="7" a="1"/>
  <c r="F45" i="25" a="1"/>
  <c r="F52" i="51" a="1"/>
  <c r="F33" i="14" a="1"/>
  <c r="F49" i="33" a="1"/>
  <c r="F24" i="38" a="1"/>
  <c r="F13" i="2" a="1"/>
  <c r="F61" i="56" a="1"/>
  <c r="F24" i="6" a="1"/>
  <c r="F40" i="45" a="1"/>
  <c r="F60" i="14" a="1"/>
  <c r="F8" i="13" a="1"/>
  <c r="F42" i="38" a="1"/>
  <c r="F49" i="14" a="1"/>
  <c r="F58" i="23" a="1"/>
  <c r="F58" i="34" a="1"/>
  <c r="F48" i="23" a="1"/>
  <c r="F24" i="54" a="1"/>
  <c r="F48" i="3" a="1"/>
  <c r="F12" i="48" a="1"/>
  <c r="F61" i="58" a="1"/>
  <c r="F33" i="37" a="1"/>
  <c r="F29" i="34" a="1"/>
  <c r="F52" i="22" a="1"/>
  <c r="F57" i="59" a="1"/>
  <c r="F61" i="48" a="1"/>
  <c r="F60" i="26" a="1"/>
  <c r="F52" i="58" a="1"/>
  <c r="F34" i="21" a="1"/>
  <c r="F49" i="58" a="1"/>
  <c r="F60" i="36" a="1"/>
  <c r="F32" i="14" a="1"/>
  <c r="F44" i="36" a="1"/>
  <c r="F57" i="53" a="1"/>
  <c r="F24" i="5" a="1"/>
  <c r="F12" i="34" a="1"/>
  <c r="F12" i="29" a="1"/>
  <c r="F29" i="29" a="1"/>
  <c r="F42" i="2" a="1"/>
  <c r="F53" i="4" a="1"/>
  <c r="F58" i="14" a="1"/>
  <c r="F41" i="35" a="1"/>
  <c r="F59" i="3" a="1"/>
  <c r="F48" i="31" a="1"/>
  <c r="F59" i="23" a="1"/>
  <c r="F36" i="45" a="1"/>
  <c r="F56" i="33" a="1"/>
  <c r="F12" i="31" a="1"/>
  <c r="F49" i="39" a="1"/>
  <c r="F59" i="8" a="1"/>
  <c r="F41" i="50" a="1"/>
  <c r="F24" i="49" a="1"/>
  <c r="F9" i="44" a="1"/>
  <c r="F11" i="12" a="1"/>
  <c r="F37" i="33" a="1"/>
  <c r="F42" i="53" a="1"/>
  <c r="F9" i="47" a="1"/>
  <c r="F56" i="10" a="1"/>
  <c r="F60" i="48" a="1"/>
  <c r="F37" i="12" a="1"/>
  <c r="F44" i="28" a="1"/>
  <c r="F24" i="52" a="1"/>
  <c r="F53" i="29" a="1"/>
  <c r="F27" i="12" a="1"/>
  <c r="F53" i="54" a="1"/>
  <c r="F58" i="3" a="1"/>
  <c r="F56" i="30" a="1"/>
  <c r="F13" i="43" a="1"/>
  <c r="F52" i="26" a="1"/>
  <c r="F50" i="11" a="1"/>
  <c r="F32" i="27" a="1"/>
  <c r="F36" i="22" a="1"/>
  <c r="F41" i="6" a="1"/>
  <c r="F10" i="4" a="1"/>
  <c r="F25" i="25" a="1"/>
  <c r="F20" i="50" a="1"/>
  <c r="F25" i="24" a="1"/>
  <c r="F9" i="39" a="1"/>
  <c r="F19" i="33" a="1"/>
  <c r="F60" i="7" a="1"/>
  <c r="F12" i="3" a="1"/>
  <c r="F49" i="42" a="1"/>
  <c r="F24" i="41" a="1"/>
  <c r="F61" i="29" a="1"/>
  <c r="F17" i="25" a="1"/>
  <c r="F61" i="25" a="1"/>
  <c r="F48" i="6" a="1"/>
  <c r="F33" i="41" a="1"/>
  <c r="F40" i="51" a="1"/>
  <c r="F10" i="8" a="1"/>
  <c r="F61" i="24" a="1"/>
  <c r="F16" i="52" a="1"/>
  <c r="F52" i="43" a="1"/>
  <c r="F60" i="21" a="1"/>
  <c r="F13" i="13" a="1"/>
  <c r="F19" i="59" a="1"/>
  <c r="F29" i="9" a="1"/>
  <c r="F57" i="33" a="1"/>
  <c r="F17" i="44" a="1"/>
  <c r="F12" i="53" a="1"/>
  <c r="F53" i="6" a="1"/>
  <c r="F10" i="12" a="1"/>
  <c r="F26" i="7" a="1"/>
  <c r="F50" i="24" a="1"/>
  <c r="F21" i="25" a="1"/>
  <c r="F9" i="23" a="1"/>
  <c r="F57" i="25" a="1"/>
  <c r="F36" i="40" a="1"/>
  <c r="F17" i="33" a="1"/>
  <c r="F24" i="14" a="1"/>
  <c r="F25" i="11" a="1"/>
  <c r="F43" i="50" a="1"/>
  <c r="F18" i="54" a="1"/>
  <c r="F45" i="22" a="1"/>
  <c r="F32" i="49" a="1"/>
  <c r="F59" i="25" a="1"/>
  <c r="F19" i="44" a="1"/>
  <c r="F33" i="53" a="1"/>
  <c r="F58" i="8" a="1"/>
  <c r="F26" i="37" a="1"/>
  <c r="F41" i="56" a="1"/>
  <c r="F29" i="14" a="1"/>
  <c r="F35" i="12" a="1"/>
  <c r="F48" i="55" a="1"/>
  <c r="F53" i="59" a="1"/>
  <c r="F27" i="28" a="1"/>
  <c r="F52" i="36" a="1"/>
  <c r="F43" i="33" a="1"/>
  <c r="F52" i="8" a="1"/>
  <c r="F33" i="28" a="1"/>
  <c r="F19" i="28" a="1"/>
  <c r="F37" i="58" a="1"/>
  <c r="F53" i="7" a="1"/>
  <c r="F8" i="31" a="1"/>
  <c r="F10" i="10" a="1"/>
  <c r="F28" i="22" a="1"/>
  <c r="F44" i="5" a="1"/>
  <c r="F20" i="30" a="1"/>
  <c r="F41" i="43" a="1"/>
  <c r="F42" i="20" a="1"/>
  <c r="F36" i="3" a="1"/>
  <c r="F11" i="11" a="1"/>
  <c r="F41" i="32" a="1"/>
  <c r="F50" i="54" a="1"/>
  <c r="F13" i="11" a="1"/>
  <c r="F12" i="35" a="1"/>
  <c r="F58" i="54" a="1"/>
  <c r="F37" i="47" a="1"/>
  <c r="F60" i="9" a="1"/>
  <c r="F26" i="12" a="1"/>
  <c r="F56" i="29" a="1"/>
  <c r="F25" i="36" a="1"/>
  <c r="F19" i="41" a="1"/>
  <c r="F53" i="11" a="1"/>
  <c r="F34" i="12" a="1"/>
  <c r="F44" i="25" a="1"/>
  <c r="F8" i="14" a="1"/>
  <c r="F10" i="31" a="1"/>
  <c r="F16" i="26" a="1"/>
  <c r="F35" i="48" a="1"/>
  <c r="F20" i="27" a="1"/>
  <c r="F58" i="41" a="1"/>
  <c r="F52" i="30" a="1"/>
  <c r="F11" i="28" a="1"/>
  <c r="F25" i="47" a="1"/>
  <c r="F58" i="36" a="1"/>
  <c r="F35" i="57" a="1"/>
  <c r="F60" i="8" a="1"/>
  <c r="F17" i="47" a="1"/>
  <c r="F43" i="51" a="1"/>
  <c r="F57" i="21" a="1"/>
  <c r="F12" i="22" a="1"/>
  <c r="F45" i="24" a="1"/>
  <c r="F49" i="59" a="1"/>
  <c r="F18" i="52" a="1"/>
  <c r="F32" i="29" a="1"/>
  <c r="F49" i="54" a="1"/>
  <c r="F8" i="38" a="1"/>
  <c r="F10" i="22" a="1"/>
  <c r="F44" i="39" a="1"/>
  <c r="F27" i="27" a="1"/>
  <c r="F10" i="49" a="1"/>
  <c r="F50" i="56" a="1"/>
  <c r="F12" i="2" a="1"/>
  <c r="F49" i="24" a="1"/>
  <c r="F57" i="34" a="1"/>
  <c r="F61" i="33" a="1"/>
  <c r="F40" i="41" a="1"/>
  <c r="F19" i="31" a="1"/>
  <c r="F42" i="23" a="1"/>
  <c r="F57" i="44" a="1"/>
  <c r="F35" i="33" a="1"/>
  <c r="F42" i="55" a="1"/>
  <c r="F28" i="30" a="1"/>
  <c r="F45" i="50" a="1"/>
  <c r="F33" i="2" a="1"/>
  <c r="F10" i="29" a="1"/>
  <c r="F42" i="5" a="1"/>
  <c r="F21" i="58" a="1"/>
  <c r="F34" i="58" a="1"/>
  <c r="F41" i="27" a="1"/>
  <c r="F11" i="24" a="1"/>
  <c r="F24" i="21" a="1"/>
  <c r="F16" i="24" a="1"/>
  <c r="F34" i="8" a="1"/>
  <c r="F52" i="5" a="1"/>
  <c r="F16" i="44" a="1"/>
  <c r="F44" i="30" a="1"/>
  <c r="F50" i="3" a="1"/>
  <c r="F35" i="39" a="1"/>
  <c r="F21" i="56" a="1"/>
  <c r="F9" i="13" a="1"/>
  <c r="F34" i="13" a="1"/>
  <c r="F52" i="55" a="1"/>
  <c r="F49" i="29" a="1"/>
  <c r="F32" i="8" a="1"/>
  <c r="F56" i="8" a="1"/>
  <c r="F44" i="54" a="1"/>
  <c r="F20" i="35" a="1"/>
  <c r="F51" i="39" a="1"/>
  <c r="F19" i="25" a="1"/>
  <c r="F50" i="22" a="1"/>
  <c r="F48" i="29" a="1"/>
  <c r="F35" i="26" a="1"/>
  <c r="F34" i="34" a="1"/>
  <c r="F56" i="25" a="1"/>
  <c r="F58" i="42" a="1"/>
  <c r="F29" i="55" a="1"/>
  <c r="F51" i="36" a="1"/>
  <c r="F45" i="39" a="1"/>
  <c r="F19" i="55" a="1"/>
  <c r="F13" i="32" a="1"/>
  <c r="F48" i="47" a="1"/>
  <c r="F45" i="51" a="1"/>
  <c r="F16" i="34" a="1"/>
  <c r="F28" i="37" a="1"/>
  <c r="F58" i="45" a="1"/>
  <c r="F12" i="52" a="1"/>
  <c r="F21" i="49" a="1"/>
  <c r="F35" i="25" a="1"/>
  <c r="F35" i="28" a="1"/>
  <c r="F33" i="44" a="1"/>
  <c r="F49" i="22" a="1"/>
  <c r="F48" i="42" a="1"/>
  <c r="F59" i="52" a="1"/>
  <c r="F40" i="35" a="1"/>
  <c r="F35" i="6" a="1"/>
  <c r="F28" i="31" a="1"/>
  <c r="F11" i="44" a="1"/>
  <c r="F12" i="59" a="1"/>
  <c r="F29" i="57" a="1"/>
  <c r="F60" i="54" a="1"/>
  <c r="F33" i="54" a="1"/>
  <c r="F21" i="45" a="1"/>
  <c r="F44" i="11" a="1"/>
  <c r="F13" i="31" a="1"/>
  <c r="F45" i="44" a="1"/>
  <c r="F57" i="7" a="1"/>
  <c r="F18" i="2" a="1"/>
  <c r="F50" i="4" a="1"/>
  <c r="F52" i="45" a="1"/>
  <c r="F53" i="49" a="1"/>
  <c r="F40" i="38" a="1"/>
  <c r="F28" i="32" a="1"/>
  <c r="F61" i="41" a="1"/>
  <c r="F43" i="12" a="1"/>
  <c r="F11" i="25" a="1"/>
  <c r="F17" i="11" a="1"/>
  <c r="F8" i="32" a="1"/>
  <c r="F12" i="24" a="1"/>
  <c r="F49" i="45" a="1"/>
  <c r="F16" i="32" a="1"/>
  <c r="F16" i="37" a="1"/>
  <c r="F43" i="6" a="1"/>
  <c r="F9" i="26" a="1"/>
  <c r="F49" i="23" a="1"/>
  <c r="F49" i="34" a="1"/>
  <c r="F17" i="24" a="1"/>
  <c r="F48" i="51" a="1"/>
  <c r="F44" i="59" a="1"/>
  <c r="F45" i="33" a="1"/>
  <c r="F53" i="37" a="1"/>
  <c r="F18" i="56" a="1"/>
  <c r="F11" i="38" a="1"/>
  <c r="F32" i="32" a="1"/>
  <c r="F56" i="43" a="1"/>
  <c r="F37" i="25" a="1"/>
  <c r="F13" i="28" a="1"/>
  <c r="F33" i="59" a="1"/>
  <c r="F41" i="33" a="1"/>
  <c r="F36" i="51" a="1"/>
  <c r="F12" i="55" a="1"/>
  <c r="F56" i="20" a="1"/>
  <c r="F59" i="42" a="1"/>
  <c r="F58" i="11" a="1"/>
  <c r="F25" i="12" a="1"/>
  <c r="F29" i="12" a="1"/>
  <c r="F18" i="24" a="1"/>
  <c r="F51" i="54" a="1"/>
  <c r="F17" i="40" a="1"/>
  <c r="F44" i="10" a="1"/>
  <c r="F60" i="59" a="1"/>
  <c r="F36" i="29" a="1"/>
  <c r="F24" i="58" a="1"/>
  <c r="F19" i="39" a="1"/>
  <c r="F27" i="9" a="1"/>
  <c r="F34" i="30" a="1"/>
  <c r="F13" i="34" a="1"/>
  <c r="F26" i="22" a="1"/>
  <c r="F17" i="45" a="1"/>
  <c r="F48" i="58" a="1"/>
  <c r="F19" i="24" a="1"/>
  <c r="F42" i="41" a="1"/>
  <c r="F35" i="30" a="1"/>
  <c r="F45" i="31" a="1"/>
  <c r="F49" i="43" a="1"/>
  <c r="F57" i="38" a="1"/>
  <c r="F28" i="34" a="1"/>
  <c r="F45" i="53" a="1"/>
  <c r="F28" i="36" a="1"/>
  <c r="F61" i="34" a="1"/>
  <c r="F35" i="20" a="1"/>
  <c r="F44" i="48" a="1"/>
  <c r="F36" i="47" a="1"/>
  <c r="F10" i="27" a="1"/>
  <c r="F44" i="8" a="1"/>
  <c r="F10" i="50" a="1"/>
  <c r="F59" i="56" a="1"/>
  <c r="F49" i="13" a="1"/>
  <c r="F56" i="48" a="1"/>
  <c r="F11" i="7" a="1"/>
  <c r="F58" i="53" a="1"/>
  <c r="F28" i="45" a="1"/>
  <c r="F58" i="59" a="1"/>
  <c r="F40" i="21" a="1"/>
  <c r="F51" i="59" a="1"/>
  <c r="F41" i="31" a="1"/>
  <c r="F49" i="8" a="1"/>
  <c r="F18" i="30" a="1"/>
  <c r="F58" i="58" a="1"/>
  <c r="F58" i="55" a="1"/>
  <c r="F32" i="51" a="1"/>
  <c r="F24" i="8" a="1"/>
  <c r="F26" i="59" a="1"/>
  <c r="F12" i="33" a="1"/>
  <c r="F27" i="52" a="1"/>
  <c r="F28" i="43" a="1"/>
  <c r="F27" i="4" a="1"/>
  <c r="F57" i="14" a="1"/>
  <c r="F18" i="23" a="1"/>
  <c r="F21" i="6" a="1"/>
  <c r="F35" i="14" a="1"/>
  <c r="F45" i="4" a="1"/>
  <c r="F13" i="9" a="1"/>
  <c r="F26" i="53" a="1"/>
  <c r="F12" i="30" a="1"/>
  <c r="F61" i="37" a="1"/>
  <c r="F33" i="58" a="1"/>
  <c r="F24" i="56" a="1"/>
  <c r="F27" i="36" a="1"/>
  <c r="F61" i="14" a="1"/>
  <c r="F16" i="40" a="1"/>
  <c r="F61" i="49" a="1"/>
  <c r="F18" i="53" a="1"/>
  <c r="F40" i="44" a="1"/>
  <c r="F33" i="42" a="1"/>
  <c r="F44" i="51" a="1"/>
  <c r="F52" i="9" a="1"/>
  <c r="F35" i="29" a="1"/>
  <c r="F41" i="11" a="1"/>
  <c r="F56" i="13" a="1"/>
  <c r="F34" i="39" a="1"/>
  <c r="F51" i="50" a="1"/>
  <c r="F25" i="50" a="1"/>
  <c r="F56" i="37" a="1"/>
  <c r="F51" i="56" a="1"/>
  <c r="F11" i="5" a="1"/>
  <c r="F21" i="47" a="1"/>
  <c r="F59" i="39" a="1"/>
  <c r="F26" i="42" a="1"/>
  <c r="F36" i="54" a="1"/>
  <c r="F29" i="35" a="1"/>
  <c r="F59" i="57" a="1"/>
  <c r="F48" i="39" a="1"/>
  <c r="F21" i="32" a="1"/>
  <c r="F58" i="6" a="1"/>
  <c r="F33" i="34" a="1"/>
  <c r="F53" i="8" a="1"/>
  <c r="F60" i="40" a="1"/>
  <c r="F19" i="13" a="1"/>
  <c r="F28" i="50" a="1"/>
  <c r="F51" i="29" a="1"/>
  <c r="F8" i="7" a="1"/>
  <c r="F9" i="49" a="1"/>
  <c r="F13" i="38" a="1"/>
  <c r="F37" i="37" a="1"/>
  <c r="F36" i="13" a="1"/>
  <c r="F60" i="24" a="1"/>
  <c r="F34" i="47" a="1"/>
  <c r="F19" i="20" a="1"/>
  <c r="F58" i="49" a="1"/>
  <c r="F16" i="49" a="1"/>
  <c r="F28" i="8" a="1"/>
  <c r="F27" i="58" a="1"/>
  <c r="F60" i="6" a="1"/>
  <c r="F56" i="57" a="1"/>
  <c r="F61" i="36" a="1"/>
  <c r="F11" i="8" a="1"/>
  <c r="F45" i="12" a="1"/>
  <c r="F8" i="23" a="1"/>
  <c r="F42" i="37" a="1"/>
  <c r="F33" i="36" a="1"/>
  <c r="F33" i="9" a="1"/>
  <c r="F44" i="27" a="1"/>
  <c r="F51" i="34" a="1"/>
  <c r="F19" i="42" a="1"/>
  <c r="F20" i="39" a="1"/>
  <c r="F50" i="55" a="1"/>
  <c r="F29" i="44" a="1"/>
  <c r="F29" i="43" a="1"/>
  <c r="F29" i="36" a="1"/>
  <c r="F53" i="52" a="1"/>
  <c r="F44" i="40" a="1"/>
  <c r="F32" i="13" a="1"/>
  <c r="F51" i="8" a="1"/>
  <c r="F10" i="25" a="1"/>
  <c r="F20" i="12" a="1"/>
  <c r="F53" i="27" a="1"/>
  <c r="F48" i="28" a="1"/>
  <c r="F57" i="45" a="1"/>
  <c r="F29" i="31" a="1"/>
  <c r="F59" i="6" a="1"/>
  <c r="F40" i="55" a="1"/>
  <c r="F45" i="8" a="1"/>
  <c r="F42" i="7" a="1"/>
  <c r="F44" i="38" a="1"/>
  <c r="F27" i="41" a="1"/>
  <c r="F11" i="36" a="1"/>
  <c r="F29" i="8" a="1"/>
  <c r="F16" i="14" a="1"/>
  <c r="F37" i="44" a="1"/>
  <c r="F37" i="13" a="1"/>
  <c r="F52" i="12" a="1"/>
  <c r="F42" i="31" a="1"/>
  <c r="F58" i="51" a="1"/>
  <c r="F58" i="39" a="1"/>
  <c r="F27" i="50" a="1"/>
  <c r="F8" i="22" a="1"/>
  <c r="F12" i="21" a="1"/>
  <c r="F40" i="58" a="1"/>
  <c r="F18" i="29" a="1"/>
  <c r="F49" i="55" a="1"/>
  <c r="F48" i="52" a="1"/>
  <c r="F53" i="45" a="1"/>
  <c r="F24" i="13" a="1"/>
  <c r="F49" i="53" a="1"/>
  <c r="F21" i="41" a="1"/>
  <c r="F10" i="2" a="1"/>
  <c r="F10" i="5" a="1"/>
  <c r="F19" i="26" a="1"/>
  <c r="F9" i="56" a="1"/>
  <c r="F11" i="10" a="1"/>
  <c r="F41" i="9" a="1"/>
  <c r="F35" i="36" a="1"/>
  <c r="F8" i="6" a="1"/>
  <c r="F28" i="40" a="1"/>
  <c r="F21" i="37" a="1"/>
  <c r="F21" i="23" a="1"/>
  <c r="F37" i="30" a="1"/>
  <c r="F61" i="35" a="1"/>
  <c r="F58" i="25" a="1"/>
  <c r="F41" i="44" a="1"/>
  <c r="F60" i="57" a="1"/>
  <c r="F35" i="52" a="1"/>
  <c r="F29" i="54" a="1"/>
  <c r="F25" i="14" a="1"/>
  <c r="F18" i="50" a="1"/>
  <c r="F13" i="56" a="1"/>
  <c r="F42" i="51" a="1"/>
  <c r="F16" i="11" a="1"/>
  <c r="F21" i="24" a="1"/>
  <c r="F29" i="13" a="1"/>
  <c r="F10" i="51" a="1"/>
  <c r="F16" i="29" a="1"/>
  <c r="F45" i="34" a="1"/>
  <c r="F57" i="41" a="1"/>
  <c r="F26" i="31" a="1"/>
  <c r="F18" i="48" a="1"/>
  <c r="F27" i="54" a="1"/>
  <c r="F60" i="39" a="1"/>
  <c r="F58" i="7" a="1"/>
  <c r="F60" i="5" a="1"/>
  <c r="F51" i="55" a="1"/>
  <c r="F18" i="21" a="1"/>
  <c r="F51" i="43" a="1"/>
  <c r="F59" i="48" a="1"/>
  <c r="F48" i="33" a="1"/>
  <c r="F42" i="59" a="1"/>
  <c r="F35" i="13" a="1"/>
  <c r="F37" i="57" a="1"/>
  <c r="F43" i="27" a="1"/>
  <c r="F37" i="2" a="1"/>
  <c r="F56" i="2" a="1"/>
  <c r="F19" i="29" a="1"/>
  <c r="F20" i="48" a="1"/>
  <c r="F60" i="10" a="1"/>
  <c r="F43" i="54" a="1"/>
  <c r="F12" i="37" a="1"/>
  <c r="F32" i="40" a="1"/>
  <c r="F16" i="35" a="1"/>
  <c r="F44" i="47" a="1"/>
  <c r="F8" i="2" a="1"/>
  <c r="F16" i="43" a="1"/>
  <c r="F49" i="37" a="1"/>
  <c r="F9" i="40" a="1"/>
  <c r="F43" i="45" a="1"/>
  <c r="F28" i="55" a="1"/>
  <c r="F19" i="36" a="1"/>
  <c r="F32" i="33" a="1"/>
  <c r="F24" i="50" a="1"/>
  <c r="F16" i="21" a="1"/>
  <c r="F37" i="40" a="1"/>
  <c r="F44" i="22" a="1"/>
  <c r="F61" i="40" a="1"/>
  <c r="F42" i="24" a="1"/>
  <c r="F32" i="53" a="1"/>
  <c r="F59" i="33" a="1"/>
  <c r="F8" i="35" a="1"/>
  <c r="F28" i="5" a="1"/>
  <c r="F53" i="26" a="1"/>
  <c r="F27" i="6" a="1"/>
  <c r="F12" i="57" a="1"/>
  <c r="F26" i="20" a="1"/>
  <c r="F11" i="14" a="1"/>
  <c r="F25" i="32" a="1"/>
  <c r="F9" i="31" a="1"/>
  <c r="F9" i="27" a="1"/>
  <c r="F25" i="33" a="1"/>
  <c r="F36" i="26" a="1"/>
  <c r="F60" i="12" a="1"/>
  <c r="F18" i="47" a="1"/>
  <c r="F52" i="21" a="1"/>
  <c r="F35" i="58" a="1"/>
  <c r="F48" i="57" a="1"/>
  <c r="F45" i="59" a="1"/>
  <c r="F42" i="42" a="1"/>
  <c r="F28" i="47" a="1"/>
  <c r="F18" i="32" a="1"/>
  <c r="F17" i="27" a="1"/>
  <c r="F57" i="9" a="1"/>
  <c r="F60" i="56" a="1"/>
  <c r="F25" i="52" a="1"/>
  <c r="F56" i="45" a="1"/>
  <c r="F42" i="45" a="1"/>
  <c r="F34" i="41" a="1"/>
  <c r="F8" i="55" a="1"/>
  <c r="F36" i="4" a="1"/>
  <c r="F34" i="49" a="1"/>
  <c r="F18" i="35" a="1"/>
  <c r="F43" i="40" a="1"/>
  <c r="F43" i="35" a="1"/>
  <c r="F41" i="20" a="1"/>
  <c r="F21" i="51" a="1"/>
  <c r="F60" i="38" a="1"/>
  <c r="F25" i="35" a="1"/>
  <c r="F13" i="8" a="1"/>
  <c r="F32" i="54" a="1"/>
  <c r="F32" i="2" a="1"/>
  <c r="F59" i="21" a="1"/>
  <c r="F44" i="56" a="1"/>
  <c r="F21" i="27" a="1"/>
  <c r="F17" i="6" a="1"/>
  <c r="F24" i="33" a="1"/>
  <c r="F61" i="28" a="1"/>
  <c r="F32" i="31" a="1"/>
  <c r="F36" i="27" a="1"/>
  <c r="F57" i="22" a="1"/>
  <c r="F41" i="25" a="1"/>
  <c r="F18" i="40" a="1"/>
  <c r="F35" i="40" a="1"/>
  <c r="F53" i="43" a="1"/>
  <c r="F28" i="25" a="1"/>
  <c r="F12" i="39" a="1"/>
  <c r="F51" i="24" a="1"/>
  <c r="F33" i="47" a="1"/>
  <c r="F37" i="31" a="1"/>
  <c r="F27" i="23" a="1"/>
  <c r="F25" i="57" a="1"/>
  <c r="F32" i="45" a="1"/>
  <c r="F26" i="14" a="1"/>
  <c r="F41" i="12" a="1"/>
  <c r="F10" i="44" a="1"/>
  <c r="F51" i="4" a="1"/>
  <c r="F27" i="21" a="1"/>
  <c r="F57" i="23" a="1"/>
  <c r="F13" i="44" a="1"/>
  <c r="F17" i="13" a="1"/>
  <c r="F35" i="35" a="1"/>
  <c r="F25" i="6" a="1"/>
  <c r="F53" i="50" a="1"/>
  <c r="F53" i="23" a="1"/>
  <c r="F13" i="25" a="1"/>
  <c r="F9" i="45" a="1"/>
  <c r="F35" i="27" a="1"/>
  <c r="F25" i="2" a="1"/>
  <c r="F34" i="24" a="1"/>
  <c r="F58" i="9" a="1"/>
  <c r="F13" i="4" a="1"/>
  <c r="F41" i="30" a="1"/>
  <c r="F43" i="34" a="1"/>
  <c r="F56" i="5" a="1"/>
  <c r="F57" i="42" a="1"/>
  <c r="F57" i="48" a="1"/>
  <c r="F13" i="50" a="1"/>
  <c r="F48" i="7" a="1"/>
  <c r="F18" i="11" a="1"/>
  <c r="F61" i="32" a="1"/>
  <c r="F45" i="23" a="1"/>
  <c r="F9" i="43" a="1"/>
  <c r="F40" i="31" a="1"/>
  <c r="F56" i="3" a="1"/>
  <c r="F40" i="50" a="1"/>
  <c r="F27" i="13" a="1"/>
  <c r="F26" i="10" a="1"/>
  <c r="F13" i="57" a="1"/>
  <c r="F51" i="3" a="1"/>
  <c r="F61" i="50" a="1"/>
  <c r="F60" i="53" a="1"/>
  <c r="F61" i="20" a="1"/>
  <c r="F43" i="21" a="1"/>
  <c r="F18" i="41" a="1"/>
  <c r="F25" i="54" a="1"/>
  <c r="F29" i="48" a="1"/>
  <c r="F40" i="32" a="1"/>
  <c r="F59" i="27" a="1"/>
  <c r="F43" i="47" a="1"/>
  <c r="F32" i="38" a="1"/>
  <c r="F26" i="5" a="1"/>
  <c r="F12" i="11" a="1"/>
  <c r="F56" i="23" a="1"/>
  <c r="F40" i="48" a="1"/>
  <c r="F10" i="36" a="1"/>
  <c r="F17" i="9" a="1"/>
  <c r="F43" i="37" a="1"/>
  <c r="F37" i="4" a="1"/>
  <c r="F50" i="20" a="1"/>
  <c r="F35" i="49" a="1"/>
  <c r="F45" i="52" a="1"/>
  <c r="F13" i="51" a="1"/>
  <c r="F53" i="57" a="1"/>
  <c r="F36" i="42" a="1"/>
  <c r="F41" i="28" a="1"/>
  <c r="F33" i="26" a="1"/>
  <c r="F28" i="26" a="1"/>
  <c r="F29" i="37" a="1"/>
  <c r="F56" i="51" a="1"/>
  <c r="F26" i="32" a="1"/>
  <c r="F25" i="20" a="1"/>
  <c r="F50" i="59" a="1"/>
  <c r="F58" i="50" a="1"/>
  <c r="F57" i="3" a="1"/>
  <c r="F40" i="22" a="1"/>
  <c r="F34" i="7" a="1"/>
  <c r="F60" i="4" a="1"/>
  <c r="F36" i="44" a="1"/>
  <c r="F51" i="22" a="1"/>
  <c r="F52" i="31" a="1"/>
  <c r="F17" i="7" a="1"/>
  <c r="F58" i="21" a="1"/>
  <c r="F25" i="38" a="1"/>
  <c r="F28" i="58" a="1"/>
  <c r="F45" i="49" a="1"/>
  <c r="F8" i="39" a="1"/>
  <c r="F57" i="27" a="1"/>
  <c r="F43" i="29" a="1"/>
  <c r="F58" i="28" a="1"/>
  <c r="F37" i="28" a="1"/>
  <c r="F12" i="49" a="1"/>
  <c r="F40" i="13" a="1"/>
  <c r="F43" i="48" a="1"/>
  <c r="F44" i="24" a="1"/>
  <c r="F18" i="43" a="1"/>
  <c r="F26" i="54" a="1"/>
  <c r="F36" i="39" a="1"/>
  <c r="F61" i="10" a="1"/>
  <c r="F44" i="43" a="1"/>
  <c r="F27" i="34" a="1"/>
  <c r="F32" i="20" a="1"/>
  <c r="F57" i="20" a="1"/>
  <c r="F52" i="47" a="1"/>
  <c r="F45" i="45" a="1"/>
  <c r="F52" i="32" a="1"/>
  <c r="F24" i="59" a="1"/>
  <c r="F27" i="39" a="1"/>
  <c r="F42" i="14" a="1"/>
  <c r="F37" i="36" a="1"/>
  <c r="F13" i="39" a="1"/>
  <c r="F36" i="34" a="1"/>
  <c r="F41" i="58" a="1"/>
  <c r="F32" i="11" a="1"/>
  <c r="F42" i="57" a="1"/>
  <c r="F32" i="26" a="1"/>
  <c r="F45" i="2" a="1"/>
  <c r="F16" i="47" a="1"/>
  <c r="F59" i="12" a="1"/>
  <c r="F41" i="23" a="1"/>
  <c r="F57" i="50" a="1"/>
  <c r="F11" i="54" a="1"/>
  <c r="F58" i="52" a="1"/>
  <c r="F10" i="32" a="1"/>
  <c r="F43" i="55" a="1"/>
  <c r="F41" i="41" a="1"/>
  <c r="F59" i="29" a="1"/>
  <c r="F20" i="13" a="1"/>
  <c r="F17" i="38" a="1"/>
  <c r="F50" i="33" a="1"/>
  <c r="F56" i="39" a="1"/>
  <c r="F29" i="11" a="1"/>
  <c r="F48" i="32" a="1"/>
  <c r="F10" i="40" a="1"/>
  <c r="F48" i="26" a="1"/>
  <c r="F42" i="13" a="1"/>
  <c r="F13" i="23" a="1"/>
  <c r="F53" i="48" a="1"/>
  <c r="F40" i="14" a="1"/>
  <c r="F17" i="28" a="1"/>
  <c r="F11" i="42" a="1"/>
  <c r="F25" i="22" a="1"/>
  <c r="F33" i="40" a="1"/>
  <c r="F17" i="21" a="1"/>
  <c r="F24" i="53" a="1"/>
  <c r="F25" i="56" a="1"/>
  <c r="F59" i="53" a="1"/>
  <c r="F12" i="51" a="1"/>
  <c r="F33" i="12" a="1"/>
  <c r="F50" i="32" a="1"/>
  <c r="F33" i="8" a="1"/>
  <c r="F25" i="31" a="1"/>
  <c r="F18" i="20" a="1"/>
  <c r="F16" i="36" a="1"/>
  <c r="F13" i="36" a="1"/>
  <c r="F13" i="47" a="1"/>
  <c r="F11" i="57" a="1"/>
  <c r="F48" i="20" a="1"/>
  <c r="F50" i="44" a="1"/>
  <c r="F24" i="51" a="1"/>
  <c r="F61" i="4" a="1"/>
  <c r="F49" i="50" a="1"/>
  <c r="F57" i="52" a="1"/>
  <c r="F59" i="5" a="1"/>
  <c r="F44" i="52" a="1"/>
  <c r="F40" i="7" a="1"/>
  <c r="F20" i="6" a="1"/>
  <c r="F49" i="25" a="1"/>
  <c r="F11" i="45" a="1"/>
  <c r="F13" i="48" a="1"/>
  <c r="F48" i="56" a="1"/>
  <c r="F52" i="11" a="1"/>
  <c r="F9" i="30" a="1"/>
  <c r="F16" i="55" a="1"/>
  <c r="F48" i="2" a="1"/>
  <c r="F18" i="9" a="1"/>
  <c r="F17" i="58" a="1"/>
  <c r="F9" i="32" a="1"/>
  <c r="F8" i="20" a="1"/>
  <c r="F43" i="49" a="1"/>
  <c r="F34" i="37" a="1"/>
  <c r="F59" i="9" a="1"/>
  <c r="F57" i="58" a="1"/>
  <c r="F9" i="2" a="1"/>
  <c r="F33" i="25" a="1"/>
  <c r="F17" i="31" a="1"/>
  <c r="F44" i="35" a="1"/>
  <c r="F36" i="21" a="1"/>
  <c r="F19" i="14" a="1"/>
  <c r="F48" i="59" a="1"/>
  <c r="F11" i="23" a="1"/>
  <c r="F26" i="39" a="1"/>
  <c r="F12" i="12" a="1"/>
  <c r="F35" i="7" a="1"/>
  <c r="F48" i="30" a="1"/>
  <c r="F9" i="28" a="1"/>
  <c r="F41" i="53" a="1"/>
  <c r="F60" i="41" a="1"/>
  <c r="F37" i="11" a="1"/>
  <c r="F24" i="11" a="1"/>
  <c r="F45" i="43" a="1"/>
  <c r="F52" i="25" a="1"/>
  <c r="F35" i="31" a="1"/>
  <c r="F56" i="11" a="1"/>
  <c r="F56" i="24" a="1"/>
  <c r="F18" i="22" a="1"/>
  <c r="F53" i="21" a="1"/>
  <c r="F36" i="11" a="1"/>
  <c r="F35" i="53" a="1"/>
  <c r="F43" i="14" a="1"/>
  <c r="F25" i="42" a="1"/>
  <c r="F26" i="41" a="1"/>
  <c r="F25" i="58" a="1"/>
  <c r="F34" i="40" a="1"/>
  <c r="F26" i="24" a="1"/>
  <c r="F35" i="8" a="1"/>
  <c r="F48" i="41" a="1"/>
  <c r="F25" i="7" a="1"/>
  <c r="F12" i="36" a="1"/>
  <c r="F35" i="47" a="1"/>
  <c r="F18" i="27" a="1"/>
  <c r="F37" i="26" a="1"/>
  <c r="F59" i="34" a="1"/>
  <c r="F28" i="48" a="1"/>
  <c r="F19" i="45" a="1"/>
  <c r="F58" i="5" a="1"/>
  <c r="F21" i="14" a="1"/>
  <c r="F49" i="52" a="1"/>
  <c r="F52" i="39" a="1"/>
  <c r="F28" i="21" a="1"/>
  <c r="F32" i="37" a="1"/>
  <c r="F44" i="21" a="1"/>
  <c r="F53" i="32" a="1"/>
  <c r="F21" i="13" a="1"/>
  <c r="F35" i="59" a="1"/>
  <c r="F28" i="2" a="1"/>
  <c r="F61" i="11" a="1"/>
  <c r="F60" i="45" a="1"/>
  <c r="F20" i="53" a="1"/>
  <c r="F59" i="24" a="1"/>
  <c r="F20" i="40" a="1"/>
  <c r="F11" i="59" a="1"/>
  <c r="F16" i="30" a="1"/>
  <c r="F37" i="50" a="1"/>
  <c r="F53" i="53" a="1"/>
  <c r="F27" i="48" a="1"/>
  <c r="F35" i="42" a="1"/>
  <c r="F8" i="59" a="1"/>
  <c r="F16" i="38" a="1"/>
  <c r="F16" i="12" a="1"/>
  <c r="F12" i="5" a="1"/>
  <c r="F29" i="4" a="1"/>
  <c r="F34" i="42" a="1"/>
  <c r="F12" i="58" a="1"/>
  <c r="F60" i="55" a="1"/>
  <c r="F58" i="13" a="1"/>
  <c r="F33" i="56" a="1"/>
  <c r="F11" i="55" a="1"/>
  <c r="F58" i="4" a="1"/>
  <c r="F12" i="9" a="1"/>
  <c r="F20" i="44" a="1"/>
  <c r="F53" i="55" a="1"/>
  <c r="F29" i="39" a="1"/>
  <c r="F24" i="10" a="1"/>
  <c r="F11" i="4" a="1"/>
  <c r="F36" i="23" a="1"/>
  <c r="F51" i="28" a="1"/>
  <c r="F11" i="41" a="1"/>
  <c r="F32" i="35" a="1"/>
  <c r="F56" i="12" a="1"/>
  <c r="F29" i="38" a="1"/>
  <c r="F57" i="10" a="1"/>
  <c r="F26" i="29" a="1"/>
  <c r="F10" i="34" a="1"/>
  <c r="F20" i="52" a="1"/>
  <c r="F36" i="50" a="1"/>
  <c r="F13" i="14" a="1"/>
  <c r="F36" i="2" a="1"/>
  <c r="F18" i="26" a="1"/>
  <c r="F37" i="52" a="1"/>
  <c r="F11" i="52" a="1"/>
  <c r="F8" i="5" a="1"/>
  <c r="F25" i="10" a="1"/>
  <c r="F18" i="8" a="1"/>
  <c r="F13" i="37" a="1"/>
  <c r="F21" i="35" a="1"/>
  <c r="F43" i="7" a="1"/>
  <c r="F52" i="53" a="1"/>
  <c r="F8" i="53" a="1"/>
  <c r="F21" i="8" a="1"/>
  <c r="F56" i="36" a="1"/>
  <c r="F43" i="20" a="1"/>
  <c r="F34" i="27" a="1"/>
  <c r="F41" i="39" a="1"/>
  <c r="F59" i="26" a="1"/>
  <c r="F9" i="3" a="1"/>
  <c r="F35" i="10" a="1"/>
  <c r="F58" i="44" a="1"/>
  <c r="F17" i="43" a="1"/>
  <c r="F42" i="47" a="1"/>
  <c r="F61" i="7" a="1"/>
  <c r="F50" i="49" a="1"/>
  <c r="F19" i="2" a="1"/>
  <c r="F32" i="56" a="1"/>
  <c r="F12" i="7" a="1"/>
  <c r="F37" i="42" a="1"/>
  <c r="F53" i="3" a="1"/>
  <c r="F28" i="54" a="1"/>
  <c r="F20" i="54" a="1"/>
  <c r="F45" i="3" a="1"/>
  <c r="F42" i="50" a="1"/>
  <c r="F18" i="37" a="1"/>
  <c r="F27" i="11" a="1"/>
  <c r="F25" i="9" a="1"/>
  <c r="F53" i="41" a="1"/>
  <c r="F49" i="38" a="1"/>
  <c r="F48" i="22" a="1"/>
  <c r="F50" i="38" a="1"/>
  <c r="F32" i="59" a="1"/>
  <c r="F50" i="31" a="1"/>
  <c r="F36" i="57" a="1"/>
  <c r="F45" i="26" a="1"/>
  <c r="F28" i="14" a="1"/>
  <c r="F16" i="25" a="1"/>
  <c r="F10" i="39" a="1"/>
  <c r="F26" i="11" a="1"/>
  <c r="F27" i="10" a="1"/>
  <c r="F41" i="7" a="1"/>
  <c r="F28" i="33" a="1"/>
  <c r="F29" i="28" a="1"/>
  <c r="F36" i="14" a="1"/>
  <c r="F26" i="8" a="1"/>
  <c r="F25" i="8" a="1"/>
  <c r="F50" i="9" a="1"/>
  <c r="F59" i="43" a="1"/>
  <c r="F17" i="3" a="1"/>
  <c r="F61" i="21" a="1"/>
  <c r="F40" i="59" a="1"/>
  <c r="F8" i="41" a="1"/>
  <c r="F25" i="28" a="1"/>
  <c r="F57" i="39" a="1"/>
  <c r="F25" i="51" a="1"/>
  <c r="F56" i="21" a="1"/>
  <c r="F44" i="53" a="1"/>
  <c r="F19" i="56" a="1"/>
  <c r="F41" i="3" a="1"/>
  <c r="F43" i="10" a="1"/>
  <c r="F41" i="38" a="1"/>
  <c r="F51" i="31" a="1"/>
  <c r="F11" i="43" a="1"/>
  <c r="F33" i="20" a="1"/>
  <c r="F43" i="11" a="1"/>
  <c r="F41" i="45" a="1"/>
  <c r="F34" i="11" a="1"/>
  <c r="F27" i="25" a="1"/>
  <c r="F52" i="14" a="1"/>
  <c r="F60" i="30" a="1"/>
  <c r="F16" i="53" a="1"/>
  <c r="F18" i="59" a="1"/>
  <c r="F25" i="27" a="1"/>
  <c r="F32" i="39" a="1"/>
  <c r="F24" i="34" a="1"/>
  <c r="F35" i="44" a="1"/>
  <c r="F16" i="50" a="1"/>
  <c r="F13" i="54" a="1"/>
  <c r="F26" i="38" a="1"/>
  <c r="F21" i="33" a="1"/>
  <c r="F17" i="36" a="1"/>
  <c r="F29" i="30" a="1"/>
  <c r="F9" i="10" a="1"/>
  <c r="F10" i="43" a="1"/>
  <c r="F36" i="53" a="1"/>
  <c r="F44" i="33" a="1"/>
  <c r="F9" i="9" a="1"/>
  <c r="F29" i="10" a="1"/>
  <c r="F28" i="13" a="1"/>
  <c r="F17" i="49" a="1"/>
  <c r="F9" i="52" a="1"/>
  <c r="F21" i="29" a="1"/>
  <c r="F17" i="50" a="1"/>
  <c r="F41" i="51" a="1"/>
  <c r="F8" i="25" a="1"/>
  <c r="F45" i="47" a="1"/>
  <c r="F17" i="37" a="1"/>
  <c r="F43" i="2" a="1"/>
  <c r="F18" i="58" a="1"/>
  <c r="F27" i="31" a="1"/>
  <c r="F44" i="50" a="1"/>
  <c r="F10" i="23" a="1"/>
  <c r="F9" i="38" a="1"/>
  <c r="F36" i="30" a="1"/>
  <c r="F41" i="47" a="1"/>
  <c r="F8" i="36" a="1"/>
  <c r="F28" i="6" a="1"/>
  <c r="F37" i="9" a="1"/>
  <c r="F33" i="51" a="1"/>
  <c r="F9" i="59" a="1"/>
  <c r="F9" i="33" a="1"/>
  <c r="F33" i="48" a="1"/>
  <c r="F41" i="2" a="1"/>
  <c r="F27" i="8" a="1"/>
  <c r="F42" i="54" a="1"/>
  <c r="F16" i="51" a="1"/>
  <c r="F52" i="24" a="1"/>
  <c r="F19" i="12" a="1"/>
  <c r="F40" i="3" a="1"/>
  <c r="F20" i="8" a="1"/>
  <c r="F21" i="9" a="1"/>
  <c r="F27" i="47" a="1"/>
  <c r="F43" i="3" a="1"/>
  <c r="F58" i="31" a="1"/>
  <c r="F26" i="57" a="1"/>
  <c r="F42" i="44" a="1"/>
  <c r="F51" i="37" a="1"/>
  <c r="F40" i="42" a="1"/>
  <c r="F34" i="28" a="1"/>
  <c r="F33" i="57" a="1"/>
  <c r="F50" i="58" a="1"/>
  <c r="F18" i="34" a="1"/>
  <c r="F34" i="43" a="1"/>
  <c r="F10" i="53" a="1"/>
  <c r="F40" i="40" a="1"/>
  <c r="F11" i="48" a="1"/>
  <c r="F29" i="2" a="1"/>
  <c r="F60" i="58" a="1"/>
  <c r="F21" i="48" a="1"/>
  <c r="F61" i="45" a="1"/>
  <c r="F18" i="13" a="1"/>
  <c r="F17" i="20" a="1"/>
  <c r="F24" i="35" a="1"/>
  <c r="F42" i="49" a="1"/>
  <c r="F35" i="45" a="1"/>
  <c r="F19" i="7" a="1"/>
  <c r="F58" i="35" a="1"/>
  <c r="F56" i="31" a="1"/>
  <c r="F50" i="21" a="1"/>
  <c r="F29" i="6" a="1"/>
  <c r="F29" i="41" a="1"/>
  <c r="F51" i="25" a="1"/>
  <c r="F45" i="56" a="1"/>
  <c r="F51" i="49" a="1"/>
  <c r="F51" i="27" a="1"/>
  <c r="F33" i="39" a="1"/>
  <c r="F34" i="20" a="1"/>
  <c r="F51" i="32" a="1"/>
  <c r="F59" i="14" a="1"/>
  <c r="F42" i="26" a="1"/>
  <c r="F34" i="36" a="1"/>
  <c r="F12" i="6" a="1"/>
  <c r="F59" i="13" a="1"/>
  <c r="F43" i="56" a="1"/>
  <c r="F16" i="20" a="1"/>
  <c r="F61" i="59" a="1"/>
  <c r="F32" i="47" a="1"/>
  <c r="F12" i="27" a="1"/>
  <c r="F18" i="6" a="1"/>
  <c r="F24" i="39" a="1"/>
  <c r="F29" i="56" a="1"/>
  <c r="F10" i="14" a="1"/>
  <c r="F21" i="54" a="1"/>
  <c r="F36" i="35" a="1"/>
  <c r="F18" i="42" a="1"/>
  <c r="F53" i="12" a="1"/>
  <c r="F27" i="49" a="1"/>
  <c r="F61" i="44" a="1"/>
  <c r="F9" i="8" a="1"/>
  <c r="F42" i="9" a="1"/>
  <c r="F12" i="28" a="1"/>
  <c r="F17" i="59" a="1"/>
  <c r="F9" i="22" a="1"/>
  <c r="F16" i="41" a="1"/>
  <c r="F18" i="39" a="1"/>
  <c r="F40" i="11" a="1"/>
  <c r="F21" i="22" a="1"/>
  <c r="F35" i="55" a="1"/>
  <c r="F16" i="22" a="1"/>
  <c r="F18" i="57" a="1"/>
  <c r="F37" i="59" a="1"/>
  <c r="F10" i="3" a="1"/>
  <c r="F29" i="33" a="1"/>
  <c r="F29" i="25" a="1"/>
  <c r="F53" i="39" a="1"/>
  <c r="F40" i="20" a="1"/>
  <c r="F58" i="30" a="1"/>
  <c r="F51" i="14" a="1"/>
  <c r="F51" i="6" a="1"/>
  <c r="F9" i="24" a="1"/>
  <c r="F32" i="42" a="1"/>
  <c r="F9" i="54" a="1"/>
  <c r="F61" i="31" a="1"/>
  <c r="F45" i="32" a="1"/>
  <c r="F17" i="57" a="1"/>
  <c r="F50" i="53" a="1"/>
  <c r="F44" i="34" a="1"/>
  <c r="F34" i="57" a="1"/>
  <c r="F19" i="48" a="1"/>
  <c r="F48" i="43" a="1"/>
  <c r="F35" i="24" a="1"/>
  <c r="F50" i="14" a="1"/>
  <c r="F58" i="56" a="1"/>
  <c r="F52" i="13" a="1"/>
  <c r="F57" i="35" a="1"/>
  <c r="F32" i="58" a="1"/>
  <c r="F60" i="33" a="1"/>
  <c r="F42" i="21" a="1"/>
  <c r="F25" i="45" a="1"/>
  <c r="F42" i="10" a="1"/>
  <c r="F37" i="41" a="1"/>
  <c r="F50" i="13" a="1"/>
  <c r="F48" i="4" a="1"/>
  <c r="F58" i="57" a="1"/>
  <c r="F32" i="30" a="1"/>
  <c r="F21" i="12" a="1"/>
  <c r="F17" i="14" a="1"/>
  <c r="F40" i="26" a="1"/>
  <c r="F33" i="24" a="1"/>
  <c r="F21" i="57" a="1"/>
  <c r="F45" i="54" a="1"/>
  <c r="F37" i="22" a="1"/>
  <c r="F57" i="54" a="1"/>
  <c r="F59" i="37" a="1"/>
  <c r="F45" i="14" a="1"/>
  <c r="F28" i="28" a="1"/>
  <c r="F59" i="55" a="1"/>
  <c r="F16" i="57" a="1"/>
  <c r="F34" i="31" a="1"/>
  <c r="F19" i="6" a="1"/>
  <c r="F60" i="34" a="1"/>
  <c r="F20" i="22" a="1"/>
  <c r="F51" i="47" a="1"/>
  <c r="F8" i="54" a="1"/>
  <c r="F18" i="55" a="1"/>
  <c r="F19" i="34" a="1"/>
  <c r="F24" i="44" a="1"/>
  <c r="F9" i="42" a="1"/>
  <c r="F21" i="42" a="1"/>
  <c r="F59" i="45" a="1"/>
  <c r="F8" i="58" a="1"/>
  <c r="F10" i="30" a="1"/>
  <c r="F24" i="27" a="1"/>
  <c r="F17" i="23" a="1"/>
  <c r="F25" i="55" a="1"/>
  <c r="F41" i="59" a="1"/>
  <c r="F16" i="23" a="1"/>
  <c r="F20" i="59" a="1"/>
  <c r="F50" i="28" a="1"/>
  <c r="F53" i="24" a="1"/>
  <c r="F24" i="30" a="1"/>
  <c r="F24" i="30" l="1"/>
  <c r="F53" i="24"/>
  <c r="F50" i="28"/>
  <c r="F20" i="59"/>
  <c r="F16" i="23"/>
  <c r="F41" i="59"/>
  <c r="F25" i="55"/>
  <c r="F17" i="23"/>
  <c r="F24" i="27"/>
  <c r="F10" i="30"/>
  <c r="F8" i="58"/>
  <c r="F59" i="45"/>
  <c r="F21" i="42"/>
  <c r="F9" i="42"/>
  <c r="F24" i="44"/>
  <c r="F19" i="34"/>
  <c r="F18" i="55"/>
  <c r="F8" i="54"/>
  <c r="F51" i="47"/>
  <c r="F20" i="22"/>
  <c r="F60" i="34"/>
  <c r="F19" i="6"/>
  <c r="F34" i="31"/>
  <c r="F16" i="57"/>
  <c r="F59" i="55"/>
  <c r="F28" i="28"/>
  <c r="F45" i="14"/>
  <c r="F59" i="37"/>
  <c r="F57" i="54"/>
  <c r="F37" i="22"/>
  <c r="F45" i="54"/>
  <c r="F21" i="57"/>
  <c r="F33" i="24"/>
  <c r="F40" i="26"/>
  <c r="F17" i="14"/>
  <c r="F21" i="12"/>
  <c r="F32" i="30"/>
  <c r="F58" i="57"/>
  <c r="F48" i="4"/>
  <c r="F50" i="13"/>
  <c r="F37" i="41"/>
  <c r="F42" i="10"/>
  <c r="F25" i="45"/>
  <c r="F42" i="21"/>
  <c r="F60" i="33"/>
  <c r="F32" i="58"/>
  <c r="F57" i="35"/>
  <c r="F52" i="13"/>
  <c r="F58" i="56"/>
  <c r="F50" i="14"/>
  <c r="F35" i="24"/>
  <c r="F48" i="43"/>
  <c r="F19" i="48"/>
  <c r="F34" i="57"/>
  <c r="F44" i="34"/>
  <c r="F50" i="53"/>
  <c r="F17" i="57"/>
  <c r="F45" i="32"/>
  <c r="F61" i="31"/>
  <c r="F9" i="54"/>
  <c r="F32" i="42"/>
  <c r="F9" i="24"/>
  <c r="F51" i="6"/>
  <c r="F51" i="14"/>
  <c r="F58" i="30"/>
  <c r="F40" i="20"/>
  <c r="F53" i="39"/>
  <c r="F29" i="25"/>
  <c r="F29" i="33"/>
  <c r="F10" i="3"/>
  <c r="F37" i="59"/>
  <c r="F18" i="57"/>
  <c r="F16" i="22"/>
  <c r="F35" i="55"/>
  <c r="F21" i="22"/>
  <c r="F40" i="11"/>
  <c r="F18" i="39"/>
  <c r="F16" i="41"/>
  <c r="F9" i="22"/>
  <c r="F17" i="59"/>
  <c r="F12" i="28"/>
  <c r="F42" i="9"/>
  <c r="F9" i="8"/>
  <c r="F61" i="44"/>
  <c r="F27" i="49"/>
  <c r="F53" i="12"/>
  <c r="F18" i="42"/>
  <c r="F36" i="35"/>
  <c r="F21" i="54"/>
  <c r="F10" i="14"/>
  <c r="F29" i="56"/>
  <c r="F24" i="39"/>
  <c r="F18" i="6"/>
  <c r="F12" i="27"/>
  <c r="F32" i="47"/>
  <c r="F61" i="59"/>
  <c r="F16" i="20"/>
  <c r="F43" i="56"/>
  <c r="F59" i="13"/>
  <c r="F12" i="6"/>
  <c r="F34" i="36"/>
  <c r="F42" i="26"/>
  <c r="F59" i="14"/>
  <c r="F51" i="32"/>
  <c r="F34" i="20"/>
  <c r="F33" i="39"/>
  <c r="F51" i="27"/>
  <c r="F51" i="49"/>
  <c r="F45" i="56"/>
  <c r="F51" i="25"/>
  <c r="F29" i="41"/>
  <c r="F29" i="6"/>
  <c r="F50" i="21"/>
  <c r="F56" i="31"/>
  <c r="F58" i="35"/>
  <c r="F19" i="7"/>
  <c r="F35" i="45"/>
  <c r="F42" i="49"/>
  <c r="F24" i="35"/>
  <c r="F17" i="20"/>
  <c r="F18" i="13"/>
  <c r="F61" i="45"/>
  <c r="F21" i="48"/>
  <c r="F60" i="58"/>
  <c r="F29" i="2"/>
  <c r="F11" i="48"/>
  <c r="F40" i="40"/>
  <c r="F10" i="53"/>
  <c r="F34" i="43"/>
  <c r="F18" i="34"/>
  <c r="F50" i="58"/>
  <c r="F33" i="57"/>
  <c r="F34" i="28"/>
  <c r="F40" i="42"/>
  <c r="F51" i="37"/>
  <c r="F42" i="44"/>
  <c r="F26" i="57"/>
  <c r="F58" i="31"/>
  <c r="F43" i="3"/>
  <c r="F27" i="47"/>
  <c r="F21" i="9"/>
  <c r="F20" i="8"/>
  <c r="F40" i="3"/>
  <c r="F19" i="12"/>
  <c r="F52" i="24"/>
  <c r="F16" i="51"/>
  <c r="F42" i="54"/>
  <c r="F27" i="8"/>
  <c r="F41" i="2"/>
  <c r="F33" i="48"/>
  <c r="F9" i="33"/>
  <c r="F9" i="59"/>
  <c r="F33" i="51"/>
  <c r="F37" i="9"/>
  <c r="F28" i="6"/>
  <c r="F8" i="36"/>
  <c r="F41" i="47"/>
  <c r="F36" i="30"/>
  <c r="F9" i="38"/>
  <c r="F10" i="23"/>
  <c r="F44" i="50"/>
  <c r="F27" i="31"/>
  <c r="F18" i="58"/>
  <c r="F43" i="2"/>
  <c r="F17" i="37"/>
  <c r="F45" i="47"/>
  <c r="F8" i="25"/>
  <c r="F41" i="51"/>
  <c r="F17" i="50"/>
  <c r="F21" i="29"/>
  <c r="F9" i="52"/>
  <c r="F17" i="49"/>
  <c r="F28" i="13"/>
  <c r="F29" i="10"/>
  <c r="F9" i="9"/>
  <c r="F44" i="33"/>
  <c r="F36" i="53"/>
  <c r="F10" i="43"/>
  <c r="F9" i="10"/>
  <c r="F29" i="30"/>
  <c r="F17" i="36"/>
  <c r="F21" i="33"/>
  <c r="F26" i="38"/>
  <c r="F13" i="54"/>
  <c r="F16" i="50"/>
  <c r="F35" i="44"/>
  <c r="F24" i="34"/>
  <c r="F32" i="39"/>
  <c r="F25" i="27"/>
  <c r="F18" i="59"/>
  <c r="F16" i="53"/>
  <c r="F60" i="30"/>
  <c r="F52" i="14"/>
  <c r="F27" i="25"/>
  <c r="F34" i="11"/>
  <c r="F41" i="45"/>
  <c r="F43" i="11"/>
  <c r="F33" i="20"/>
  <c r="F11" i="43"/>
  <c r="F51" i="31"/>
  <c r="F41" i="38"/>
  <c r="F43" i="10"/>
  <c r="F41" i="3"/>
  <c r="F19" i="56"/>
  <c r="F44" i="53"/>
  <c r="F56" i="21"/>
  <c r="F25" i="51"/>
  <c r="F57" i="39"/>
  <c r="F25" i="28"/>
  <c r="F8" i="41"/>
  <c r="F40" i="59"/>
  <c r="F61" i="21"/>
  <c r="F17" i="3"/>
  <c r="F59" i="43"/>
  <c r="F50" i="9"/>
  <c r="F25" i="8"/>
  <c r="F26" i="8"/>
  <c r="F36" i="14"/>
  <c r="F29" i="28"/>
  <c r="F28" i="33"/>
  <c r="F41" i="7"/>
  <c r="F27" i="10"/>
  <c r="F26" i="11"/>
  <c r="F10" i="39"/>
  <c r="F16" i="25"/>
  <c r="F28" i="14"/>
  <c r="F45" i="26"/>
  <c r="F36" i="57"/>
  <c r="F50" i="31"/>
  <c r="F32" i="59"/>
  <c r="F50" i="38"/>
  <c r="F48" i="22"/>
  <c r="F49" i="38"/>
  <c r="F53" i="41"/>
  <c r="F25" i="9"/>
  <c r="F27" i="11"/>
  <c r="F18" i="37"/>
  <c r="F42" i="50"/>
  <c r="F45" i="3"/>
  <c r="F20" i="54"/>
  <c r="F28" i="54"/>
  <c r="F53" i="3"/>
  <c r="F37" i="42"/>
  <c r="F12" i="7"/>
  <c r="F32" i="56"/>
  <c r="F19" i="2"/>
  <c r="F50" i="49"/>
  <c r="F61" i="7"/>
  <c r="F42" i="47"/>
  <c r="F17" i="43"/>
  <c r="F58" i="44"/>
  <c r="F35" i="10"/>
  <c r="F9" i="3"/>
  <c r="F59" i="26"/>
  <c r="F41" i="39"/>
  <c r="F34" i="27"/>
  <c r="F43" i="20"/>
  <c r="F56" i="36"/>
  <c r="F21" i="8"/>
  <c r="F8" i="53"/>
  <c r="F52" i="53"/>
  <c r="F43" i="7"/>
  <c r="F21" i="35"/>
  <c r="F13" i="37"/>
  <c r="F18" i="8"/>
  <c r="F25" i="10"/>
  <c r="F8" i="5"/>
  <c r="F11" i="52"/>
  <c r="F37" i="52"/>
  <c r="F18" i="26"/>
  <c r="F36" i="2"/>
  <c r="F13" i="14"/>
  <c r="F36" i="50"/>
  <c r="F20" i="52"/>
  <c r="F10" i="34"/>
  <c r="F26" i="29"/>
  <c r="F57" i="10"/>
  <c r="F29" i="38"/>
  <c r="F56" i="12"/>
  <c r="F32" i="35"/>
  <c r="F11" i="41"/>
  <c r="F51" i="28"/>
  <c r="F36" i="23"/>
  <c r="F11" i="4"/>
  <c r="F24" i="10"/>
  <c r="F29" i="39"/>
  <c r="F53" i="55"/>
  <c r="F20" i="44"/>
  <c r="F12" i="9"/>
  <c r="F58" i="4"/>
  <c r="F11" i="55"/>
  <c r="F33" i="56"/>
  <c r="F58" i="13"/>
  <c r="F60" i="55"/>
  <c r="F12" i="58"/>
  <c r="F34" i="42"/>
  <c r="F29" i="4"/>
  <c r="F12" i="5"/>
  <c r="F16" i="12"/>
  <c r="F16" i="38"/>
  <c r="F8" i="59"/>
  <c r="F35" i="42"/>
  <c r="F27" i="48"/>
  <c r="F53" i="53"/>
  <c r="F37" i="50"/>
  <c r="F16" i="30"/>
  <c r="F11" i="59"/>
  <c r="F20" i="40"/>
  <c r="F59" i="24"/>
  <c r="F20" i="53"/>
  <c r="F60" i="45"/>
  <c r="F61" i="11"/>
  <c r="F28" i="2"/>
  <c r="F35" i="59"/>
  <c r="F21" i="13"/>
  <c r="F53" i="32"/>
  <c r="F44" i="21"/>
  <c r="F32" i="37"/>
  <c r="F28" i="21"/>
  <c r="F52" i="39"/>
  <c r="F49" i="52"/>
  <c r="F21" i="14"/>
  <c r="F58" i="5"/>
  <c r="F19" i="45"/>
  <c r="F28" i="48"/>
  <c r="F59" i="34"/>
  <c r="F37" i="26"/>
  <c r="F18" i="27"/>
  <c r="F35" i="47"/>
  <c r="F12" i="36"/>
  <c r="F25" i="7"/>
  <c r="F48" i="41"/>
  <c r="F35" i="8"/>
  <c r="F26" i="24"/>
  <c r="F34" i="40"/>
  <c r="F25" i="58"/>
  <c r="F26" i="41"/>
  <c r="F25" i="42"/>
  <c r="F43" i="14"/>
  <c r="F35" i="53"/>
  <c r="F36" i="11"/>
  <c r="F53" i="21"/>
  <c r="F18" i="22"/>
  <c r="F56" i="24"/>
  <c r="F56" i="11"/>
  <c r="F35" i="31"/>
  <c r="F52" i="25"/>
  <c r="F45" i="43"/>
  <c r="F24" i="11"/>
  <c r="F37" i="11"/>
  <c r="F60" i="41"/>
  <c r="F41" i="53"/>
  <c r="F9" i="28"/>
  <c r="F48" i="30"/>
  <c r="F35" i="7"/>
  <c r="F12" i="12"/>
  <c r="F26" i="39"/>
  <c r="F11" i="23"/>
  <c r="F48" i="59"/>
  <c r="F19" i="14"/>
  <c r="F36" i="21"/>
  <c r="F44" i="35"/>
  <c r="F17" i="31"/>
  <c r="F33" i="25"/>
  <c r="F9" i="2"/>
  <c r="F57" i="58"/>
  <c r="F59" i="9"/>
  <c r="F34" i="37"/>
  <c r="F43" i="49"/>
  <c r="F8" i="20"/>
  <c r="F9" i="32"/>
  <c r="F17" i="58"/>
  <c r="F18" i="9"/>
  <c r="F48" i="2"/>
  <c r="F16" i="55"/>
  <c r="F9" i="30"/>
  <c r="F52" i="11"/>
  <c r="F48" i="56"/>
  <c r="F13" i="48"/>
  <c r="F11" i="45"/>
  <c r="F49" i="25"/>
  <c r="F20" i="6"/>
  <c r="F40" i="7"/>
  <c r="F44" i="52"/>
  <c r="F59" i="5"/>
  <c r="F57" i="52"/>
  <c r="F49" i="50"/>
  <c r="F61" i="4"/>
  <c r="F24" i="51"/>
  <c r="F50" i="44"/>
  <c r="F48" i="20"/>
  <c r="F11" i="57"/>
  <c r="F13" i="47"/>
  <c r="F13" i="36"/>
  <c r="F16" i="36"/>
  <c r="F18" i="20"/>
  <c r="F25" i="31"/>
  <c r="F33" i="8"/>
  <c r="F50" i="32"/>
  <c r="F33" i="12"/>
  <c r="F12" i="51"/>
  <c r="F59" i="53"/>
  <c r="F25" i="56"/>
  <c r="F24" i="53"/>
  <c r="F17" i="21"/>
  <c r="F33" i="40"/>
  <c r="F25" i="22"/>
  <c r="F11" i="42"/>
  <c r="F17" i="28"/>
  <c r="F40" i="14"/>
  <c r="F53" i="48"/>
  <c r="F13" i="23"/>
  <c r="F42" i="13"/>
  <c r="F48" i="26"/>
  <c r="F10" i="40"/>
  <c r="F48" i="32"/>
  <c r="F29" i="11"/>
  <c r="F56" i="39"/>
  <c r="F50" i="33"/>
  <c r="F17" i="38"/>
  <c r="F20" i="13"/>
  <c r="F59" i="29"/>
  <c r="F41" i="41"/>
  <c r="F43" i="55"/>
  <c r="F10" i="32"/>
  <c r="F58" i="52"/>
  <c r="F11" i="54"/>
  <c r="F57" i="50"/>
  <c r="F41" i="23"/>
  <c r="F59" i="12"/>
  <c r="F16" i="47"/>
  <c r="F45" i="2"/>
  <c r="F32" i="26"/>
  <c r="F42" i="57"/>
  <c r="F32" i="11"/>
  <c r="F41" i="58"/>
  <c r="F36" i="34"/>
  <c r="F13" i="39"/>
  <c r="F37" i="36"/>
  <c r="F42" i="14"/>
  <c r="F27" i="39"/>
  <c r="F24" i="59"/>
  <c r="F52" i="32"/>
  <c r="F45" i="45"/>
  <c r="F52" i="47"/>
  <c r="F57" i="20"/>
  <c r="F32" i="20"/>
  <c r="F27" i="34"/>
  <c r="F44" i="43"/>
  <c r="F61" i="10"/>
  <c r="F36" i="39"/>
  <c r="F26" i="54"/>
  <c r="F18" i="43"/>
  <c r="F44" i="24"/>
  <c r="F43" i="48"/>
  <c r="F40" i="13"/>
  <c r="F12" i="49"/>
  <c r="F37" i="28"/>
  <c r="F58" i="28"/>
  <c r="F43" i="29"/>
  <c r="F57" i="27"/>
  <c r="F8" i="39"/>
  <c r="F45" i="49"/>
  <c r="F28" i="58"/>
  <c r="F25" i="38"/>
  <c r="F58" i="21"/>
  <c r="F17" i="7"/>
  <c r="F52" i="31"/>
  <c r="F51" i="22"/>
  <c r="F36" i="44"/>
  <c r="F60" i="4"/>
  <c r="F34" i="7"/>
  <c r="F40" i="22"/>
  <c r="F57" i="3"/>
  <c r="F58" i="50"/>
  <c r="F50" i="59"/>
  <c r="F25" i="20"/>
  <c r="F26" i="32"/>
  <c r="F56" i="51"/>
  <c r="F29" i="37"/>
  <c r="F28" i="26"/>
  <c r="F33" i="26"/>
  <c r="F41" i="28"/>
  <c r="F36" i="42"/>
  <c r="F53" i="57"/>
  <c r="F13" i="51"/>
  <c r="F45" i="52"/>
  <c r="F35" i="49"/>
  <c r="F50" i="20"/>
  <c r="F37" i="4"/>
  <c r="F43" i="37"/>
  <c r="F17" i="9"/>
  <c r="F10" i="36"/>
  <c r="F40" i="48"/>
  <c r="F56" i="23"/>
  <c r="F12" i="11"/>
  <c r="F26" i="5"/>
  <c r="F32" i="38"/>
  <c r="F43" i="47"/>
  <c r="F59" i="27"/>
  <c r="F40" i="32"/>
  <c r="F29" i="48"/>
  <c r="F25" i="54"/>
  <c r="F18" i="41"/>
  <c r="F43" i="21"/>
  <c r="F61" i="20"/>
  <c r="F60" i="53"/>
  <c r="F61" i="50"/>
  <c r="F51" i="3"/>
  <c r="F13" i="57"/>
  <c r="F26" i="10"/>
  <c r="F27" i="13"/>
  <c r="F40" i="50"/>
  <c r="F56" i="3"/>
  <c r="F40" i="31"/>
  <c r="F9" i="43"/>
  <c r="F45" i="23"/>
  <c r="F61" i="32"/>
  <c r="F18" i="11"/>
  <c r="F48" i="7"/>
  <c r="F13" i="50"/>
  <c r="F57" i="48"/>
  <c r="F57" i="42"/>
  <c r="F56" i="5"/>
  <c r="F43" i="34"/>
  <c r="F41" i="30"/>
  <c r="F13" i="4"/>
  <c r="F58" i="9"/>
  <c r="F34" i="24"/>
  <c r="F25" i="2"/>
  <c r="F35" i="27"/>
  <c r="F9" i="45"/>
  <c r="F13" i="25"/>
  <c r="F53" i="23"/>
  <c r="F53" i="50"/>
  <c r="F25" i="6"/>
  <c r="F35" i="35"/>
  <c r="F17" i="13"/>
  <c r="F13" i="44"/>
  <c r="F57" i="23"/>
  <c r="F27" i="21"/>
  <c r="F51" i="4"/>
  <c r="F10" i="44"/>
  <c r="F41" i="12"/>
  <c r="F26" i="14"/>
  <c r="F32" i="45"/>
  <c r="F25" i="57"/>
  <c r="F27" i="23"/>
  <c r="F37" i="31"/>
  <c r="F33" i="47"/>
  <c r="F51" i="24"/>
  <c r="F12" i="39"/>
  <c r="F28" i="25"/>
  <c r="F53" i="43"/>
  <c r="F35" i="40"/>
  <c r="F18" i="40"/>
  <c r="F41" i="25"/>
  <c r="F57" i="22"/>
  <c r="F36" i="27"/>
  <c r="F32" i="31"/>
  <c r="F61" i="28"/>
  <c r="F24" i="33"/>
  <c r="F17" i="6"/>
  <c r="F21" i="27"/>
  <c r="F44" i="56"/>
  <c r="F59" i="21"/>
  <c r="F32" i="2"/>
  <c r="F32" i="54"/>
  <c r="F13" i="8"/>
  <c r="F25" i="35"/>
  <c r="F60" i="38"/>
  <c r="F21" i="51"/>
  <c r="F41" i="20"/>
  <c r="F43" i="35"/>
  <c r="F43" i="40"/>
  <c r="F18" i="35"/>
  <c r="F34" i="49"/>
  <c r="F36" i="4"/>
  <c r="F8" i="55"/>
  <c r="F34" i="41"/>
  <c r="F42" i="45"/>
  <c r="F56" i="45"/>
  <c r="F25" i="52"/>
  <c r="F60" i="56"/>
  <c r="F57" i="9"/>
  <c r="F17" i="27"/>
  <c r="F18" i="32"/>
  <c r="F28" i="47"/>
  <c r="F42" i="42"/>
  <c r="F45" i="59"/>
  <c r="F48" i="57"/>
  <c r="F35" i="58"/>
  <c r="F52" i="21"/>
  <c r="F18" i="47"/>
  <c r="F60" i="12"/>
  <c r="F36" i="26"/>
  <c r="F25" i="33"/>
  <c r="F9" i="27"/>
  <c r="F9" i="31"/>
  <c r="F25" i="32"/>
  <c r="F11" i="14"/>
  <c r="F26" i="20"/>
  <c r="F12" i="57"/>
  <c r="F27" i="6"/>
  <c r="F53" i="26"/>
  <c r="F28" i="5"/>
  <c r="F8" i="35"/>
  <c r="F59" i="33"/>
  <c r="F32" i="53"/>
  <c r="F42" i="24"/>
  <c r="F61" i="40"/>
  <c r="F44" i="22"/>
  <c r="F37" i="40"/>
  <c r="F16" i="21"/>
  <c r="F24" i="50"/>
  <c r="F32" i="33"/>
  <c r="F19" i="36"/>
  <c r="F28" i="55"/>
  <c r="F43" i="45"/>
  <c r="F9" i="40"/>
  <c r="F49" i="37"/>
  <c r="F16" i="43"/>
  <c r="F8" i="2"/>
  <c r="F44" i="47"/>
  <c r="F16" i="35"/>
  <c r="F32" i="40"/>
  <c r="F12" i="37"/>
  <c r="F43" i="54"/>
  <c r="F60" i="10"/>
  <c r="F20" i="48"/>
  <c r="F19" i="29"/>
  <c r="F56" i="2"/>
  <c r="F37" i="2"/>
  <c r="F43" i="27"/>
  <c r="F37" i="57"/>
  <c r="F35" i="13"/>
  <c r="F42" i="59"/>
  <c r="F48" i="33"/>
  <c r="F59" i="48"/>
  <c r="F51" i="43"/>
  <c r="F18" i="21"/>
  <c r="F51" i="55"/>
  <c r="F60" i="5"/>
  <c r="F58" i="7"/>
  <c r="F60" i="39"/>
  <c r="F27" i="54"/>
  <c r="F18" i="48"/>
  <c r="F26" i="31"/>
  <c r="F57" i="41"/>
  <c r="F45" i="34"/>
  <c r="F16" i="29"/>
  <c r="F10" i="51"/>
  <c r="F29" i="13"/>
  <c r="F21" i="24"/>
  <c r="F16" i="11"/>
  <c r="F42" i="51"/>
  <c r="F13" i="56"/>
  <c r="F18" i="50"/>
  <c r="F25" i="14"/>
  <c r="F29" i="54"/>
  <c r="F35" i="52"/>
  <c r="F60" i="57"/>
  <c r="F41" i="44"/>
  <c r="F58" i="25"/>
  <c r="F61" i="35"/>
  <c r="F37" i="30"/>
  <c r="F21" i="23"/>
  <c r="F21" i="37"/>
  <c r="F28" i="40"/>
  <c r="F8" i="6"/>
  <c r="F35" i="36"/>
  <c r="F41" i="9"/>
  <c r="F11" i="10"/>
  <c r="F9" i="56"/>
  <c r="F19" i="26"/>
  <c r="F10" i="5"/>
  <c r="F10" i="2"/>
  <c r="F21" i="41"/>
  <c r="F49" i="53"/>
  <c r="F24" i="13"/>
  <c r="F53" i="45"/>
  <c r="F48" i="52"/>
  <c r="F49" i="55"/>
  <c r="F18" i="29"/>
  <c r="F40" i="58"/>
  <c r="F12" i="21"/>
  <c r="F8" i="22"/>
  <c r="F27" i="50"/>
  <c r="F58" i="39"/>
  <c r="F58" i="51"/>
  <c r="F42" i="31"/>
  <c r="F52" i="12"/>
  <c r="F37" i="13"/>
  <c r="F37" i="44"/>
  <c r="F16" i="14"/>
  <c r="F29" i="8"/>
  <c r="F11" i="36"/>
  <c r="F27" i="41"/>
  <c r="F44" i="38"/>
  <c r="F42" i="7"/>
  <c r="F45" i="8"/>
  <c r="F40" i="55"/>
  <c r="F59" i="6"/>
  <c r="F29" i="31"/>
  <c r="F57" i="45"/>
  <c r="F48" i="28"/>
  <c r="F53" i="27"/>
  <c r="F20" i="12"/>
  <c r="F10" i="25"/>
  <c r="F51" i="8"/>
  <c r="F32" i="13"/>
  <c r="F44" i="40"/>
  <c r="F53" i="52"/>
  <c r="F29" i="36"/>
  <c r="F29" i="43"/>
  <c r="F29" i="44"/>
  <c r="F50" i="55"/>
  <c r="F20" i="39"/>
  <c r="F19" i="42"/>
  <c r="F51" i="34"/>
  <c r="F44" i="27"/>
  <c r="F33" i="9"/>
  <c r="F33" i="36"/>
  <c r="F42" i="37"/>
  <c r="F8" i="23"/>
  <c r="F45" i="12"/>
  <c r="F11" i="8"/>
  <c r="F61" i="36"/>
  <c r="F56" i="57"/>
  <c r="F60" i="6"/>
  <c r="F27" i="58"/>
  <c r="F28" i="8"/>
  <c r="F16" i="49"/>
  <c r="F58" i="49"/>
  <c r="F19" i="20"/>
  <c r="F34" i="47"/>
  <c r="F60" i="24"/>
  <c r="F36" i="13"/>
  <c r="F37" i="37"/>
  <c r="F13" i="38"/>
  <c r="F9" i="49"/>
  <c r="F8" i="7"/>
  <c r="F51" i="29"/>
  <c r="F28" i="50"/>
  <c r="F19" i="13"/>
  <c r="F60" i="40"/>
  <c r="F53" i="8"/>
  <c r="F33" i="34"/>
  <c r="F58" i="6"/>
  <c r="F21" i="32"/>
  <c r="F48" i="39"/>
  <c r="F59" i="57"/>
  <c r="F29" i="35"/>
  <c r="F36" i="54"/>
  <c r="F26" i="42"/>
  <c r="F59" i="39"/>
  <c r="F21" i="47"/>
  <c r="F11" i="5"/>
  <c r="F51" i="56"/>
  <c r="F56" i="37"/>
  <c r="F25" i="50"/>
  <c r="F51" i="50"/>
  <c r="F34" i="39"/>
  <c r="F56" i="13"/>
  <c r="F41" i="11"/>
  <c r="F35" i="29"/>
  <c r="F52" i="9"/>
  <c r="F44" i="51"/>
  <c r="F33" i="42"/>
  <c r="F40" i="44"/>
  <c r="F18" i="53"/>
  <c r="F61" i="49"/>
  <c r="F16" i="40"/>
  <c r="F61" i="14"/>
  <c r="F27" i="36"/>
  <c r="F24" i="56"/>
  <c r="F33" i="58"/>
  <c r="F61" i="37"/>
  <c r="F12" i="30"/>
  <c r="F26" i="53"/>
  <c r="F13" i="9"/>
  <c r="F45" i="4"/>
  <c r="F35" i="14"/>
  <c r="F21" i="6"/>
  <c r="F18" i="23"/>
  <c r="F57" i="14"/>
  <c r="F27" i="4"/>
  <c r="F28" i="43"/>
  <c r="F27" i="52"/>
  <c r="F12" i="33"/>
  <c r="F26" i="59"/>
  <c r="F24" i="8"/>
  <c r="F32" i="51"/>
  <c r="F58" i="55"/>
  <c r="F58" i="58"/>
  <c r="F18" i="30"/>
  <c r="F49" i="8"/>
  <c r="F41" i="31"/>
  <c r="F51" i="59"/>
  <c r="F40" i="21"/>
  <c r="F58" i="59"/>
  <c r="F28" i="45"/>
  <c r="F58" i="53"/>
  <c r="F11" i="7"/>
  <c r="F56" i="48"/>
  <c r="F49" i="13"/>
  <c r="F59" i="56"/>
  <c r="F10" i="50"/>
  <c r="F44" i="8"/>
  <c r="F10" i="27"/>
  <c r="F36" i="47"/>
  <c r="F44" i="48"/>
  <c r="F35" i="20"/>
  <c r="F61" i="34"/>
  <c r="F28" i="36"/>
  <c r="F45" i="53"/>
  <c r="F28" i="34"/>
  <c r="F57" i="38"/>
  <c r="F49" i="43"/>
  <c r="F45" i="31"/>
  <c r="F35" i="30"/>
  <c r="F42" i="41"/>
  <c r="F19" i="24"/>
  <c r="F48" i="58"/>
  <c r="F17" i="45"/>
  <c r="F26" i="22"/>
  <c r="F13" i="34"/>
  <c r="F34" i="30"/>
  <c r="F27" i="9"/>
  <c r="F19" i="39"/>
  <c r="F24" i="58"/>
  <c r="F36" i="29"/>
  <c r="F60" i="59"/>
  <c r="F44" i="10"/>
  <c r="F17" i="40"/>
  <c r="F51" i="54"/>
  <c r="F18" i="24"/>
  <c r="F29" i="12"/>
  <c r="F25" i="12"/>
  <c r="F58" i="11"/>
  <c r="F59" i="42"/>
  <c r="F56" i="20"/>
  <c r="F12" i="55"/>
  <c r="F36" i="51"/>
  <c r="F41" i="33"/>
  <c r="F33" i="59"/>
  <c r="F13" i="28"/>
  <c r="F37" i="25"/>
  <c r="F56" i="43"/>
  <c r="F32" i="32"/>
  <c r="F11" i="38"/>
  <c r="F18" i="56"/>
  <c r="F53" i="37"/>
  <c r="F45" i="33"/>
  <c r="F44" i="59"/>
  <c r="F48" i="51"/>
  <c r="F17" i="24"/>
  <c r="F49" i="34"/>
  <c r="F49" i="23"/>
  <c r="F9" i="26"/>
  <c r="F43" i="6"/>
  <c r="F16" i="37"/>
  <c r="F16" i="32"/>
  <c r="F49" i="45"/>
  <c r="F12" i="24"/>
  <c r="F8" i="32"/>
  <c r="F17" i="11"/>
  <c r="F11" i="25"/>
  <c r="F43" i="12"/>
  <c r="F61" i="41"/>
  <c r="F28" i="32"/>
  <c r="F40" i="38"/>
  <c r="F53" i="49"/>
  <c r="F52" i="45"/>
  <c r="F50" i="4"/>
  <c r="F18" i="2"/>
  <c r="F57" i="7"/>
  <c r="F45" i="44"/>
  <c r="F13" i="31"/>
  <c r="F44" i="11"/>
  <c r="F21" i="45"/>
  <c r="F33" i="54"/>
  <c r="F60" i="54"/>
  <c r="F29" i="57"/>
  <c r="F12" i="59"/>
  <c r="F11" i="44"/>
  <c r="F28" i="31"/>
  <c r="F35" i="6"/>
  <c r="F40" i="35"/>
  <c r="F59" i="52"/>
  <c r="F48" i="42"/>
  <c r="F49" i="22"/>
  <c r="F33" i="44"/>
  <c r="F35" i="28"/>
  <c r="F35" i="25"/>
  <c r="F21" i="49"/>
  <c r="F12" i="52"/>
  <c r="F58" i="45"/>
  <c r="F28" i="37"/>
  <c r="F16" i="34"/>
  <c r="F45" i="51"/>
  <c r="F48" i="47"/>
  <c r="F13" i="32"/>
  <c r="F19" i="55"/>
  <c r="F45" i="39"/>
  <c r="F51" i="36"/>
  <c r="F29" i="55"/>
  <c r="F58" i="42"/>
  <c r="F56" i="25"/>
  <c r="F34" i="34"/>
  <c r="F35" i="26"/>
  <c r="F48" i="29"/>
  <c r="F50" i="22"/>
  <c r="F19" i="25"/>
  <c r="F51" i="39"/>
  <c r="F20" i="35"/>
  <c r="F44" i="54"/>
  <c r="F56" i="8"/>
  <c r="F32" i="8"/>
  <c r="F49" i="29"/>
  <c r="F52" i="55"/>
  <c r="F34" i="13"/>
  <c r="F9" i="13"/>
  <c r="F21" i="56"/>
  <c r="F35" i="39"/>
  <c r="F50" i="3"/>
  <c r="F44" i="30"/>
  <c r="F16" i="44"/>
  <c r="F52" i="5"/>
  <c r="F34" i="8"/>
  <c r="F16" i="24"/>
  <c r="F24" i="21"/>
  <c r="F11" i="24"/>
  <c r="F41" i="27"/>
  <c r="F34" i="58"/>
  <c r="F21" i="58"/>
  <c r="F42" i="5"/>
  <c r="F10" i="29"/>
  <c r="F33" i="2"/>
  <c r="F45" i="50"/>
  <c r="F28" i="30"/>
  <c r="F42" i="55"/>
  <c r="F35" i="33"/>
  <c r="F57" i="44"/>
  <c r="F42" i="23"/>
  <c r="F19" i="31"/>
  <c r="F40" i="41"/>
  <c r="F61" i="33"/>
  <c r="F57" i="34"/>
  <c r="F49" i="24"/>
  <c r="F12" i="2"/>
  <c r="F50" i="56"/>
  <c r="F10" i="49"/>
  <c r="F27" i="27"/>
  <c r="F44" i="39"/>
  <c r="F10" i="22"/>
  <c r="F8" i="38"/>
  <c r="F49" i="54"/>
  <c r="F32" i="29"/>
  <c r="F18" i="52"/>
  <c r="F49" i="59"/>
  <c r="F45" i="24"/>
  <c r="F12" i="22"/>
  <c r="F57" i="21"/>
  <c r="F43" i="51"/>
  <c r="F17" i="47"/>
  <c r="F60" i="8"/>
  <c r="F35" i="57"/>
  <c r="F58" i="36"/>
  <c r="F25" i="47"/>
  <c r="F11" i="28"/>
  <c r="F52" i="30"/>
  <c r="F58" i="41"/>
  <c r="F20" i="27"/>
  <c r="F35" i="48"/>
  <c r="F16" i="26"/>
  <c r="F10" i="31"/>
  <c r="F8" i="14"/>
  <c r="F44" i="25"/>
  <c r="F34" i="12"/>
  <c r="F53" i="11"/>
  <c r="F19" i="41"/>
  <c r="F25" i="36"/>
  <c r="F56" i="29"/>
  <c r="F26" i="12"/>
  <c r="F60" i="9"/>
  <c r="F37" i="47"/>
  <c r="F58" i="54"/>
  <c r="F12" i="35"/>
  <c r="F13" i="11"/>
  <c r="F50" i="54"/>
  <c r="F41" i="32"/>
  <c r="F11" i="11"/>
  <c r="F36" i="3"/>
  <c r="F42" i="20"/>
  <c r="F41" i="43"/>
  <c r="F20" i="30"/>
  <c r="F44" i="5"/>
  <c r="F28" i="22"/>
  <c r="F10" i="10"/>
  <c r="F8" i="31"/>
  <c r="F53" i="7"/>
  <c r="F37" i="58"/>
  <c r="F19" i="28"/>
  <c r="F33" i="28"/>
  <c r="F52" i="8"/>
  <c r="F43" i="33"/>
  <c r="F52" i="36"/>
  <c r="F27" i="28"/>
  <c r="F53" i="59"/>
  <c r="F48" i="55"/>
  <c r="F35" i="12"/>
  <c r="F29" i="14"/>
  <c r="F41" i="56"/>
  <c r="F26" i="37"/>
  <c r="F58" i="8"/>
  <c r="F33" i="53"/>
  <c r="F19" i="44"/>
  <c r="F59" i="25"/>
  <c r="F32" i="49"/>
  <c r="F45" i="22"/>
  <c r="F18" i="54"/>
  <c r="F43" i="50"/>
  <c r="F25" i="11"/>
  <c r="F24" i="14"/>
  <c r="F17" i="33"/>
  <c r="F36" i="40"/>
  <c r="F57" i="25"/>
  <c r="F9" i="23"/>
  <c r="F21" i="25"/>
  <c r="F50" i="24"/>
  <c r="F26" i="7"/>
  <c r="F10" i="12"/>
  <c r="F53" i="6"/>
  <c r="F12" i="53"/>
  <c r="F17" i="44"/>
  <c r="F57" i="33"/>
  <c r="F29" i="9"/>
  <c r="F19" i="59"/>
  <c r="F13" i="13"/>
  <c r="F60" i="21"/>
  <c r="F52" i="43"/>
  <c r="F16" i="52"/>
  <c r="F61" i="24"/>
  <c r="F10" i="8"/>
  <c r="F40" i="51"/>
  <c r="F33" i="41"/>
  <c r="F48" i="6"/>
  <c r="F61" i="25"/>
  <c r="F17" i="25"/>
  <c r="F61" i="29"/>
  <c r="F24" i="41"/>
  <c r="F49" i="42"/>
  <c r="F12" i="3"/>
  <c r="F60" i="7"/>
  <c r="F19" i="33"/>
  <c r="F9" i="39"/>
  <c r="F25" i="24"/>
  <c r="F20" i="50"/>
  <c r="F25" i="25"/>
  <c r="F10" i="4"/>
  <c r="F41" i="6"/>
  <c r="F36" i="22"/>
  <c r="F32" i="27"/>
  <c r="F50" i="11"/>
  <c r="F52" i="26"/>
  <c r="F13" i="43"/>
  <c r="F56" i="30"/>
  <c r="F58" i="3"/>
  <c r="F53" i="54"/>
  <c r="F27" i="12"/>
  <c r="F53" i="29"/>
  <c r="F24" i="52"/>
  <c r="F44" i="28"/>
  <c r="F37" i="12"/>
  <c r="F60" i="48"/>
  <c r="F56" i="10"/>
  <c r="F9" i="47"/>
  <c r="F42" i="53"/>
  <c r="F37" i="33"/>
  <c r="F11" i="12"/>
  <c r="F9" i="44"/>
  <c r="F24" i="49"/>
  <c r="F41" i="50"/>
  <c r="F59" i="8"/>
  <c r="F49" i="39"/>
  <c r="F12" i="31"/>
  <c r="F56" i="33"/>
  <c r="F36" i="45"/>
  <c r="F59" i="23"/>
  <c r="F48" i="31"/>
  <c r="F59" i="3"/>
  <c r="F41" i="35"/>
  <c r="F58" i="14"/>
  <c r="F53" i="4"/>
  <c r="F42" i="2"/>
  <c r="F29" i="29"/>
  <c r="F12" i="29"/>
  <c r="F12" i="34"/>
  <c r="F24" i="5"/>
  <c r="F57" i="53"/>
  <c r="F44" i="36"/>
  <c r="F32" i="14"/>
  <c r="F60" i="36"/>
  <c r="F49" i="58"/>
  <c r="F34" i="21"/>
  <c r="F52" i="58"/>
  <c r="F60" i="26"/>
  <c r="F61" i="48"/>
  <c r="F57" i="59"/>
  <c r="F52" i="22"/>
  <c r="F29" i="34"/>
  <c r="F33" i="37"/>
  <c r="F61" i="58"/>
  <c r="F12" i="48"/>
  <c r="F48" i="3"/>
  <c r="F24" i="54"/>
  <c r="F48" i="23"/>
  <c r="F58" i="34"/>
  <c r="F58" i="23"/>
  <c r="F49" i="14"/>
  <c r="F42" i="38"/>
  <c r="F8" i="13"/>
  <c r="F60" i="14"/>
  <c r="F40" i="45"/>
  <c r="F24" i="6"/>
  <c r="F61" i="56"/>
  <c r="F13" i="2"/>
  <c r="F24" i="38"/>
  <c r="F49" i="33"/>
  <c r="F33" i="14"/>
  <c r="F52" i="51"/>
  <c r="F45" i="25"/>
  <c r="F32" i="7"/>
  <c r="F26" i="48"/>
  <c r="F50" i="37"/>
  <c r="F60" i="13"/>
  <c r="F18" i="31"/>
  <c r="F57" i="31"/>
  <c r="F57" i="47"/>
  <c r="F26" i="56"/>
  <c r="F59" i="40"/>
  <c r="F49" i="49"/>
  <c r="F43" i="36"/>
  <c r="F28" i="38"/>
  <c r="F27" i="40"/>
  <c r="F9" i="4"/>
  <c r="F35" i="32"/>
  <c r="F49" i="28"/>
  <c r="F59" i="54"/>
  <c r="F8" i="51"/>
  <c r="F28" i="20"/>
  <c r="F10" i="45"/>
  <c r="F52" i="41"/>
  <c r="F20" i="42"/>
  <c r="F8" i="42"/>
  <c r="F53" i="34"/>
  <c r="F19" i="22"/>
  <c r="F16" i="13"/>
  <c r="F13" i="21"/>
  <c r="F37" i="55"/>
  <c r="F41" i="26"/>
  <c r="F24" i="20"/>
  <c r="F20" i="38"/>
  <c r="F27" i="20"/>
  <c r="F59" i="32"/>
  <c r="F19" i="47"/>
  <c r="F26" i="34"/>
  <c r="F56" i="9"/>
  <c r="F19" i="58"/>
  <c r="F34" i="55"/>
  <c r="F56" i="28"/>
  <c r="F21" i="50"/>
  <c r="F40" i="52"/>
  <c r="F13" i="40"/>
  <c r="F26" i="43"/>
  <c r="F24" i="43"/>
  <c r="F10" i="21"/>
  <c r="F20" i="25"/>
  <c r="F58" i="33"/>
  <c r="F45" i="21"/>
  <c r="F34" i="25"/>
  <c r="F25" i="41"/>
  <c r="F8" i="52"/>
  <c r="F45" i="38"/>
  <c r="F60" i="32"/>
  <c r="F44" i="49"/>
  <c r="F57" i="29"/>
  <c r="F29" i="24"/>
  <c r="F37" i="53"/>
  <c r="F20" i="23"/>
  <c r="F8" i="47"/>
  <c r="F35" i="23"/>
  <c r="F52" i="54"/>
  <c r="F36" i="20"/>
  <c r="F16" i="56"/>
  <c r="F37" i="24"/>
  <c r="F32" i="44"/>
  <c r="F27" i="43"/>
  <c r="F44" i="29"/>
  <c r="F59" i="50"/>
  <c r="F26" i="33"/>
  <c r="F50" i="50"/>
  <c r="F20" i="9"/>
  <c r="F40" i="33"/>
  <c r="F19" i="52"/>
  <c r="F29" i="47"/>
  <c r="F17" i="53"/>
  <c r="F50" i="48"/>
  <c r="F20" i="28"/>
  <c r="F12" i="38"/>
  <c r="F49" i="5"/>
  <c r="F41" i="4"/>
  <c r="F17" i="56"/>
  <c r="F21" i="36"/>
  <c r="F19" i="32"/>
  <c r="F59" i="7"/>
  <c r="F43" i="44"/>
  <c r="F36" i="25"/>
  <c r="F24" i="9"/>
  <c r="F12" i="41"/>
  <c r="F29" i="59"/>
  <c r="F52" i="50"/>
  <c r="F13" i="45"/>
  <c r="F20" i="29"/>
  <c r="F42" i="34"/>
  <c r="F45" i="10"/>
  <c r="F17" i="51"/>
  <c r="F18" i="28"/>
  <c r="F51" i="7"/>
  <c r="F33" i="7"/>
  <c r="F11" i="58"/>
  <c r="F16" i="54"/>
  <c r="F17" i="48"/>
  <c r="F32" i="41"/>
  <c r="F17" i="22"/>
  <c r="F57" i="36"/>
  <c r="F40" i="57"/>
  <c r="F51" i="33"/>
  <c r="F24" i="7"/>
  <c r="F51" i="9"/>
  <c r="F42" i="27"/>
  <c r="F19" i="50"/>
  <c r="F10" i="35"/>
  <c r="F42" i="48"/>
  <c r="F37" i="39"/>
  <c r="F35" i="34"/>
  <c r="F61" i="57"/>
  <c r="F51" i="12"/>
  <c r="F49" i="7"/>
  <c r="F52" i="44"/>
  <c r="F60" i="2"/>
  <c r="F28" i="10"/>
  <c r="F51" i="48"/>
  <c r="F48" i="25"/>
  <c r="F49" i="36"/>
  <c r="F33" i="3"/>
  <c r="F61" i="12"/>
  <c r="F60" i="29"/>
  <c r="F48" i="34"/>
  <c r="F19" i="37"/>
  <c r="F49" i="27"/>
  <c r="F11" i="13"/>
  <c r="F40" i="37"/>
  <c r="F44" i="44"/>
  <c r="F27" i="42"/>
  <c r="F12" i="32"/>
  <c r="F28" i="11"/>
  <c r="F13" i="59"/>
  <c r="F43" i="30"/>
  <c r="F10" i="20"/>
  <c r="F42" i="35"/>
  <c r="F37" i="49"/>
  <c r="F20" i="3"/>
  <c r="F19" i="27"/>
  <c r="F10" i="52"/>
  <c r="F49" i="21"/>
  <c r="F58" i="38"/>
  <c r="F57" i="6"/>
  <c r="F50" i="40"/>
  <c r="F48" i="13"/>
  <c r="F25" i="48"/>
  <c r="F10" i="42"/>
  <c r="F44" i="23"/>
  <c r="F33" i="29"/>
  <c r="F33" i="32"/>
  <c r="F19" i="5"/>
  <c r="F34" i="33"/>
  <c r="F40" i="27"/>
  <c r="F10" i="13"/>
  <c r="F57" i="28"/>
  <c r="F48" i="37"/>
  <c r="F50" i="35"/>
  <c r="F24" i="37"/>
  <c r="F52" i="57"/>
  <c r="F10" i="37"/>
  <c r="F18" i="36"/>
  <c r="F35" i="3"/>
  <c r="F8" i="30"/>
  <c r="F37" i="3"/>
  <c r="F56" i="7"/>
  <c r="F29" i="51"/>
  <c r="F49" i="31"/>
  <c r="F40" i="5"/>
  <c r="F60" i="52"/>
  <c r="F45" i="42"/>
  <c r="F34" i="45"/>
  <c r="F21" i="44"/>
  <c r="F36" i="58"/>
  <c r="F36" i="28"/>
  <c r="F29" i="23"/>
  <c r="F11" i="3"/>
  <c r="F16" i="9"/>
  <c r="F57" i="24"/>
  <c r="F43" i="5"/>
  <c r="F8" i="50"/>
  <c r="F42" i="3"/>
  <c r="F11" i="34"/>
  <c r="F56" i="34"/>
  <c r="F51" i="57"/>
  <c r="F27" i="55"/>
  <c r="F8" i="40"/>
  <c r="F59" i="11"/>
  <c r="F24" i="29"/>
  <c r="F11" i="56"/>
  <c r="F13" i="10"/>
  <c r="F17" i="34"/>
  <c r="F51" i="51"/>
  <c r="F44" i="20"/>
  <c r="F34" i="9"/>
  <c r="F41" i="49"/>
  <c r="F56" i="41"/>
  <c r="F16" i="33"/>
  <c r="F40" i="54"/>
  <c r="F33" i="33"/>
  <c r="F50" i="42"/>
  <c r="F9" i="21"/>
  <c r="F11" i="35"/>
  <c r="F59" i="20"/>
  <c r="F44" i="26"/>
  <c r="F57" i="37"/>
  <c r="F32" i="34"/>
  <c r="F51" i="21"/>
  <c r="F56" i="59"/>
  <c r="F48" i="27"/>
  <c r="F35" i="9"/>
  <c r="F59" i="49"/>
  <c r="F33" i="30"/>
  <c r="F59" i="28"/>
  <c r="F29" i="5"/>
  <c r="F27" i="14"/>
  <c r="F20" i="26"/>
  <c r="F37" i="45"/>
  <c r="F26" i="40"/>
  <c r="F20" i="57"/>
  <c r="F20" i="56"/>
  <c r="F53" i="28"/>
  <c r="F33" i="38"/>
  <c r="F29" i="21"/>
  <c r="F60" i="35"/>
  <c r="F42" i="6"/>
  <c r="F40" i="56"/>
  <c r="F11" i="33"/>
  <c r="F28" i="52"/>
  <c r="F19" i="49"/>
  <c r="F27" i="24"/>
  <c r="F32" i="57"/>
  <c r="F45" i="40"/>
  <c r="F8" i="56"/>
  <c r="F27" i="51"/>
  <c r="F10" i="33"/>
  <c r="F48" i="21"/>
  <c r="F11" i="20"/>
  <c r="F24" i="23"/>
  <c r="F11" i="47"/>
  <c r="F9" i="11"/>
  <c r="F57" i="8"/>
  <c r="F48" i="44"/>
  <c r="F48" i="45"/>
  <c r="F50" i="26"/>
  <c r="F45" i="48"/>
  <c r="F19" i="21"/>
  <c r="F50" i="34"/>
  <c r="F61" i="30"/>
  <c r="F44" i="3"/>
  <c r="F61" i="51"/>
  <c r="F33" i="49"/>
  <c r="F45" i="7"/>
  <c r="F43" i="57"/>
  <c r="F18" i="45"/>
  <c r="F61" i="26"/>
  <c r="F19" i="57"/>
  <c r="F19" i="23"/>
  <c r="F11" i="32"/>
  <c r="F29" i="7"/>
  <c r="F37" i="32"/>
  <c r="F37" i="7"/>
  <c r="F51" i="35"/>
  <c r="F34" i="35"/>
  <c r="F40" i="47"/>
  <c r="F26" i="36"/>
  <c r="F36" i="9"/>
  <c r="F21" i="59"/>
  <c r="F58" i="20"/>
  <c r="F51" i="42"/>
  <c r="F18" i="49"/>
  <c r="F9" i="5"/>
  <c r="F37" i="20"/>
  <c r="F10" i="6"/>
  <c r="F28" i="59"/>
  <c r="F10" i="59"/>
  <c r="F43" i="53"/>
  <c r="F57" i="43"/>
  <c r="F52" i="20"/>
  <c r="F8" i="26"/>
  <c r="F26" i="26"/>
  <c r="F12" i="47"/>
  <c r="F11" i="49"/>
  <c r="F32" i="21"/>
  <c r="F48" i="50"/>
  <c r="F12" i="25"/>
  <c r="F52" i="4"/>
  <c r="F13" i="55"/>
  <c r="F8" i="8"/>
  <c r="F18" i="51"/>
  <c r="F50" i="30"/>
  <c r="F20" i="32"/>
  <c r="F49" i="26"/>
  <c r="F10" i="48"/>
  <c r="F26" i="55"/>
  <c r="F12" i="54"/>
  <c r="F53" i="20"/>
  <c r="F56" i="44"/>
  <c r="F12" i="44"/>
  <c r="F34" i="53"/>
  <c r="F35" i="50"/>
  <c r="F42" i="52"/>
  <c r="F26" i="21"/>
  <c r="F56" i="52"/>
  <c r="F36" i="49"/>
  <c r="F34" i="26"/>
  <c r="F36" i="52"/>
  <c r="F35" i="41"/>
  <c r="F41" i="57"/>
  <c r="F57" i="26"/>
  <c r="F17" i="52"/>
  <c r="F41" i="14"/>
  <c r="F12" i="26"/>
  <c r="F51" i="40"/>
  <c r="F61" i="39"/>
  <c r="F27" i="53"/>
  <c r="F58" i="37"/>
  <c r="F21" i="43"/>
  <c r="F61" i="52"/>
  <c r="F24" i="25"/>
  <c r="F60" i="20"/>
  <c r="F41" i="48"/>
  <c r="F60" i="37"/>
  <c r="F40" i="36"/>
  <c r="F24" i="2"/>
  <c r="F10" i="56"/>
  <c r="F20" i="24"/>
  <c r="F13" i="20"/>
  <c r="F34" i="32"/>
  <c r="F17" i="29"/>
  <c r="F13" i="33"/>
  <c r="F58" i="40"/>
  <c r="F44" i="14"/>
  <c r="F61" i="6"/>
  <c r="F57" i="32"/>
  <c r="F21" i="26"/>
  <c r="F37" i="23"/>
  <c r="F42" i="28"/>
  <c r="F29" i="20"/>
  <c r="F32" i="25"/>
  <c r="F56" i="55"/>
  <c r="F21" i="7"/>
  <c r="F24" i="4"/>
  <c r="F20" i="37"/>
  <c r="F56" i="47"/>
  <c r="F44" i="4"/>
  <c r="F28" i="49"/>
  <c r="F9" i="48"/>
  <c r="F41" i="54"/>
  <c r="F37" i="29"/>
  <c r="F9" i="37"/>
  <c r="F40" i="2"/>
  <c r="F17" i="54"/>
  <c r="F37" i="43"/>
  <c r="F13" i="12"/>
  <c r="F51" i="30"/>
  <c r="F33" i="31"/>
  <c r="F43" i="32"/>
  <c r="F53" i="42"/>
  <c r="F11" i="2"/>
  <c r="F12" i="4"/>
  <c r="F8" i="37"/>
  <c r="F45" i="13"/>
  <c r="F32" i="36"/>
  <c r="F45" i="27"/>
  <c r="F57" i="49"/>
  <c r="F10" i="41"/>
  <c r="F33" i="13"/>
  <c r="F35" i="43"/>
  <c r="F40" i="49"/>
  <c r="F41" i="21"/>
  <c r="F33" i="43"/>
  <c r="F53" i="25"/>
  <c r="F21" i="52"/>
  <c r="F57" i="51"/>
  <c r="F41" i="8"/>
  <c r="F43" i="13"/>
  <c r="F52" i="49"/>
  <c r="F36" i="24"/>
  <c r="F56" i="40"/>
  <c r="F25" i="43"/>
  <c r="F11" i="27"/>
  <c r="F21" i="55"/>
  <c r="F34" i="23"/>
  <c r="F21" i="53"/>
  <c r="F8" i="4"/>
  <c r="F59" i="35"/>
  <c r="F25" i="39"/>
  <c r="F18" i="7"/>
  <c r="F49" i="12"/>
  <c r="F27" i="44"/>
  <c r="F11" i="50"/>
  <c r="F60" i="31"/>
  <c r="F35" i="21"/>
  <c r="F50" i="36"/>
  <c r="F44" i="6"/>
  <c r="F57" i="56"/>
  <c r="F32" i="24"/>
  <c r="F45" i="29"/>
  <c r="F19" i="53"/>
  <c r="F37" i="56"/>
  <c r="F53" i="22"/>
  <c r="F57" i="2"/>
  <c r="F51" i="26"/>
  <c r="F8" i="28"/>
  <c r="F49" i="9"/>
  <c r="F53" i="56"/>
  <c r="F17" i="55"/>
  <c r="F26" i="45"/>
  <c r="F11" i="53"/>
  <c r="F24" i="55"/>
  <c r="F59" i="38"/>
  <c r="F10" i="24"/>
  <c r="F36" i="7"/>
  <c r="F25" i="40"/>
  <c r="F49" i="6"/>
  <c r="F43" i="25"/>
  <c r="F10" i="55"/>
  <c r="F33" i="23"/>
  <c r="F49" i="20"/>
  <c r="F10" i="28"/>
  <c r="F21" i="34"/>
  <c r="F10" i="7"/>
  <c r="F45" i="55"/>
  <c r="F27" i="2"/>
  <c r="F52" i="38"/>
  <c r="F48" i="36"/>
  <c r="F42" i="43"/>
  <c r="F28" i="23"/>
  <c r="F56" i="32"/>
  <c r="F9" i="7"/>
  <c r="F59" i="58"/>
  <c r="F17" i="26"/>
  <c r="F12" i="56"/>
  <c r="F13" i="30"/>
  <c r="F44" i="13"/>
  <c r="F33" i="11"/>
  <c r="F20" i="11"/>
  <c r="F34" i="22"/>
  <c r="F21" i="38"/>
  <c r="F40" i="24"/>
  <c r="F20" i="45"/>
  <c r="F59" i="51"/>
  <c r="F44" i="57"/>
  <c r="F41" i="37"/>
  <c r="F20" i="36"/>
  <c r="F21" i="39"/>
  <c r="F37" i="51"/>
  <c r="F10" i="58"/>
  <c r="F8" i="9"/>
  <c r="F59" i="22"/>
  <c r="F37" i="38"/>
  <c r="F37" i="34"/>
  <c r="F27" i="37"/>
  <c r="F49" i="48"/>
  <c r="F60" i="27"/>
  <c r="F52" i="23"/>
  <c r="F58" i="29"/>
  <c r="F53" i="36"/>
  <c r="F36" i="8"/>
  <c r="F43" i="41"/>
  <c r="F59" i="41"/>
  <c r="F19" i="43"/>
  <c r="F9" i="6"/>
  <c r="F49" i="56"/>
  <c r="F32" i="48"/>
  <c r="F42" i="4"/>
  <c r="F11" i="21"/>
  <c r="F35" i="22"/>
  <c r="F26" i="49"/>
  <c r="F17" i="39"/>
  <c r="F42" i="32"/>
  <c r="F20" i="49"/>
  <c r="F57" i="12"/>
  <c r="F8" i="29"/>
  <c r="F53" i="44"/>
  <c r="F52" i="52"/>
  <c r="F21" i="20"/>
  <c r="F16" i="59"/>
  <c r="F43" i="26"/>
  <c r="F48" i="38"/>
  <c r="F34" i="52"/>
  <c r="F40" i="29"/>
  <c r="F43" i="28"/>
  <c r="F57" i="30"/>
  <c r="F59" i="44"/>
  <c r="F53" i="58"/>
  <c r="F49" i="47"/>
  <c r="F26" i="35"/>
  <c r="F41" i="29"/>
  <c r="F43" i="23"/>
  <c r="F12" i="45"/>
  <c r="F58" i="27"/>
  <c r="F41" i="52"/>
  <c r="F10" i="26"/>
  <c r="F8" i="11"/>
  <c r="F8" i="3"/>
  <c r="F28" i="12"/>
  <c r="F8" i="24"/>
  <c r="F34" i="51"/>
  <c r="F16" i="3"/>
  <c r="F43" i="22"/>
  <c r="F50" i="52"/>
  <c r="F34" i="56"/>
  <c r="F40" i="30"/>
  <c r="F59" i="36"/>
  <c r="F9" i="57"/>
  <c r="F53" i="31"/>
  <c r="F26" i="23"/>
  <c r="F61" i="47"/>
  <c r="F16" i="8"/>
  <c r="F29" i="40"/>
  <c r="F21" i="30"/>
  <c r="F56" i="4"/>
  <c r="F32" i="23"/>
  <c r="F49" i="3"/>
  <c r="F60" i="11"/>
  <c r="F19" i="30"/>
  <c r="F10" i="38"/>
  <c r="F52" i="28"/>
  <c r="F51" i="5"/>
  <c r="F41" i="24"/>
  <c r="F53" i="30"/>
  <c r="F27" i="30"/>
  <c r="F34" i="44"/>
  <c r="F13" i="35"/>
  <c r="F45" i="5"/>
  <c r="F13" i="58"/>
  <c r="F43" i="58"/>
  <c r="F36" i="43"/>
  <c r="F18" i="38"/>
  <c r="F48" i="35"/>
  <c r="F42" i="40"/>
  <c r="F56" i="53"/>
  <c r="F50" i="45"/>
  <c r="F27" i="29"/>
  <c r="F52" i="29"/>
  <c r="F40" i="43"/>
  <c r="F27" i="35"/>
  <c r="F57" i="40"/>
  <c r="F36" i="36"/>
  <c r="F50" i="7"/>
  <c r="F41" i="36"/>
  <c r="F35" i="56"/>
  <c r="F13" i="7"/>
  <c r="F27" i="56"/>
  <c r="F50" i="23"/>
  <c r="F37" i="35"/>
  <c r="F29" i="45"/>
  <c r="F26" i="58"/>
  <c r="F28" i="53"/>
  <c r="F17" i="42"/>
  <c r="F52" i="40"/>
  <c r="F56" i="58"/>
  <c r="F44" i="42"/>
  <c r="F61" i="55"/>
  <c r="F25" i="13"/>
  <c r="F20" i="43"/>
  <c r="F42" i="56"/>
  <c r="F45" i="20"/>
  <c r="F12" i="50"/>
  <c r="F60" i="47"/>
  <c r="F50" i="41"/>
  <c r="F26" i="13"/>
  <c r="F49" i="30"/>
  <c r="F53" i="51"/>
  <c r="F33" i="21"/>
  <c r="F57" i="5"/>
  <c r="F57" i="57"/>
  <c r="F40" i="8"/>
  <c r="F27" i="57"/>
  <c r="F61" i="8"/>
  <c r="F27" i="45"/>
  <c r="F13" i="41"/>
  <c r="F45" i="30"/>
  <c r="F60" i="43"/>
  <c r="F34" i="14"/>
  <c r="F32" i="52"/>
  <c r="F53" i="38"/>
  <c r="F56" i="26"/>
  <c r="F20" i="21"/>
  <c r="F49" i="32"/>
  <c r="F58" i="24"/>
  <c r="F34" i="29"/>
  <c r="F16" i="31"/>
  <c r="F60" i="23"/>
  <c r="F43" i="52"/>
  <c r="F10" i="57"/>
  <c r="F20" i="20"/>
  <c r="F43" i="39"/>
  <c r="F19" i="51"/>
  <c r="F48" i="53"/>
  <c r="F12" i="10"/>
  <c r="F25" i="53"/>
  <c r="F44" i="7"/>
  <c r="F60" i="22"/>
  <c r="F43" i="8"/>
  <c r="F29" i="58"/>
  <c r="F25" i="30"/>
  <c r="F51" i="20"/>
  <c r="F24" i="26"/>
  <c r="F17" i="32"/>
  <c r="F24" i="45"/>
  <c r="F25" i="49"/>
  <c r="F21" i="11"/>
  <c r="F29" i="3"/>
  <c r="F52" i="6"/>
  <c r="F42" i="29"/>
  <c r="F32" i="12"/>
  <c r="F28" i="29"/>
  <c r="F51" i="38"/>
  <c r="F13" i="26"/>
  <c r="F58" i="43"/>
  <c r="F13" i="22"/>
  <c r="F36" i="55"/>
  <c r="F50" i="29"/>
  <c r="F42" i="25"/>
  <c r="F25" i="44"/>
  <c r="F10" i="54"/>
  <c r="F52" i="48"/>
  <c r="F48" i="40"/>
  <c r="F17" i="41"/>
  <c r="F61" i="38"/>
  <c r="F25" i="59"/>
  <c r="F58" i="48"/>
  <c r="F19" i="3"/>
  <c r="F19" i="38"/>
  <c r="F40" i="34"/>
  <c r="F56" i="14"/>
  <c r="F24" i="12"/>
  <c r="F20" i="55"/>
  <c r="F19" i="11"/>
  <c r="F40" i="53"/>
  <c r="F21" i="21"/>
  <c r="F9" i="41"/>
  <c r="F43" i="24"/>
  <c r="F37" i="27"/>
  <c r="F61" i="9"/>
  <c r="F42" i="12"/>
  <c r="F12" i="23"/>
  <c r="F18" i="25"/>
  <c r="F45" i="28"/>
  <c r="F24" i="47"/>
  <c r="F37" i="6"/>
  <c r="F49" i="40"/>
  <c r="F20" i="14"/>
  <c r="F37" i="14"/>
  <c r="F26" i="50"/>
  <c r="F45" i="37"/>
  <c r="F8" i="33"/>
  <c r="F18" i="3"/>
  <c r="F26" i="9"/>
  <c r="F50" i="5"/>
  <c r="F42" i="30"/>
  <c r="F50" i="2"/>
  <c r="F60" i="25"/>
  <c r="F9" i="55"/>
  <c r="F52" i="37"/>
  <c r="F28" i="35"/>
  <c r="F35" i="38"/>
  <c r="F16" i="7"/>
  <c r="F48" i="48"/>
  <c r="F32" i="6"/>
  <c r="F24" i="28"/>
  <c r="F56" i="56"/>
  <c r="F12" i="42"/>
  <c r="F9" i="36"/>
  <c r="F25" i="34"/>
  <c r="F26" i="27"/>
  <c r="F45" i="57"/>
  <c r="F42" i="11"/>
  <c r="F20" i="7"/>
  <c r="F36" i="31"/>
  <c r="F10" i="11"/>
  <c r="F41" i="34"/>
  <c r="F33" i="22"/>
  <c r="F56" i="50"/>
  <c r="F41" i="42"/>
  <c r="F61" i="54"/>
  <c r="F29" i="49"/>
  <c r="F20" i="41"/>
  <c r="F24" i="31"/>
  <c r="F57" i="11"/>
  <c r="F28" i="24"/>
  <c r="F33" i="27"/>
  <c r="F49" i="57"/>
  <c r="F12" i="13"/>
  <c r="F42" i="58"/>
  <c r="F26" i="51"/>
  <c r="F34" i="50"/>
  <c r="F53" i="35"/>
  <c r="F13" i="49"/>
  <c r="F20" i="33"/>
  <c r="F49" i="35"/>
  <c r="F53" i="40"/>
  <c r="F28" i="9"/>
  <c r="F41" i="40"/>
  <c r="F19" i="9"/>
  <c r="F48" i="24"/>
  <c r="F16" i="48"/>
  <c r="F19" i="8"/>
  <c r="F60" i="44"/>
  <c r="F11" i="9"/>
  <c r="F27" i="5"/>
  <c r="F9" i="35"/>
  <c r="F11" i="31"/>
  <c r="F19" i="54"/>
  <c r="F12" i="43"/>
  <c r="F32" i="3"/>
  <c r="F36" i="12"/>
  <c r="F49" i="51"/>
  <c r="F27" i="38"/>
  <c r="F51" i="44"/>
  <c r="F21" i="28"/>
  <c r="F61" i="13"/>
  <c r="F16" i="27"/>
  <c r="F56" i="54"/>
  <c r="F18" i="44"/>
  <c r="F20" i="31"/>
  <c r="F34" i="6"/>
  <c r="F53" i="14"/>
  <c r="F45" i="41"/>
  <c r="F48" i="12"/>
  <c r="F61" i="42"/>
  <c r="F33" i="50"/>
  <c r="F27" i="32"/>
  <c r="F40" i="25"/>
  <c r="F8" i="27"/>
  <c r="F61" i="2"/>
  <c r="F13" i="6"/>
  <c r="F40" i="4"/>
  <c r="F52" i="56"/>
  <c r="F20" i="58"/>
  <c r="F36" i="56"/>
  <c r="F25" i="37"/>
  <c r="F11" i="40"/>
  <c r="F16" i="58"/>
  <c r="F20" i="51"/>
  <c r="F13" i="52"/>
  <c r="F59" i="59"/>
  <c r="F24" i="42"/>
  <c r="F13" i="24"/>
  <c r="F53" i="9"/>
  <c r="F58" i="12"/>
  <c r="F60" i="28"/>
  <c r="F56" i="27"/>
  <c r="F17" i="8"/>
  <c r="F28" i="57"/>
  <c r="F25" i="23"/>
  <c r="F48" i="49"/>
  <c r="F42" i="36"/>
  <c r="F58" i="32"/>
  <c r="F11" i="51"/>
  <c r="F48" i="54"/>
  <c r="F16" i="39"/>
  <c r="F16" i="42"/>
  <c r="F28" i="44"/>
  <c r="F43" i="43"/>
  <c r="F29" i="22"/>
  <c r="F33" i="6"/>
  <c r="F9" i="29"/>
  <c r="F36" i="41"/>
  <c r="F40" i="39"/>
  <c r="F9" i="20"/>
  <c r="F12" i="14"/>
  <c r="F44" i="41"/>
  <c r="F11" i="30"/>
  <c r="F45" i="35"/>
  <c r="F51" i="41"/>
  <c r="F45" i="9"/>
  <c r="F25" i="26"/>
  <c r="F43" i="4"/>
  <c r="F9" i="53"/>
  <c r="F8" i="44"/>
  <c r="F36" i="59"/>
  <c r="F44" i="55"/>
  <c r="F60" i="50"/>
  <c r="F33" i="45"/>
  <c r="F27" i="22"/>
  <c r="F56" i="38"/>
  <c r="F33" i="35"/>
  <c r="F24" i="36"/>
  <c r="F56" i="22"/>
  <c r="F29" i="42"/>
  <c r="F8" i="43"/>
  <c r="F26" i="44"/>
  <c r="F9" i="50"/>
  <c r="F51" i="11"/>
  <c r="F50" i="8"/>
  <c r="F24" i="48"/>
  <c r="F28" i="39"/>
  <c r="F35" i="37"/>
  <c r="F34" i="54"/>
  <c r="F29" i="50"/>
  <c r="F58" i="2"/>
  <c r="F28" i="4"/>
  <c r="F9" i="25"/>
  <c r="F43" i="31"/>
  <c r="F24" i="57"/>
  <c r="F27" i="26"/>
  <c r="F51" i="45"/>
  <c r="F24" i="32"/>
  <c r="F44" i="58"/>
  <c r="F57" i="55"/>
  <c r="F61" i="23"/>
  <c r="F49" i="4"/>
  <c r="F44" i="9"/>
  <c r="F60" i="3"/>
  <c r="F11" i="22"/>
  <c r="F42" i="33"/>
  <c r="F43" i="38"/>
  <c r="F20" i="34"/>
  <c r="F44" i="31"/>
  <c r="F11" i="37"/>
  <c r="F16" i="6"/>
  <c r="F25" i="4"/>
  <c r="F18" i="33"/>
  <c r="F24" i="24"/>
  <c r="F27" i="7"/>
  <c r="F9" i="12"/>
  <c r="F25" i="5"/>
  <c r="F25" i="29"/>
  <c r="F50" i="12"/>
  <c r="F24" i="22"/>
  <c r="F51" i="58"/>
  <c r="F58" i="10"/>
  <c r="F29" i="52"/>
  <c r="F34" i="59"/>
  <c r="F8" i="12"/>
  <c r="F58" i="26"/>
  <c r="F44" i="37"/>
  <c r="F49" i="41"/>
  <c r="F26" i="47"/>
  <c r="F61" i="53"/>
  <c r="F53" i="5"/>
  <c r="F51" i="53"/>
  <c r="F17" i="30"/>
  <c r="F43" i="42"/>
  <c r="F51" i="23"/>
  <c r="F18" i="14"/>
  <c r="F21" i="3"/>
  <c r="F13" i="42"/>
  <c r="F44" i="2"/>
  <c r="F42" i="39"/>
  <c r="F57" i="4"/>
  <c r="F32" i="55"/>
  <c r="F42" i="8"/>
  <c r="F36" i="37"/>
  <c r="F12" i="40"/>
  <c r="F35" i="4"/>
  <c r="F50" i="25"/>
  <c r="F48" i="9"/>
  <c r="F40" i="28"/>
  <c r="F25" i="21"/>
  <c r="F32" i="9"/>
  <c r="F13" i="29"/>
  <c r="F9" i="51"/>
  <c r="F34" i="48"/>
  <c r="F53" i="33"/>
  <c r="F32" i="50"/>
  <c r="F61" i="3"/>
  <c r="F8" i="10"/>
  <c r="F52" i="42"/>
  <c r="F44" i="12"/>
  <c r="F56" i="49"/>
  <c r="F28" i="51"/>
  <c r="F16" i="28"/>
  <c r="F52" i="27"/>
  <c r="F61" i="27"/>
  <c r="F52" i="33"/>
  <c r="F59" i="2"/>
  <c r="F9" i="14"/>
  <c r="F26" i="52"/>
  <c r="F50" i="43"/>
  <c r="F58" i="47"/>
  <c r="F52" i="35"/>
  <c r="F28" i="42"/>
  <c r="F53" i="13"/>
  <c r="F52" i="59"/>
  <c r="F13" i="3"/>
  <c r="F59" i="4"/>
  <c r="F37" i="21"/>
  <c r="F24" i="40"/>
  <c r="F29" i="32"/>
  <c r="F44" i="45"/>
  <c r="F26" i="28"/>
  <c r="F56" i="6"/>
  <c r="F41" i="55"/>
  <c r="F35" i="54"/>
  <c r="F28" i="7"/>
  <c r="F59" i="47"/>
  <c r="F28" i="41"/>
  <c r="F16" i="45"/>
  <c r="F33" i="55"/>
  <c r="F12" i="8"/>
  <c r="F29" i="26"/>
  <c r="F20" i="47"/>
  <c r="F8" i="49"/>
  <c r="F50" i="39"/>
  <c r="F36" i="33"/>
  <c r="F36" i="38"/>
  <c r="F11" i="26"/>
  <c r="F29" i="53"/>
  <c r="F11" i="29"/>
  <c r="F45" i="36"/>
  <c r="F40" i="9"/>
  <c r="F37" i="54"/>
  <c r="F34" i="3"/>
  <c r="F40" i="23"/>
  <c r="F45" i="11"/>
  <c r="F36" i="6"/>
  <c r="F17" i="35"/>
  <c r="F60" i="49"/>
  <c r="F56" i="42"/>
  <c r="F57" i="13"/>
  <c r="F35" i="51"/>
  <c r="F37" i="48"/>
  <c r="F34" i="38"/>
  <c r="F40" i="6"/>
  <c r="F32" i="22"/>
  <c r="F61" i="43"/>
  <c r="F35" i="11"/>
  <c r="F26" i="25"/>
  <c r="F58" i="22"/>
  <c r="F60" i="42"/>
  <c r="F21" i="31"/>
  <c r="F52" i="34"/>
  <c r="F59" i="30"/>
  <c r="F59" i="10"/>
  <c r="F26" i="2"/>
  <c r="F41" i="13"/>
  <c r="F13" i="27"/>
  <c r="F51" i="52"/>
  <c r="F8" i="57"/>
  <c r="F41" i="22"/>
  <c r="F13" i="5"/>
  <c r="F43" i="9"/>
  <c r="F26" i="4"/>
  <c r="F19" i="40"/>
  <c r="F43" i="59"/>
  <c r="F50" i="6"/>
  <c r="F40" i="12"/>
  <c r="F45" i="58"/>
  <c r="F8" i="45"/>
  <c r="F10" i="9"/>
  <c r="F41" i="5"/>
  <c r="F19" i="35"/>
  <c r="F32" i="28"/>
  <c r="F45" i="6"/>
  <c r="F61" i="22"/>
  <c r="F28" i="56"/>
  <c r="F12" i="20"/>
  <c r="F21" i="40"/>
  <c r="F9" i="34"/>
  <c r="F56" i="35"/>
  <c r="F27" i="33"/>
  <c r="F48" i="8"/>
  <c r="F52" i="7"/>
  <c r="F17" i="12"/>
  <c r="F10" i="47"/>
  <c r="F50" i="27"/>
  <c r="F8" i="48"/>
  <c r="F29" i="27"/>
  <c r="F51" i="13"/>
  <c r="F8" i="34"/>
  <c r="F42" i="22"/>
  <c r="F8" i="21"/>
  <c r="F33" i="52"/>
  <c r="F11" i="6"/>
  <c r="F28" i="27"/>
  <c r="F49" i="44"/>
  <c r="F48" i="14"/>
  <c r="F11" i="39"/>
  <c r="F36" i="32"/>
  <c r="F13" i="53"/>
  <c r="F36" i="48"/>
  <c r="F37" i="8"/>
  <c r="F9" i="58"/>
  <c r="F26" i="30"/>
  <c r="F26" i="6"/>
  <c r="F32" i="43"/>
  <c r="F52" i="3"/>
  <c r="F27" i="59"/>
  <c r="F50" i="51"/>
  <c r="F44" i="32"/>
  <c r="F53" i="47"/>
  <c r="F50" i="47"/>
  <c r="F61" i="5"/>
  <c r="F59" i="31"/>
  <c r="F60" i="51"/>
  <c r="F50" i="57"/>
  <c r="F18"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<sst xmlns="http://schemas.openxmlformats.org/spreadsheetml/2006/main" count="6300" uniqueCount="1132">
  <si>
    <t>Sunday</t>
  </si>
  <si>
    <t>Monday</t>
  </si>
  <si>
    <t>Tuesday</t>
  </si>
  <si>
    <t>Wednesday</t>
  </si>
  <si>
    <t>Thursday</t>
  </si>
  <si>
    <t>Friday</t>
  </si>
  <si>
    <t>Saturday</t>
  </si>
  <si>
    <t>Week 1</t>
  </si>
  <si>
    <t>Week 2</t>
  </si>
  <si>
    <t>Week 3</t>
  </si>
  <si>
    <t>Week 4</t>
  </si>
  <si>
    <t>Week 5</t>
  </si>
  <si>
    <t>Week 6</t>
  </si>
  <si>
    <t>Week 7</t>
  </si>
  <si>
    <t>Week 8</t>
  </si>
  <si>
    <t>Week 9</t>
  </si>
  <si>
    <t>Week 10</t>
  </si>
  <si>
    <t>Week 11</t>
  </si>
  <si>
    <t>Week 12</t>
  </si>
  <si>
    <t>Week 13</t>
  </si>
  <si>
    <t>to</t>
  </si>
  <si>
    <t>MONDAY</t>
  </si>
  <si>
    <t>TUESDAY</t>
  </si>
  <si>
    <t>WEDNESDAY</t>
  </si>
  <si>
    <t>THURSDAY</t>
  </si>
  <si>
    <t>FRIDAY</t>
  </si>
  <si>
    <t>SATURDAY</t>
  </si>
  <si>
    <t>SUNDAY</t>
  </si>
  <si>
    <t>Week 14</t>
  </si>
  <si>
    <t>Week 15</t>
  </si>
  <si>
    <t>Week 16</t>
  </si>
  <si>
    <t>Week 17</t>
  </si>
  <si>
    <t>Week 18</t>
  </si>
  <si>
    <t>Week 19</t>
  </si>
  <si>
    <t>Week 20</t>
  </si>
  <si>
    <t>Week 21</t>
  </si>
  <si>
    <t>Week 22</t>
  </si>
  <si>
    <t>Leg Raise</t>
  </si>
  <si>
    <t>Crunch</t>
  </si>
  <si>
    <t>Sitting Twist</t>
  </si>
  <si>
    <t>Heel Tap</t>
  </si>
  <si>
    <t>Side Crunch</t>
  </si>
  <si>
    <t>March</t>
  </si>
  <si>
    <t>April</t>
  </si>
  <si>
    <t>May</t>
  </si>
  <si>
    <t>Week 23</t>
  </si>
  <si>
    <t>Week 24</t>
  </si>
  <si>
    <t>Week 25</t>
  </si>
  <si>
    <t>June</t>
  </si>
  <si>
    <t>Week 26</t>
  </si>
  <si>
    <t>Week 27</t>
  </si>
  <si>
    <t>Week 28</t>
  </si>
  <si>
    <t>July</t>
  </si>
  <si>
    <t>Week 29</t>
  </si>
  <si>
    <t>Week 30</t>
  </si>
  <si>
    <t>Week 31</t>
  </si>
  <si>
    <t>Week 32</t>
  </si>
  <si>
    <t>Week 33</t>
  </si>
  <si>
    <t>Week 34</t>
  </si>
  <si>
    <t>August</t>
  </si>
  <si>
    <t>Week 35</t>
  </si>
  <si>
    <t>Superman</t>
  </si>
  <si>
    <t>Week 36</t>
  </si>
  <si>
    <t>Week 37</t>
  </si>
  <si>
    <t>September</t>
  </si>
  <si>
    <t>Week 38</t>
  </si>
  <si>
    <t>Week 39</t>
  </si>
  <si>
    <t>Week 40</t>
  </si>
  <si>
    <t>Week 41</t>
  </si>
  <si>
    <t>Week 42</t>
  </si>
  <si>
    <t>October</t>
  </si>
  <si>
    <t>Week 43</t>
  </si>
  <si>
    <t>January</t>
  </si>
  <si>
    <t>February</t>
  </si>
  <si>
    <t>Week 44</t>
  </si>
  <si>
    <t>Week 45</t>
  </si>
  <si>
    <t>Week 46</t>
  </si>
  <si>
    <t>Week 47</t>
  </si>
  <si>
    <t>Week 48</t>
  </si>
  <si>
    <t>Week 49</t>
  </si>
  <si>
    <t>Week 50</t>
  </si>
  <si>
    <t>Week 51</t>
  </si>
  <si>
    <t>Week 52</t>
  </si>
  <si>
    <t>Week 53</t>
  </si>
  <si>
    <t>Mid-Distance Training</t>
  </si>
  <si>
    <t>November</t>
  </si>
  <si>
    <t>December</t>
  </si>
  <si>
    <t>Season</t>
  </si>
  <si>
    <t>Home</t>
  </si>
  <si>
    <t>Day</t>
  </si>
  <si>
    <t>Sleep</t>
  </si>
  <si>
    <t>Water</t>
  </si>
  <si>
    <t>Vegetable</t>
  </si>
  <si>
    <t>Fruit</t>
  </si>
  <si>
    <t>Arms</t>
  </si>
  <si>
    <t>Balance</t>
  </si>
  <si>
    <t>Attitude</t>
  </si>
  <si>
    <t>Read</t>
  </si>
  <si>
    <t>Compliment</t>
  </si>
  <si>
    <t>Feeling</t>
  </si>
  <si>
    <t>Medical</t>
  </si>
  <si>
    <t>Strength</t>
  </si>
  <si>
    <t>Stretch</t>
  </si>
  <si>
    <t>Roll Out</t>
  </si>
  <si>
    <t>Run</t>
  </si>
  <si>
    <t>Cherry Juice</t>
  </si>
  <si>
    <t>No Sweets</t>
  </si>
  <si>
    <t>Creatine</t>
  </si>
  <si>
    <t>Crosstrain</t>
  </si>
  <si>
    <t>Meet</t>
  </si>
  <si>
    <t>-</t>
  </si>
  <si>
    <t>INDOOR</t>
  </si>
  <si>
    <t>OUTDOOR</t>
  </si>
  <si>
    <t>SUMMER</t>
  </si>
  <si>
    <t>FALL</t>
  </si>
  <si>
    <t>Peak</t>
  </si>
  <si>
    <t>Wk #</t>
  </si>
  <si>
    <t>Weather</t>
  </si>
  <si>
    <t>Iron</t>
  </si>
  <si>
    <t>Recovery</t>
  </si>
  <si>
    <t>Mileage</t>
  </si>
  <si>
    <t>Off</t>
  </si>
  <si>
    <t>Sit &amp; Kick</t>
  </si>
  <si>
    <t>Easy Run | 45:00 to 75:00</t>
  </si>
  <si>
    <t>Flying 30s</t>
  </si>
  <si>
    <t>Fartlek | Caboose Run</t>
  </si>
  <si>
    <t>Fartlek | Natural Fartlek</t>
  </si>
  <si>
    <t>Long Run | 90:00+</t>
  </si>
  <si>
    <t>Rhythm 400s (12-16 reps) @ 5K Pace</t>
  </si>
  <si>
    <t>3x(3x500 @ 2Mi Pace) 200 jog rest, 5:00 between sets</t>
  </si>
  <si>
    <t>2 sets of (400,600,400,200) | 1:30 between reps / 4' between sets</t>
  </si>
  <si>
    <t>Rhythm 200s (10 reps) + 3xMile @ 10k Pace</t>
  </si>
  <si>
    <t>2x(400,500,500,400) with 400m jog recovery</t>
  </si>
  <si>
    <t>3x1mile Progression | Full Recovery</t>
  </si>
  <si>
    <t>Rhythm 200s (12-20 reps)</t>
  </si>
  <si>
    <t>Long Hills | Rep# varies on hill size/length</t>
  </si>
  <si>
    <t>4x400 all out full recovery | Cut reps short if wheels come off</t>
  </si>
  <si>
    <t>#x200m @ 800m pace | 2:00 Rest after first 3, then start decreasing until you can't hold race pace</t>
  </si>
  <si>
    <t>7 sets of (400, 200) with 2:00 between sets and decreasing rest between reps</t>
  </si>
  <si>
    <t>3x (150, 300, 150) | 7' rest with 400 jog</t>
  </si>
  <si>
    <t>2 x (500m @ goal, 100jog, 200m all out) + 4 x 600m @ 10k pace with 200jog rest</t>
  </si>
  <si>
    <t>5 sets of (300,200) | 100m jog rest in 40" / 5' between sets</t>
  </si>
  <si>
    <t>6x400 @ 66,65,64,63,62,61 | 90" rest between</t>
  </si>
  <si>
    <t>Breakdown</t>
  </si>
  <si>
    <t>Core</t>
  </si>
  <si>
    <t>Push</t>
  </si>
  <si>
    <t>Bench Press</t>
  </si>
  <si>
    <t>Power Clean</t>
  </si>
  <si>
    <t>Pull</t>
  </si>
  <si>
    <t>Skull Crusher</t>
  </si>
  <si>
    <t>Pull Up</t>
  </si>
  <si>
    <t>Chin Up</t>
  </si>
  <si>
    <t>Calf Raise</t>
  </si>
  <si>
    <t>1-Leg RDL</t>
  </si>
  <si>
    <t>Lat Pull</t>
  </si>
  <si>
    <t>Lunge</t>
  </si>
  <si>
    <t>Quad</t>
  </si>
  <si>
    <t>4x6</t>
  </si>
  <si>
    <t>3x10</t>
  </si>
  <si>
    <t>2x20</t>
  </si>
  <si>
    <t>Easy</t>
  </si>
  <si>
    <t>Death</t>
  </si>
  <si>
    <t>Speed</t>
  </si>
  <si>
    <t>2x(8x100) @ 800m Pace, 1:00 between reps, 8:00 between sets</t>
  </si>
  <si>
    <t>Mile Repeats</t>
  </si>
  <si>
    <t>Sharpen</t>
  </si>
  <si>
    <t>Before Starting Plyos</t>
  </si>
  <si>
    <t>Squat</t>
  </si>
  <si>
    <t>Clean</t>
  </si>
  <si>
    <t>Bench</t>
  </si>
  <si>
    <t>DL*</t>
  </si>
  <si>
    <t>1.5xBW</t>
  </si>
  <si>
    <t>1.0xBW</t>
  </si>
  <si>
    <t>0.9xBW</t>
  </si>
  <si>
    <t>2.0xBW</t>
  </si>
  <si>
    <t>Name</t>
  </si>
  <si>
    <t>Purpose</t>
  </si>
  <si>
    <t>Long</t>
  </si>
  <si>
    <t>Extended Endurance</t>
  </si>
  <si>
    <t>Tempo</t>
  </si>
  <si>
    <t>Tempo Run | Ex. 30:00</t>
  </si>
  <si>
    <t>Lactate Threshold</t>
  </si>
  <si>
    <t>Alternation</t>
  </si>
  <si>
    <t>Alternation | Ex. 1-2-3-4-3-2-1 (1:1 Recovery)</t>
  </si>
  <si>
    <t>Lactate Clearance</t>
  </si>
  <si>
    <t>Fartlek</t>
  </si>
  <si>
    <t>8x600 @ 3Kpace with 200m walk + 4x100 crisp with 100m walk</t>
  </si>
  <si>
    <t>8x400 (working down to mile pace), 2x200 | 200m jog before 400s, 400m jog before 200s</t>
  </si>
  <si>
    <t>Repeat | 4-8xMile</t>
  </si>
  <si>
    <t>VO2 Max</t>
  </si>
  <si>
    <t>Repeat Ks</t>
  </si>
  <si>
    <t>Repeat | 4-10x1000m (Possibly finish with a 400,200)</t>
  </si>
  <si>
    <t>VO2 Max + Strength</t>
  </si>
  <si>
    <t>Grim Reaper</t>
  </si>
  <si>
    <t>#x300m @ 800m pace | 2:00 Rest after first 3, then start decreasing until you can't hold race pace</t>
  </si>
  <si>
    <t>Acid Tolerance</t>
  </si>
  <si>
    <t>Ghost of Christmas Past</t>
  </si>
  <si>
    <t>4x800 first 400 @ 800pace, second 400 at 10k pace | 5'+ rest</t>
  </si>
  <si>
    <t>Eliminator</t>
  </si>
  <si>
    <t>Kickers</t>
  </si>
  <si>
    <t>Afterburner</t>
  </si>
  <si>
    <t>Acid Tolerance + Clearance</t>
  </si>
  <si>
    <t>200 200, 300, 400, 500, 600, 200, 200, 100 (Rest: 2min, 3, 4, 5, 6, 2, 2)</t>
  </si>
  <si>
    <t>Cutdowns</t>
  </si>
  <si>
    <t>Mile Specific Tolerance</t>
  </si>
  <si>
    <t>Serpentine</t>
  </si>
  <si>
    <t>Acid Tolerance + Speed-Endurance</t>
  </si>
  <si>
    <t>Ace of Spades</t>
  </si>
  <si>
    <t>4x400 @ mile, 4x300 @ 800, 4x200 @ 400, 4x150 @ fast, 4x80 @ fast | 200jog or equal jog rest, 400jog on sets</t>
  </si>
  <si>
    <t>5K Pacework</t>
  </si>
  <si>
    <t>800 Pacework</t>
  </si>
  <si>
    <t>800 Pacework + Lactate Clearance</t>
  </si>
  <si>
    <t>Miler's Conquest</t>
  </si>
  <si>
    <t>3x(400, 300, 200) + 400 all out (75s between reps, 8:00 between sets)</t>
  </si>
  <si>
    <t>Mile-Specific Pace Endurance</t>
  </si>
  <si>
    <t>Half-Miler's Conquest</t>
  </si>
  <si>
    <t>800-Specific Pace Endurance + Lactate Clearance</t>
  </si>
  <si>
    <t>Rebounder</t>
  </si>
  <si>
    <t>Speed-Endurance</t>
  </si>
  <si>
    <t>Oregon Special</t>
  </si>
  <si>
    <t>3x150 @ Full Sprint, 3x800 @ 3Kpace, 3x150 | Full recovery on 150s, 200jog on 800s</t>
  </si>
  <si>
    <t>Speed + Lactate Clearance + Speed-Endurance</t>
  </si>
  <si>
    <t>Triple-Double</t>
  </si>
  <si>
    <t>Short Hill Sprints | &lt;100m Hill</t>
  </si>
  <si>
    <t>Speed + Power</t>
  </si>
  <si>
    <t>Flat Sprints | 80 - 150m</t>
  </si>
  <si>
    <t>Shifting Gears</t>
  </si>
  <si>
    <t>Form Dynamics</t>
  </si>
  <si>
    <t>Race Specific Prep</t>
  </si>
  <si>
    <t>Track and Field-2023</t>
  </si>
  <si>
    <t>Physical</t>
  </si>
  <si>
    <t>Nutrition</t>
  </si>
  <si>
    <t>Visualize</t>
  </si>
  <si>
    <t>Focus</t>
  </si>
  <si>
    <t>Strength Phase</t>
  </si>
  <si>
    <t>Running Phase</t>
  </si>
  <si>
    <t>Agility</t>
  </si>
  <si>
    <t>Coordination</t>
  </si>
  <si>
    <t>Flexibility</t>
  </si>
  <si>
    <t>Endurance</t>
  </si>
  <si>
    <t>Warm-ups</t>
  </si>
  <si>
    <t>Functional</t>
  </si>
  <si>
    <t>Mobility</t>
  </si>
  <si>
    <t>Explosive_Cardio</t>
  </si>
  <si>
    <t>Squat_Lunge_Step</t>
  </si>
  <si>
    <t>Hinge_Hip</t>
  </si>
  <si>
    <t>Vertical_Push</t>
  </si>
  <si>
    <t>Vertical_Pull</t>
  </si>
  <si>
    <t>Horizontal_Push</t>
  </si>
  <si>
    <t>UB_Push_Pull</t>
  </si>
  <si>
    <t>Core_Rotational</t>
  </si>
  <si>
    <t>Core_Pillar</t>
  </si>
  <si>
    <t>Other</t>
  </si>
  <si>
    <t>Foam Roll</t>
  </si>
  <si>
    <t>Single leg balance and reach w/ a band or db</t>
  </si>
  <si>
    <t>90/90 w/ Elbows on Floor into Butterfly</t>
  </si>
  <si>
    <t xml:space="preserve">Dead Lift </t>
  </si>
  <si>
    <t>Banded Row</t>
  </si>
  <si>
    <t>Mini Bands</t>
  </si>
  <si>
    <t>Single leg 3 foot touch: front, back, side</t>
  </si>
  <si>
    <t>90/90 w/ Elbows on Floor Hip IR</t>
  </si>
  <si>
    <t>Arnold Press</t>
  </si>
  <si>
    <t>KB Complex</t>
  </si>
  <si>
    <t>alternating lateral lunge and row</t>
  </si>
  <si>
    <t xml:space="preserve">90/90 w/ Elbows on Floor- Hip IR w/ Leg Lift </t>
  </si>
  <si>
    <t>TGU</t>
  </si>
  <si>
    <t>alternating step-up and bicep curl</t>
  </si>
  <si>
    <t xml:space="preserve">Prisoner Squats w/ alt. Knee Raise </t>
  </si>
  <si>
    <t xml:space="preserve">alternating step-up and isometric hold into press </t>
  </si>
  <si>
    <t xml:space="preserve">Band Lateral step or walk </t>
  </si>
  <si>
    <t>Supermans w/ band pull aparts</t>
  </si>
  <si>
    <t>alternating step-up w/ bicep curl and press</t>
  </si>
  <si>
    <t>Band Lateral Walk w/ Isometric Bicep Curl</t>
  </si>
  <si>
    <t>Single leg - Lateral toe touch</t>
  </si>
  <si>
    <t xml:space="preserve">Copenhagens - elevated Clam Shells </t>
  </si>
  <si>
    <t xml:space="preserve">Single leg- Bend and reach as far away from knees </t>
  </si>
  <si>
    <t xml:space="preserve">Crab Walk </t>
  </si>
  <si>
    <t>Dips</t>
  </si>
  <si>
    <t>Clamshells</t>
  </si>
  <si>
    <t xml:space="preserve">Single leg ball dribble </t>
  </si>
  <si>
    <t xml:space="preserve">Elevated TUBB w/ Leg Lift </t>
  </si>
  <si>
    <t>Single leg - Band pull apart</t>
  </si>
  <si>
    <t>Feet Together Frog Rocks</t>
  </si>
  <si>
    <t>band pull apart and iso squat</t>
  </si>
  <si>
    <t>Frog Leg Back Extension</t>
  </si>
  <si>
    <t>band pull apart and tempo squat (squat: 5 sec down and up)</t>
  </si>
  <si>
    <t>I's, Y's, T's</t>
  </si>
  <si>
    <t xml:space="preserve">Lateral step into 1 leg knee drive </t>
  </si>
  <si>
    <t>burpee &gt; deadlift &gt; curl</t>
  </si>
  <si>
    <t>Inchworms</t>
  </si>
  <si>
    <t>burpee &gt; dl &gt; curl &gt; press</t>
  </si>
  <si>
    <t>Iso Hydrant w/ Leg Extension w/ or w/o Bench</t>
  </si>
  <si>
    <t xml:space="preserve">Banded Goodmornings </t>
  </si>
  <si>
    <t xml:space="preserve">burpee into push-up </t>
  </si>
  <si>
    <t>Kneeling Hip ABD Lifts</t>
  </si>
  <si>
    <t>Plank</t>
  </si>
  <si>
    <t xml:space="preserve">burpee </t>
  </si>
  <si>
    <t>Lateral Bear Crawl</t>
  </si>
  <si>
    <t xml:space="preserve">Bicep Curl </t>
  </si>
  <si>
    <t xml:space="preserve">Cleans - DB or bands </t>
  </si>
  <si>
    <t xml:space="preserve">Scorpions w/ Hip Openers </t>
  </si>
  <si>
    <t>extended arm plank and reach forward, lateral, and across</t>
  </si>
  <si>
    <t xml:space="preserve">Single Leg Balance and Shoulder ER </t>
  </si>
  <si>
    <t>hang clean to front squat to press</t>
  </si>
  <si>
    <t>Single Leg Lying Glute Bridge</t>
  </si>
  <si>
    <t xml:space="preserve">Kneeling Low to High Pull </t>
  </si>
  <si>
    <t>Squat Hold and Band Pull Aparts</t>
  </si>
  <si>
    <t xml:space="preserve">Kneeling rotations inside leg up </t>
  </si>
  <si>
    <t>Tactical Frog Alternating Hip IR</t>
  </si>
  <si>
    <t xml:space="preserve">Lateral Lunge and Reach </t>
  </si>
  <si>
    <t>Vertical Figure-4</t>
  </si>
  <si>
    <t>Side Plank</t>
  </si>
  <si>
    <t>Lateral Lunge and Row</t>
  </si>
  <si>
    <t>Wall Angels</t>
  </si>
  <si>
    <t xml:space="preserve">Wall Sit </t>
  </si>
  <si>
    <t>Lateral Lunge Row and Press</t>
  </si>
  <si>
    <t>TH accordian</t>
  </si>
  <si>
    <t>TH arm circles</t>
  </si>
  <si>
    <t>mod TGU</t>
  </si>
  <si>
    <t>TH box press</t>
  </si>
  <si>
    <t>mod tgu w/ shoot through</t>
  </si>
  <si>
    <t>TH downhill skiier</t>
  </si>
  <si>
    <t>reverse lunge into shoulder press or lateral raise</t>
  </si>
  <si>
    <t>TH elbows up</t>
  </si>
  <si>
    <t>Single Leg 1-20</t>
  </si>
  <si>
    <t>Reverse lunge into step up and knee drive</t>
  </si>
  <si>
    <t>TH elbows up down</t>
  </si>
  <si>
    <t>Single Leg 1-25</t>
  </si>
  <si>
    <t>single arm snatch or high row</t>
  </si>
  <si>
    <t>TH figure 4 vertical</t>
  </si>
  <si>
    <t>TH forearm press</t>
  </si>
  <si>
    <t xml:space="preserve">Squat w/ T-Spine Rotations </t>
  </si>
  <si>
    <t>TH push pull</t>
  </si>
  <si>
    <t>Single Leg A,B,C's</t>
  </si>
  <si>
    <t>TH reverse toe touches</t>
  </si>
  <si>
    <t>single leg around the world toe taps</t>
  </si>
  <si>
    <t>TH rock the baby</t>
  </si>
  <si>
    <t xml:space="preserve">single leg balance w/ bicep curl </t>
  </si>
  <si>
    <t>TH saws</t>
  </si>
  <si>
    <t xml:space="preserve">single leg balance w/ bicep curl into overhead press/lateral raise </t>
  </si>
  <si>
    <t>TH scissors</t>
  </si>
  <si>
    <t xml:space="preserve">single leg FWD and BWD toe tap into front kick </t>
  </si>
  <si>
    <t>TH seated figure 4</t>
  </si>
  <si>
    <t xml:space="preserve">single leg shoulder press </t>
  </si>
  <si>
    <t>TH sumos</t>
  </si>
  <si>
    <t xml:space="preserve">squat to curl to press </t>
  </si>
  <si>
    <t>TH why me</t>
  </si>
  <si>
    <t>TH wiggles</t>
  </si>
  <si>
    <t>star squats</t>
  </si>
  <si>
    <t>Goodmornings</t>
  </si>
  <si>
    <t xml:space="preserve">TGU </t>
  </si>
  <si>
    <t>walking lunge to curl</t>
  </si>
  <si>
    <t>wall squat and bicep curl</t>
  </si>
  <si>
    <t>shoulder 4's</t>
  </si>
  <si>
    <t xml:space="preserve">renegade row </t>
  </si>
  <si>
    <t>Total Fitness</t>
  </si>
  <si>
    <t>Unload</t>
  </si>
  <si>
    <t>Max Strength</t>
  </si>
  <si>
    <t>Strength Capacity</t>
  </si>
  <si>
    <t>Power</t>
  </si>
  <si>
    <t>Hypertrophy</t>
  </si>
  <si>
    <t>Foundation</t>
  </si>
  <si>
    <t>Density</t>
  </si>
  <si>
    <t>Six_Day</t>
  </si>
  <si>
    <t>Sequence</t>
  </si>
  <si>
    <t>Non-Explosive</t>
  </si>
  <si>
    <t>5 reps/circuit</t>
  </si>
  <si>
    <t>8 reps/circuit</t>
  </si>
  <si>
    <t>Explosive</t>
  </si>
  <si>
    <t>TF</t>
  </si>
  <si>
    <t>UNL</t>
  </si>
  <si>
    <t>MAX</t>
  </si>
  <si>
    <t>STR</t>
  </si>
  <si>
    <t>STC</t>
  </si>
  <si>
    <t>PWR</t>
  </si>
  <si>
    <t>HYP</t>
  </si>
  <si>
    <t>SPD</t>
  </si>
  <si>
    <t>END</t>
  </si>
  <si>
    <t>FDN</t>
  </si>
  <si>
    <t>DENSITY</t>
  </si>
  <si>
    <t>5-4-3</t>
  </si>
  <si>
    <t>Others</t>
  </si>
  <si>
    <t>10-12</t>
  </si>
  <si>
    <t>3-2-1</t>
  </si>
  <si>
    <t>10-8-6</t>
  </si>
  <si>
    <t>3x8</t>
  </si>
  <si>
    <t>7-9</t>
  </si>
  <si>
    <t>3x5</t>
  </si>
  <si>
    <t>12-10-8</t>
  </si>
  <si>
    <t>4-6</t>
  </si>
  <si>
    <t>1-3</t>
  </si>
  <si>
    <t>4-3-2</t>
  </si>
  <si>
    <t>Rep Scheme</t>
  </si>
  <si>
    <t>Exercise</t>
  </si>
  <si>
    <t>Weeks</t>
  </si>
  <si>
    <t>Low-Bar Back Squat</t>
  </si>
  <si>
    <t>High-Bar Back Squat</t>
  </si>
  <si>
    <t xml:space="preserve">Goblet Squat </t>
  </si>
  <si>
    <t>Barbell Front Squat</t>
  </si>
  <si>
    <t>DB Front Squat</t>
  </si>
  <si>
    <t>Reverse Lunge</t>
  </si>
  <si>
    <t>Lateral Lunge</t>
  </si>
  <si>
    <t>Bulgarian Split Squat</t>
  </si>
  <si>
    <t>Clock Lunges (12-6)</t>
  </si>
  <si>
    <t xml:space="preserve">Forward Lunge into Reverse Lunge </t>
  </si>
  <si>
    <t xml:space="preserve">Goblet Squat with Alternating Knee Raise </t>
  </si>
  <si>
    <t>Kirtsey Lunge</t>
  </si>
  <si>
    <t xml:space="preserve">Lateral Lunge with Knee Drive </t>
  </si>
  <si>
    <t>Pistol Squat</t>
  </si>
  <si>
    <t>RDL</t>
  </si>
  <si>
    <t xml:space="preserve">Single-Leg RDL </t>
  </si>
  <si>
    <t>Goodmorning</t>
  </si>
  <si>
    <t xml:space="preserve">Hip Thrust </t>
  </si>
  <si>
    <t xml:space="preserve">Glute Bridge </t>
  </si>
  <si>
    <t>Single-Leg Glute Bridge</t>
  </si>
  <si>
    <t>Shoulder Press</t>
  </si>
  <si>
    <t>Push Press</t>
  </si>
  <si>
    <t>Skull Crushers</t>
  </si>
  <si>
    <t>Skull Crushers into Push Press</t>
  </si>
  <si>
    <t>Band Push Downs</t>
  </si>
  <si>
    <t>Single-Leg Balance and Shoulder Press</t>
  </si>
  <si>
    <t>Push Up</t>
  </si>
  <si>
    <t>Push Up (Banded)</t>
  </si>
  <si>
    <t>Push Up (Diamond)</t>
  </si>
  <si>
    <t>Push Up (Wide Grip)</t>
  </si>
  <si>
    <t>Push Up (Decline)</t>
  </si>
  <si>
    <t>Push Up with Alternating Arm Reach</t>
  </si>
  <si>
    <t>Push Up (Weighted)</t>
  </si>
  <si>
    <t>Push Up with Feet Alternating In/Out</t>
  </si>
  <si>
    <t>Push Up (Weighted, Decline)</t>
  </si>
  <si>
    <t>Push Up (Diamond, Decline)</t>
  </si>
  <si>
    <t>Push Up (Wide Grip, Decline)</t>
  </si>
  <si>
    <t>Push Up (Spiderman, Alternating)</t>
  </si>
  <si>
    <t>Core-Row Pushups</t>
  </si>
  <si>
    <t>DB Bench Press</t>
  </si>
  <si>
    <t>Incline Bench Press</t>
  </si>
  <si>
    <t>Incline DB Bench Press</t>
  </si>
  <si>
    <t>Seated Row</t>
  </si>
  <si>
    <t>Bent Over Row</t>
  </si>
  <si>
    <t>Lat Pulldown</t>
  </si>
  <si>
    <t>Banded Pullover</t>
  </si>
  <si>
    <t>Band Pull Aparts</t>
  </si>
  <si>
    <t>Supermans with Band Pull Aparts</t>
  </si>
  <si>
    <t>Reverse Grip Row</t>
  </si>
  <si>
    <t xml:space="preserve">Straight Arm Pulldown </t>
  </si>
  <si>
    <t>Lawn Mower Row</t>
  </si>
  <si>
    <t>Side Plank and Band Row</t>
  </si>
  <si>
    <t>Bent Over Reverse Fly</t>
  </si>
  <si>
    <t>Chest Fly</t>
  </si>
  <si>
    <t>Cable Fly</t>
  </si>
  <si>
    <t>High Pull</t>
  </si>
  <si>
    <t>Squat with High Pull Iso</t>
  </si>
  <si>
    <t>Hammer Curl</t>
  </si>
  <si>
    <t>Hang Clean</t>
  </si>
  <si>
    <t>Bicep Curl to Press</t>
  </si>
  <si>
    <t>Snatch</t>
  </si>
  <si>
    <t>Elephant</t>
  </si>
  <si>
    <t>Mammoth</t>
  </si>
  <si>
    <t>Shoulder ABCs</t>
  </si>
  <si>
    <t>Birddog</t>
  </si>
  <si>
    <t>Crybaby</t>
  </si>
  <si>
    <t>Sit Ups</t>
  </si>
  <si>
    <t>Windshield Wipers</t>
  </si>
  <si>
    <t>Heel Hold</t>
  </si>
  <si>
    <t>Pike Up</t>
  </si>
  <si>
    <t>Lateral Hip Dips</t>
  </si>
  <si>
    <t>Plank Up-Downs</t>
  </si>
  <si>
    <t>V Up</t>
  </si>
  <si>
    <t>Partner MedBall Transfer</t>
  </si>
  <si>
    <t>3-Way Extended Arm Plank (Forward, Lateral, Across)</t>
  </si>
  <si>
    <t>Cable Chops</t>
  </si>
  <si>
    <t>Cable Iso Hold</t>
  </si>
  <si>
    <t>Heel Taps</t>
  </si>
  <si>
    <t>Seal</t>
  </si>
  <si>
    <t>Banded Hip Abduction</t>
  </si>
  <si>
    <t>Banded Hip Adduction</t>
  </si>
  <si>
    <t>Back Extension</t>
  </si>
  <si>
    <t xml:space="preserve">Hamstring Curl </t>
  </si>
  <si>
    <t>3x12</t>
  </si>
  <si>
    <t>3x20</t>
  </si>
  <si>
    <t>4x4</t>
  </si>
  <si>
    <t>3x3</t>
  </si>
  <si>
    <t>3x4</t>
  </si>
  <si>
    <t>4x3</t>
  </si>
  <si>
    <t>3x6</t>
  </si>
  <si>
    <t>8-8-6</t>
  </si>
  <si>
    <t>8-6-6</t>
  </si>
  <si>
    <t>10-6-3-2+</t>
  </si>
  <si>
    <t>3x7</t>
  </si>
  <si>
    <t>5-4-4</t>
  </si>
  <si>
    <t>6-5-4</t>
  </si>
  <si>
    <t>3-2-2</t>
  </si>
  <si>
    <t>Reps</t>
  </si>
  <si>
    <t>Category</t>
  </si>
  <si>
    <t>Training Focus:</t>
  </si>
  <si>
    <t>Rest</t>
  </si>
  <si>
    <t>Rest:</t>
  </si>
  <si>
    <t>1:30</t>
  </si>
  <si>
    <t>1:00</t>
  </si>
  <si>
    <t>2:00</t>
  </si>
  <si>
    <t>2:30</t>
  </si>
  <si>
    <t>4:00</t>
  </si>
  <si>
    <t>Running Workout</t>
  </si>
  <si>
    <t>Warm Up</t>
  </si>
  <si>
    <t>Load</t>
  </si>
  <si>
    <t>Transition</t>
  </si>
  <si>
    <t>Time</t>
  </si>
  <si>
    <t>Threshold</t>
  </si>
  <si>
    <t>Base Build</t>
  </si>
  <si>
    <t>Acidosis</t>
  </si>
  <si>
    <t>Pacework</t>
  </si>
  <si>
    <t>Low</t>
  </si>
  <si>
    <t>Rolling</t>
  </si>
  <si>
    <t>90:00 Long</t>
  </si>
  <si>
    <t>Stretching</t>
  </si>
  <si>
    <t>60:00 Easy</t>
  </si>
  <si>
    <t>Inside</t>
  </si>
  <si>
    <t>With dad on the bike. West side loop in CG. Didn't feel great to start off with, but ended up getting it in just fine.</t>
  </si>
  <si>
    <t>Started off thinking I'd only get 4 miles in, but once I got going I was fine. Lift was fine.</t>
  </si>
  <si>
    <t>Resting HR</t>
  </si>
  <si>
    <t>HR Variability</t>
  </si>
  <si>
    <t>VO2Max</t>
  </si>
  <si>
    <t>Twilight, 52, Light Wind</t>
  </si>
  <si>
    <t>4:40pm</t>
  </si>
  <si>
    <t>5:40pm</t>
  </si>
  <si>
    <t>3:10pm</t>
  </si>
  <si>
    <t>Rolling, Warm up</t>
  </si>
  <si>
    <t>3x800 @ 2:25, 2:33, 2:33 | 200j Rest</t>
  </si>
  <si>
    <t>8x200 @ 31.6, 32.4, 30.6, 31.1, 30.1, 29.5, 28.9, 28.9 | 200j Rest</t>
  </si>
  <si>
    <t>3x800 @ 2:33, 2:33, 2:34 | 200j Rest</t>
  </si>
  <si>
    <t>Cool down, Stretching</t>
  </si>
  <si>
    <t>Trying to get back into the swing of things back in the Fieldhouse in Maryville. Not my best work, but it'll have to do.</t>
  </si>
  <si>
    <t>Up</t>
  </si>
  <si>
    <t>Nothing special today, just an hour easy through Maryville.</t>
  </si>
  <si>
    <t>Overcast, 32, Moderate Wind</t>
  </si>
  <si>
    <t>Full</t>
  </si>
  <si>
    <t>60:00 Easy (With 2x60m Sprints)</t>
  </si>
  <si>
    <t>Rolling, Dynamics</t>
  </si>
  <si>
    <t>Moderate</t>
  </si>
  <si>
    <t>Warm up, 30:00 Moderate @ 6:00 Pace</t>
  </si>
  <si>
    <t>Cool down</t>
  </si>
  <si>
    <t>Sunny, 43, Light Wind</t>
  </si>
  <si>
    <t>First mile with AG &amp; Zach, last 11 solo. Alternated on and off gravel with the Jet route. Not bad, just a steady run. Tried some spine decompression hangs with Coach Masters afterward.</t>
  </si>
  <si>
    <t>Similar to one from a couple weeks ago. Felt better on this one, even though the reps were longer. Maybe should have gone a little faster, not sure.</t>
  </si>
  <si>
    <t>Team is back for the first time in a while. Nice to run with the guys again.</t>
  </si>
  <si>
    <t>On gravel with Wick. Under control &amp; felt plenty good throughout.</t>
  </si>
  <si>
    <t>Nebraska</t>
  </si>
  <si>
    <t>Northwest</t>
  </si>
  <si>
    <t>Sat</t>
  </si>
  <si>
    <t>Washburn</t>
  </si>
  <si>
    <t>Northwest FNL</t>
  </si>
  <si>
    <t>Sat/Sun</t>
  </si>
  <si>
    <t>MIAA @ Pitt</t>
  </si>
  <si>
    <t>Thu/Sat</t>
  </si>
  <si>
    <t xml:space="preserve">Rolling, dynamics </t>
  </si>
  <si>
    <t>61:00 Easy</t>
  </si>
  <si>
    <t>2 Easy</t>
  </si>
  <si>
    <t>2x60m</t>
  </si>
  <si>
    <t>6 Easy</t>
  </si>
  <si>
    <t xml:space="preserve">Stretching </t>
  </si>
  <si>
    <t>Acidosis Tolerance</t>
  </si>
  <si>
    <t>Rolling, dynamics</t>
  </si>
  <si>
    <t>Rolling, dynamics, Warm up</t>
  </si>
  <si>
    <t>2x (300, 200, 200, 200, 300) | 45s Rest, 4-5m Set</t>
  </si>
  <si>
    <t>400 @ (32/41) + 3x (200@32, 200 jog)</t>
  </si>
  <si>
    <t xml:space="preserve">Cool down, stretching </t>
  </si>
  <si>
    <t>1600 @ (32/41 Alternation) + 300jog rest</t>
  </si>
  <si>
    <t xml:space="preserve">Nebraska </t>
  </si>
  <si>
    <t>Team came out hot today, sub-7:00 for a good portion of the first 40min. My legs didn't take that very well and kinda flopped. In hindsight I probably should have taken the day off.</t>
  </si>
  <si>
    <t xml:space="preserve">Legs are still pretty fatigued, so I opted for an off day. Workout tomorrow. </t>
  </si>
  <si>
    <t>2x215</t>
  </si>
  <si>
    <t>4x5</t>
  </si>
  <si>
    <t>2x35</t>
  </si>
  <si>
    <t>Team Lift, Stretching</t>
  </si>
  <si>
    <t>First mile felt really strong. Handles the middle sets fine too. Was pretty spent going into the last mile of alternations, though. Only made it through 400m before I couldn't hit pace on the 2nd fast part. Handles the modification okay though. Got exposed today, which is good. I'll adapt and get better.</t>
  </si>
  <si>
    <t>Easy day with the team. Got to watch a couple time trials which were really encouraging... everyone did well. Good conversation with Jake after those.</t>
  </si>
  <si>
    <t>Easy day with AG. Added a couple of 60m sprints as a bit of a primer for tomorrow.</t>
  </si>
  <si>
    <t>Rolling, Warm up, dynamics</t>
  </si>
  <si>
    <t>800m @ 2:03</t>
  </si>
  <si>
    <t>4x4:00 Tempo + 8x100 @ 14</t>
  </si>
  <si>
    <t>Rolling, dynamics warm up</t>
  </si>
  <si>
    <t>20x200 | 2:00 Rest (5-6min set break after 10 &amp; 15)</t>
  </si>
  <si>
    <t>Cool down, stretching</t>
  </si>
  <si>
    <t>Splits: 29.0, 29.1, 28.6, 28.7, 29.4, 29.3, 28.9, 29.0, 29.6, 29.0</t>
  </si>
  <si>
    <t>29.4, 29.1, 29.4, 29.2, 29.3, 29.3, 28.7, 28.9, 29.2, 28.5 = 29.1 AVG</t>
  </si>
  <si>
    <t>62:00 Easy</t>
  </si>
  <si>
    <t>46:00 Easy</t>
  </si>
  <si>
    <t>Team Lift</t>
  </si>
  <si>
    <t>Cold and rainy day out in the elements. Pretty sore from yesterday, but had a little bounce in my step.</t>
  </si>
  <si>
    <t>With a new guy on the team, Dylan. Nice getting to know him. Legs were just okay, so it was nice to have the conversation to distract from that.</t>
  </si>
  <si>
    <t xml:space="preserve">With AG, Riley &amp; his girlfriend Kiki. Nothing special, definitely reeling a little from yesterday's stinger of a race. Just gotta move on. </t>
  </si>
  <si>
    <t>Back to my roots: 200s with 2min rest. Really felt like I needed this one after Saturday's race. Honestly didn't feel as good as I wanted to, but I need to keep reminding myself: It's January. I've never had this good of a winter training block. Gotta keep going and trust it'll work.</t>
  </si>
  <si>
    <t>Rolling, Dynamics, Warm up</t>
  </si>
  <si>
    <t>300 @ 42.7 + 300jog + 6x600 @ 1:52 | 200jog rest</t>
  </si>
  <si>
    <t>300 @ 42.3 + 300jog + 5x600 @ 1:53 | 200jog rest | 600jog set break</t>
  </si>
  <si>
    <t>Total bomb of a race. No pop in the step, couldn't find the pace. Never really went into a state of acidosis, which needs to happen in an 800. Workout portion was fine, just really unhappy with the race result. I'm better than that, and need to be a better representative of my team on the track.</t>
  </si>
  <si>
    <t>S-A-C-M</t>
  </si>
  <si>
    <t>Form</t>
  </si>
  <si>
    <t>8x(200 form, 200 easy)</t>
  </si>
  <si>
    <t>Morning shakeout</t>
  </si>
  <si>
    <t>Northwest Invite</t>
  </si>
  <si>
    <t>Pre-Meet</t>
  </si>
  <si>
    <t>2x26</t>
  </si>
  <si>
    <t>Still trying to get to where I'm feeling good. Today was a step in the right direction. Form was good and I was about the pace I expected to be. Glad I did this.</t>
  </si>
  <si>
    <t>45:00 Easy</t>
  </si>
  <si>
    <t>Strides, Handoffs</t>
  </si>
  <si>
    <t>Warm up, dynamics</t>
  </si>
  <si>
    <t>Mile @ 4:26</t>
  </si>
  <si>
    <t>Cool downs / warm ups</t>
  </si>
  <si>
    <t>600 @ 79</t>
  </si>
  <si>
    <t>400 @ 53.7</t>
  </si>
  <si>
    <t>Easy run was fine. Strides &amp; handoffs were fun, though. With setup and premeet going on, it felt like track again :)</t>
  </si>
  <si>
    <t>Very average performance. Made too many tactical mistakes in the mile, and still somehow got outkicked by TWO people. 600 was bad from the start. Spent some time visualizing my relay, just trying to get in the right headspace. It felt good, but the time still wasn't there.</t>
  </si>
  <si>
    <t>17:00 Easy</t>
  </si>
  <si>
    <t>Didn't have much time to run because of the youth meet &amp; church, so just got a couple really easy recovery miles. Long one tomorrow.</t>
  </si>
  <si>
    <t>Lacked motivation today, but still went out and did it. Pretty chilly out. Glad to have this one behind me.</t>
  </si>
  <si>
    <t>Morning Shakeout</t>
  </si>
  <si>
    <t>85:00 Long</t>
  </si>
  <si>
    <t>Warm up + 4.5 moderate + cool down</t>
  </si>
  <si>
    <t>A little slow getting going, but once the moderate miles started, I was zoned in. Kinda went off on my own to stay at my pace, but caught back up with the guys for the cool down.</t>
  </si>
  <si>
    <t>2x (300, 200, 300, 200, 300, 200) | 90s Rest, 7min Set Break</t>
  </si>
  <si>
    <t>Cool down, team weights, stretching, breathing</t>
  </si>
  <si>
    <t>Splits: 44.5, 29, 44.9, 29.3, 45.3, 28.9 | 45.5, 29.8, 45.9, 30.6, 50.5, 30.2</t>
  </si>
  <si>
    <t>2x 200,200 Form</t>
  </si>
  <si>
    <t>This was supposed to be just a tough pacework workout, but I never really was on pace. Supposed to hit 43, 28. Very disappointed with the performance. I should be able to at least start off on 800m pace…</t>
  </si>
  <si>
    <t xml:space="preserve">Rolling, Dynamics </t>
  </si>
  <si>
    <t>43:00 Easy</t>
  </si>
  <si>
    <t>Still unhappy with my performance over the last week plus. Just completely unable to do what I think I'm capable of. So sick and tired of being average all the time.</t>
  </si>
  <si>
    <t>63:00 Easy + 2x60 in the middle</t>
  </si>
  <si>
    <t>Team Weights, Stretching</t>
  </si>
  <si>
    <t>4x2</t>
  </si>
  <si>
    <t>Met with Wick around midmorning. Decided to take the whole weekend off from everything. Run didn't feel great and was pretty slow. Tried a couple 60m sprints but that was definitely a no-go. Lift was a struggle as well.</t>
  </si>
  <si>
    <t>M</t>
  </si>
  <si>
    <t>Double</t>
  </si>
  <si>
    <t>Mental</t>
  </si>
  <si>
    <t>ALL Correctives, Rolling, Dynamics</t>
  </si>
  <si>
    <t>Hurdle Mobility, Stretching</t>
  </si>
  <si>
    <t>Hit the reset button. Hopefully things are trending up. Legs felt just okay today but I'm in better spirits.</t>
  </si>
  <si>
    <t>Terminus</t>
  </si>
  <si>
    <t>T-30</t>
  </si>
  <si>
    <t>Breathwork</t>
  </si>
  <si>
    <t>Norma</t>
  </si>
  <si>
    <t>Dry Needle</t>
  </si>
  <si>
    <t>Another off day. Saw the Super Bowl with the team, which was mostly enjoyable.</t>
  </si>
  <si>
    <t xml:space="preserve">Had quality prep today. Solid morning routine, got a good seat in the van to stay loose. Good timing on lunch &amp; warm ups. Race was a rewind of last week, though. Just going backwards. </t>
  </si>
  <si>
    <t>Talked to Kayla in the morning and she recommended another weekend off, so that's what I'll do. Went to practice to say hello, but that was a bad idea… just was irritable again :/</t>
  </si>
  <si>
    <t>Back to finding happy things outside of running.</t>
  </si>
  <si>
    <t>Warm up, dynamics, strides</t>
  </si>
  <si>
    <t>800m @ 2:01.5</t>
  </si>
  <si>
    <t>Trainer recommended the day off, so I took it off.</t>
  </si>
  <si>
    <t>Interval</t>
  </si>
  <si>
    <t>High intensity but not too much volume. Did this one with Brooks, and it didn't feel terrible. Nice to see some 27s again.</t>
  </si>
  <si>
    <t>4x400 @ 75,79,77,78 | 100jog rest       (5:00 set break on everything)</t>
  </si>
  <si>
    <t>4x400 @ 76,79,78,78 | 100jog rest</t>
  </si>
  <si>
    <t>2x (3x200) @ 27.7, 30.3, 28.6, 27.7, 29.0, 28.5 | 60s Rest</t>
  </si>
  <si>
    <t>Cooldown, team weights, stretching</t>
  </si>
  <si>
    <t>67:00 Easy</t>
  </si>
  <si>
    <t>Longish run with the team. Nothing special but good to go for a while with the team.</t>
  </si>
  <si>
    <t>Easy around Maryville with the team.</t>
  </si>
  <si>
    <t>Bearcat Invite</t>
  </si>
  <si>
    <t>Went out on 1:55 pace, but just fell apart after 500. Got bumped a little and it just spiraled. Encouraging-ish result in that I got out better, but still need to be better.</t>
  </si>
  <si>
    <t>SBU</t>
  </si>
  <si>
    <t>Emporia State</t>
  </si>
  <si>
    <t>Drake / Simpson</t>
  </si>
  <si>
    <t>MIAA @ Lincoln</t>
  </si>
  <si>
    <t>Twilight / Last Chance</t>
  </si>
  <si>
    <t>Fri/Sat</t>
  </si>
  <si>
    <t xml:space="preserve">Fri/Sat </t>
  </si>
  <si>
    <t>3x (500, 300, 200) Rest: 300j, 200j, 4-5min</t>
  </si>
  <si>
    <t>Splits: 79, 46, 30.3 | 80, 47.6, 31.1 | 84, 47.5, 29.4</t>
  </si>
  <si>
    <t>Horrible day. Started out fine, but had teammates getting all bent out of shape and telling me I was doing it wrong. Then they messed up the rest and got upset with me for doing it right. Ugh.. And of course after that I bombed the rest of the workout.</t>
  </si>
  <si>
    <t>Overtraining is messing me up in the head. Took the optional day off.</t>
  </si>
  <si>
    <t>With Drew &amp; Tyler. Paces were fine, but still didn't feel as good as I think I should.</t>
  </si>
  <si>
    <t>4x400, 400j @ Form (~70)</t>
  </si>
  <si>
    <t>4x200, 200j @ Form (~33.5)</t>
  </si>
  <si>
    <t>24:00 Easy</t>
  </si>
  <si>
    <t>800m Breakdown: 1, 2, 4, 2</t>
  </si>
  <si>
    <t>Rolling, Dynamics, Warm up, Strides</t>
  </si>
  <si>
    <t>800m @ 1:59</t>
  </si>
  <si>
    <t>Ran into an old friend, Josiah Bolton, for the warm up. Went a little further than planned but I think it was better to have a nice conversation. Might relax me a little more than a 20min jog. Hept got in the way of my workout, so it wasn't a perfect breakdown like I wanted. Oh well, hopefully good enough</t>
  </si>
  <si>
    <t>Met with a counselor today. Nothing much, but it was good just to talk for an hour. Met with Wick at practice, and decided to take as long as necessary to get back.</t>
  </si>
  <si>
    <t>Just a little jogging with the girls for their warm up &amp; cool downs. Body definitely feels a little stiff.</t>
  </si>
  <si>
    <t>Dynamics</t>
  </si>
  <si>
    <t>Warm up</t>
  </si>
  <si>
    <t>Rolling, Stretching</t>
  </si>
  <si>
    <t>40:00 Easy</t>
  </si>
  <si>
    <t>Rolling, Team Weights, Stretching</t>
  </si>
  <si>
    <t>Easy with Dillon. Good to get a real run in at a comfortable pace.</t>
  </si>
  <si>
    <t>50:00 Easy</t>
  </si>
  <si>
    <t>Out in the snow with Dillon &amp; Yemane. Weather slowed us down a little but it was fun &amp; good for recovery.</t>
  </si>
  <si>
    <t>stim</t>
  </si>
  <si>
    <t>Team Weights</t>
  </si>
  <si>
    <t>41:00 Easy</t>
  </si>
  <si>
    <t>Light work after the youth meet. Went with some boys &amp; girls on the team on a little out &amp; back.</t>
  </si>
  <si>
    <t>With the boys. Different route than usual, good pace, and overall happy run.</t>
  </si>
  <si>
    <t>With Jake &amp; Reece. A little quicker pace, and it was exactly what I needed. Felt good throughout, plus some good conversations in a smaller group.</t>
  </si>
  <si>
    <t>Planned on doing a little more of a progression, but the shoes I was wearing were bothering me so I just stopped and called it a day.</t>
  </si>
  <si>
    <t>22:00 Easy</t>
  </si>
  <si>
    <t>2x (600, 500, 400, 300, 200) | 2:00 Rest</t>
  </si>
  <si>
    <t>Splits: (1:57, 93, 70, 48, 29) + (1:57, 92, 69, 49, 30)</t>
  </si>
  <si>
    <t>Finally got to the 'feel things out' workout. Legs were a little inefficient, but felt good. I think I'm moving in the right direction. Big things ahead.</t>
  </si>
  <si>
    <t>56:00 Easy</t>
  </si>
  <si>
    <t>Solo before announcing the HOA Conference Champs.</t>
  </si>
  <si>
    <t>Solo before announcing. Then a little more between HOA and Friday Night Lights. Good to split things up, cause my attention span for running isn't back to an hour yet lol</t>
  </si>
  <si>
    <t>21:00 Easy</t>
  </si>
  <si>
    <t>33:00 Easy</t>
  </si>
  <si>
    <t>Struggled through this one. Started out okay but body was not having it on the back half. Recovery weekend coming up.</t>
  </si>
  <si>
    <t>With AG &amp; Carson in the AM before we left for MIAAs. Just what I needed.</t>
  </si>
  <si>
    <t>66:00 Easy</t>
  </si>
  <si>
    <t>65:00 Easy</t>
  </si>
  <si>
    <t>With AG &amp; Carson in Galena. Nice and easy pace, good recovery run.</t>
  </si>
  <si>
    <t>Ideal Schedule</t>
  </si>
  <si>
    <t>Hip Ext</t>
  </si>
  <si>
    <t>Hip Int</t>
  </si>
  <si>
    <t>IT Band</t>
  </si>
  <si>
    <t>Dorsiflex</t>
  </si>
  <si>
    <t>Tspine Ex</t>
  </si>
  <si>
    <t>PRONE REVERSE PIGEON</t>
  </si>
  <si>
    <t>SUPINE HOOKED CROSSOVER</t>
  </si>
  <si>
    <t>LEG CROSSOVER PUMP</t>
  </si>
  <si>
    <t>WARRIOR KNEE FLEXION</t>
  </si>
  <si>
    <t>1/2 K ANKLE MOBILITY</t>
  </si>
  <si>
    <t>REACH AND ROLL</t>
  </si>
  <si>
    <t xml:space="preserve"> </t>
  </si>
  <si>
    <t>CLAM SHELL</t>
  </si>
  <si>
    <t>REVERSE CLAM SHELLS</t>
  </si>
  <si>
    <t>SIDE LYING ADDUCTION</t>
  </si>
  <si>
    <t>SL COMPLRESS BRIDGE</t>
  </si>
  <si>
    <t>TIB ANTERIOR SQUEEZE</t>
  </si>
  <si>
    <t>PRONE T-SPINE EXTENSION</t>
  </si>
  <si>
    <t>KNEE MONSTER WALK</t>
  </si>
  <si>
    <t>ANKLE MONSTER WALK</t>
  </si>
  <si>
    <t>SQUEEZE SQUATS</t>
  </si>
  <si>
    <t>JAMAICAN SPLIT SQUAT</t>
  </si>
  <si>
    <t>TOE FLIPS</t>
  </si>
  <si>
    <t>WALL ROTATION SLIDE</t>
  </si>
  <si>
    <t>Jumprope (60s)</t>
  </si>
  <si>
    <t>Quick Jumps (2x10)</t>
  </si>
  <si>
    <t>Depth Jumps (1x10)</t>
  </si>
  <si>
    <t>Depth Jumps (2x8)</t>
  </si>
  <si>
    <t>1-Leg Bounds (4x4)</t>
  </si>
  <si>
    <t>2-Leg Bounds (3x4)</t>
  </si>
  <si>
    <t>Hurdle Hops (3x4)</t>
  </si>
  <si>
    <t>Med Ball Twists</t>
  </si>
  <si>
    <t>Super Crunches</t>
  </si>
  <si>
    <t>Weighted Leg Raises</t>
  </si>
  <si>
    <t>Weighted Situps</t>
  </si>
  <si>
    <t>Bicycle</t>
  </si>
  <si>
    <t>Plank o' Death</t>
  </si>
  <si>
    <t>Hundred</t>
  </si>
  <si>
    <t>2x10 unless otherwise noted</t>
  </si>
  <si>
    <t>Cable Chop</t>
  </si>
  <si>
    <t>Rhino Squat</t>
  </si>
  <si>
    <t>Shoulder ABC's</t>
  </si>
  <si>
    <t>RFE Split Squat</t>
  </si>
  <si>
    <t>Cable Row</t>
  </si>
  <si>
    <t>Copenhagen Raise</t>
  </si>
  <si>
    <t>Hurdle Mobility</t>
  </si>
  <si>
    <t>Wickets (2x)</t>
  </si>
  <si>
    <t>MB Pitcher</t>
  </si>
  <si>
    <t>MB Vert</t>
  </si>
  <si>
    <t>Band Tib Raise</t>
  </si>
  <si>
    <t>Shooter Stance</t>
  </si>
  <si>
    <t>MB Rotation</t>
  </si>
  <si>
    <t>CatCow</t>
  </si>
  <si>
    <t>Lift (AM)</t>
  </si>
  <si>
    <t>Mobility (PM)</t>
  </si>
  <si>
    <t>Plyo (PM)</t>
  </si>
  <si>
    <t>Lift (PM)</t>
  </si>
  <si>
    <t>Core (AM)</t>
  </si>
  <si>
    <t>Team (PM)</t>
  </si>
  <si>
    <t>Nordic Lean</t>
  </si>
  <si>
    <t>Lift + Plyos (AM)</t>
  </si>
  <si>
    <t>Correctives As Needed</t>
  </si>
  <si>
    <t>Corrective Mobility</t>
  </si>
  <si>
    <t>None</t>
  </si>
  <si>
    <t>0.5 Mi Jog + Monday WU</t>
  </si>
  <si>
    <t>Strides, Pacing Duties</t>
  </si>
  <si>
    <t>Lift Warm/Cool</t>
  </si>
  <si>
    <t>A little broken up: warm up, then pacing Riley's 1200, then extra miles. Started my new lifting program today, too. Already feeling pretty good about everything. Still gotta get some new shoes though.</t>
  </si>
  <si>
    <t>core</t>
  </si>
  <si>
    <t>cold</t>
  </si>
  <si>
    <t>S</t>
  </si>
  <si>
    <t>full</t>
  </si>
  <si>
    <t>A little different route this time. Everyone rotated picking the next corner. Ended up being pretty fun. Strides &amp; core after.</t>
  </si>
  <si>
    <t>Strides, 2xBruce</t>
  </si>
  <si>
    <t>Plyo 1, Rolling, Dynamics</t>
  </si>
  <si>
    <t>Team lift, Stretching</t>
  </si>
  <si>
    <t>With Brooks for this one. Got through it pretty easy. I caught a cold somewhere in the last couple days, though, so that's bothering me a little. Felt really good today even with that though.</t>
  </si>
  <si>
    <t>54:00 Easy</t>
  </si>
  <si>
    <t>Hurdle Drills, Rolling, Dynamics</t>
  </si>
  <si>
    <t>Hips are a little sore for once. Also legs are just a tad tired. Went slower than the main group today on the gravel. Still in dire need of new shoes.</t>
  </si>
  <si>
    <t>MB Circuit</t>
  </si>
  <si>
    <t>Banded Tib, Pallouf Hold, Catcow</t>
  </si>
  <si>
    <t>Team Warm up</t>
  </si>
  <si>
    <t>2x105</t>
  </si>
  <si>
    <t>2x15</t>
  </si>
  <si>
    <t>2x10</t>
  </si>
  <si>
    <t>4x(2x800, 200j) @2:48,2:48,2:44,2:43,2:37,2:39,2:38,2:38 + 4x120 @ 15-16</t>
  </si>
  <si>
    <t>Rolling, Lift, Stretching</t>
  </si>
  <si>
    <t>Plyo 2</t>
  </si>
  <si>
    <t>2x12</t>
  </si>
  <si>
    <t>2x3</t>
  </si>
  <si>
    <t>3x(300, 200, 100) + 400 all out + 3x1K @ 10K Pace | 75s between Reps, 5-6min on sets</t>
  </si>
  <si>
    <t>2x (8x200 @ 28/33 | 200jog rest) | 6min between sets</t>
  </si>
  <si>
    <t>16:00 Progression</t>
  </si>
  <si>
    <t>58:00 Easy</t>
  </si>
  <si>
    <t>Regular team stuff</t>
  </si>
  <si>
    <t>5,5,2,2,1,1</t>
  </si>
  <si>
    <t>Out to canning creek and back. Nothing special.</t>
  </si>
  <si>
    <t>This was an absolute mess. Was supposed to have my watch take me through a lactate threshold test, but my HR strap (which is normally right on) was inaccurate AF and my watch tried to kill me by telling me to run sub-5 for like 20 minutes. And it didn't even give me a LT number.</t>
  </si>
  <si>
    <t>35:00 Easy</t>
  </si>
  <si>
    <t>Just a quick Jimmerson loop. Pretty sore for some reason.</t>
  </si>
  <si>
    <t>2x (250 hard, 400jog, 5x400 @ 79 | 200 in 55s rest)</t>
  </si>
  <si>
    <t>Splits: 33.1, 79,79,78,79,78 | 33.2, 78,79,79,79,76</t>
  </si>
  <si>
    <t>Lift, Stretching</t>
  </si>
  <si>
    <t>Great workout back home on the CG track. Rained on me a lot during the second set, but no lightning so it was fine. Everything went according to plan.</t>
  </si>
  <si>
    <t>With 4x50m Sprints</t>
  </si>
  <si>
    <t>Ran into Picol during the first couple miles. Got my sprints in before CGHS track practice. Then got the rest of the miles in. Got new shoes today too so that was nice.</t>
  </si>
  <si>
    <t>Simple Sunday stroll in Council Grove.</t>
  </si>
  <si>
    <t>49:00 Easy</t>
  </si>
  <si>
    <t>Felt good on this one. Legs were a little stiff, but didn't stop me at any point from hitting the splits. Felt quick and definitely got something out of it.</t>
  </si>
  <si>
    <t>SM</t>
  </si>
  <si>
    <t>74:00 Long</t>
  </si>
  <si>
    <t>Treadmill at the life center. Felt fine, nothing crazy.</t>
  </si>
  <si>
    <t>Wanted to run but had to travel back to Maryville. Just no time.</t>
  </si>
  <si>
    <t>3,2,1s today. Felt nice enough on the first few, just didn't need to blow up so I stopped at 3.</t>
  </si>
  <si>
    <t>Jog to weights</t>
  </si>
  <si>
    <t>3x(300, 200, 100 | 100jog rest + 5:00set)</t>
  </si>
  <si>
    <t>Easy day. Started off slower and worked into it. I like doing it that way, too bad we don’t do it often.</t>
  </si>
  <si>
    <t xml:space="preserve">Easy  </t>
  </si>
  <si>
    <t>Cool down, team lift, stretching</t>
  </si>
  <si>
    <t>60:00 Easy with 4x60m sprints</t>
  </si>
  <si>
    <t>Stretching, Core</t>
  </si>
  <si>
    <t>Opposite of Monday, started off way too quick and suffered on the back half. Not as big of a fan of doing easy runs that way.</t>
  </si>
  <si>
    <t>100, 110, 120, 130, 140, 150, 160, 170, 180, 190, 200 | Jog rest to next lap</t>
  </si>
  <si>
    <t>Splits: 16.4, 17.6, 18, 19.2, 20.1, 21, 22.6, 23.2, 25, 26.7, 28.2</t>
  </si>
  <si>
    <t>A little step-up workout inspired by Vijil. Not too bad early on, and I got further than I expected. Things started to slip away from me at 180, but stuck in there and finished as strong as I could.</t>
  </si>
  <si>
    <t>64:00 Easy</t>
  </si>
  <si>
    <t>Split off with Jake and listened to March Madness. Plenty of hills and some gravel on this one, it was nice.</t>
  </si>
  <si>
    <t>Poor sleep, late night, &amp; early morning got to me. AM Practice was a no-go, got just 4 miles in and that took a lot of effort. WAYY too cold, as well… -8 wind chill.</t>
  </si>
  <si>
    <t>Attempted easy</t>
  </si>
  <si>
    <t>Lactate Test</t>
  </si>
  <si>
    <t>All-Out Attempt @ 4:17 pace</t>
  </si>
  <si>
    <t>3x6:00 Tempo (11mph, 11.5mph, 10.5mph) | Walk/Jog Rest</t>
  </si>
  <si>
    <t>Went to Des Moines for a lab lactate test. Learned a little about how it's done, saw KSU win a basketball game, and got some training advice.</t>
  </si>
  <si>
    <t>57:00 Easy with 4x60m Sprints</t>
  </si>
  <si>
    <t>Team started off a little quick so I backed off and went my own pace. Workouts yesterday and tomorrow so I don’t want to push it too much.</t>
  </si>
  <si>
    <t>3x300 @ 50, 45, 46 + 5x400 @ 78 | 100jog rest on reps, 400jog on sets</t>
  </si>
  <si>
    <t>Legs aren't fully back yet after Sunday. Went through 1 set to see if things were good, but just didn't get what we needed out of it.</t>
  </si>
  <si>
    <t>Felt much better today, although recovery metrics still have me below normal. I'll have to keep an eye on that.</t>
  </si>
  <si>
    <t>VO2max</t>
  </si>
  <si>
    <t>yes</t>
  </si>
  <si>
    <t>no</t>
  </si>
  <si>
    <t>Tolerance</t>
  </si>
  <si>
    <t>Tempo run or repeats at threshold pace with jog rest</t>
  </si>
  <si>
    <t>Max Glyc</t>
  </si>
  <si>
    <t>High volume of shorter reps (300 &amp; below) with medium rest (enough to keep going a while)</t>
  </si>
  <si>
    <t>Low volume of FAST shorter reps + repeats at threshold pace with jog rest</t>
  </si>
  <si>
    <t>Example</t>
  </si>
  <si>
    <t>Repeat @ VO2max pace with equal standing rest</t>
  </si>
  <si>
    <t>6x800 @ 2:25 | 2:25 rest</t>
  </si>
  <si>
    <t>4x(3x500 @ 1:37) 100jog rest</t>
  </si>
  <si>
    <t>4x(4x400 @ 29) 2:00 on reps, 4:00 on sets</t>
  </si>
  <si>
    <t>250 HARD + 10x400 @ 78</t>
  </si>
  <si>
    <t>Medium volume of shorter reps with shorter rest</t>
  </si>
  <si>
    <t>Low volume of FAST short reps with LONG rest</t>
  </si>
  <si>
    <t>5x200 @ 25 | 8-10min rest</t>
  </si>
  <si>
    <t>200s @ 30 | 30s rest - AMRAP</t>
  </si>
  <si>
    <t>Freq</t>
  </si>
  <si>
    <t>1/wk</t>
  </si>
  <si>
    <t>1/2wk</t>
  </si>
  <si>
    <t>1/10d</t>
  </si>
  <si>
    <t>SUN</t>
  </si>
  <si>
    <t>MON</t>
  </si>
  <si>
    <t>TUE</t>
  </si>
  <si>
    <t>WED</t>
  </si>
  <si>
    <t>THU</t>
  </si>
  <si>
    <t>FRI</t>
  </si>
  <si>
    <t>SAT</t>
  </si>
  <si>
    <t>E</t>
  </si>
  <si>
    <t>L</t>
  </si>
  <si>
    <t>some</t>
  </si>
  <si>
    <t>Pre</t>
  </si>
  <si>
    <t>Last Chance</t>
  </si>
  <si>
    <t>ESU Midwest</t>
  </si>
  <si>
    <t>Simpson</t>
  </si>
  <si>
    <t>VO2</t>
  </si>
  <si>
    <t>Rhythm</t>
  </si>
  <si>
    <t>Xover</t>
  </si>
  <si>
    <t>Acid</t>
  </si>
  <si>
    <t>Infinity x 400</t>
  </si>
  <si>
    <t>5x200 @ 25</t>
  </si>
  <si>
    <t>3-4x(3x500)</t>
  </si>
  <si>
    <t>300 + Threshold 400s</t>
  </si>
  <si>
    <t>800s @ 2:25</t>
  </si>
  <si>
    <t>600s</t>
  </si>
  <si>
    <t>3x(300, 200, 100) + 400 AUG + 3x1K @ 10K Pace</t>
  </si>
  <si>
    <t>Primer</t>
  </si>
  <si>
    <t>ESU Relays</t>
  </si>
  <si>
    <t>Warm ups and staying loose throughout the day were both perfect. Just didn't have the legs on this one. Another unacceptable performance.</t>
  </si>
  <si>
    <t>Scratched my planned 400 because of my low HRV. Just can't get back in the hole we were in during indoor.</t>
  </si>
  <si>
    <t>A little breakdown and easy miles. Last 150 felt a tweak in my right calf, so might need to baby that for a bit :/</t>
  </si>
  <si>
    <t>Shakeout</t>
  </si>
  <si>
    <t>800 @ 2:01.15</t>
  </si>
  <si>
    <t>Rolling, dynamics, warm up, strides</t>
  </si>
  <si>
    <t>Brief jog with teammates</t>
  </si>
  <si>
    <t>100, 400, 200, 150</t>
  </si>
  <si>
    <t>Team lift, stretching</t>
  </si>
  <si>
    <t>Getting this HRV thing figured out once and for all.</t>
  </si>
  <si>
    <t>Feeling good, HRV is back up. Time to get ready to roll.</t>
  </si>
  <si>
    <t>47:00 Easy</t>
  </si>
  <si>
    <t>20x300 @ 53 | 53s rest</t>
  </si>
  <si>
    <t>Rolling, dynamics, warm up</t>
  </si>
  <si>
    <t xml:space="preserve">Team lift, stretching </t>
  </si>
  <si>
    <t>3x (4×200 @ 33) | 100jog on reps, 3:00 on set</t>
  </si>
  <si>
    <t xml:space="preserve">Rolling </t>
  </si>
  <si>
    <t>31:00 Easy</t>
  </si>
  <si>
    <t>Block work</t>
  </si>
  <si>
    <t xml:space="preserve">VO2 Intervals </t>
  </si>
  <si>
    <t>Anaerobic</t>
  </si>
  <si>
    <t>3x(300, 200, 100) + 400 AUG + 3x1K @ 10K Pace | 75s between Reps, 5-6min on sets</t>
  </si>
  <si>
    <t>Sharpening</t>
  </si>
  <si>
    <t>Rep</t>
  </si>
  <si>
    <t>Pace</t>
  </si>
  <si>
    <t>Twilight</t>
  </si>
  <si>
    <t>Kansas Relays</t>
  </si>
  <si>
    <t>3x(200, 3x500)</t>
  </si>
  <si>
    <t>5x200</t>
  </si>
  <si>
    <t>8x800</t>
  </si>
  <si>
    <t>12x200</t>
  </si>
  <si>
    <t>20x300</t>
  </si>
  <si>
    <t>3x300, 5x400</t>
  </si>
  <si>
    <t>XLR8 Test</t>
  </si>
  <si>
    <t>Ooof</t>
  </si>
  <si>
    <t>Vijil Step-Ups</t>
  </si>
  <si>
    <t>3x(3,2,1)</t>
  </si>
  <si>
    <t>Garmin LT Test</t>
  </si>
  <si>
    <t>2x (250, 5x400)</t>
  </si>
  <si>
    <t>+4x50m</t>
  </si>
  <si>
    <t>16x200</t>
  </si>
  <si>
    <t>MIAA?</t>
  </si>
  <si>
    <t>VO2max? Tempo?</t>
  </si>
  <si>
    <t>Swansong?</t>
  </si>
  <si>
    <t>1500 @ 4:21</t>
  </si>
  <si>
    <t>Cool down / warm up</t>
  </si>
  <si>
    <t>400 @ 53.98</t>
  </si>
  <si>
    <t xml:space="preserve">Cool down  </t>
  </si>
  <si>
    <t>Jog to Weights</t>
  </si>
  <si>
    <t>8x800 @ 2:40 | 200jog Rest</t>
  </si>
  <si>
    <t>5x200 @ 24.64, 24.8, 25.2, 25.7, 25.4</t>
  </si>
  <si>
    <t>Cool down, Team Lift</t>
  </si>
  <si>
    <t>55:00 Easy</t>
  </si>
  <si>
    <t>3x (200 @ 26.2 + 400jog + 3x500 @ 96 w/100jog) | 7:00 Rest</t>
  </si>
  <si>
    <t>Cool down, lift</t>
  </si>
  <si>
    <t>44:00 Easy</t>
  </si>
  <si>
    <t>5x (300 @ 47, 60s Rest, 150 @ 20.8)</t>
  </si>
  <si>
    <t>Felt pretty good again today. Weather was nice, a little humid which felt good. Front-side mechanics really came together during my 150s today, which was really nice.</t>
  </si>
  <si>
    <t>Felt extremely good this evening. It was a relaxing day for the most part with perfect weather, so that probably contributed.</t>
  </si>
  <si>
    <t>Smoky out at the CG track, but not as bad as I expected. Josh Sciacca was there to chat for most of it. Hit my splits just right, and it got just challenging enough at the end. Glad I did this one.</t>
  </si>
  <si>
    <t>Easy at practice, a little solo and a little with some of the guys. Went home after and caught a georgous Kansas sunset.</t>
  </si>
  <si>
    <t>Kept it easy on this one and I'm glad I did. Went a little different route than usual so that was nice too.</t>
  </si>
  <si>
    <t>Absolute banger of a workout. Went without a watch and just ran as hard as I could. Rested as much as I felt I needed, and repeated. Glad to see the splits stayed fairly consistent. Coach Masters said my front side mechanics needed work so I'll have to make some adjustments there.</t>
  </si>
  <si>
    <t>Just a little recovery between workout days. Not feeling too bad.</t>
  </si>
  <si>
    <t>Inside for the workout, did the first 4 backwards then normal ways for the last 4. Got into a good rhythm and hit my splits well. Good session.</t>
  </si>
  <si>
    <t>Sunday stroll on a new route north of town. Not feeling very peppy right now. Just not really contributing to the team. Feel like I don't deserve to be a Bearcat.</t>
  </si>
  <si>
    <t>5x (300, 150)</t>
  </si>
  <si>
    <t>70:00 Long</t>
  </si>
  <si>
    <t>30:00 Easy</t>
  </si>
  <si>
    <t>Strides</t>
  </si>
  <si>
    <t>800 @ 2:02</t>
  </si>
  <si>
    <t>5x400 @ 79 (100jog) + 5min Rest + 4x200, 4x150</t>
  </si>
  <si>
    <t>@ 27.2, 27.3, 28.2, 29.4, 20.6, 20.9, 21.5, 22.7</t>
  </si>
  <si>
    <t>52:00 Easy</t>
  </si>
  <si>
    <t>Just came in unequipped to race. Thought I was in good shape coming in, but just flopped from the gun. Got bumped early, wind got to me more than it should, and I just suck.</t>
  </si>
  <si>
    <t>Just a little pre-meet run.</t>
  </si>
  <si>
    <t>53:00 Easy</t>
  </si>
  <si>
    <t>Mostly on my own. Different route with mostly sidewalks.</t>
  </si>
  <si>
    <t>Letting out a little frustration. I wanted to go run 10 fast on gravel so I did. Watched KU relays after.</t>
  </si>
  <si>
    <t>Went to watch KU Relays. It got weathered out.</t>
  </si>
  <si>
    <t>I don't even know what this was. Couldn't even convince myself to put the effort in on the last couple reps. Walked off the track in tears.</t>
  </si>
  <si>
    <t>Wanted nothing to do with practice today. Ran fast so I could get done faster and go home. Just to sit around and do nothing with no motivation.</t>
  </si>
  <si>
    <t>This sucks. I've worked so hard just to be terrible. There's no point in doing this anymore.</t>
  </si>
  <si>
    <t>Dynamics, Warm up</t>
  </si>
  <si>
    <t>4x600 (400 @ mile pace, 200 kick)</t>
  </si>
  <si>
    <t>Cool down, team lift</t>
  </si>
  <si>
    <t>2x200, 2x100 Form</t>
  </si>
  <si>
    <t>75:00 Easy</t>
  </si>
  <si>
    <t>200, 400, 300, 400, 400</t>
  </si>
  <si>
    <t>Pace: Hard, Mile, Hard, Mile, Hard</t>
  </si>
  <si>
    <t>Dynamics, Javelin</t>
  </si>
  <si>
    <t>Warm up, 100 @ 12.33, 400m Pacing @ 54</t>
  </si>
  <si>
    <t>Warm up, 4x400 @ ~53</t>
  </si>
  <si>
    <t>Warm up, 8x600 @ 89/75</t>
  </si>
  <si>
    <t>Javelin work</t>
  </si>
  <si>
    <t>Decided to have some fun &amp; throw javelin + run the 100 tomorrow. Short premeet run too.</t>
  </si>
  <si>
    <t>With the team on Jet. Nice run.</t>
  </si>
  <si>
    <t>Took the team on my new sidewalk route. Seemed to go over ok.</t>
  </si>
  <si>
    <t>I proposed a sit &amp; kick workout, and this is what Wick came up with. Nothing crazy but I did like shifting gears</t>
  </si>
  <si>
    <t>Javelin competition was fun, ended up 4th. Then 100, paced the 800 to halfway, and got subbed onto a 4x400 that was the fastest I'd ever been on. All while announcing. Then paced Whitney's workout after. Big day.</t>
  </si>
  <si>
    <t>Solo out and back on gravel</t>
  </si>
  <si>
    <t>Early afternoon run in Council Grove before announcing their meet.</t>
  </si>
  <si>
    <t>At practice but kinda not with team.</t>
  </si>
  <si>
    <t>Needed something to bring me to my knees. This was sufficient.</t>
  </si>
  <si>
    <t>Jav, 100, 1/2 800, 4x4</t>
  </si>
  <si>
    <t>39:00 Easy</t>
  </si>
  <si>
    <t>With Caroline and Amber. Pretty sore from yesterday.</t>
  </si>
  <si>
    <t>Yes</t>
  </si>
  <si>
    <t>3 @ Tempo / 1 Easy</t>
  </si>
  <si>
    <t>3, 2, 1, 1 @ 5:42</t>
  </si>
  <si>
    <t>+Strides</t>
  </si>
  <si>
    <t>12-14x 1min on/off</t>
  </si>
  <si>
    <t>Tempo + Easy</t>
  </si>
  <si>
    <t>Fartlek + Easy</t>
  </si>
  <si>
    <t>1 @ Tempo / 1 Easy</t>
  </si>
  <si>
    <t>+ Hills</t>
  </si>
  <si>
    <t>Easy + Easy</t>
  </si>
  <si>
    <t>Easy + Moderate</t>
  </si>
  <si>
    <t>3, 2, 1, 1 @ 5:40</t>
  </si>
  <si>
    <t>Last 5-7 Moderate</t>
  </si>
  <si>
    <t>3, 2, 1 @ 5:40</t>
  </si>
  <si>
    <t>6-8 Moderate</t>
  </si>
  <si>
    <t>10-12x 1min on/off</t>
  </si>
  <si>
    <t>2x2, 2x1 @ 5:45</t>
  </si>
  <si>
    <t>Last 4-6 Moderate</t>
  </si>
  <si>
    <t>4-5x 1mi @ 5:45</t>
  </si>
  <si>
    <t>Last 3-5 Moderate</t>
  </si>
  <si>
    <t>Last 2-3 Moderate</t>
  </si>
  <si>
    <t>+ Strides</t>
  </si>
  <si>
    <t>4x100 Strides</t>
  </si>
  <si>
    <t>Dynamics, Lift</t>
  </si>
  <si>
    <t>70:00 Easy</t>
  </si>
  <si>
    <t>With 4x20s Hill Sprints</t>
  </si>
  <si>
    <t>Easy + Hills</t>
  </si>
  <si>
    <t>2 Moderate @ 6:06 Pace</t>
  </si>
  <si>
    <t>29:00 Easy</t>
  </si>
  <si>
    <t>48:00 Easy</t>
  </si>
  <si>
    <t>66:00 Long</t>
  </si>
  <si>
    <t>36:00 Easy</t>
  </si>
  <si>
    <t>+ 4x100 Strides</t>
  </si>
  <si>
    <t>38:00 Easy</t>
  </si>
  <si>
    <t>Sick</t>
  </si>
  <si>
    <t>32:00 Easy</t>
  </si>
  <si>
    <t>At Tallgrass</t>
  </si>
  <si>
    <t>20:00 Easy</t>
  </si>
  <si>
    <t>Trial</t>
  </si>
  <si>
    <t>Warm up, Dynamics</t>
  </si>
  <si>
    <t>800m @ All Out</t>
  </si>
  <si>
    <t>Premeet</t>
  </si>
  <si>
    <t>Easy with 2x200 to simulate starts</t>
  </si>
  <si>
    <t>2x200 Form</t>
  </si>
  <si>
    <t>34:00 Easy</t>
  </si>
  <si>
    <t>2x200, 5x150</t>
  </si>
  <si>
    <t>NCAA Regionals</t>
  </si>
  <si>
    <t>MIAA @ Mizzou</t>
  </si>
  <si>
    <t>Lift</t>
  </si>
  <si>
    <t>C</t>
  </si>
  <si>
    <t>Moderate Miles</t>
  </si>
  <si>
    <t>5x20s Hills</t>
  </si>
  <si>
    <t>MoWest Twilight</t>
  </si>
  <si>
    <t>Fri</t>
  </si>
  <si>
    <t>Mizzou</t>
  </si>
  <si>
    <t>NCAA Nationals</t>
  </si>
  <si>
    <r>
      <t xml:space="preserve">Off </t>
    </r>
    <r>
      <rPr>
        <sz val="11"/>
        <color rgb="FF00B050"/>
        <rFont val="Calibri"/>
        <family val="2"/>
      </rPr>
      <t>Easy</t>
    </r>
  </si>
  <si>
    <t>Rolling, Lift</t>
  </si>
  <si>
    <t>6xMile @ 5:51, 5:50, 5:45, 5:44, 5:42, 5:42, 5:29</t>
  </si>
  <si>
    <t>Long Run: first 6 easy, last 4 moderate</t>
  </si>
  <si>
    <t>Work</t>
  </si>
  <si>
    <t>Stuff</t>
  </si>
  <si>
    <t>Free</t>
  </si>
  <si>
    <t>Keto</t>
  </si>
  <si>
    <t>Carb</t>
  </si>
  <si>
    <t>Meals</t>
  </si>
  <si>
    <t>%</t>
  </si>
  <si>
    <t>Hrs</t>
  </si>
  <si>
    <t>House Parent</t>
  </si>
  <si>
    <t>Dinner</t>
  </si>
  <si>
    <t>Eat</t>
  </si>
  <si>
    <t>Run, Stretch, Shower</t>
  </si>
  <si>
    <t>Church</t>
  </si>
  <si>
    <t>Lunch</t>
  </si>
  <si>
    <t>Long Run, Stretch, Shower</t>
  </si>
  <si>
    <t>Run, Hills, Stretch, Shower</t>
  </si>
  <si>
    <t>Campers to Breakfast</t>
  </si>
  <si>
    <t>Run, Shower</t>
  </si>
  <si>
    <t>Run, Lift, Stretch, Shower</t>
  </si>
  <si>
    <t>Record         Podcast</t>
  </si>
  <si>
    <t>78:00 Long</t>
  </si>
  <si>
    <t>Easy + 5 Hill Sprints</t>
  </si>
  <si>
    <r>
      <t xml:space="preserve">Easy </t>
    </r>
    <r>
      <rPr>
        <sz val="11"/>
        <color rgb="FF00B050"/>
        <rFont val="Calibri"/>
        <family val="2"/>
      </rPr>
      <t>Off</t>
    </r>
  </si>
  <si>
    <r>
      <rPr>
        <sz val="11"/>
        <color theme="9" tint="-0.499984740745262"/>
        <rFont val="Calibri"/>
        <family val="2"/>
      </rPr>
      <t>Fartlek +</t>
    </r>
    <r>
      <rPr>
        <sz val="11"/>
        <color rgb="FF00B050"/>
        <rFont val="Calibri"/>
        <family val="2"/>
      </rPr>
      <t xml:space="preserve"> </t>
    </r>
    <r>
      <rPr>
        <sz val="11"/>
        <color theme="1"/>
        <rFont val="Calibri"/>
        <family val="2"/>
      </rPr>
      <t>Easy</t>
    </r>
  </si>
  <si>
    <t>59:00 Easy</t>
  </si>
  <si>
    <t>1x2, 1x1 @ 6:00</t>
  </si>
  <si>
    <r>
      <t xml:space="preserve">Easy </t>
    </r>
    <r>
      <rPr>
        <strike/>
        <sz val="11"/>
        <color rgb="FFFF0000"/>
        <rFont val="Calibri"/>
        <family val="2"/>
      </rPr>
      <t>+ Easy</t>
    </r>
  </si>
  <si>
    <r>
      <rPr>
        <strike/>
        <sz val="11"/>
        <color rgb="FFFF0000"/>
        <rFont val="Calibri"/>
        <family val="2"/>
      </rPr>
      <t xml:space="preserve">Easy </t>
    </r>
    <r>
      <rPr>
        <sz val="11"/>
        <color theme="9" tint="-0.249977111117893"/>
        <rFont val="Calibri"/>
        <family val="2"/>
      </rPr>
      <t>Tempo</t>
    </r>
  </si>
  <si>
    <r>
      <rPr>
        <strike/>
        <sz val="11"/>
        <color rgb="FFFF0000"/>
        <rFont val="Calibri"/>
        <family val="2"/>
      </rPr>
      <t>Long</t>
    </r>
    <r>
      <rPr>
        <sz val="11"/>
        <color theme="9" tint="-0.249977111117893"/>
        <rFont val="Calibri"/>
        <family val="2"/>
      </rPr>
      <t xml:space="preserve"> </t>
    </r>
    <r>
      <rPr>
        <sz val="11"/>
        <color rgb="FF00B050"/>
        <rFont val="Calibri"/>
        <family val="2"/>
      </rPr>
      <t>Easy</t>
    </r>
  </si>
  <si>
    <t>6 barefoot strides</t>
  </si>
  <si>
    <t>Stretching, BRUCE</t>
  </si>
  <si>
    <t>Glad I was able to get the core workout in. I've been needing to do that for a while.</t>
  </si>
  <si>
    <t>Was ready to roll from the start. In the right mental zone and stayed focused the whole time. Good session.</t>
  </si>
  <si>
    <t>20x1:00 on 1:00 off (5:30/7:00) Last one 2:00 at 5:12</t>
  </si>
  <si>
    <t>Another easy big loop &amp; strides. Spiked up on the last couple strides and opened up a little.</t>
  </si>
  <si>
    <t>Getting back to normal again. Reading the book Peak Performance to get my head on straight.</t>
  </si>
  <si>
    <t>This was a step in the right direction. Just took a leap and went for the big loop.</t>
  </si>
  <si>
    <t>Needed to get over my fear of failure and go run again. Didn't care how long or how far, just went out and tried to enjoy my time.</t>
  </si>
  <si>
    <t>HOT day at the lake, went out early afternoon and planned on running in the evening but a popup thunderstorm changed my plans.</t>
  </si>
  <si>
    <t>Major flop. Legs were flat early and was getting rained on. Just overall a horrible session. Crushed my confidence too :/</t>
  </si>
  <si>
    <t>Still really upset about yesterday. Frustrated that I can't seem to get into shape as well as I feel I should.</t>
  </si>
  <si>
    <t>At home. Nothing crazy.</t>
  </si>
  <si>
    <t>Evening run out across the city lake dam after coming home from Manhattan. Kinda felt like crap but got the job done.</t>
  </si>
  <si>
    <t>Morning run in Ohio, then flew back to Kansas for Megan's wedding.</t>
  </si>
  <si>
    <t>Solid easy in CG, then a not-so-solid hill sprint session on Manhattan Ave. Thunderstorm 'bout got me and had to finish on the hotel treadmill.</t>
  </si>
  <si>
    <t>To Top of the World and back! Last 6+ were moderate at 6:15ish pace. Great start to a fun day with Megan's wedding.</t>
  </si>
  <si>
    <t>Long (with moderate)</t>
  </si>
  <si>
    <t>4x20s Hill Sprints, Easy</t>
  </si>
  <si>
    <t>Air quality in Geneva was HORRIBLE. Couldn’t do much of anything…</t>
  </si>
  <si>
    <t>20x 1min on/off</t>
  </si>
  <si>
    <t>30x 1min on/off</t>
  </si>
  <si>
    <t>Medballs</t>
  </si>
  <si>
    <t>12x1:00 @ 5:20, 1:00 @ 7:00</t>
  </si>
  <si>
    <t>Solid treadmill session. Air quality still sucked so I stayed inside. Evening was just as bad so I hit the treadmill again for a little double threshold type day.</t>
  </si>
  <si>
    <t>1 warm, 2 @ 5:30, 1 cool</t>
  </si>
  <si>
    <t>Lift, Easy 30:00, Stretching</t>
  </si>
  <si>
    <t>2 mile tempo @ 6:00, 1 tempo @ 6:15</t>
  </si>
  <si>
    <t>Jog of shame</t>
  </si>
  <si>
    <t xml:space="preserve">Rolling, Lift, Dynamics </t>
  </si>
  <si>
    <t>30:00 Easy with 5x20s hills</t>
  </si>
  <si>
    <r>
      <t>Easy</t>
    </r>
    <r>
      <rPr>
        <sz val="11"/>
        <color rgb="FF00B050"/>
        <rFont val="Calibri"/>
        <family val="2"/>
      </rPr>
      <t xml:space="preserve"> + Easy</t>
    </r>
  </si>
  <si>
    <r>
      <rPr>
        <strike/>
        <sz val="11"/>
        <color rgb="FFFF0000"/>
        <rFont val="Calibri"/>
        <family val="2"/>
      </rPr>
      <t>Tempo +</t>
    </r>
    <r>
      <rPr>
        <sz val="11"/>
        <color theme="1"/>
        <rFont val="Calibri"/>
        <family val="2"/>
      </rPr>
      <t xml:space="preserve"> Easy</t>
    </r>
  </si>
  <si>
    <t>&lt;--</t>
  </si>
  <si>
    <t>--&gt;</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</si>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</sst>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409]mmmm\-yy;@"/>
    <numFmt numFmtId="165" formatCode="[$-409]mmmm\ d\,\ yyyy;@"/>
    <numFmt numFmtId="166" formatCode="0.0"/>
    <numFmt numFmtId="167" formatCode="[$-F400]h:mm:ss\ AM/PM"/>
    <numFmt numFmtId="168" formatCode="[$-409]h:mm\ AM/PM;@"/>
  </numFmts>
  <fonts count="78"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u/>
      <sz val="11"/>
      <color theme="1"/>
      <name val="Calibri"/>
      <family val="2"/>
    </font>
    <font>
      <b/>
      <sz val="10"/>
      <name val="Arial"/>
      <family val="2"/>
    </font>
    <font>
      <u/>
      <sz val="11"/>
      <color theme="1"/>
      <name val="Calibri"/>
      <family val="2"/>
    </font>
    <font>
      <sz val="10"/>
      <name val="Arial"/>
      <family val="2"/>
    </font>
    <font>
      <b/>
      <sz val="11"/>
      <color theme="1"/>
      <name val="Calibri"/>
      <family val="2"/>
    </font>
    <font>
      <b/>
      <i/>
      <sz val="11"/>
      <color rgb="FF7030A0"/>
      <name val="Calibri"/>
      <family val="2"/>
    </font>
    <font>
      <b/>
      <i/>
      <sz val="11"/>
      <color rgb="FF0000FF"/>
      <name val="Calibri"/>
      <family val="2"/>
    </font>
    <font>
      <sz val="10"/>
      <name val="Cambria"/>
      <family val="1"/>
    </font>
    <font>
      <b/>
      <sz val="10"/>
      <color rgb="FFFF0000"/>
      <name val="Arial"/>
      <family val="2"/>
    </font>
    <font>
      <b/>
      <sz val="14"/>
      <color rgb="FF0000FF"/>
      <name val="Calibri"/>
      <family val="2"/>
    </font>
    <font>
      <b/>
      <sz val="11"/>
      <color rgb="FFFF0000"/>
      <name val="Calibri"/>
      <family val="2"/>
    </font>
    <font>
      <u/>
      <sz val="9"/>
      <color theme="1"/>
      <name val="Calibri"/>
      <family val="2"/>
    </font>
    <font>
      <sz val="9"/>
      <color theme="1"/>
      <name val="Calibri"/>
      <family val="2"/>
    </font>
    <font>
      <sz val="11"/>
      <name val="Calibri"/>
      <family val="2"/>
    </font>
    <font>
      <b/>
      <sz val="11"/>
      <name val="Calibri"/>
      <family val="2"/>
    </font>
    <font>
      <sz val="11"/>
      <color theme="0"/>
      <name val="Calibri"/>
      <family val="2"/>
    </font>
    <font>
      <b/>
      <sz val="11"/>
      <color theme="0"/>
      <name val="Calibri"/>
      <family val="2"/>
    </font>
    <font>
      <sz val="8"/>
      <name val="Calibri"/>
      <family val="2"/>
    </font>
    <font>
      <u/>
      <sz val="11"/>
      <color theme="10"/>
      <name val="Calibri"/>
      <family val="2"/>
    </font>
    <font>
      <u/>
      <sz val="11"/>
      <name val="Calibri"/>
      <family val="2"/>
    </font>
    <font>
      <b/>
      <u/>
      <sz val="11"/>
      <name val="Calibri"/>
      <family val="2"/>
    </font>
    <font>
      <b/>
      <i/>
      <sz val="11"/>
      <name val="Calibri"/>
      <family val="2"/>
    </font>
    <font>
      <b/>
      <i/>
      <sz val="11"/>
      <color theme="0"/>
      <name val="Calibri"/>
      <family val="2"/>
    </font>
    <font>
      <sz val="10"/>
      <color theme="0"/>
      <name val="Arial"/>
      <family val="2"/>
    </font>
    <font>
      <b/>
      <sz val="10"/>
      <color theme="0"/>
      <name val="Arial"/>
      <family val="2"/>
    </font>
    <font>
      <b/>
      <sz val="11"/>
      <color theme="1"/>
      <name val="Calibri"/>
      <family val="2"/>
      <scheme val="minor"/>
    </font>
    <font>
      <b/>
      <sz val="11"/>
      <name val="Calibri"/>
      <family val="2"/>
      <scheme val="minor"/>
    </font>
    <font>
      <b/>
      <sz val="11"/>
      <color theme="7"/>
      <name val="Calibri"/>
      <family val="2"/>
      <scheme val="minor"/>
    </font>
    <font>
      <sz val="11"/>
      <name val="Calibri"/>
      <family val="2"/>
      <scheme val="minor"/>
    </font>
    <font>
      <sz val="7"/>
      <color theme="1"/>
      <name val="Calibri"/>
      <family val="2"/>
      <scheme val="minor"/>
    </font>
    <font>
      <sz val="9"/>
      <color theme="1"/>
      <name val="Calibri"/>
      <family val="2"/>
      <scheme val="minor"/>
    </font>
    <font>
      <sz val="6"/>
      <color theme="1"/>
      <name val="Calibri"/>
      <family val="2"/>
      <scheme val="minor"/>
    </font>
    <font>
      <sz val="8"/>
      <color theme="1"/>
      <name val="Calibri"/>
      <family val="2"/>
      <scheme val="minor"/>
    </font>
    <font>
      <sz val="5"/>
      <color theme="1"/>
      <name val="Calibri"/>
      <family val="2"/>
      <scheme val="minor"/>
    </font>
    <font>
      <sz val="11"/>
      <color theme="1"/>
      <name val="Modern No. 20"/>
      <family val="1"/>
    </font>
    <font>
      <sz val="11"/>
      <color rgb="FFFF5050"/>
      <name val="Calibri"/>
      <family val="2"/>
    </font>
    <font>
      <sz val="12"/>
      <color theme="1"/>
      <name val="Calibri"/>
      <family val="2"/>
      <scheme val="minor"/>
    </font>
    <font>
      <b/>
      <sz val="12"/>
      <color theme="1"/>
      <name val="Calibri"/>
      <family val="2"/>
    </font>
    <font>
      <sz val="12"/>
      <color theme="1"/>
      <name val="Calibri"/>
      <family val="2"/>
    </font>
    <font>
      <b/>
      <sz val="12"/>
      <color rgb="FFC80000"/>
      <name val="Calibri"/>
      <family val="2"/>
    </font>
    <font>
      <b/>
      <sz val="16"/>
      <color theme="1"/>
      <name val="Calibri"/>
      <family val="2"/>
    </font>
    <font>
      <sz val="12"/>
      <name val="Calibri"/>
      <family val="2"/>
    </font>
    <font>
      <b/>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1"/>
      <color rgb="FFFF0000"/>
      <name val="Calibri"/>
      <family val="2"/>
    </font>
    <font>
      <sz val="11"/>
      <color theme="1"/>
      <name val="Franklin Gothic Medium"/>
      <family val="2"/>
    </font>
    <font>
      <b/>
      <sz val="11"/>
      <color rgb="FFFFC000"/>
      <name val="Calibri"/>
      <family val="2"/>
      <scheme val="minor"/>
    </font>
    <font>
      <sz val="11"/>
      <color theme="1"/>
      <name val="Calibri"/>
      <family val="2"/>
      <scheme val="minor"/>
    </font>
    <font>
      <b/>
      <sz val="11"/>
      <color theme="1" tint="0.14999847407452621"/>
      <name val="Calibri"/>
      <family val="2"/>
      <scheme val="minor"/>
    </font>
    <font>
      <sz val="5"/>
      <color theme="1"/>
      <name val="Calibri"/>
      <family val="2"/>
      <scheme val="minor"/>
    </font>
    <font>
      <b/>
      <sz val="10"/>
      <color theme="1"/>
      <name val="Calibri"/>
      <family val="2"/>
    </font>
    <font>
      <sz val="5"/>
      <color theme="1"/>
      <name val="Calibri"/>
      <family val="2"/>
    </font>
    <font>
      <strike/>
      <sz val="11"/>
      <color theme="1"/>
      <name val="Calibri"/>
      <family val="2"/>
    </font>
    <font>
      <b/>
      <sz val="11"/>
      <color theme="1" tint="0.14999847407452621"/>
      <name val="Calibri"/>
      <family val="2"/>
      <scheme val="minor"/>
    </font>
    <font>
      <b/>
      <sz val="20"/>
      <color rgb="FFEFFFEF"/>
      <name val="Calibri"/>
      <family val="2"/>
    </font>
    <font>
      <sz val="14"/>
      <color theme="1"/>
      <name val="Calibri"/>
      <family val="2"/>
    </font>
    <font>
      <u/>
      <sz val="24"/>
      <color theme="1"/>
      <name val="Calibri"/>
      <family val="2"/>
    </font>
    <font>
      <sz val="8"/>
      <color theme="1"/>
      <name val="Calibri"/>
      <family val="2"/>
    </font>
    <font>
      <sz val="10"/>
      <color theme="1"/>
      <name val="Calibri"/>
      <family val="2"/>
      <scheme val="minor"/>
    </font>
    <font>
      <sz val="11"/>
      <color rgb="FF00B050"/>
      <name val="Calibri"/>
      <family val="2"/>
    </font>
    <font>
      <strike/>
      <sz val="11"/>
      <color rgb="FFFF0000"/>
      <name val="Calibri"/>
      <family val="2"/>
    </font>
    <font>
      <sz val="11"/>
      <color theme="9" tint="-0.499984740745262"/>
      <name val="Calibri"/>
      <family val="2"/>
    </font>
    <font>
      <sz val="11"/>
      <color theme="9" tint="-0.249977111117893"/>
      <name val="Calibri"/>
      <family val="2"/>
    </font>
  </fonts>
  <fills count="72">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99"/>
        <bgColor indexed="64"/>
      </patternFill>
    </fill>
    <fill>
      <patternFill patternType="solid">
        <fgColor rgb="FF00B050"/>
        <bgColor indexed="64"/>
      </patternFill>
    </fill>
    <fill>
      <patternFill patternType="solid">
        <fgColor theme="0" tint="-0.249977111117893"/>
        <bgColor indexed="64"/>
      </patternFill>
    </fill>
    <fill>
      <patternFill patternType="solid">
        <fgColor theme="0"/>
        <bgColor indexed="64"/>
      </patternFill>
    </fill>
    <fill>
      <patternFill patternType="solid">
        <fgColor rgb="FFCC66FF"/>
        <bgColor indexed="64"/>
      </patternFill>
    </fill>
    <fill>
      <patternFill patternType="solid">
        <fgColor theme="5" tint="0.39997558519241921"/>
        <bgColor indexed="64"/>
      </patternFill>
    </fill>
    <fill>
      <patternFill patternType="solid">
        <fgColor rgb="FF0070C0"/>
        <bgColor indexed="64"/>
      </patternFill>
    </fill>
    <fill>
      <patternFill patternType="solid">
        <fgColor theme="1"/>
        <bgColor indexed="64"/>
      </patternFill>
    </fill>
    <fill>
      <patternFill patternType="solid">
        <fgColor rgb="FFCC99FF"/>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ABFFAB"/>
        <bgColor indexed="64"/>
      </patternFill>
    </fill>
    <fill>
      <patternFill patternType="solid">
        <fgColor rgb="FF66FFFF"/>
        <bgColor indexed="64"/>
      </patternFill>
    </fill>
    <fill>
      <patternFill patternType="solid">
        <fgColor rgb="FFFF66CC"/>
        <bgColor indexed="64"/>
      </patternFill>
    </fill>
    <fill>
      <patternFill patternType="solid">
        <fgColor rgb="FFFFFF66"/>
        <bgColor indexed="64"/>
      </patternFill>
    </fill>
    <fill>
      <patternFill patternType="solid">
        <fgColor rgb="FF1DEF81"/>
        <bgColor indexed="64"/>
      </patternFill>
    </fill>
    <fill>
      <patternFill patternType="solid">
        <fgColor rgb="FFFFFF00"/>
        <bgColor indexed="64"/>
      </patternFill>
    </fill>
    <fill>
      <patternFill patternType="solid">
        <fgColor theme="5"/>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1" tint="4.9989318521683403E-2"/>
        <bgColor indexed="64"/>
      </patternFill>
    </fill>
    <fill>
      <patternFill patternType="solid">
        <fgColor theme="5" tint="-0.499984740745262"/>
        <bgColor indexed="64"/>
      </patternFill>
    </fill>
    <fill>
      <patternFill patternType="solid">
        <fgColor theme="9"/>
        <bgColor indexed="64"/>
      </patternFill>
    </fill>
    <fill>
      <patternFill patternType="solid">
        <fgColor rgb="FF00B0F0"/>
        <bgColor indexed="64"/>
      </patternFill>
    </fill>
    <fill>
      <patternFill patternType="solid">
        <fgColor rgb="FFC00000"/>
        <bgColor indexed="64"/>
      </patternFill>
    </fill>
    <fill>
      <patternFill patternType="solid">
        <fgColor rgb="FFFF0066"/>
        <bgColor indexed="64"/>
      </patternFill>
    </fill>
    <fill>
      <patternFill patternType="solid">
        <fgColor rgb="FFAA72D4"/>
        <bgColor indexed="64"/>
      </patternFill>
    </fill>
    <fill>
      <patternFill patternType="solid">
        <fgColor rgb="FF33D9D9"/>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7"/>
        <bgColor indexed="64"/>
      </patternFill>
    </fill>
    <fill>
      <patternFill patternType="solid">
        <fgColor rgb="FFFF9966"/>
        <bgColor indexed="64"/>
      </patternFill>
    </fill>
    <fill>
      <patternFill patternType="solid">
        <fgColor rgb="FF66669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1" tint="0.14999847407452621"/>
        <bgColor indexed="64"/>
      </patternFill>
    </fill>
    <fill>
      <patternFill patternType="solid">
        <fgColor rgb="FF00B0F0"/>
        <bgColor rgb="FFF2DBDB"/>
      </patternFill>
    </fill>
    <fill>
      <patternFill patternType="solid">
        <fgColor rgb="FFF5F5F5"/>
        <bgColor indexed="64"/>
      </patternFill>
    </fill>
    <fill>
      <patternFill patternType="solid">
        <fgColor theme="8"/>
        <bgColor indexed="64"/>
      </patternFill>
    </fill>
    <fill>
      <patternFill patternType="solid">
        <fgColor rgb="FFFFFF00"/>
        <bgColor rgb="FFF2DBDB"/>
      </patternFill>
    </fill>
    <fill>
      <patternFill patternType="solid">
        <fgColor theme="5"/>
        <bgColor rgb="FFF2DBDB"/>
      </patternFill>
    </fill>
    <fill>
      <patternFill patternType="solid">
        <fgColor theme="7"/>
        <bgColor rgb="FFF2DBDB"/>
      </patternFill>
    </fill>
    <fill>
      <patternFill patternType="solid">
        <fgColor theme="5" tint="-0.249977111117893"/>
        <bgColor rgb="FFF2DBDB"/>
      </patternFill>
    </fill>
    <fill>
      <patternFill patternType="solid">
        <fgColor theme="2" tint="-9.9978637043366805E-2"/>
        <bgColor rgb="FFF2DBDB"/>
      </patternFill>
    </fill>
    <fill>
      <patternFill patternType="solid">
        <fgColor rgb="FF00B050"/>
        <bgColor rgb="FFF2DBDB"/>
      </patternFill>
    </fill>
    <fill>
      <patternFill patternType="solid">
        <fgColor rgb="FFC00000"/>
        <bgColor rgb="FFF2DBDB"/>
      </patternFill>
    </fill>
    <fill>
      <patternFill patternType="solid">
        <fgColor rgb="FFCC0066"/>
        <bgColor indexed="64"/>
      </patternFill>
    </fill>
    <fill>
      <patternFill patternType="solid">
        <fgColor rgb="FFFFCCFF"/>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2"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E7FF"/>
        <bgColor indexed="64"/>
      </patternFill>
    </fill>
    <fill>
      <patternFill patternType="solid">
        <fgColor theme="4" tint="0.79998168889431442"/>
        <bgColor indexed="64"/>
      </patternFill>
    </fill>
    <fill>
      <patternFill patternType="solid">
        <fgColor theme="2"/>
        <bgColor indexed="64"/>
      </patternFill>
    </fill>
    <fill>
      <patternFill patternType="solid">
        <fgColor rgb="FF42E270"/>
        <bgColor indexed="64"/>
      </patternFill>
    </fill>
    <fill>
      <patternFill patternType="solid">
        <fgColor theme="2" tint="0.79998168889431442"/>
        <bgColor indexed="64"/>
      </patternFill>
    </fill>
    <fill>
      <patternFill patternType="solid">
        <fgColor theme="0" tint="-0.14999847407452621"/>
        <bgColor indexed="64"/>
      </patternFill>
    </fill>
    <fill>
      <patternFill patternType="solid">
        <fgColor rgb="FFDDDDFF"/>
        <bgColor indexed="64"/>
      </patternFill>
    </fill>
    <fill>
      <patternFill patternType="solid">
        <fgColor theme="7" tint="0.79998168889431442"/>
        <bgColor indexed="64"/>
      </patternFill>
    </fill>
    <fill>
      <patternFill patternType="solid">
        <fgColor rgb="FFCCCCFF"/>
        <bgColor indexed="64"/>
      </patternFill>
    </fill>
  </fills>
  <borders count="60">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ck">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ck">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style="medium">
        <color indexed="64"/>
      </top>
      <bottom style="thick">
        <color indexed="64"/>
      </bottom>
      <diagonal/>
    </border>
    <border>
      <left/>
      <right/>
      <top style="medium">
        <color indexed="64"/>
      </top>
      <bottom style="thick">
        <color indexed="64"/>
      </bottom>
      <diagonal/>
    </border>
    <border>
      <left/>
      <right style="thin">
        <color indexed="64"/>
      </right>
      <top style="medium">
        <color indexed="64"/>
      </top>
      <bottom style="thick">
        <color indexed="64"/>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indexed="64"/>
      </right>
      <top/>
      <bottom style="medium">
        <color rgb="FF000000"/>
      </bottom>
      <diagonal/>
    </border>
    <border>
      <left style="thin">
        <color indexed="64"/>
      </left>
      <right style="thin">
        <color rgb="FF000000"/>
      </right>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top style="medium">
        <color indexed="64"/>
      </top>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ck">
        <color indexed="64"/>
      </top>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7">
    <xf numFmtId="0" fontId="0" fillId="0" borderId="0"/>
    <xf numFmtId="43" fontId="12" fillId="0" borderId="0" applyFont="0" applyFill="0" applyBorder="0" applyAlignment="0" applyProtection="0"/>
    <xf numFmtId="0" fontId="31" fillId="0" borderId="0" applyNumberFormat="0" applyFill="0" applyBorder="0" applyAlignment="0" applyProtection="0"/>
    <xf numFmtId="0" fontId="11" fillId="0" borderId="0"/>
    <xf numFmtId="0" fontId="12" fillId="0" borderId="0"/>
    <xf numFmtId="0" fontId="49" fillId="0" borderId="0"/>
    <xf numFmtId="0" fontId="2" fillId="0" borderId="0"/>
  </cellStyleXfs>
  <cellXfs count="616">
    <xf numFmtId="0" fontId="0" fillId="0" borderId="0" xfId="0"/>
    <xf numFmtId="0" fontId="13" fillId="0" borderId="0" xfId="0" applyFont="1" applyAlignment="1">
      <alignment horizontal="center"/>
    </xf>
    <xf numFmtId="0" fontId="15" fillId="2" borderId="0" xfId="0" applyFont="1" applyFill="1" applyAlignment="1">
      <alignment horizontal="center"/>
    </xf>
    <xf numFmtId="0" fontId="0" fillId="0" borderId="0" xfId="0" applyAlignment="1">
      <alignment horizontal="left"/>
    </xf>
    <xf numFmtId="0" fontId="0" fillId="0" borderId="3" xfId="0" applyBorder="1" applyAlignment="1">
      <alignment horizontal="left"/>
    </xf>
    <xf numFmtId="0" fontId="16" fillId="0" borderId="3" xfId="0" applyFont="1" applyBorder="1" applyAlignment="1">
      <alignment horizontal="left"/>
    </xf>
    <xf numFmtId="0" fontId="16" fillId="0" borderId="0" xfId="0" applyFont="1" applyAlignment="1">
      <alignment horizontal="left"/>
    </xf>
    <xf numFmtId="0" fontId="17" fillId="0" borderId="3" xfId="0" applyFont="1" applyBorder="1" applyAlignment="1">
      <alignment horizontal="center"/>
    </xf>
    <xf numFmtId="0" fontId="14" fillId="0" borderId="0" xfId="0" applyFont="1" applyAlignment="1">
      <alignment horizontal="center"/>
    </xf>
    <xf numFmtId="0" fontId="18" fillId="0" borderId="0" xfId="0" applyFont="1" applyAlignment="1">
      <alignment horizontal="right"/>
    </xf>
    <xf numFmtId="0" fontId="18" fillId="0" borderId="3" xfId="0" applyFont="1" applyBorder="1" applyAlignment="1">
      <alignment horizontal="right"/>
    </xf>
    <xf numFmtId="0" fontId="19" fillId="0" borderId="4" xfId="0" applyFont="1" applyBorder="1" applyAlignment="1">
      <alignment horizontal="right"/>
    </xf>
    <xf numFmtId="0" fontId="19" fillId="0" borderId="0" xfId="0" applyFont="1" applyAlignment="1">
      <alignment horizontal="right"/>
    </xf>
    <xf numFmtId="0" fontId="19" fillId="0" borderId="0" xfId="0" applyFont="1"/>
    <xf numFmtId="0" fontId="19" fillId="0" borderId="0" xfId="0" applyFont="1" applyAlignment="1">
      <alignment horizontal="center"/>
    </xf>
    <xf numFmtId="0" fontId="0" fillId="0" borderId="3" xfId="0" applyBorder="1" applyAlignment="1">
      <alignment horizontal="center"/>
    </xf>
    <xf numFmtId="0" fontId="0" fillId="0" borderId="3" xfId="0" quotePrefix="1" applyBorder="1" applyAlignment="1">
      <alignment horizontal="left"/>
    </xf>
    <xf numFmtId="0" fontId="17" fillId="0" borderId="3" xfId="0" quotePrefix="1" applyFont="1" applyBorder="1" applyAlignment="1">
      <alignment horizontal="center"/>
    </xf>
    <xf numFmtId="0" fontId="0" fillId="2" borderId="0" xfId="0" applyFill="1" applyAlignment="1">
      <alignment horizontal="center"/>
    </xf>
    <xf numFmtId="0" fontId="20" fillId="0" borderId="3" xfId="0" applyFont="1" applyBorder="1" applyAlignment="1">
      <alignment horizontal="left"/>
    </xf>
    <xf numFmtId="0" fontId="21" fillId="0" borderId="3" xfId="0" applyFont="1" applyBorder="1" applyAlignment="1">
      <alignment horizontal="left"/>
    </xf>
    <xf numFmtId="166" fontId="0" fillId="0" borderId="0" xfId="0" applyNumberFormat="1"/>
    <xf numFmtId="0" fontId="25" fillId="8" borderId="0" xfId="0" applyFont="1" applyFill="1"/>
    <xf numFmtId="0" fontId="25" fillId="8" borderId="14" xfId="0" applyFont="1" applyFill="1" applyBorder="1"/>
    <xf numFmtId="0" fontId="25" fillId="8" borderId="13" xfId="0" applyFont="1" applyFill="1" applyBorder="1"/>
    <xf numFmtId="0" fontId="25" fillId="8" borderId="1" xfId="0" applyFont="1" applyFill="1" applyBorder="1"/>
    <xf numFmtId="0" fontId="17" fillId="0" borderId="15" xfId="0" applyFont="1" applyBorder="1" applyAlignment="1">
      <alignment horizontal="center"/>
    </xf>
    <xf numFmtId="0" fontId="17" fillId="0" borderId="0" xfId="0" applyFont="1" applyAlignment="1">
      <alignment horizontal="center"/>
    </xf>
    <xf numFmtId="0" fontId="0" fillId="0" borderId="0" xfId="0" applyAlignment="1">
      <alignment horizontal="center"/>
    </xf>
    <xf numFmtId="164" fontId="14" fillId="2" borderId="1" xfId="0" applyNumberFormat="1" applyFont="1" applyFill="1" applyBorder="1"/>
    <xf numFmtId="2" fontId="14" fillId="2" borderId="1" xfId="0" applyNumberFormat="1" applyFont="1" applyFill="1" applyBorder="1"/>
    <xf numFmtId="164" fontId="14" fillId="2" borderId="1" xfId="0" quotePrefix="1" applyNumberFormat="1" applyFont="1" applyFill="1" applyBorder="1" applyAlignment="1">
      <alignment horizontal="center"/>
    </xf>
    <xf numFmtId="0" fontId="32" fillId="13" borderId="0" xfId="2" applyFont="1" applyFill="1" applyAlignment="1">
      <alignment horizontal="center"/>
    </xf>
    <xf numFmtId="0" fontId="33"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34" fillId="0" borderId="0" xfId="0" applyFont="1" applyAlignment="1">
      <alignment horizontal="center"/>
    </xf>
    <xf numFmtId="0" fontId="34" fillId="0" borderId="0" xfId="0" applyFont="1" applyAlignment="1">
      <alignment horizontal="right"/>
    </xf>
    <xf numFmtId="0" fontId="26" fillId="2" borderId="0" xfId="0" applyFont="1" applyFill="1" applyAlignment="1">
      <alignment horizontal="center"/>
    </xf>
    <xf numFmtId="0" fontId="32" fillId="14" borderId="0" xfId="2" applyFont="1" applyFill="1" applyAlignment="1">
      <alignment horizontal="center"/>
    </xf>
    <xf numFmtId="0" fontId="32" fillId="15" borderId="0" xfId="2" applyFont="1" applyFill="1" applyAlignment="1">
      <alignment horizontal="center"/>
    </xf>
    <xf numFmtId="0" fontId="32" fillId="16" borderId="0" xfId="2" applyFont="1" applyFill="1" applyAlignment="1">
      <alignment horizontal="center"/>
    </xf>
    <xf numFmtId="0" fontId="28" fillId="0" borderId="0" xfId="0" applyFont="1"/>
    <xf numFmtId="0" fontId="28" fillId="0" borderId="0" xfId="0" applyFont="1" applyAlignment="1">
      <alignment horizontal="left"/>
    </xf>
    <xf numFmtId="0" fontId="36" fillId="0" borderId="0" xfId="0" applyFont="1" applyAlignment="1">
      <alignment horizontal="left"/>
    </xf>
    <xf numFmtId="0" fontId="28" fillId="0" borderId="0" xfId="0" applyFont="1" applyAlignment="1">
      <alignment horizontal="center"/>
    </xf>
    <xf numFmtId="0" fontId="37" fillId="0" borderId="0" xfId="0" applyFont="1" applyAlignment="1">
      <alignment horizontal="center"/>
    </xf>
    <xf numFmtId="0" fontId="35" fillId="0" borderId="0" xfId="0" applyFont="1" applyAlignment="1">
      <alignment horizontal="right"/>
    </xf>
    <xf numFmtId="0" fontId="37" fillId="0" borderId="0" xfId="0" applyFont="1" applyAlignment="1">
      <alignment horizontal="left"/>
    </xf>
    <xf numFmtId="20" fontId="18" fillId="0" borderId="3" xfId="0" applyNumberFormat="1" applyFont="1" applyBorder="1" applyAlignment="1">
      <alignment horizontal="right"/>
    </xf>
    <xf numFmtId="0" fontId="27" fillId="2" borderId="0" xfId="0" applyFont="1" applyFill="1"/>
    <xf numFmtId="0" fontId="33" fillId="2" borderId="0" xfId="0" applyFont="1" applyFill="1" applyAlignment="1">
      <alignment horizontal="center"/>
    </xf>
    <xf numFmtId="0" fontId="38" fillId="7" borderId="21" xfId="3" applyFont="1" applyFill="1" applyBorder="1" applyAlignment="1">
      <alignment horizontal="center" vertical="center"/>
    </xf>
    <xf numFmtId="0" fontId="11" fillId="23" borderId="16" xfId="3" applyFill="1" applyBorder="1" applyAlignment="1">
      <alignment horizontal="center" vertical="center"/>
    </xf>
    <xf numFmtId="0" fontId="11" fillId="11" borderId="16" xfId="3" applyFill="1" applyBorder="1" applyAlignment="1">
      <alignment horizontal="center" vertical="center"/>
    </xf>
    <xf numFmtId="0" fontId="11" fillId="6" borderId="16" xfId="3" applyFill="1" applyBorder="1" applyAlignment="1">
      <alignment horizontal="center" vertical="center"/>
    </xf>
    <xf numFmtId="0" fontId="11" fillId="21" borderId="16" xfId="3" applyFill="1" applyBorder="1" applyAlignment="1">
      <alignment horizontal="center" vertical="center"/>
    </xf>
    <xf numFmtId="0" fontId="11" fillId="27" borderId="16" xfId="3" applyFill="1" applyBorder="1" applyAlignment="1">
      <alignment horizontal="center" vertical="center"/>
    </xf>
    <xf numFmtId="0" fontId="11" fillId="4" borderId="16" xfId="3" applyFill="1" applyBorder="1" applyAlignment="1">
      <alignment horizontal="center" vertical="center"/>
    </xf>
    <xf numFmtId="0" fontId="41" fillId="28" borderId="16" xfId="3" applyFont="1" applyFill="1" applyBorder="1" applyAlignment="1">
      <alignment horizontal="center" vertical="center"/>
    </xf>
    <xf numFmtId="0" fontId="11" fillId="22" borderId="16" xfId="3" applyFill="1" applyBorder="1" applyAlignment="1">
      <alignment horizontal="center" vertical="center"/>
    </xf>
    <xf numFmtId="0" fontId="11" fillId="19" borderId="16" xfId="3" applyFill="1" applyBorder="1" applyAlignment="1">
      <alignment horizontal="center" vertical="center"/>
    </xf>
    <xf numFmtId="0" fontId="11" fillId="18" borderId="16" xfId="3" applyFill="1" applyBorder="1" applyAlignment="1">
      <alignment horizontal="center" vertical="center"/>
    </xf>
    <xf numFmtId="0" fontId="11" fillId="30" borderId="16" xfId="3" applyFill="1" applyBorder="1" applyAlignment="1">
      <alignment horizontal="center" vertical="center"/>
    </xf>
    <xf numFmtId="0" fontId="11" fillId="0" borderId="0" xfId="3" applyAlignment="1">
      <alignment horizontal="center" vertical="center"/>
    </xf>
    <xf numFmtId="0" fontId="40" fillId="0" borderId="0" xfId="3" applyFont="1" applyAlignment="1">
      <alignment horizontal="center" vertical="center"/>
    </xf>
    <xf numFmtId="0" fontId="45" fillId="0" borderId="0" xfId="3" applyFont="1" applyAlignment="1">
      <alignment horizontal="center" vertical="center"/>
    </xf>
    <xf numFmtId="0" fontId="46" fillId="0" borderId="0" xfId="3" applyFont="1" applyAlignment="1">
      <alignment horizontal="center" vertical="center" wrapText="1"/>
    </xf>
    <xf numFmtId="0" fontId="43" fillId="0" borderId="0" xfId="3" applyFont="1" applyAlignment="1">
      <alignment horizontal="center" vertical="center"/>
    </xf>
    <xf numFmtId="20" fontId="43" fillId="0" borderId="0" xfId="3" applyNumberFormat="1" applyFont="1" applyAlignment="1">
      <alignment horizontal="center" vertical="center"/>
    </xf>
    <xf numFmtId="0" fontId="11" fillId="33" borderId="16" xfId="3" applyFill="1" applyBorder="1" applyAlignment="1">
      <alignment horizontal="center" vertical="center"/>
    </xf>
    <xf numFmtId="0" fontId="29" fillId="0" borderId="0" xfId="0" applyFont="1" applyAlignment="1">
      <alignment horizontal="center"/>
    </xf>
    <xf numFmtId="0" fontId="12" fillId="0" borderId="0" xfId="4"/>
    <xf numFmtId="0" fontId="12" fillId="0" borderId="0" xfId="4" applyAlignment="1">
      <alignment horizontal="center"/>
    </xf>
    <xf numFmtId="0" fontId="26" fillId="35" borderId="0" xfId="4" applyFont="1" applyFill="1"/>
    <xf numFmtId="0" fontId="26" fillId="35" borderId="0" xfId="4" applyFont="1" applyFill="1" applyAlignment="1">
      <alignment horizontal="center"/>
    </xf>
    <xf numFmtId="0" fontId="12" fillId="7" borderId="0" xfId="4" applyFill="1"/>
    <xf numFmtId="0" fontId="12" fillId="7" borderId="16" xfId="4" applyFill="1" applyBorder="1" applyAlignment="1">
      <alignment horizontal="center"/>
    </xf>
    <xf numFmtId="16" fontId="12" fillId="5" borderId="1" xfId="4" applyNumberFormat="1" applyFill="1" applyBorder="1" applyAlignment="1">
      <alignment horizontal="left"/>
    </xf>
    <xf numFmtId="0" fontId="12" fillId="5" borderId="1" xfId="4" applyFill="1" applyBorder="1" applyAlignment="1">
      <alignment horizontal="center" vertical="center"/>
    </xf>
    <xf numFmtId="16" fontId="12" fillId="5" borderId="6" xfId="4" applyNumberFormat="1" applyFill="1" applyBorder="1"/>
    <xf numFmtId="0" fontId="12" fillId="7" borderId="15" xfId="4" applyFill="1" applyBorder="1" applyAlignment="1">
      <alignment horizontal="center"/>
    </xf>
    <xf numFmtId="0" fontId="12" fillId="7" borderId="3" xfId="4" applyFill="1" applyBorder="1" applyAlignment="1">
      <alignment horizontal="center"/>
    </xf>
    <xf numFmtId="16" fontId="12" fillId="5" borderId="1" xfId="4" applyNumberFormat="1" applyFill="1" applyBorder="1"/>
    <xf numFmtId="16" fontId="12" fillId="5" borderId="6" xfId="4" applyNumberFormat="1" applyFill="1" applyBorder="1" applyAlignment="1">
      <alignment horizontal="left"/>
    </xf>
    <xf numFmtId="0" fontId="12" fillId="5" borderId="6" xfId="4" applyFill="1" applyBorder="1" applyAlignment="1">
      <alignment horizontal="center" vertical="center"/>
    </xf>
    <xf numFmtId="0" fontId="12" fillId="7" borderId="4" xfId="4" applyFill="1" applyBorder="1" applyAlignment="1">
      <alignment horizontal="center" vertical="center"/>
    </xf>
    <xf numFmtId="0" fontId="12" fillId="7" borderId="2" xfId="4" applyFill="1" applyBorder="1" applyAlignment="1">
      <alignment horizontal="center"/>
    </xf>
    <xf numFmtId="0" fontId="0" fillId="0" borderId="8" xfId="4" applyFont="1" applyBorder="1"/>
    <xf numFmtId="0" fontId="0" fillId="0" borderId="10" xfId="4" applyFont="1" applyBorder="1"/>
    <xf numFmtId="0" fontId="0" fillId="0" borderId="13" xfId="4" applyFont="1" applyBorder="1"/>
    <xf numFmtId="0" fontId="0" fillId="0" borderId="15" xfId="4" applyFont="1" applyBorder="1"/>
    <xf numFmtId="0" fontId="0" fillId="0" borderId="11" xfId="4" applyFont="1" applyBorder="1"/>
    <xf numFmtId="0" fontId="0" fillId="0" borderId="12" xfId="4" applyFont="1" applyBorder="1"/>
    <xf numFmtId="1" fontId="32" fillId="5" borderId="7" xfId="2" applyNumberFormat="1" applyFont="1" applyFill="1" applyBorder="1" applyAlignment="1">
      <alignment horizontal="center"/>
    </xf>
    <xf numFmtId="0" fontId="26" fillId="0" borderId="0" xfId="4" applyFont="1" applyAlignment="1">
      <alignment horizontal="center"/>
    </xf>
    <xf numFmtId="0" fontId="26" fillId="0" borderId="0" xfId="0" applyFont="1" applyAlignment="1">
      <alignment horizontal="left"/>
    </xf>
    <xf numFmtId="0" fontId="32" fillId="0" borderId="0" xfId="2" applyFont="1" applyFill="1" applyBorder="1" applyAlignment="1">
      <alignment horizontal="center"/>
    </xf>
    <xf numFmtId="0" fontId="19" fillId="0" borderId="12" xfId="0" applyFont="1" applyBorder="1" applyAlignment="1">
      <alignment horizontal="right"/>
    </xf>
    <xf numFmtId="16" fontId="0" fillId="0" borderId="0" xfId="0" applyNumberFormat="1" applyAlignment="1">
      <alignment horizontal="right"/>
    </xf>
    <xf numFmtId="0" fontId="0" fillId="11" borderId="0" xfId="0" applyFill="1"/>
    <xf numFmtId="0" fontId="0" fillId="29" borderId="0" xfId="0" applyFill="1"/>
    <xf numFmtId="0" fontId="0" fillId="40" borderId="0" xfId="0" applyFill="1"/>
    <xf numFmtId="0" fontId="0" fillId="21" borderId="0" xfId="0" applyFill="1"/>
    <xf numFmtId="0" fontId="0" fillId="6" borderId="0" xfId="0" applyFill="1"/>
    <xf numFmtId="0" fontId="0" fillId="22" borderId="0" xfId="0" applyFill="1"/>
    <xf numFmtId="0" fontId="0" fillId="4" borderId="0" xfId="0" applyFill="1"/>
    <xf numFmtId="0" fontId="0" fillId="13" borderId="0" xfId="0" applyFill="1"/>
    <xf numFmtId="0" fontId="10" fillId="38" borderId="16" xfId="3" applyFont="1" applyFill="1" applyBorder="1" applyAlignment="1">
      <alignment horizontal="center" vertical="center"/>
    </xf>
    <xf numFmtId="0" fontId="10" fillId="31" borderId="16" xfId="3" applyFont="1" applyFill="1" applyBorder="1" applyAlignment="1">
      <alignment horizontal="center" vertical="center"/>
    </xf>
    <xf numFmtId="0" fontId="49" fillId="0" borderId="0" xfId="5"/>
    <xf numFmtId="0" fontId="51" fillId="0" borderId="0" xfId="5" applyFont="1"/>
    <xf numFmtId="0" fontId="51" fillId="0" borderId="32" xfId="5" applyFont="1" applyBorder="1"/>
    <xf numFmtId="0" fontId="51" fillId="0" borderId="33" xfId="5" applyFont="1" applyBorder="1"/>
    <xf numFmtId="0" fontId="51" fillId="0" borderId="34" xfId="5" applyFont="1" applyBorder="1"/>
    <xf numFmtId="0" fontId="51" fillId="0" borderId="35" xfId="5" applyFont="1" applyBorder="1"/>
    <xf numFmtId="0" fontId="51" fillId="0" borderId="36" xfId="5" applyFont="1" applyBorder="1"/>
    <xf numFmtId="0" fontId="50" fillId="0" borderId="37" xfId="5" applyFont="1" applyBorder="1"/>
    <xf numFmtId="0" fontId="50" fillId="0" borderId="38" xfId="5" applyFont="1" applyBorder="1"/>
    <xf numFmtId="0" fontId="50" fillId="0" borderId="39" xfId="5" applyFont="1" applyBorder="1"/>
    <xf numFmtId="49" fontId="51" fillId="0" borderId="0" xfId="5" applyNumberFormat="1" applyFont="1" applyAlignment="1">
      <alignment horizontal="right"/>
    </xf>
    <xf numFmtId="49" fontId="52" fillId="0" borderId="0" xfId="5" applyNumberFormat="1" applyFont="1" applyAlignment="1">
      <alignment horizontal="left"/>
    </xf>
    <xf numFmtId="0" fontId="51" fillId="0" borderId="0" xfId="5" applyFont="1" applyAlignment="1">
      <alignment horizontal="left"/>
    </xf>
    <xf numFmtId="49" fontId="53" fillId="0" borderId="0" xfId="5" applyNumberFormat="1" applyFont="1" applyAlignment="1">
      <alignment horizontal="center"/>
    </xf>
    <xf numFmtId="49" fontId="53" fillId="0" borderId="0" xfId="5" applyNumberFormat="1" applyFont="1" applyAlignment="1">
      <alignment horizontal="left" vertical="center"/>
    </xf>
    <xf numFmtId="49" fontId="51" fillId="0" borderId="32" xfId="5" applyNumberFormat="1" applyFont="1" applyBorder="1" applyAlignment="1">
      <alignment horizontal="center"/>
    </xf>
    <xf numFmtId="0" fontId="51" fillId="0" borderId="34" xfId="5" applyFont="1" applyBorder="1" applyAlignment="1">
      <alignment horizontal="center"/>
    </xf>
    <xf numFmtId="49" fontId="51" fillId="0" borderId="35" xfId="5" applyNumberFormat="1" applyFont="1" applyBorder="1" applyAlignment="1">
      <alignment horizontal="center"/>
    </xf>
    <xf numFmtId="49" fontId="51" fillId="0" borderId="33" xfId="5" applyNumberFormat="1" applyFont="1" applyBorder="1" applyAlignment="1">
      <alignment horizontal="center"/>
    </xf>
    <xf numFmtId="0" fontId="51" fillId="0" borderId="0" xfId="5" applyFont="1" applyAlignment="1">
      <alignment horizontal="center"/>
    </xf>
    <xf numFmtId="49" fontId="51" fillId="0" borderId="36" xfId="5" applyNumberFormat="1" applyFont="1" applyBorder="1" applyAlignment="1">
      <alignment horizontal="center"/>
    </xf>
    <xf numFmtId="49" fontId="51" fillId="0" borderId="37" xfId="5" applyNumberFormat="1" applyFont="1" applyBorder="1" applyAlignment="1">
      <alignment horizontal="center"/>
    </xf>
    <xf numFmtId="0" fontId="51" fillId="0" borderId="38" xfId="5" applyFont="1" applyBorder="1" applyAlignment="1">
      <alignment horizontal="center"/>
    </xf>
    <xf numFmtId="49" fontId="51" fillId="0" borderId="39" xfId="5" applyNumberFormat="1" applyFont="1" applyBorder="1" applyAlignment="1">
      <alignment horizontal="center"/>
    </xf>
    <xf numFmtId="0" fontId="50" fillId="0" borderId="33" xfId="5" applyFont="1" applyBorder="1" applyAlignment="1">
      <alignment horizontal="center"/>
    </xf>
    <xf numFmtId="0" fontId="50" fillId="0" borderId="0" xfId="5" applyFont="1" applyAlignment="1">
      <alignment horizontal="center"/>
    </xf>
    <xf numFmtId="0" fontId="50" fillId="0" borderId="36" xfId="5" applyFont="1" applyBorder="1" applyAlignment="1">
      <alignment horizontal="center"/>
    </xf>
    <xf numFmtId="0" fontId="0" fillId="0" borderId="15" xfId="5" applyFont="1" applyBorder="1"/>
    <xf numFmtId="0" fontId="12" fillId="0" borderId="15" xfId="5" applyFont="1" applyBorder="1"/>
    <xf numFmtId="0" fontId="9" fillId="0" borderId="15" xfId="5" applyFont="1" applyBorder="1"/>
    <xf numFmtId="0" fontId="17" fillId="0" borderId="40" xfId="5" applyFont="1" applyBorder="1"/>
    <xf numFmtId="0" fontId="17" fillId="0" borderId="40" xfId="5" applyFont="1" applyBorder="1" applyAlignment="1">
      <alignment horizontal="left" wrapText="1"/>
    </xf>
    <xf numFmtId="0" fontId="17" fillId="0" borderId="40" xfId="5" applyFont="1" applyBorder="1" applyAlignment="1">
      <alignment wrapText="1"/>
    </xf>
    <xf numFmtId="0" fontId="9" fillId="0" borderId="0" xfId="5" applyFont="1"/>
    <xf numFmtId="0" fontId="12" fillId="0" borderId="15" xfId="5" applyFont="1" applyBorder="1" applyAlignment="1">
      <alignment wrapText="1"/>
    </xf>
    <xf numFmtId="0" fontId="12" fillId="0" borderId="15" xfId="5" applyFont="1" applyBorder="1" applyAlignment="1">
      <alignment horizontal="left" wrapText="1"/>
    </xf>
    <xf numFmtId="0" fontId="12" fillId="0" borderId="15" xfId="0" applyFont="1" applyBorder="1"/>
    <xf numFmtId="0" fontId="12" fillId="0" borderId="0" xfId="0" applyFont="1"/>
    <xf numFmtId="0" fontId="55" fillId="0" borderId="9" xfId="5" applyFont="1" applyBorder="1"/>
    <xf numFmtId="0" fontId="51" fillId="0" borderId="13" xfId="5" applyFont="1" applyBorder="1"/>
    <xf numFmtId="0" fontId="51" fillId="0" borderId="41" xfId="5" applyFont="1" applyBorder="1"/>
    <xf numFmtId="49" fontId="57" fillId="0" borderId="33" xfId="5" applyNumberFormat="1" applyFont="1" applyBorder="1" applyAlignment="1">
      <alignment horizontal="center"/>
    </xf>
    <xf numFmtId="0" fontId="17" fillId="7" borderId="30" xfId="0" applyFont="1" applyFill="1" applyBorder="1"/>
    <xf numFmtId="0" fontId="25" fillId="8" borderId="0" xfId="0" applyFont="1" applyFill="1" applyAlignment="1">
      <alignment vertical="center"/>
    </xf>
    <xf numFmtId="0" fontId="0" fillId="0" borderId="0" xfId="0" applyAlignment="1">
      <alignment vertical="center"/>
    </xf>
    <xf numFmtId="0" fontId="25" fillId="0" borderId="0" xfId="5" applyFont="1" applyAlignment="1">
      <alignment horizontal="left"/>
    </xf>
    <xf numFmtId="0" fontId="25" fillId="0" borderId="1" xfId="5" applyFont="1" applyBorder="1" applyAlignment="1">
      <alignment horizontal="left"/>
    </xf>
    <xf numFmtId="0" fontId="25" fillId="0" borderId="2" xfId="5" applyFont="1" applyBorder="1" applyAlignment="1">
      <alignment horizontal="center"/>
    </xf>
    <xf numFmtId="0" fontId="25" fillId="0" borderId="4" xfId="5" applyFont="1" applyBorder="1" applyAlignment="1">
      <alignment horizontal="center"/>
    </xf>
    <xf numFmtId="0" fontId="17" fillId="7" borderId="49" xfId="0" applyFont="1" applyFill="1" applyBorder="1" applyAlignment="1">
      <alignment horizontal="right"/>
    </xf>
    <xf numFmtId="166" fontId="25" fillId="8" borderId="50" xfId="0" applyNumberFormat="1" applyFont="1" applyFill="1" applyBorder="1"/>
    <xf numFmtId="166" fontId="25" fillId="8" borderId="51" xfId="0" applyNumberFormat="1" applyFont="1" applyFill="1" applyBorder="1"/>
    <xf numFmtId="0" fontId="25" fillId="8" borderId="48" xfId="0" applyFont="1" applyFill="1" applyBorder="1"/>
    <xf numFmtId="0" fontId="17" fillId="7" borderId="49" xfId="0" applyFont="1" applyFill="1" applyBorder="1"/>
    <xf numFmtId="166" fontId="25" fillId="8" borderId="52" xfId="0" applyNumberFormat="1" applyFont="1" applyFill="1" applyBorder="1" applyAlignment="1">
      <alignment horizontal="center" vertical="center"/>
    </xf>
    <xf numFmtId="166" fontId="25" fillId="8" borderId="53" xfId="0" applyNumberFormat="1" applyFont="1" applyFill="1" applyBorder="1"/>
    <xf numFmtId="0" fontId="25" fillId="0" borderId="15" xfId="5" applyFont="1" applyBorder="1" applyAlignment="1">
      <alignment horizontal="center"/>
    </xf>
    <xf numFmtId="0" fontId="25" fillId="0" borderId="12" xfId="5" applyFont="1" applyBorder="1" applyAlignment="1">
      <alignment horizontal="center"/>
    </xf>
    <xf numFmtId="0" fontId="25" fillId="0" borderId="48" xfId="5" applyFont="1" applyBorder="1" applyAlignment="1">
      <alignment horizontal="center"/>
    </xf>
    <xf numFmtId="49" fontId="49" fillId="0" borderId="0" xfId="5" applyNumberFormat="1"/>
    <xf numFmtId="49" fontId="58" fillId="0" borderId="0" xfId="5" applyNumberFormat="1" applyFont="1" applyAlignment="1">
      <alignment horizontal="right"/>
    </xf>
    <xf numFmtId="49" fontId="58" fillId="0" borderId="0" xfId="5" applyNumberFormat="1" applyFont="1" applyAlignment="1">
      <alignment horizontal="left"/>
    </xf>
    <xf numFmtId="165" fontId="0" fillId="0" borderId="0" xfId="0" applyNumberFormat="1" applyAlignment="1">
      <alignment horizontal="center"/>
    </xf>
    <xf numFmtId="165" fontId="0" fillId="0" borderId="13" xfId="0" quotePrefix="1" applyNumberFormat="1" applyBorder="1" applyAlignment="1">
      <alignment horizontal="right"/>
    </xf>
    <xf numFmtId="165" fontId="0" fillId="0" borderId="15" xfId="0" applyNumberFormat="1" applyBorder="1" applyAlignment="1">
      <alignment horizontal="left"/>
    </xf>
    <xf numFmtId="165" fontId="0" fillId="29" borderId="47" xfId="0" applyNumberFormat="1" applyFill="1" applyBorder="1" applyAlignment="1">
      <alignment horizontal="center"/>
    </xf>
    <xf numFmtId="0" fontId="25" fillId="43" borderId="0" xfId="0" applyFont="1" applyFill="1"/>
    <xf numFmtId="166" fontId="25" fillId="43" borderId="50" xfId="0" applyNumberFormat="1" applyFont="1" applyFill="1" applyBorder="1"/>
    <xf numFmtId="0" fontId="25" fillId="43" borderId="15" xfId="5" applyFont="1" applyFill="1" applyBorder="1" applyAlignment="1">
      <alignment horizontal="center"/>
    </xf>
    <xf numFmtId="0" fontId="25" fillId="43" borderId="0" xfId="5" applyFont="1" applyFill="1" applyAlignment="1">
      <alignment horizontal="left"/>
    </xf>
    <xf numFmtId="0" fontId="25" fillId="43" borderId="12" xfId="5" applyFont="1" applyFill="1" applyBorder="1" applyAlignment="1">
      <alignment horizontal="center"/>
    </xf>
    <xf numFmtId="0" fontId="25" fillId="43" borderId="1" xfId="5" applyFont="1" applyFill="1" applyBorder="1" applyAlignment="1">
      <alignment horizontal="left"/>
    </xf>
    <xf numFmtId="0" fontId="25" fillId="43" borderId="4" xfId="5" applyFont="1" applyFill="1" applyBorder="1" applyAlignment="1">
      <alignment horizontal="center"/>
    </xf>
    <xf numFmtId="16" fontId="17" fillId="7" borderId="30" xfId="0" applyNumberFormat="1" applyFont="1" applyFill="1" applyBorder="1" applyAlignment="1">
      <alignment horizontal="left"/>
    </xf>
    <xf numFmtId="0" fontId="0" fillId="43" borderId="0" xfId="0" applyFill="1"/>
    <xf numFmtId="0" fontId="25" fillId="0" borderId="16" xfId="5" applyFont="1" applyBorder="1" applyAlignment="1">
      <alignment horizontal="center"/>
    </xf>
    <xf numFmtId="0" fontId="25" fillId="43" borderId="16" xfId="5" applyFont="1" applyFill="1" applyBorder="1" applyAlignment="1">
      <alignment horizontal="center"/>
    </xf>
    <xf numFmtId="0" fontId="25" fillId="43" borderId="54" xfId="0" applyFont="1" applyFill="1" applyBorder="1"/>
    <xf numFmtId="0" fontId="25" fillId="8" borderId="54" xfId="0" applyFont="1" applyFill="1" applyBorder="1"/>
    <xf numFmtId="0" fontId="25" fillId="8" borderId="55" xfId="0" applyFont="1" applyFill="1" applyBorder="1"/>
    <xf numFmtId="0" fontId="25" fillId="8" borderId="46" xfId="0" applyFont="1" applyFill="1" applyBorder="1"/>
    <xf numFmtId="0" fontId="25" fillId="0" borderId="46" xfId="5" applyFont="1" applyBorder="1" applyAlignment="1">
      <alignment horizontal="left"/>
    </xf>
    <xf numFmtId="0" fontId="25" fillId="0" borderId="47" xfId="5" applyFont="1" applyBorder="1" applyAlignment="1">
      <alignment horizontal="center"/>
    </xf>
    <xf numFmtId="0" fontId="25" fillId="0" borderId="5" xfId="5" applyFont="1" applyBorder="1" applyAlignment="1">
      <alignment horizontal="center"/>
    </xf>
    <xf numFmtId="0" fontId="25" fillId="0" borderId="11" xfId="5" applyFont="1" applyBorder="1" applyAlignment="1">
      <alignment horizontal="center"/>
    </xf>
    <xf numFmtId="0" fontId="25" fillId="43" borderId="5" xfId="5" applyFont="1" applyFill="1" applyBorder="1" applyAlignment="1">
      <alignment horizontal="center"/>
    </xf>
    <xf numFmtId="0" fontId="25" fillId="43" borderId="11" xfId="5" applyFont="1" applyFill="1" applyBorder="1" applyAlignment="1">
      <alignment horizontal="center"/>
    </xf>
    <xf numFmtId="0" fontId="25" fillId="0" borderId="27" xfId="5" applyFont="1" applyBorder="1" applyAlignment="1">
      <alignment horizontal="center"/>
    </xf>
    <xf numFmtId="0" fontId="24" fillId="8" borderId="14" xfId="0" applyFont="1" applyFill="1" applyBorder="1"/>
    <xf numFmtId="0" fontId="17" fillId="7" borderId="29" xfId="0" applyFont="1" applyFill="1" applyBorder="1" applyAlignment="1">
      <alignment horizontal="right"/>
    </xf>
    <xf numFmtId="16" fontId="17" fillId="7" borderId="49" xfId="0" applyNumberFormat="1" applyFont="1" applyFill="1" applyBorder="1" applyAlignment="1">
      <alignment horizontal="left"/>
    </xf>
    <xf numFmtId="0" fontId="17" fillId="7" borderId="28" xfId="0" applyFont="1" applyFill="1" applyBorder="1" applyAlignment="1">
      <alignment horizontal="right"/>
    </xf>
    <xf numFmtId="0" fontId="25" fillId="7" borderId="45" xfId="0" applyFont="1" applyFill="1" applyBorder="1" applyAlignment="1">
      <alignment horizontal="center"/>
    </xf>
    <xf numFmtId="0" fontId="25" fillId="7" borderId="45" xfId="0" applyFont="1" applyFill="1" applyBorder="1"/>
    <xf numFmtId="0" fontId="25" fillId="43" borderId="42" xfId="0" applyFont="1" applyFill="1" applyBorder="1" applyAlignment="1">
      <alignment vertical="center"/>
    </xf>
    <xf numFmtId="0" fontId="25" fillId="43" borderId="44" xfId="0" applyFont="1" applyFill="1" applyBorder="1" applyAlignment="1">
      <alignment horizontal="center" vertical="center"/>
    </xf>
    <xf numFmtId="0" fontId="25" fillId="0" borderId="11" xfId="5" applyFont="1" applyBorder="1" applyAlignment="1">
      <alignment horizontal="left"/>
    </xf>
    <xf numFmtId="0" fontId="25" fillId="7" borderId="17" xfId="0" applyFont="1" applyFill="1" applyBorder="1"/>
    <xf numFmtId="0" fontId="25" fillId="7" borderId="17" xfId="0" applyFont="1" applyFill="1" applyBorder="1" applyAlignment="1">
      <alignment horizontal="center"/>
    </xf>
    <xf numFmtId="0" fontId="25" fillId="43" borderId="43" xfId="0" applyFont="1" applyFill="1" applyBorder="1" applyAlignment="1">
      <alignment horizontal="center" vertical="center"/>
    </xf>
    <xf numFmtId="0" fontId="26" fillId="0" borderId="0" xfId="0" applyFont="1"/>
    <xf numFmtId="0" fontId="34" fillId="0" borderId="0" xfId="0" applyFont="1"/>
    <xf numFmtId="165" fontId="26" fillId="21" borderId="47" xfId="0" applyNumberFormat="1" applyFont="1" applyFill="1" applyBorder="1" applyAlignment="1">
      <alignment horizontal="center"/>
    </xf>
    <xf numFmtId="165" fontId="26" fillId="29" borderId="47" xfId="0" applyNumberFormat="1" applyFont="1" applyFill="1" applyBorder="1" applyAlignment="1">
      <alignment horizontal="center"/>
    </xf>
    <xf numFmtId="165" fontId="0" fillId="21" borderId="47" xfId="0" applyNumberFormat="1" applyFill="1" applyBorder="1" applyAlignment="1">
      <alignment horizontal="center"/>
    </xf>
    <xf numFmtId="165" fontId="0" fillId="22" borderId="47" xfId="0" applyNumberFormat="1" applyFill="1" applyBorder="1" applyAlignment="1">
      <alignment horizontal="center"/>
    </xf>
    <xf numFmtId="165" fontId="0" fillId="36" borderId="47" xfId="0" applyNumberFormat="1" applyFill="1" applyBorder="1" applyAlignment="1">
      <alignment horizontal="center"/>
    </xf>
    <xf numFmtId="165" fontId="0" fillId="24" borderId="47" xfId="0" applyNumberFormat="1" applyFill="1" applyBorder="1" applyAlignment="1">
      <alignment horizontal="center"/>
    </xf>
    <xf numFmtId="165" fontId="0" fillId="39" borderId="47" xfId="0" applyNumberFormat="1" applyFill="1" applyBorder="1" applyAlignment="1">
      <alignment horizontal="center"/>
    </xf>
    <xf numFmtId="165" fontId="0" fillId="6" borderId="47" xfId="0" applyNumberFormat="1" applyFill="1" applyBorder="1" applyAlignment="1">
      <alignment horizontal="center"/>
    </xf>
    <xf numFmtId="165" fontId="0" fillId="30" borderId="47" xfId="0" applyNumberFormat="1" applyFill="1" applyBorder="1" applyAlignment="1">
      <alignment horizontal="center"/>
    </xf>
    <xf numFmtId="0" fontId="60" fillId="0" borderId="0" xfId="4" applyFont="1" applyAlignment="1">
      <alignment horizontal="center"/>
    </xf>
    <xf numFmtId="0" fontId="31" fillId="0" borderId="0" xfId="2" applyAlignment="1">
      <alignment wrapText="1"/>
    </xf>
    <xf numFmtId="0" fontId="28" fillId="0" borderId="0" xfId="0" applyFont="1" applyAlignment="1">
      <alignment wrapText="1"/>
    </xf>
    <xf numFmtId="0" fontId="0" fillId="0" borderId="0" xfId="0" applyAlignment="1">
      <alignment wrapText="1"/>
    </xf>
    <xf numFmtId="0" fontId="0" fillId="43" borderId="0" xfId="0" applyFill="1" applyAlignment="1">
      <alignment wrapText="1"/>
    </xf>
    <xf numFmtId="0" fontId="0" fillId="0" borderId="13" xfId="0" applyBorder="1" applyAlignment="1">
      <alignment wrapText="1"/>
    </xf>
    <xf numFmtId="0" fontId="31" fillId="0" borderId="0" xfId="2" applyAlignment="1">
      <alignment horizontal="left" wrapText="1"/>
    </xf>
    <xf numFmtId="0" fontId="28" fillId="0" borderId="0" xfId="0" applyFont="1" applyAlignment="1">
      <alignment horizontal="left" wrapText="1"/>
    </xf>
    <xf numFmtId="0" fontId="0" fillId="0" borderId="0" xfId="0" applyAlignment="1">
      <alignment horizontal="left" wrapText="1"/>
    </xf>
    <xf numFmtId="0" fontId="0" fillId="43" borderId="0" xfId="0" applyFill="1" applyAlignment="1">
      <alignment horizontal="left" wrapText="1"/>
    </xf>
    <xf numFmtId="0" fontId="0" fillId="0" borderId="13" xfId="0" applyBorder="1" applyAlignment="1">
      <alignment horizontal="left" wrapText="1"/>
    </xf>
    <xf numFmtId="0" fontId="38" fillId="0" borderId="25" xfId="3" applyFont="1" applyBorder="1" applyAlignment="1">
      <alignment horizontal="center" vertical="center"/>
    </xf>
    <xf numFmtId="0" fontId="11" fillId="0" borderId="16" xfId="3" applyBorder="1" applyAlignment="1">
      <alignment horizontal="center" vertical="center"/>
    </xf>
    <xf numFmtId="0" fontId="11" fillId="0" borderId="5" xfId="3" applyBorder="1" applyAlignment="1">
      <alignment horizontal="center" vertical="center"/>
    </xf>
    <xf numFmtId="0" fontId="11" fillId="0" borderId="26" xfId="3" applyBorder="1" applyAlignment="1">
      <alignment horizontal="center" vertical="center"/>
    </xf>
    <xf numFmtId="0" fontId="11" fillId="0" borderId="7" xfId="3" applyBorder="1" applyAlignment="1">
      <alignment horizontal="center" vertical="center"/>
    </xf>
    <xf numFmtId="2" fontId="11" fillId="0" borderId="0" xfId="3" applyNumberFormat="1" applyAlignment="1">
      <alignment horizontal="center" vertical="center"/>
    </xf>
    <xf numFmtId="0" fontId="42" fillId="0" borderId="0" xfId="3" applyFont="1" applyAlignment="1">
      <alignment horizontal="center" vertical="center"/>
    </xf>
    <xf numFmtId="0" fontId="44" fillId="0" borderId="0" xfId="3" applyFont="1" applyAlignment="1">
      <alignment horizontal="center" wrapText="1"/>
    </xf>
    <xf numFmtId="0" fontId="46" fillId="0" borderId="16" xfId="3" applyFont="1" applyBorder="1" applyAlignment="1">
      <alignment horizontal="center" vertical="center"/>
    </xf>
    <xf numFmtId="0" fontId="46" fillId="0" borderId="26" xfId="3" applyFont="1" applyBorder="1" applyAlignment="1">
      <alignment horizontal="center" vertical="center"/>
    </xf>
    <xf numFmtId="0" fontId="8" fillId="0" borderId="16" xfId="3" applyFont="1" applyBorder="1" applyAlignment="1">
      <alignment horizontal="center" vertical="center"/>
    </xf>
    <xf numFmtId="0" fontId="7" fillId="0" borderId="16" xfId="3" applyFont="1" applyBorder="1" applyAlignment="1">
      <alignment horizontal="center" vertical="center"/>
    </xf>
    <xf numFmtId="0" fontId="45" fillId="0" borderId="16" xfId="3" applyFont="1" applyBorder="1" applyAlignment="1">
      <alignment horizontal="center" vertical="center"/>
    </xf>
    <xf numFmtId="0" fontId="25" fillId="0" borderId="16" xfId="5" quotePrefix="1" applyFont="1" applyBorder="1" applyAlignment="1">
      <alignment horizontal="center"/>
    </xf>
    <xf numFmtId="0" fontId="0" fillId="0" borderId="16" xfId="0" applyBorder="1" applyAlignment="1">
      <alignment horizontal="center"/>
    </xf>
    <xf numFmtId="0" fontId="0" fillId="52" borderId="16" xfId="0" applyFill="1" applyBorder="1" applyAlignment="1">
      <alignment horizontal="center"/>
    </xf>
    <xf numFmtId="0" fontId="0" fillId="53" borderId="16" xfId="0" applyFill="1" applyBorder="1" applyAlignment="1">
      <alignment horizontal="center"/>
    </xf>
    <xf numFmtId="0" fontId="19" fillId="0" borderId="4" xfId="0" applyFont="1" applyBorder="1"/>
    <xf numFmtId="2" fontId="25" fillId="43" borderId="50" xfId="0" applyNumberFormat="1" applyFont="1" applyFill="1" applyBorder="1"/>
    <xf numFmtId="2" fontId="25" fillId="8" borderId="50" xfId="0" applyNumberFormat="1" applyFont="1" applyFill="1" applyBorder="1"/>
    <xf numFmtId="2" fontId="25" fillId="8" borderId="53" xfId="0" applyNumberFormat="1" applyFont="1" applyFill="1" applyBorder="1"/>
    <xf numFmtId="0" fontId="62" fillId="0" borderId="0" xfId="3" applyFont="1" applyAlignment="1">
      <alignment horizontal="center" vertical="center"/>
    </xf>
    <xf numFmtId="0" fontId="39" fillId="12" borderId="4" xfId="3" applyFont="1" applyFill="1" applyBorder="1" applyAlignment="1">
      <alignment horizontal="center" vertical="center"/>
    </xf>
    <xf numFmtId="0" fontId="39" fillId="12" borderId="3" xfId="3" applyFont="1" applyFill="1" applyBorder="1" applyAlignment="1">
      <alignment horizontal="center" vertical="center"/>
    </xf>
    <xf numFmtId="0" fontId="63" fillId="12" borderId="4" xfId="3" applyFont="1" applyFill="1" applyBorder="1" applyAlignment="1">
      <alignment horizontal="center" vertical="center"/>
    </xf>
    <xf numFmtId="0" fontId="64" fillId="0" borderId="16" xfId="3" applyFont="1" applyBorder="1" applyAlignment="1">
      <alignment horizontal="center" vertical="center"/>
    </xf>
    <xf numFmtId="2" fontId="25" fillId="8" borderId="51" xfId="0" applyNumberFormat="1" applyFont="1" applyFill="1" applyBorder="1"/>
    <xf numFmtId="20" fontId="0" fillId="43" borderId="0" xfId="0" applyNumberFormat="1" applyFill="1"/>
    <xf numFmtId="0" fontId="17" fillId="21" borderId="3" xfId="0" applyFont="1" applyFill="1" applyBorder="1" applyAlignment="1">
      <alignment horizontal="center"/>
    </xf>
    <xf numFmtId="0" fontId="0" fillId="21" borderId="0" xfId="0" applyFill="1" applyAlignment="1">
      <alignment wrapText="1"/>
    </xf>
    <xf numFmtId="0" fontId="62" fillId="20" borderId="16" xfId="3" applyFont="1" applyFill="1" applyBorder="1" applyAlignment="1">
      <alignment horizontal="center" vertical="center"/>
    </xf>
    <xf numFmtId="0" fontId="17" fillId="21" borderId="3" xfId="0" quotePrefix="1" applyFont="1" applyFill="1" applyBorder="1" applyAlignment="1">
      <alignment horizontal="center"/>
    </xf>
    <xf numFmtId="0" fontId="65" fillId="0" borderId="3" xfId="0" applyFont="1" applyBorder="1" applyAlignment="1">
      <alignment horizontal="center"/>
    </xf>
    <xf numFmtId="0" fontId="6" fillId="22" borderId="16" xfId="3" applyFont="1" applyFill="1" applyBorder="1" applyAlignment="1">
      <alignment horizontal="center" vertical="center"/>
    </xf>
    <xf numFmtId="0" fontId="6" fillId="17" borderId="16" xfId="3" applyFont="1" applyFill="1" applyBorder="1" applyAlignment="1">
      <alignment horizontal="center" vertical="center"/>
    </xf>
    <xf numFmtId="0" fontId="61" fillId="12" borderId="0" xfId="3" applyFont="1" applyFill="1" applyAlignment="1">
      <alignment horizontal="center" vertical="center"/>
    </xf>
    <xf numFmtId="0" fontId="61" fillId="26" borderId="4" xfId="3" applyFont="1" applyFill="1" applyBorder="1" applyAlignment="1">
      <alignment horizontal="center" vertical="center"/>
    </xf>
    <xf numFmtId="0" fontId="61" fillId="26" borderId="3" xfId="3" applyFont="1" applyFill="1" applyBorder="1" applyAlignment="1">
      <alignment horizontal="center" vertical="center"/>
    </xf>
    <xf numFmtId="0" fontId="11" fillId="44" borderId="16" xfId="3" applyFill="1" applyBorder="1" applyAlignment="1">
      <alignment horizontal="center" vertical="center"/>
    </xf>
    <xf numFmtId="0" fontId="10" fillId="54" borderId="0" xfId="3" applyFont="1" applyFill="1" applyAlignment="1">
      <alignment horizontal="center" vertical="center"/>
    </xf>
    <xf numFmtId="0" fontId="10" fillId="56" borderId="16" xfId="3" applyFont="1" applyFill="1" applyBorder="1" applyAlignment="1">
      <alignment horizontal="center" vertical="center"/>
    </xf>
    <xf numFmtId="0" fontId="6" fillId="57" borderId="16" xfId="3" applyFont="1" applyFill="1" applyBorder="1" applyAlignment="1">
      <alignment horizontal="center" vertical="center"/>
    </xf>
    <xf numFmtId="0" fontId="11" fillId="58" borderId="16" xfId="3" applyFill="1" applyBorder="1" applyAlignment="1">
      <alignment horizontal="center" vertical="center"/>
    </xf>
    <xf numFmtId="0" fontId="11" fillId="40" borderId="16" xfId="3" applyFill="1" applyBorder="1" applyAlignment="1">
      <alignment horizontal="center" vertical="center"/>
    </xf>
    <xf numFmtId="0" fontId="0" fillId="3" borderId="0" xfId="0" applyFill="1"/>
    <xf numFmtId="0" fontId="0" fillId="7" borderId="0" xfId="0" applyFill="1"/>
    <xf numFmtId="0" fontId="46" fillId="0" borderId="7" xfId="3" applyFont="1" applyBorder="1" applyAlignment="1">
      <alignment horizontal="center" vertical="center"/>
    </xf>
    <xf numFmtId="0" fontId="6" fillId="37" borderId="16" xfId="3" applyFont="1" applyFill="1" applyBorder="1" applyAlignment="1">
      <alignment horizontal="center" vertical="center"/>
    </xf>
    <xf numFmtId="0" fontId="0" fillId="0" borderId="16" xfId="0" applyBorder="1"/>
    <xf numFmtId="0" fontId="0" fillId="3" borderId="0" xfId="0" applyFill="1" applyAlignment="1">
      <alignment horizontal="center"/>
    </xf>
    <xf numFmtId="0" fontId="66" fillId="0" borderId="16" xfId="0" applyFont="1" applyBorder="1" applyAlignment="1">
      <alignment horizontal="center"/>
    </xf>
    <xf numFmtId="0" fontId="63" fillId="3" borderId="4" xfId="3" applyFont="1" applyFill="1" applyBorder="1" applyAlignment="1">
      <alignment horizontal="center" vertical="center"/>
    </xf>
    <xf numFmtId="0" fontId="6" fillId="7" borderId="16" xfId="3" applyFont="1" applyFill="1" applyBorder="1" applyAlignment="1">
      <alignment horizontal="center" vertical="center"/>
    </xf>
    <xf numFmtId="0" fontId="6" fillId="0" borderId="16" xfId="3" applyFont="1" applyBorder="1" applyAlignment="1">
      <alignment horizontal="center" vertical="center"/>
    </xf>
    <xf numFmtId="0" fontId="41" fillId="55" borderId="16" xfId="3" applyFont="1" applyFill="1" applyBorder="1" applyAlignment="1">
      <alignment horizontal="center" vertical="center"/>
    </xf>
    <xf numFmtId="0" fontId="41" fillId="7" borderId="16" xfId="3" applyFont="1" applyFill="1" applyBorder="1" applyAlignment="1">
      <alignment horizontal="center" vertical="center"/>
    </xf>
    <xf numFmtId="0" fontId="6" fillId="0" borderId="26" xfId="3" applyFont="1" applyBorder="1" applyAlignment="1">
      <alignment horizontal="center" vertical="center"/>
    </xf>
    <xf numFmtId="0" fontId="46" fillId="37" borderId="16" xfId="3" applyFont="1" applyFill="1" applyBorder="1" applyAlignment="1">
      <alignment horizontal="center" vertical="center"/>
    </xf>
    <xf numFmtId="0" fontId="45" fillId="0" borderId="16" xfId="3" applyFont="1" applyBorder="1" applyAlignment="1">
      <alignment horizontal="center" vertical="center" wrapText="1"/>
    </xf>
    <xf numFmtId="0" fontId="67" fillId="7" borderId="16" xfId="4" applyFont="1" applyFill="1" applyBorder="1" applyAlignment="1">
      <alignment horizontal="center"/>
    </xf>
    <xf numFmtId="0" fontId="68" fillId="12" borderId="4" xfId="3" applyFont="1" applyFill="1" applyBorder="1" applyAlignment="1">
      <alignment horizontal="center" vertical="center"/>
    </xf>
    <xf numFmtId="0" fontId="62" fillId="0" borderId="16" xfId="3" applyFont="1" applyBorder="1" applyAlignment="1">
      <alignment horizontal="center" vertical="center"/>
    </xf>
    <xf numFmtId="0" fontId="5" fillId="0" borderId="16" xfId="3" applyFont="1" applyBorder="1" applyAlignment="1">
      <alignment horizontal="center" vertical="center"/>
    </xf>
    <xf numFmtId="0" fontId="45" fillId="32" borderId="16" xfId="3" applyFont="1" applyFill="1" applyBorder="1" applyAlignment="1">
      <alignment horizontal="center" vertical="center"/>
    </xf>
    <xf numFmtId="0" fontId="45" fillId="0" borderId="5" xfId="3" applyFont="1" applyBorder="1" applyAlignment="1">
      <alignment horizontal="center" vertical="center"/>
    </xf>
    <xf numFmtId="0" fontId="45" fillId="0" borderId="26" xfId="3" applyFont="1" applyBorder="1" applyAlignment="1">
      <alignment horizontal="center" vertical="center"/>
    </xf>
    <xf numFmtId="0" fontId="45" fillId="0" borderId="7" xfId="3" applyFont="1" applyBorder="1" applyAlignment="1">
      <alignment horizontal="center" vertical="center"/>
    </xf>
    <xf numFmtId="0" fontId="5" fillId="32" borderId="5" xfId="3" applyFont="1" applyFill="1" applyBorder="1" applyAlignment="1">
      <alignment horizontal="center" vertical="center"/>
    </xf>
    <xf numFmtId="0" fontId="12" fillId="53" borderId="1" xfId="4" applyFill="1" applyBorder="1"/>
    <xf numFmtId="0" fontId="72" fillId="63" borderId="0" xfId="4" applyFont="1" applyFill="1"/>
    <xf numFmtId="0" fontId="0" fillId="35" borderId="0" xfId="0" applyFill="1"/>
    <xf numFmtId="0" fontId="12" fillId="35" borderId="0" xfId="4" applyFill="1"/>
    <xf numFmtId="0" fontId="66" fillId="61" borderId="9" xfId="4" applyFont="1" applyFill="1" applyBorder="1" applyAlignment="1">
      <alignment vertical="top"/>
    </xf>
    <xf numFmtId="0" fontId="12" fillId="61" borderId="0" xfId="4" applyFill="1"/>
    <xf numFmtId="0" fontId="4" fillId="0" borderId="16" xfId="3" applyFont="1" applyBorder="1" applyAlignment="1">
      <alignment horizontal="center" vertical="center"/>
    </xf>
    <xf numFmtId="166" fontId="73" fillId="0" borderId="16" xfId="3" applyNumberFormat="1" applyFont="1" applyBorder="1" applyAlignment="1">
      <alignment horizontal="center" vertical="center"/>
    </xf>
    <xf numFmtId="3" fontId="25" fillId="0" borderId="16" xfId="5" applyNumberFormat="1" applyFont="1" applyBorder="1" applyAlignment="1">
      <alignment horizontal="center"/>
    </xf>
    <xf numFmtId="3" fontId="25" fillId="8" borderId="13" xfId="0" applyNumberFormat="1" applyFont="1" applyFill="1" applyBorder="1"/>
    <xf numFmtId="0" fontId="0" fillId="64" borderId="0" xfId="0" applyFill="1"/>
    <xf numFmtId="0" fontId="0" fillId="0" borderId="0" xfId="0" applyAlignment="1">
      <alignment horizontal="center" vertical="center"/>
    </xf>
    <xf numFmtId="0" fontId="0" fillId="21" borderId="0" xfId="0" applyFill="1" applyAlignment="1">
      <alignment horizontal="center"/>
    </xf>
    <xf numFmtId="0" fontId="0" fillId="29" borderId="0" xfId="0" applyFill="1" applyAlignment="1">
      <alignment horizontal="center"/>
    </xf>
    <xf numFmtId="0" fontId="0" fillId="22" borderId="0" xfId="0" applyFill="1" applyAlignment="1">
      <alignment horizontal="center"/>
    </xf>
    <xf numFmtId="0" fontId="0" fillId="6" borderId="0" xfId="0" applyFill="1" applyAlignment="1">
      <alignment horizontal="center"/>
    </xf>
    <xf numFmtId="0" fontId="0" fillId="4" borderId="0" xfId="0" applyFill="1" applyAlignment="1">
      <alignment horizontal="center"/>
    </xf>
    <xf numFmtId="0" fontId="0" fillId="7" borderId="0" xfId="0" applyFill="1" applyAlignment="1">
      <alignment horizontal="center"/>
    </xf>
    <xf numFmtId="0" fontId="0" fillId="14" borderId="0" xfId="0" applyFill="1" applyAlignment="1">
      <alignment horizontal="center"/>
    </xf>
    <xf numFmtId="0" fontId="17" fillId="22" borderId="0" xfId="0" applyFont="1" applyFill="1" applyAlignment="1">
      <alignment horizontal="center"/>
    </xf>
    <xf numFmtId="0" fontId="17" fillId="0" borderId="0" xfId="0" applyFont="1" applyAlignment="1">
      <alignment horizontal="center" vertical="center"/>
    </xf>
    <xf numFmtId="0" fontId="29" fillId="12" borderId="0" xfId="0" applyFont="1" applyFill="1" applyAlignment="1">
      <alignment horizontal="center"/>
    </xf>
    <xf numFmtId="0" fontId="0" fillId="11" borderId="0" xfId="0" applyFill="1" applyAlignment="1">
      <alignment horizontal="center"/>
    </xf>
    <xf numFmtId="0" fontId="0" fillId="3" borderId="13" xfId="0" applyFill="1" applyBorder="1" applyAlignment="1">
      <alignment horizontal="center"/>
    </xf>
    <xf numFmtId="16" fontId="0" fillId="0" borderId="0" xfId="0" applyNumberFormat="1"/>
    <xf numFmtId="0" fontId="17" fillId="0" borderId="16" xfId="0" applyFont="1" applyBorder="1" applyAlignment="1">
      <alignment horizontal="center" vertical="center"/>
    </xf>
    <xf numFmtId="0" fontId="0" fillId="29" borderId="3" xfId="0" applyFill="1" applyBorder="1"/>
    <xf numFmtId="0" fontId="0" fillId="21" borderId="3" xfId="0" applyFill="1" applyBorder="1"/>
    <xf numFmtId="0" fontId="0" fillId="66" borderId="3" xfId="0" applyFill="1" applyBorder="1"/>
    <xf numFmtId="0" fontId="0" fillId="0" borderId="3" xfId="0" applyBorder="1"/>
    <xf numFmtId="0" fontId="0" fillId="0" borderId="4" xfId="0" applyBorder="1"/>
    <xf numFmtId="0" fontId="29" fillId="12" borderId="3" xfId="0" applyFont="1" applyFill="1" applyBorder="1" applyAlignment="1">
      <alignment horizontal="center"/>
    </xf>
    <xf numFmtId="0" fontId="0" fillId="4" borderId="3" xfId="0" applyFill="1" applyBorder="1"/>
    <xf numFmtId="0" fontId="0" fillId="3" borderId="3" xfId="0" applyFill="1" applyBorder="1"/>
    <xf numFmtId="20" fontId="0" fillId="0" borderId="0" xfId="0" applyNumberFormat="1"/>
    <xf numFmtId="0" fontId="29" fillId="12" borderId="13" xfId="0" applyFont="1" applyFill="1" applyBorder="1" applyAlignment="1">
      <alignment horizontal="center"/>
    </xf>
    <xf numFmtId="16" fontId="0" fillId="55" borderId="3" xfId="0" applyNumberFormat="1" applyFill="1" applyBorder="1"/>
    <xf numFmtId="16" fontId="0" fillId="55" borderId="2" xfId="0" applyNumberFormat="1" applyFill="1" applyBorder="1"/>
    <xf numFmtId="0" fontId="0" fillId="67" borderId="3" xfId="0" applyFill="1" applyBorder="1"/>
    <xf numFmtId="0" fontId="0" fillId="67" borderId="0" xfId="0" applyFill="1"/>
    <xf numFmtId="0" fontId="0" fillId="67" borderId="4" xfId="0" applyFill="1" applyBorder="1"/>
    <xf numFmtId="0" fontId="0" fillId="67" borderId="3" xfId="0" applyFill="1" applyBorder="1" applyAlignment="1">
      <alignment horizontal="left"/>
    </xf>
    <xf numFmtId="0" fontId="0" fillId="67" borderId="0" xfId="0" quotePrefix="1" applyFill="1"/>
    <xf numFmtId="0" fontId="0" fillId="68" borderId="0" xfId="0" applyFill="1"/>
    <xf numFmtId="0" fontId="0" fillId="65" borderId="0" xfId="0" applyFill="1"/>
    <xf numFmtId="0" fontId="0" fillId="68" borderId="3" xfId="0" applyFill="1" applyBorder="1"/>
    <xf numFmtId="0" fontId="0" fillId="67" borderId="3" xfId="0" quotePrefix="1" applyFill="1" applyBorder="1"/>
    <xf numFmtId="0" fontId="25" fillId="43" borderId="0" xfId="0" quotePrefix="1" applyFont="1" applyFill="1"/>
    <xf numFmtId="3" fontId="0" fillId="67" borderId="3" xfId="0" applyNumberFormat="1" applyFill="1" applyBorder="1"/>
    <xf numFmtId="0" fontId="11" fillId="68" borderId="16" xfId="3" applyFill="1" applyBorder="1" applyAlignment="1">
      <alignment horizontal="center" vertical="center"/>
    </xf>
    <xf numFmtId="0" fontId="11" fillId="68" borderId="26" xfId="3" applyFill="1" applyBorder="1" applyAlignment="1">
      <alignment horizontal="center" vertical="center"/>
    </xf>
    <xf numFmtId="0" fontId="45" fillId="68" borderId="16" xfId="3" applyFont="1" applyFill="1" applyBorder="1" applyAlignment="1">
      <alignment horizontal="center" vertical="center"/>
    </xf>
    <xf numFmtId="0" fontId="45" fillId="68" borderId="26" xfId="3" applyFont="1" applyFill="1" applyBorder="1" applyAlignment="1">
      <alignment horizontal="center" vertical="center"/>
    </xf>
    <xf numFmtId="0" fontId="46" fillId="68" borderId="16" xfId="3" applyFont="1" applyFill="1" applyBorder="1" applyAlignment="1">
      <alignment horizontal="center" vertical="center"/>
    </xf>
    <xf numFmtId="0" fontId="46" fillId="68" borderId="26" xfId="3" applyFont="1" applyFill="1" applyBorder="1" applyAlignment="1">
      <alignment horizontal="center" vertical="center"/>
    </xf>
    <xf numFmtId="0" fontId="0" fillId="68" borderId="16" xfId="0" applyFill="1" applyBorder="1" applyAlignment="1">
      <alignment horizontal="center"/>
    </xf>
    <xf numFmtId="0" fontId="6" fillId="68" borderId="16" xfId="3" applyFont="1" applyFill="1" applyBorder="1" applyAlignment="1">
      <alignment horizontal="center" vertical="center"/>
    </xf>
    <xf numFmtId="0" fontId="6" fillId="68" borderId="26" xfId="3" applyFont="1" applyFill="1" applyBorder="1" applyAlignment="1">
      <alignment horizontal="center" vertical="center"/>
    </xf>
    <xf numFmtId="0" fontId="50" fillId="0" borderId="0" xfId="0" applyFont="1" applyAlignment="1">
      <alignment horizontal="center"/>
    </xf>
    <xf numFmtId="0" fontId="0" fillId="0" borderId="0" xfId="0" quotePrefix="1"/>
    <xf numFmtId="0" fontId="0" fillId="0" borderId="3" xfId="0" quotePrefix="1" applyBorder="1"/>
    <xf numFmtId="0" fontId="25" fillId="8" borderId="13" xfId="0" quotePrefix="1" applyFont="1" applyFill="1" applyBorder="1"/>
    <xf numFmtId="0" fontId="74" fillId="67" borderId="0" xfId="0" quotePrefix="1" applyFont="1" applyFill="1"/>
    <xf numFmtId="0" fontId="3" fillId="0" borderId="16" xfId="3" applyFont="1" applyBorder="1" applyAlignment="1">
      <alignment horizontal="center" vertical="center"/>
    </xf>
    <xf numFmtId="0" fontId="75" fillId="67" borderId="3" xfId="0" quotePrefix="1" applyFont="1" applyFill="1" applyBorder="1"/>
    <xf numFmtId="0" fontId="75" fillId="67" borderId="0" xfId="0" quotePrefix="1" applyFont="1" applyFill="1"/>
    <xf numFmtId="0" fontId="67" fillId="68" borderId="3" xfId="0" applyFont="1" applyFill="1" applyBorder="1"/>
    <xf numFmtId="0" fontId="75" fillId="68" borderId="3" xfId="0" applyFont="1" applyFill="1" applyBorder="1"/>
    <xf numFmtId="0" fontId="2" fillId="0" borderId="16" xfId="3" applyFont="1" applyBorder="1" applyAlignment="1">
      <alignment horizontal="center" vertical="center"/>
    </xf>
    <xf numFmtId="0" fontId="2" fillId="0" borderId="0" xfId="6"/>
    <xf numFmtId="0" fontId="2" fillId="59" borderId="25" xfId="6" applyFill="1" applyBorder="1" applyAlignment="1">
      <alignment horizontal="center" vertical="center"/>
    </xf>
    <xf numFmtId="0" fontId="2" fillId="0" borderId="0" xfId="6" applyAlignment="1">
      <alignment horizontal="center"/>
    </xf>
    <xf numFmtId="0" fontId="2" fillId="60" borderId="25" xfId="6" applyFill="1" applyBorder="1" applyAlignment="1">
      <alignment horizontal="center" vertical="center"/>
    </xf>
    <xf numFmtId="0" fontId="2" fillId="64" borderId="25" xfId="6" applyFill="1" applyBorder="1" applyAlignment="1">
      <alignment horizontal="center" vertical="center"/>
    </xf>
    <xf numFmtId="0" fontId="2" fillId="62" borderId="25" xfId="6" applyFill="1" applyBorder="1" applyAlignment="1">
      <alignment horizontal="center" vertical="center"/>
    </xf>
    <xf numFmtId="0" fontId="2" fillId="69" borderId="25" xfId="6" applyFill="1" applyBorder="1" applyAlignment="1">
      <alignment horizontal="center" vertical="center"/>
    </xf>
    <xf numFmtId="0" fontId="2" fillId="70" borderId="25" xfId="6" applyFill="1" applyBorder="1" applyAlignment="1">
      <alignment horizontal="center" vertical="center"/>
    </xf>
    <xf numFmtId="0" fontId="2" fillId="69" borderId="25" xfId="6" applyFill="1" applyBorder="1" applyAlignment="1">
      <alignment vertical="center"/>
    </xf>
    <xf numFmtId="0" fontId="2" fillId="0" borderId="57" xfId="6" applyBorder="1" applyAlignment="1">
      <alignment horizontal="center" vertical="center"/>
    </xf>
    <xf numFmtId="0" fontId="2" fillId="57" borderId="58" xfId="6" applyFill="1" applyBorder="1" applyAlignment="1">
      <alignment horizontal="center" vertical="center"/>
    </xf>
    <xf numFmtId="0" fontId="2" fillId="0" borderId="0" xfId="6" applyAlignment="1">
      <alignment horizontal="center" vertical="center"/>
    </xf>
    <xf numFmtId="0" fontId="2" fillId="57" borderId="25" xfId="6" applyFill="1" applyBorder="1" applyAlignment="1">
      <alignment horizontal="center" vertical="center"/>
    </xf>
    <xf numFmtId="0" fontId="2" fillId="57" borderId="59" xfId="6" applyFill="1" applyBorder="1" applyAlignment="1">
      <alignment horizontal="center" vertical="center"/>
    </xf>
    <xf numFmtId="168" fontId="2" fillId="0" borderId="0" xfId="6" applyNumberFormat="1" applyAlignment="1">
      <alignment horizontal="center" vertical="center"/>
    </xf>
    <xf numFmtId="168" fontId="43" fillId="0" borderId="0" xfId="6" applyNumberFormat="1" applyFont="1" applyAlignment="1">
      <alignment vertical="center"/>
    </xf>
    <xf numFmtId="168" fontId="43" fillId="0" borderId="56" xfId="6" applyNumberFormat="1" applyFont="1" applyBorder="1" applyAlignment="1">
      <alignment vertical="center"/>
    </xf>
    <xf numFmtId="168" fontId="2" fillId="0" borderId="25" xfId="6" applyNumberFormat="1" applyBorder="1" applyAlignment="1">
      <alignment horizontal="center" vertical="center"/>
    </xf>
    <xf numFmtId="168" fontId="2" fillId="0" borderId="57" xfId="6" applyNumberFormat="1" applyBorder="1" applyAlignment="1">
      <alignment horizontal="center" vertical="center"/>
    </xf>
    <xf numFmtId="0" fontId="75" fillId="67" borderId="3" xfId="0" applyFont="1" applyFill="1" applyBorder="1"/>
    <xf numFmtId="0" fontId="74" fillId="67" borderId="3" xfId="0" applyFont="1" applyFill="1" applyBorder="1"/>
    <xf numFmtId="0" fontId="75" fillId="67" borderId="0" xfId="0" quotePrefix="1" applyFont="1" applyFill="1" applyAlignment="1">
      <alignment horizontal="left"/>
    </xf>
    <xf numFmtId="0" fontId="77" fillId="68" borderId="3" xfId="0" applyFont="1" applyFill="1" applyBorder="1"/>
    <xf numFmtId="0" fontId="59" fillId="67" borderId="3" xfId="0" applyFont="1" applyFill="1" applyBorder="1" applyAlignment="1">
      <alignment horizontal="right"/>
    </xf>
    <xf numFmtId="0" fontId="59" fillId="67" borderId="3" xfId="0" quotePrefix="1" applyFont="1" applyFill="1" applyBorder="1"/>
    <xf numFmtId="0" fontId="1" fillId="0" borderId="16" xfId="3" applyFont="1" applyBorder="1" applyAlignment="1">
      <alignment horizontal="center" vertical="center"/>
    </xf>
    <xf numFmtId="0" fontId="67" fillId="7" borderId="15" xfId="4" applyFont="1" applyFill="1" applyBorder="1" applyAlignment="1">
      <alignment horizontal="center"/>
    </xf>
    <xf numFmtId="49" fontId="52" fillId="0" borderId="39" xfId="5" applyNumberFormat="1" applyFont="1" applyBorder="1" applyAlignment="1">
      <alignment horizontal="center"/>
    </xf>
    <xf numFmtId="0" fontId="54" fillId="0" borderId="38" xfId="5" applyFont="1" applyBorder="1"/>
    <xf numFmtId="0" fontId="54" fillId="0" borderId="37" xfId="5" applyFont="1" applyBorder="1"/>
    <xf numFmtId="0" fontId="52" fillId="0" borderId="39" xfId="5" applyFont="1" applyBorder="1" applyAlignment="1">
      <alignment horizontal="center"/>
    </xf>
    <xf numFmtId="168" fontId="43" fillId="0" borderId="25" xfId="6" applyNumberFormat="1" applyFont="1" applyBorder="1" applyAlignment="1">
      <alignment horizontal="center" vertical="center"/>
    </xf>
    <xf numFmtId="0" fontId="2" fillId="64" borderId="21" xfId="6" applyFill="1" applyBorder="1" applyAlignment="1">
      <alignment horizontal="center" vertical="center"/>
    </xf>
    <xf numFmtId="0" fontId="2" fillId="64" borderId="25" xfId="6" applyFill="1" applyBorder="1" applyAlignment="1">
      <alignment horizontal="center" vertical="center"/>
    </xf>
    <xf numFmtId="0" fontId="2" fillId="60" borderId="25" xfId="6" applyFill="1" applyBorder="1" applyAlignment="1">
      <alignment horizontal="center" vertical="center"/>
    </xf>
    <xf numFmtId="0" fontId="2" fillId="59" borderId="25" xfId="6" applyFill="1" applyBorder="1" applyAlignment="1">
      <alignment horizontal="center" vertical="center" wrapText="1"/>
    </xf>
    <xf numFmtId="0" fontId="2" fillId="59" borderId="25" xfId="6" applyFill="1" applyBorder="1" applyAlignment="1">
      <alignment horizontal="center" vertical="center"/>
    </xf>
    <xf numFmtId="0" fontId="2" fillId="57" borderId="59" xfId="6" applyFill="1" applyBorder="1" applyAlignment="1">
      <alignment horizontal="center" vertical="center"/>
    </xf>
    <xf numFmtId="0" fontId="2" fillId="57" borderId="25" xfId="6" applyFill="1" applyBorder="1" applyAlignment="1">
      <alignment horizontal="center" vertical="center"/>
    </xf>
    <xf numFmtId="0" fontId="2" fillId="64" borderId="56" xfId="6" applyFill="1" applyBorder="1" applyAlignment="1">
      <alignment horizontal="center" vertical="center"/>
    </xf>
    <xf numFmtId="0" fontId="2" fillId="68" borderId="25" xfId="6" applyFill="1" applyBorder="1" applyAlignment="1">
      <alignment horizontal="center" vertical="center" wrapText="1"/>
    </xf>
    <xf numFmtId="0" fontId="41" fillId="15" borderId="25" xfId="6" applyFont="1" applyFill="1" applyBorder="1" applyAlignment="1">
      <alignment horizontal="center" vertical="center" wrapText="1"/>
    </xf>
    <xf numFmtId="0" fontId="2" fillId="71" borderId="25" xfId="6" applyFill="1" applyBorder="1" applyAlignment="1">
      <alignment horizontal="center" vertical="center"/>
    </xf>
    <xf numFmtId="0" fontId="2" fillId="71" borderId="58" xfId="6" applyFill="1" applyBorder="1" applyAlignment="1">
      <alignment horizontal="center" vertical="center"/>
    </xf>
    <xf numFmtId="0" fontId="2" fillId="70" borderId="25" xfId="6" applyFill="1" applyBorder="1" applyAlignment="1">
      <alignment horizontal="center" vertical="center"/>
    </xf>
    <xf numFmtId="0" fontId="2" fillId="69" borderId="25" xfId="6" applyFill="1" applyBorder="1" applyAlignment="1">
      <alignment horizontal="center" vertical="center"/>
    </xf>
    <xf numFmtId="0" fontId="2" fillId="58" borderId="25" xfId="6" applyFill="1" applyBorder="1" applyAlignment="1">
      <alignment horizontal="center" vertical="center"/>
    </xf>
    <xf numFmtId="0" fontId="2" fillId="58" borderId="56" xfId="6" applyFill="1" applyBorder="1" applyAlignment="1">
      <alignment horizontal="center" vertical="center"/>
    </xf>
    <xf numFmtId="0" fontId="2" fillId="68" borderId="25" xfId="6" applyFill="1" applyBorder="1" applyAlignment="1">
      <alignment horizontal="center" vertical="center"/>
    </xf>
    <xf numFmtId="0" fontId="2" fillId="34" borderId="25" xfId="6" applyFill="1" applyBorder="1" applyAlignment="1">
      <alignment horizontal="center" vertical="center"/>
    </xf>
    <xf numFmtId="0" fontId="2" fillId="34" borderId="25" xfId="6" applyFill="1" applyBorder="1" applyAlignment="1">
      <alignment horizontal="center" vertical="center" wrapText="1"/>
    </xf>
    <xf numFmtId="0" fontId="2" fillId="58" borderId="21" xfId="6" applyFill="1" applyBorder="1" applyAlignment="1">
      <alignment horizontal="center" vertical="center"/>
    </xf>
    <xf numFmtId="0" fontId="2" fillId="62" borderId="25" xfId="6" applyFill="1" applyBorder="1" applyAlignment="1">
      <alignment horizontal="center" vertical="center"/>
    </xf>
    <xf numFmtId="0" fontId="26" fillId="29" borderId="3" xfId="4" applyFont="1" applyFill="1" applyBorder="1" applyAlignment="1">
      <alignment horizontal="center" vertical="center" textRotation="90"/>
    </xf>
    <xf numFmtId="0" fontId="47" fillId="15" borderId="2" xfId="4" applyFont="1" applyFill="1" applyBorder="1" applyAlignment="1">
      <alignment horizontal="center" vertical="center" textRotation="255"/>
    </xf>
    <xf numFmtId="0" fontId="47" fillId="15" borderId="3" xfId="4" applyFont="1" applyFill="1" applyBorder="1" applyAlignment="1">
      <alignment horizontal="center" vertical="center" textRotation="255"/>
    </xf>
    <xf numFmtId="0" fontId="47" fillId="15" borderId="4" xfId="4" applyFont="1" applyFill="1" applyBorder="1" applyAlignment="1">
      <alignment horizontal="center" vertical="center" textRotation="255"/>
    </xf>
    <xf numFmtId="0" fontId="12" fillId="11" borderId="3" xfId="4" applyFill="1" applyBorder="1" applyAlignment="1">
      <alignment horizontal="center" vertical="center" textRotation="90"/>
    </xf>
    <xf numFmtId="0" fontId="25" fillId="14" borderId="3" xfId="4" applyFont="1" applyFill="1" applyBorder="1" applyAlignment="1">
      <alignment horizontal="center" vertical="center"/>
    </xf>
    <xf numFmtId="0" fontId="12" fillId="14" borderId="15" xfId="4" applyFill="1" applyBorder="1" applyAlignment="1">
      <alignment horizontal="center" vertical="center" textRotation="90"/>
    </xf>
    <xf numFmtId="0" fontId="47" fillId="34" borderId="2" xfId="4" applyFont="1" applyFill="1" applyBorder="1" applyAlignment="1">
      <alignment horizontal="center" vertical="center" textRotation="255"/>
    </xf>
    <xf numFmtId="0" fontId="47" fillId="34" borderId="3" xfId="4" applyFont="1" applyFill="1" applyBorder="1" applyAlignment="1">
      <alignment horizontal="center" vertical="center" textRotation="255"/>
    </xf>
    <xf numFmtId="0" fontId="47" fillId="34" borderId="4" xfId="4" applyFont="1" applyFill="1" applyBorder="1" applyAlignment="1">
      <alignment horizontal="center" vertical="center" textRotation="255"/>
    </xf>
    <xf numFmtId="0" fontId="12" fillId="21" borderId="15" xfId="4" applyFill="1" applyBorder="1" applyAlignment="1">
      <alignment horizontal="center" vertical="center" textRotation="90"/>
    </xf>
    <xf numFmtId="0" fontId="47" fillId="13" borderId="16" xfId="4" applyFont="1" applyFill="1" applyBorder="1" applyAlignment="1">
      <alignment horizontal="center" vertical="center" textRotation="255"/>
    </xf>
    <xf numFmtId="0" fontId="0" fillId="0" borderId="5" xfId="4" applyFont="1" applyBorder="1" applyAlignment="1">
      <alignment horizontal="center"/>
    </xf>
    <xf numFmtId="0" fontId="12" fillId="0" borderId="7" xfId="4" applyBorder="1" applyAlignment="1">
      <alignment horizontal="center"/>
    </xf>
    <xf numFmtId="0" fontId="26" fillId="7" borderId="2" xfId="4" applyFont="1" applyFill="1" applyBorder="1" applyAlignment="1">
      <alignment horizontal="center" vertical="center"/>
    </xf>
    <xf numFmtId="0" fontId="26" fillId="7" borderId="4" xfId="4" applyFont="1" applyFill="1" applyBorder="1" applyAlignment="1">
      <alignment horizontal="center" vertical="center"/>
    </xf>
    <xf numFmtId="0" fontId="12" fillId="7" borderId="9" xfId="4" applyFill="1" applyBorder="1" applyAlignment="1">
      <alignment horizontal="center" vertical="center"/>
    </xf>
    <xf numFmtId="0" fontId="12" fillId="7" borderId="0" xfId="4" applyFill="1" applyAlignment="1">
      <alignment horizontal="center" vertical="center"/>
    </xf>
    <xf numFmtId="0" fontId="12" fillId="7" borderId="9" xfId="4" applyFill="1" applyBorder="1" applyAlignment="1">
      <alignment horizontal="right" vertical="center"/>
    </xf>
    <xf numFmtId="0" fontId="12" fillId="7" borderId="0" xfId="4" applyFill="1" applyAlignment="1">
      <alignment horizontal="right" vertical="center"/>
    </xf>
    <xf numFmtId="0" fontId="12" fillId="7" borderId="10" xfId="4" applyFill="1" applyBorder="1" applyAlignment="1">
      <alignment horizontal="center" vertical="center"/>
    </xf>
    <xf numFmtId="0" fontId="12" fillId="7" borderId="15" xfId="4" applyFill="1" applyBorder="1" applyAlignment="1">
      <alignment horizontal="center" vertical="center"/>
    </xf>
    <xf numFmtId="0" fontId="12" fillId="7" borderId="2" xfId="4" applyFill="1" applyBorder="1" applyAlignment="1">
      <alignment horizontal="center" vertical="center"/>
    </xf>
    <xf numFmtId="0" fontId="12" fillId="7" borderId="4" xfId="4" applyFill="1" applyBorder="1" applyAlignment="1">
      <alignment horizontal="center" vertical="center"/>
    </xf>
    <xf numFmtId="0" fontId="12" fillId="7" borderId="2" xfId="4" applyFill="1" applyBorder="1" applyAlignment="1">
      <alignment horizontal="center" vertical="center" wrapText="1"/>
    </xf>
    <xf numFmtId="0" fontId="12" fillId="7" borderId="4" xfId="4" applyFill="1" applyBorder="1" applyAlignment="1">
      <alignment horizontal="center" vertical="center" wrapText="1"/>
    </xf>
    <xf numFmtId="0" fontId="12" fillId="6" borderId="3" xfId="4" applyFill="1" applyBorder="1" applyAlignment="1">
      <alignment horizontal="center" vertical="center" textRotation="90"/>
    </xf>
    <xf numFmtId="0" fontId="12" fillId="22" borderId="3" xfId="4" applyFill="1" applyBorder="1" applyAlignment="1">
      <alignment horizontal="center" vertical="center" textRotation="90"/>
    </xf>
    <xf numFmtId="0" fontId="47" fillId="14" borderId="2" xfId="4" applyFont="1" applyFill="1" applyBorder="1" applyAlignment="1">
      <alignment horizontal="center" vertical="center" textRotation="255"/>
    </xf>
    <xf numFmtId="0" fontId="47" fillId="14" borderId="3" xfId="4" applyFont="1" applyFill="1" applyBorder="1" applyAlignment="1">
      <alignment horizontal="center" vertical="center" textRotation="255"/>
    </xf>
    <xf numFmtId="0" fontId="47" fillId="14" borderId="4" xfId="4" applyFont="1" applyFill="1" applyBorder="1" applyAlignment="1">
      <alignment horizontal="center" vertical="center" textRotation="255"/>
    </xf>
    <xf numFmtId="0" fontId="12" fillId="3" borderId="3" xfId="4" applyFill="1" applyBorder="1" applyAlignment="1">
      <alignment horizontal="center" vertical="center" textRotation="90"/>
    </xf>
    <xf numFmtId="0" fontId="48" fillId="41" borderId="3" xfId="4" applyFont="1" applyFill="1" applyBorder="1" applyAlignment="1">
      <alignment horizontal="center" textRotation="90"/>
    </xf>
    <xf numFmtId="0" fontId="12" fillId="3" borderId="15" xfId="4" applyFill="1" applyBorder="1" applyAlignment="1">
      <alignment horizontal="center" vertical="center" textRotation="90"/>
    </xf>
    <xf numFmtId="0" fontId="69" fillId="26" borderId="46" xfId="4" applyFont="1" applyFill="1" applyBorder="1" applyAlignment="1">
      <alignment horizontal="center" vertical="center"/>
    </xf>
    <xf numFmtId="0" fontId="69" fillId="26" borderId="0" xfId="4" applyFont="1" applyFill="1" applyAlignment="1">
      <alignment horizontal="center" vertical="center"/>
    </xf>
    <xf numFmtId="0" fontId="70" fillId="55" borderId="8" xfId="4" applyFont="1" applyFill="1" applyBorder="1" applyAlignment="1">
      <alignment horizontal="center" vertical="center"/>
    </xf>
    <xf numFmtId="0" fontId="70" fillId="55" borderId="10" xfId="4" applyFont="1" applyFill="1" applyBorder="1" applyAlignment="1">
      <alignment horizontal="center" vertical="center"/>
    </xf>
    <xf numFmtId="0" fontId="70" fillId="55" borderId="11" xfId="4" applyFont="1" applyFill="1" applyBorder="1" applyAlignment="1">
      <alignment horizontal="center" vertical="center"/>
    </xf>
    <xf numFmtId="0" fontId="70" fillId="55" borderId="12" xfId="4" applyFont="1" applyFill="1" applyBorder="1" applyAlignment="1">
      <alignment horizontal="center" vertical="center"/>
    </xf>
    <xf numFmtId="0" fontId="12" fillId="59" borderId="11" xfId="4" applyFill="1" applyBorder="1" applyAlignment="1">
      <alignment horizontal="center"/>
    </xf>
    <xf numFmtId="0" fontId="12" fillId="59" borderId="12" xfId="4" applyFill="1" applyBorder="1" applyAlignment="1">
      <alignment horizontal="center"/>
    </xf>
    <xf numFmtId="0" fontId="17" fillId="34" borderId="5" xfId="4" applyFont="1" applyFill="1" applyBorder="1" applyAlignment="1">
      <alignment horizontal="center"/>
    </xf>
    <xf numFmtId="0" fontId="17" fillId="34" borderId="7" xfId="4" applyFont="1" applyFill="1" applyBorder="1" applyAlignment="1">
      <alignment horizontal="center"/>
    </xf>
    <xf numFmtId="0" fontId="17" fillId="34" borderId="8" xfId="4" applyFont="1" applyFill="1" applyBorder="1" applyAlignment="1">
      <alignment horizontal="center"/>
    </xf>
    <xf numFmtId="0" fontId="17" fillId="34" borderId="10" xfId="4" applyFont="1" applyFill="1" applyBorder="1" applyAlignment="1">
      <alignment horizontal="center"/>
    </xf>
    <xf numFmtId="0" fontId="17" fillId="14" borderId="5" xfId="4" applyFont="1" applyFill="1" applyBorder="1" applyAlignment="1">
      <alignment horizontal="center" vertical="center"/>
    </xf>
    <xf numFmtId="0" fontId="17" fillId="14" borderId="7" xfId="4" applyFont="1" applyFill="1" applyBorder="1" applyAlignment="1">
      <alignment horizontal="center" vertical="center"/>
    </xf>
    <xf numFmtId="0" fontId="12" fillId="60" borderId="8" xfId="4" applyFill="1" applyBorder="1" applyAlignment="1">
      <alignment horizontal="center"/>
    </xf>
    <xf numFmtId="0" fontId="12" fillId="60" borderId="9" xfId="4" applyFill="1" applyBorder="1" applyAlignment="1">
      <alignment horizontal="center"/>
    </xf>
    <xf numFmtId="0" fontId="12" fillId="60" borderId="11" xfId="4" applyFill="1" applyBorder="1" applyAlignment="1">
      <alignment horizontal="center"/>
    </xf>
    <xf numFmtId="0" fontId="12" fillId="60" borderId="12" xfId="4" applyFill="1" applyBorder="1" applyAlignment="1">
      <alignment horizontal="center"/>
    </xf>
    <xf numFmtId="0" fontId="17" fillId="53" borderId="11" xfId="4" applyFont="1" applyFill="1" applyBorder="1" applyAlignment="1">
      <alignment horizontal="center"/>
    </xf>
    <xf numFmtId="0" fontId="17" fillId="53" borderId="12" xfId="4" applyFont="1" applyFill="1" applyBorder="1" applyAlignment="1">
      <alignment horizontal="center"/>
    </xf>
    <xf numFmtId="0" fontId="12" fillId="60" borderId="10" xfId="4" applyFill="1" applyBorder="1" applyAlignment="1">
      <alignment horizontal="center"/>
    </xf>
    <xf numFmtId="0" fontId="12" fillId="61" borderId="8" xfId="4" applyFill="1" applyBorder="1" applyAlignment="1">
      <alignment horizontal="center"/>
    </xf>
    <xf numFmtId="0" fontId="12" fillId="61" borderId="10" xfId="4" applyFill="1" applyBorder="1" applyAlignment="1">
      <alignment horizontal="center"/>
    </xf>
    <xf numFmtId="0" fontId="12" fillId="60" borderId="5" xfId="4" applyFill="1" applyBorder="1" applyAlignment="1">
      <alignment horizontal="center"/>
    </xf>
    <xf numFmtId="0" fontId="12" fillId="60" borderId="7" xfId="4" applyFill="1" applyBorder="1" applyAlignment="1">
      <alignment horizontal="center"/>
    </xf>
    <xf numFmtId="0" fontId="12" fillId="62" borderId="8" xfId="4" applyFill="1" applyBorder="1" applyAlignment="1">
      <alignment horizontal="center"/>
    </xf>
    <xf numFmtId="0" fontId="12" fillId="62" borderId="10" xfId="4" applyFill="1" applyBorder="1" applyAlignment="1">
      <alignment horizontal="center"/>
    </xf>
    <xf numFmtId="0" fontId="12" fillId="62" borderId="13" xfId="4" applyFill="1" applyBorder="1" applyAlignment="1">
      <alignment horizontal="center"/>
    </xf>
    <xf numFmtId="0" fontId="12" fillId="62" borderId="15" xfId="4" applyFill="1" applyBorder="1" applyAlignment="1">
      <alignment horizontal="center"/>
    </xf>
    <xf numFmtId="0" fontId="12" fillId="62" borderId="11" xfId="4" applyFill="1" applyBorder="1" applyAlignment="1">
      <alignment horizontal="center"/>
    </xf>
    <xf numFmtId="0" fontId="12" fillId="62" borderId="12" xfId="4" applyFill="1" applyBorder="1" applyAlignment="1">
      <alignment horizontal="center"/>
    </xf>
    <xf numFmtId="0" fontId="12" fillId="60" borderId="13" xfId="4" applyFill="1" applyBorder="1" applyAlignment="1">
      <alignment horizontal="center"/>
    </xf>
    <xf numFmtId="0" fontId="12" fillId="60" borderId="15" xfId="4" applyFill="1" applyBorder="1" applyAlignment="1">
      <alignment horizontal="center"/>
    </xf>
    <xf numFmtId="0" fontId="17" fillId="15" borderId="5" xfId="4" applyFont="1" applyFill="1" applyBorder="1" applyAlignment="1">
      <alignment horizontal="center"/>
    </xf>
    <xf numFmtId="0" fontId="17" fillId="15" borderId="7" xfId="4" applyFont="1" applyFill="1" applyBorder="1" applyAlignment="1">
      <alignment horizontal="center"/>
    </xf>
    <xf numFmtId="0" fontId="17" fillId="56" borderId="8" xfId="4" applyFont="1" applyFill="1" applyBorder="1" applyAlignment="1">
      <alignment horizontal="center"/>
    </xf>
    <xf numFmtId="0" fontId="17" fillId="56" borderId="10" xfId="4" applyFont="1" applyFill="1" applyBorder="1" applyAlignment="1">
      <alignment horizontal="center"/>
    </xf>
    <xf numFmtId="0" fontId="72" fillId="63" borderId="5" xfId="4" applyFont="1" applyFill="1" applyBorder="1" applyAlignment="1">
      <alignment horizontal="center"/>
    </xf>
    <xf numFmtId="0" fontId="72" fillId="63" borderId="7" xfId="4" applyFont="1" applyFill="1" applyBorder="1" applyAlignment="1">
      <alignment horizontal="center"/>
    </xf>
    <xf numFmtId="0" fontId="71" fillId="55" borderId="0" xfId="4" applyFont="1" applyFill="1" applyAlignment="1">
      <alignment horizontal="center" vertical="center"/>
    </xf>
    <xf numFmtId="0" fontId="12" fillId="61" borderId="13" xfId="4" applyFill="1" applyBorder="1" applyAlignment="1">
      <alignment horizontal="center"/>
    </xf>
    <xf numFmtId="0" fontId="12" fillId="61" borderId="15" xfId="4" applyFill="1" applyBorder="1" applyAlignment="1">
      <alignment horizontal="center"/>
    </xf>
    <xf numFmtId="0" fontId="12" fillId="61" borderId="11" xfId="4" applyFill="1" applyBorder="1" applyAlignment="1">
      <alignment horizontal="center"/>
    </xf>
    <xf numFmtId="0" fontId="12" fillId="61" borderId="12" xfId="4" applyFill="1" applyBorder="1" applyAlignment="1">
      <alignment horizontal="center"/>
    </xf>
    <xf numFmtId="0" fontId="17" fillId="53" borderId="5" xfId="4" applyFont="1" applyFill="1" applyBorder="1" applyAlignment="1">
      <alignment horizontal="center"/>
    </xf>
    <xf numFmtId="0" fontId="17" fillId="53" borderId="7" xfId="4" applyFont="1" applyFill="1" applyBorder="1" applyAlignment="1">
      <alignment horizontal="center"/>
    </xf>
    <xf numFmtId="0" fontId="12" fillId="61" borderId="5" xfId="4" applyFill="1" applyBorder="1" applyAlignment="1">
      <alignment horizontal="center"/>
    </xf>
    <xf numFmtId="0" fontId="12" fillId="61" borderId="7" xfId="4" applyFill="1" applyBorder="1" applyAlignment="1">
      <alignment horizontal="center"/>
    </xf>
    <xf numFmtId="0" fontId="39" fillId="25" borderId="22" xfId="3" applyFont="1" applyFill="1" applyBorder="1" applyAlignment="1">
      <alignment horizontal="center" vertical="center"/>
    </xf>
    <xf numFmtId="0" fontId="39" fillId="25" borderId="23" xfId="3" applyFont="1" applyFill="1" applyBorder="1" applyAlignment="1">
      <alignment horizontal="center" vertical="center"/>
    </xf>
    <xf numFmtId="0" fontId="39" fillId="25" borderId="24" xfId="3" applyFont="1" applyFill="1" applyBorder="1" applyAlignment="1">
      <alignment horizontal="center" vertical="center"/>
    </xf>
    <xf numFmtId="0" fontId="38" fillId="17" borderId="22" xfId="3" applyFont="1" applyFill="1" applyBorder="1" applyAlignment="1">
      <alignment horizontal="center" vertical="center"/>
    </xf>
    <xf numFmtId="0" fontId="38" fillId="17" borderId="23" xfId="3" applyFont="1" applyFill="1" applyBorder="1" applyAlignment="1">
      <alignment horizontal="center" vertical="center"/>
    </xf>
    <xf numFmtId="0" fontId="38" fillId="17" borderId="24" xfId="3" applyFont="1" applyFill="1" applyBorder="1" applyAlignment="1">
      <alignment horizontal="center" vertical="center"/>
    </xf>
    <xf numFmtId="0" fontId="38" fillId="18" borderId="22" xfId="3" applyFont="1" applyFill="1" applyBorder="1" applyAlignment="1">
      <alignment horizontal="center" vertical="center"/>
    </xf>
    <xf numFmtId="0" fontId="38" fillId="18" borderId="23" xfId="3" applyFont="1" applyFill="1" applyBorder="1" applyAlignment="1">
      <alignment horizontal="center" vertical="center"/>
    </xf>
    <xf numFmtId="0" fontId="38" fillId="18" borderId="24" xfId="3" applyFont="1" applyFill="1" applyBorder="1" applyAlignment="1">
      <alignment horizontal="center" vertical="center"/>
    </xf>
    <xf numFmtId="0" fontId="38" fillId="6" borderId="22" xfId="3" applyFont="1" applyFill="1" applyBorder="1" applyAlignment="1">
      <alignment horizontal="center" vertical="center"/>
    </xf>
    <xf numFmtId="0" fontId="38" fillId="6" borderId="23" xfId="3" applyFont="1" applyFill="1" applyBorder="1" applyAlignment="1">
      <alignment horizontal="center" vertical="center"/>
    </xf>
    <xf numFmtId="0" fontId="38" fillId="6" borderId="24" xfId="3" applyFont="1" applyFill="1" applyBorder="1" applyAlignment="1">
      <alignment horizontal="center" vertical="center"/>
    </xf>
    <xf numFmtId="0" fontId="38" fillId="19" borderId="22" xfId="3" applyFont="1" applyFill="1" applyBorder="1" applyAlignment="1">
      <alignment horizontal="center" vertical="center"/>
    </xf>
    <xf numFmtId="0" fontId="38" fillId="19" borderId="23" xfId="3" applyFont="1" applyFill="1" applyBorder="1" applyAlignment="1">
      <alignment horizontal="center" vertical="center"/>
    </xf>
    <xf numFmtId="0" fontId="38" fillId="19" borderId="24" xfId="3" applyFont="1" applyFill="1" applyBorder="1" applyAlignment="1">
      <alignment horizontal="center" vertical="center"/>
    </xf>
    <xf numFmtId="0" fontId="38" fillId="20" borderId="22" xfId="3" applyFont="1" applyFill="1" applyBorder="1" applyAlignment="1">
      <alignment horizontal="center" vertical="center"/>
    </xf>
    <xf numFmtId="0" fontId="38" fillId="20" borderId="23" xfId="3" applyFont="1" applyFill="1" applyBorder="1" applyAlignment="1">
      <alignment horizontal="center" vertical="center"/>
    </xf>
    <xf numFmtId="0" fontId="38" fillId="20" borderId="24" xfId="3" applyFont="1" applyFill="1" applyBorder="1" applyAlignment="1">
      <alignment horizontal="center" vertical="center"/>
    </xf>
    <xf numFmtId="0" fontId="38" fillId="21" borderId="22" xfId="3" applyFont="1" applyFill="1" applyBorder="1" applyAlignment="1">
      <alignment horizontal="center" vertical="center"/>
    </xf>
    <xf numFmtId="0" fontId="38" fillId="21" borderId="23" xfId="3" applyFont="1" applyFill="1" applyBorder="1" applyAlignment="1">
      <alignment horizontal="center" vertical="center"/>
    </xf>
    <xf numFmtId="0" fontId="38" fillId="21" borderId="24" xfId="3" applyFont="1" applyFill="1" applyBorder="1" applyAlignment="1">
      <alignment horizontal="center" vertical="center"/>
    </xf>
    <xf numFmtId="0" fontId="38" fillId="4" borderId="22" xfId="3" applyFont="1" applyFill="1" applyBorder="1" applyAlignment="1">
      <alignment horizontal="center" vertical="center"/>
    </xf>
    <xf numFmtId="0" fontId="38" fillId="4" borderId="23" xfId="3" applyFont="1" applyFill="1" applyBorder="1" applyAlignment="1">
      <alignment horizontal="center" vertical="center"/>
    </xf>
    <xf numFmtId="0" fontId="38" fillId="4" borderId="24" xfId="3" applyFont="1" applyFill="1" applyBorder="1" applyAlignment="1">
      <alignment horizontal="center" vertical="center"/>
    </xf>
    <xf numFmtId="0" fontId="39" fillId="22" borderId="22" xfId="3" applyFont="1" applyFill="1" applyBorder="1" applyAlignment="1">
      <alignment horizontal="center" vertical="center"/>
    </xf>
    <xf numFmtId="0" fontId="39" fillId="22" borderId="23" xfId="3" applyFont="1" applyFill="1" applyBorder="1" applyAlignment="1">
      <alignment horizontal="center" vertical="center"/>
    </xf>
    <xf numFmtId="0" fontId="39" fillId="22" borderId="24" xfId="3" applyFont="1" applyFill="1" applyBorder="1" applyAlignment="1">
      <alignment horizontal="center" vertical="center"/>
    </xf>
    <xf numFmtId="0" fontId="39" fillId="3" borderId="22" xfId="3" applyFont="1" applyFill="1" applyBorder="1" applyAlignment="1">
      <alignment horizontal="center" vertical="center"/>
    </xf>
    <xf numFmtId="0" fontId="39" fillId="3" borderId="23" xfId="3" applyFont="1" applyFill="1" applyBorder="1" applyAlignment="1">
      <alignment horizontal="center" vertical="center"/>
    </xf>
    <xf numFmtId="0" fontId="39" fillId="3" borderId="24" xfId="3" applyFont="1" applyFill="1" applyBorder="1" applyAlignment="1">
      <alignment horizontal="center" vertical="center"/>
    </xf>
    <xf numFmtId="0" fontId="39" fillId="23" borderId="22" xfId="3" applyFont="1" applyFill="1" applyBorder="1" applyAlignment="1">
      <alignment horizontal="center" vertical="center"/>
    </xf>
    <xf numFmtId="0" fontId="39" fillId="23" borderId="23" xfId="3" applyFont="1" applyFill="1" applyBorder="1" applyAlignment="1">
      <alignment horizontal="center" vertical="center"/>
    </xf>
    <xf numFmtId="0" fontId="39" fillId="23" borderId="24" xfId="3" applyFont="1" applyFill="1" applyBorder="1" applyAlignment="1">
      <alignment horizontal="center" vertical="center"/>
    </xf>
    <xf numFmtId="0" fontId="39" fillId="24" borderId="22" xfId="3" applyFont="1" applyFill="1" applyBorder="1" applyAlignment="1">
      <alignment horizontal="center" vertical="center"/>
    </xf>
    <xf numFmtId="0" fontId="39" fillId="24" borderId="23" xfId="3" applyFont="1" applyFill="1" applyBorder="1" applyAlignment="1">
      <alignment horizontal="center" vertical="center"/>
    </xf>
    <xf numFmtId="0" fontId="39" fillId="24" borderId="24" xfId="3" applyFont="1" applyFill="1" applyBorder="1" applyAlignment="1">
      <alignment horizontal="center" vertical="center"/>
    </xf>
    <xf numFmtId="164" fontId="14" fillId="2" borderId="1" xfId="0" quotePrefix="1" applyNumberFormat="1" applyFont="1" applyFill="1" applyBorder="1" applyAlignment="1">
      <alignment horizontal="center"/>
    </xf>
    <xf numFmtId="164" fontId="14" fillId="2" borderId="1" xfId="0" applyNumberFormat="1" applyFont="1" applyFill="1" applyBorder="1" applyAlignment="1">
      <alignment horizontal="center"/>
    </xf>
    <xf numFmtId="16" fontId="27" fillId="2" borderId="5" xfId="0" applyNumberFormat="1" applyFont="1" applyFill="1" applyBorder="1" applyAlignment="1">
      <alignment horizontal="center"/>
    </xf>
    <xf numFmtId="16" fontId="27" fillId="2" borderId="6" xfId="0" applyNumberFormat="1" applyFont="1" applyFill="1" applyBorder="1" applyAlignment="1">
      <alignment horizontal="center"/>
    </xf>
    <xf numFmtId="0" fontId="22" fillId="0" borderId="5" xfId="0" applyFont="1" applyBorder="1" applyAlignment="1">
      <alignment horizontal="center"/>
    </xf>
    <xf numFmtId="0" fontId="22" fillId="0" borderId="6" xfId="0" applyFont="1" applyBorder="1" applyAlignment="1">
      <alignment horizontal="center"/>
    </xf>
    <xf numFmtId="0" fontId="22" fillId="0" borderId="7" xfId="0" applyFont="1" applyBorder="1" applyAlignment="1">
      <alignment horizontal="center"/>
    </xf>
    <xf numFmtId="0" fontId="23" fillId="0" borderId="5" xfId="0" applyFont="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165" fontId="17" fillId="9" borderId="5" xfId="0" applyNumberFormat="1" applyFont="1" applyFill="1" applyBorder="1" applyAlignment="1">
      <alignment horizontal="center"/>
    </xf>
    <xf numFmtId="165" fontId="17" fillId="9" borderId="6" xfId="0" applyNumberFormat="1" applyFont="1" applyFill="1" applyBorder="1" applyAlignment="1">
      <alignment horizontal="center"/>
    </xf>
    <xf numFmtId="165" fontId="17" fillId="9" borderId="7" xfId="0" applyNumberFormat="1" applyFont="1" applyFill="1" applyBorder="1" applyAlignment="1">
      <alignment horizontal="center"/>
    </xf>
    <xf numFmtId="165" fontId="0" fillId="6" borderId="13" xfId="0" applyNumberFormat="1" applyFill="1" applyBorder="1" applyAlignment="1">
      <alignment horizontal="center"/>
    </xf>
    <xf numFmtId="165" fontId="0" fillId="6" borderId="46" xfId="0" applyNumberFormat="1" applyFill="1" applyBorder="1" applyAlignment="1">
      <alignment horizontal="center"/>
    </xf>
    <xf numFmtId="0" fontId="56" fillId="42" borderId="18" xfId="5" applyFont="1" applyFill="1" applyBorder="1" applyAlignment="1">
      <alignment horizontal="center"/>
    </xf>
    <xf numFmtId="0" fontId="56" fillId="42" borderId="19" xfId="5" applyFont="1" applyFill="1" applyBorder="1" applyAlignment="1">
      <alignment horizontal="center"/>
    </xf>
    <xf numFmtId="0" fontId="56" fillId="42" borderId="20" xfId="5" applyFont="1" applyFill="1" applyBorder="1" applyAlignment="1">
      <alignment horizontal="center"/>
    </xf>
    <xf numFmtId="0" fontId="25" fillId="7" borderId="30" xfId="0" applyFont="1" applyFill="1" applyBorder="1" applyAlignment="1">
      <alignment horizontal="center"/>
    </xf>
    <xf numFmtId="0" fontId="25" fillId="7" borderId="31" xfId="0" applyFont="1" applyFill="1" applyBorder="1" applyAlignment="1">
      <alignment horizontal="center"/>
    </xf>
    <xf numFmtId="0" fontId="25" fillId="43" borderId="42" xfId="0" applyFont="1" applyFill="1" applyBorder="1" applyAlignment="1">
      <alignment horizontal="center" vertical="center"/>
    </xf>
    <xf numFmtId="0" fontId="25" fillId="43" borderId="43" xfId="0" applyFont="1" applyFill="1" applyBorder="1" applyAlignment="1">
      <alignment horizontal="center" vertical="center"/>
    </xf>
    <xf numFmtId="0" fontId="0" fillId="0" borderId="13" xfId="0" applyBorder="1" applyAlignment="1">
      <alignment horizontal="left" vertical="top" wrapText="1"/>
    </xf>
    <xf numFmtId="167" fontId="25" fillId="0" borderId="2" xfId="5" applyNumberFormat="1" applyFont="1" applyBorder="1" applyAlignment="1">
      <alignment horizontal="center" vertical="center"/>
    </xf>
    <xf numFmtId="167" fontId="25" fillId="0" borderId="12" xfId="5" applyNumberFormat="1" applyFont="1" applyBorder="1" applyAlignment="1">
      <alignment horizontal="center" vertical="center"/>
    </xf>
    <xf numFmtId="167" fontId="25" fillId="43" borderId="2" xfId="5" applyNumberFormat="1" applyFont="1" applyFill="1" applyBorder="1" applyAlignment="1">
      <alignment horizontal="center" vertical="center"/>
    </xf>
    <xf numFmtId="167" fontId="25" fillId="43" borderId="4" xfId="5" applyNumberFormat="1" applyFont="1" applyFill="1" applyBorder="1" applyAlignment="1">
      <alignment horizontal="center" vertical="center"/>
    </xf>
    <xf numFmtId="167" fontId="25" fillId="0" borderId="47" xfId="5" applyNumberFormat="1" applyFont="1" applyBorder="1" applyAlignment="1">
      <alignment horizontal="center" vertical="center"/>
    </xf>
    <xf numFmtId="167" fontId="25" fillId="0" borderId="4" xfId="5" applyNumberFormat="1" applyFont="1" applyBorder="1" applyAlignment="1">
      <alignment horizontal="center" vertical="center"/>
    </xf>
    <xf numFmtId="0" fontId="56" fillId="45" borderId="18" xfId="5" applyFont="1" applyFill="1" applyBorder="1" applyAlignment="1">
      <alignment horizontal="center"/>
    </xf>
    <xf numFmtId="0" fontId="56" fillId="45" borderId="19" xfId="5" applyFont="1" applyFill="1" applyBorder="1" applyAlignment="1">
      <alignment horizontal="center"/>
    </xf>
    <xf numFmtId="0" fontId="56" fillId="45" borderId="20" xfId="5" applyFont="1" applyFill="1" applyBorder="1" applyAlignment="1">
      <alignment horizontal="center"/>
    </xf>
    <xf numFmtId="0" fontId="56" fillId="46" borderId="18" xfId="5" applyFont="1" applyFill="1" applyBorder="1" applyAlignment="1">
      <alignment horizontal="center"/>
    </xf>
    <xf numFmtId="0" fontId="56" fillId="46" borderId="19" xfId="5" applyFont="1" applyFill="1" applyBorder="1" applyAlignment="1">
      <alignment horizontal="center"/>
    </xf>
    <xf numFmtId="0" fontId="56" fillId="46" borderId="20" xfId="5" applyFont="1" applyFill="1" applyBorder="1" applyAlignment="1">
      <alignment horizontal="center"/>
    </xf>
    <xf numFmtId="165" fontId="0" fillId="22" borderId="13" xfId="0" applyNumberFormat="1" applyFill="1" applyBorder="1" applyAlignment="1">
      <alignment horizontal="center"/>
    </xf>
    <xf numFmtId="165" fontId="0" fillId="22" borderId="46" xfId="0" applyNumberFormat="1" applyFill="1" applyBorder="1" applyAlignment="1">
      <alignment horizontal="center"/>
    </xf>
    <xf numFmtId="165" fontId="17" fillId="44" borderId="5" xfId="0" applyNumberFormat="1" applyFont="1" applyFill="1" applyBorder="1" applyAlignment="1">
      <alignment horizontal="center"/>
    </xf>
    <xf numFmtId="165" fontId="17" fillId="44" borderId="6" xfId="0" applyNumberFormat="1" applyFont="1" applyFill="1" applyBorder="1" applyAlignment="1">
      <alignment horizontal="center"/>
    </xf>
    <xf numFmtId="165" fontId="17" fillId="44" borderId="7" xfId="0" applyNumberFormat="1" applyFont="1" applyFill="1" applyBorder="1" applyAlignment="1">
      <alignment horizontal="center"/>
    </xf>
    <xf numFmtId="0" fontId="56" fillId="47" borderId="18" xfId="5" applyFont="1" applyFill="1" applyBorder="1" applyAlignment="1">
      <alignment horizontal="center"/>
    </xf>
    <xf numFmtId="0" fontId="56" fillId="47" borderId="19" xfId="5" applyFont="1" applyFill="1" applyBorder="1" applyAlignment="1">
      <alignment horizontal="center"/>
    </xf>
    <xf numFmtId="0" fontId="56" fillId="47" borderId="20" xfId="5" applyFont="1" applyFill="1" applyBorder="1" applyAlignment="1">
      <alignment horizontal="center"/>
    </xf>
    <xf numFmtId="165" fontId="0" fillId="3" borderId="13" xfId="0" applyNumberFormat="1" applyFill="1" applyBorder="1" applyAlignment="1">
      <alignment horizontal="center"/>
    </xf>
    <xf numFmtId="165" fontId="0" fillId="3" borderId="46" xfId="0" applyNumberFormat="1" applyFill="1" applyBorder="1" applyAlignment="1">
      <alignment horizontal="center"/>
    </xf>
    <xf numFmtId="0" fontId="56" fillId="48" borderId="18" xfId="5" applyFont="1" applyFill="1" applyBorder="1" applyAlignment="1">
      <alignment horizontal="center"/>
    </xf>
    <xf numFmtId="0" fontId="56" fillId="48" borderId="19" xfId="5" applyFont="1" applyFill="1" applyBorder="1" applyAlignment="1">
      <alignment horizontal="center"/>
    </xf>
    <xf numFmtId="0" fontId="56" fillId="48" borderId="20" xfId="5" applyFont="1" applyFill="1" applyBorder="1" applyAlignment="1">
      <alignment horizontal="center"/>
    </xf>
    <xf numFmtId="165" fontId="59" fillId="12" borderId="13" xfId="0" applyNumberFormat="1" applyFont="1" applyFill="1" applyBorder="1" applyAlignment="1">
      <alignment horizontal="center"/>
    </xf>
    <xf numFmtId="165" fontId="59" fillId="12" borderId="46" xfId="0" applyNumberFormat="1" applyFont="1" applyFill="1" applyBorder="1" applyAlignment="1">
      <alignment horizontal="center"/>
    </xf>
    <xf numFmtId="165" fontId="17" fillId="10" borderId="5" xfId="0" applyNumberFormat="1" applyFont="1" applyFill="1" applyBorder="1" applyAlignment="1">
      <alignment horizontal="center"/>
    </xf>
    <xf numFmtId="165" fontId="17" fillId="10" borderId="6" xfId="0" applyNumberFormat="1" applyFont="1" applyFill="1" applyBorder="1" applyAlignment="1">
      <alignment horizontal="center"/>
    </xf>
    <xf numFmtId="165" fontId="17" fillId="10" borderId="7" xfId="0" applyNumberFormat="1" applyFont="1" applyFill="1" applyBorder="1" applyAlignment="1">
      <alignment horizontal="center"/>
    </xf>
    <xf numFmtId="165" fontId="0" fillId="29" borderId="13" xfId="0" applyNumberFormat="1" applyFill="1" applyBorder="1" applyAlignment="1">
      <alignment horizontal="center"/>
    </xf>
    <xf numFmtId="165" fontId="0" fillId="29" borderId="46" xfId="0" applyNumberFormat="1" applyFill="1" applyBorder="1" applyAlignment="1">
      <alignment horizontal="center"/>
    </xf>
    <xf numFmtId="0" fontId="56" fillId="49" borderId="18" xfId="5" applyFont="1" applyFill="1" applyBorder="1" applyAlignment="1">
      <alignment horizontal="center"/>
    </xf>
    <xf numFmtId="0" fontId="56" fillId="49" borderId="19" xfId="5" applyFont="1" applyFill="1" applyBorder="1" applyAlignment="1">
      <alignment horizontal="center"/>
    </xf>
    <xf numFmtId="0" fontId="56" fillId="49" borderId="20" xfId="5" applyFont="1" applyFill="1" applyBorder="1" applyAlignment="1">
      <alignment horizontal="center"/>
    </xf>
    <xf numFmtId="0" fontId="56" fillId="50" borderId="18" xfId="5" applyFont="1" applyFill="1" applyBorder="1" applyAlignment="1">
      <alignment horizontal="center"/>
    </xf>
    <xf numFmtId="0" fontId="56" fillId="50" borderId="19" xfId="5" applyFont="1" applyFill="1" applyBorder="1" applyAlignment="1">
      <alignment horizontal="center"/>
    </xf>
    <xf numFmtId="0" fontId="56" fillId="50" borderId="20" xfId="5" applyFont="1" applyFill="1" applyBorder="1" applyAlignment="1">
      <alignment horizontal="center"/>
    </xf>
    <xf numFmtId="165" fontId="0" fillId="11" borderId="13" xfId="0" applyNumberFormat="1" applyFill="1" applyBorder="1" applyAlignment="1">
      <alignment horizontal="center"/>
    </xf>
    <xf numFmtId="165" fontId="0" fillId="11" borderId="46" xfId="0" applyNumberFormat="1" applyFill="1" applyBorder="1" applyAlignment="1">
      <alignment horizontal="center"/>
    </xf>
    <xf numFmtId="165" fontId="17" fillId="34" borderId="5" xfId="0" applyNumberFormat="1" applyFont="1" applyFill="1" applyBorder="1" applyAlignment="1">
      <alignment horizontal="center"/>
    </xf>
    <xf numFmtId="165" fontId="17" fillId="34" borderId="6" xfId="0" applyNumberFormat="1" applyFont="1" applyFill="1" applyBorder="1" applyAlignment="1">
      <alignment horizontal="center"/>
    </xf>
    <xf numFmtId="165" fontId="17" fillId="34" borderId="7" xfId="0" applyNumberFormat="1" applyFont="1" applyFill="1" applyBorder="1" applyAlignment="1">
      <alignment horizontal="center"/>
    </xf>
    <xf numFmtId="165" fontId="0" fillId="14" borderId="13" xfId="0" applyNumberFormat="1" applyFill="1" applyBorder="1" applyAlignment="1">
      <alignment horizontal="center"/>
    </xf>
    <xf numFmtId="165" fontId="0" fillId="14" borderId="46" xfId="0" applyNumberFormat="1" applyFill="1" applyBorder="1" applyAlignment="1">
      <alignment horizontal="center"/>
    </xf>
    <xf numFmtId="165" fontId="0" fillId="21" borderId="13" xfId="0" applyNumberFormat="1" applyFill="1" applyBorder="1" applyAlignment="1">
      <alignment horizontal="center"/>
    </xf>
    <xf numFmtId="165" fontId="0" fillId="21" borderId="46" xfId="0" applyNumberFormat="1" applyFill="1" applyBorder="1" applyAlignment="1">
      <alignment horizontal="center"/>
    </xf>
    <xf numFmtId="0" fontId="56" fillId="51" borderId="18" xfId="5" applyFont="1" applyFill="1" applyBorder="1" applyAlignment="1">
      <alignment horizontal="center"/>
    </xf>
    <xf numFmtId="0" fontId="56" fillId="51" borderId="19" xfId="5" applyFont="1" applyFill="1" applyBorder="1" applyAlignment="1">
      <alignment horizontal="center"/>
    </xf>
    <xf numFmtId="0" fontId="56" fillId="51" borderId="20" xfId="5" applyFont="1" applyFill="1" applyBorder="1" applyAlignment="1">
      <alignment horizontal="center"/>
    </xf>
  </cellXfs>
  <cellStyles count="7">
    <cellStyle name="Comma 2" xfId="1" xr:uid="{00000000-0005-0000-0000-000001000000}"/>
    <cellStyle name="Hyperlink" xfId="2" builtinId="8"/>
    <cellStyle name="Normal" xfId="0" builtinId="0"/>
    <cellStyle name="Normal 2" xfId="3" xr:uid="{00000000-0005-0000-0000-000004000000}"/>
    <cellStyle name="Normal 2 2" xfId="4" xr:uid="{00000000-0005-0000-0000-000005000000}"/>
    <cellStyle name="Normal 3" xfId="5" xr:uid="{1C8C08C8-5F17-42B6-8A8A-CAC61E0D74AB}"/>
    <cellStyle name="Normal 4" xfId="6" xr:uid="{BF0637C3-738D-4578-BB43-56910FD1F24F}"/>
  </cellStyles>
  <dxfs count="70">
    <dxf>
      <font>
        <color theme="2" tint="0.59996337778862885"/>
      </font>
      <fill>
        <patternFill>
          <bgColor theme="2" tint="0.59996337778862885"/>
        </patternFill>
      </fill>
    </dxf>
    <dxf>
      <font>
        <color theme="7" tint="0.59996337778862885"/>
      </font>
      <fill>
        <patternFill>
          <bgColor theme="7" tint="0.59996337778862885"/>
        </patternFill>
      </fill>
    </dxf>
    <dxf>
      <font>
        <color rgb="FF66FFFF"/>
      </font>
      <fill>
        <patternFill>
          <bgColor rgb="FF66FFFF"/>
        </patternFill>
      </fill>
    </dxf>
    <dxf>
      <font>
        <color theme="4" tint="0.59996337778862885"/>
      </font>
      <fill>
        <patternFill>
          <bgColor theme="4" tint="0.59996337778862885"/>
        </patternFill>
      </fill>
    </dxf>
    <dxf>
      <font>
        <color theme="5"/>
      </font>
      <fill>
        <patternFill>
          <bgColor theme="5"/>
        </patternFill>
      </fill>
    </dxf>
    <dxf>
      <font>
        <color theme="0"/>
      </font>
    </dxf>
    <dxf>
      <font>
        <color rgb="FFFF0066"/>
      </font>
      <fill>
        <patternFill>
          <bgColor rgb="FFFF0066"/>
        </patternFill>
      </fill>
    </dxf>
    <dxf>
      <font>
        <color rgb="FF666699"/>
      </font>
      <fill>
        <patternFill>
          <bgColor rgb="FF666699"/>
        </patternFill>
      </fill>
    </dxf>
    <dxf>
      <font>
        <color theme="0"/>
      </font>
    </dxf>
    <dxf>
      <font>
        <color rgb="FFFF66CC"/>
      </font>
      <fill>
        <patternFill>
          <bgColor rgb="FFFF66CC"/>
        </patternFill>
      </fill>
    </dxf>
    <dxf>
      <fill>
        <patternFill>
          <bgColor rgb="FF33CCCC"/>
        </patternFill>
      </fill>
    </dxf>
    <dxf>
      <font>
        <color rgb="FFC00000"/>
      </font>
      <fill>
        <patternFill>
          <bgColor rgb="FFC00000"/>
        </patternFill>
      </fill>
    </dxf>
    <dxf>
      <font>
        <color theme="8"/>
      </font>
      <fill>
        <patternFill>
          <bgColor theme="8"/>
        </patternFill>
      </fill>
    </dxf>
    <dxf>
      <font>
        <color theme="0"/>
      </font>
    </dxf>
    <dxf>
      <font>
        <color auto="1"/>
      </font>
      <fill>
        <patternFill>
          <bgColor rgb="FF7030A0"/>
        </patternFill>
      </fill>
    </dxf>
    <dxf>
      <font>
        <color theme="5" tint="-0.499984740745262"/>
      </font>
      <fill>
        <patternFill>
          <bgColor theme="5" tint="-0.499984740745262"/>
        </patternFill>
      </fill>
    </dxf>
    <dxf>
      <font>
        <color theme="0"/>
      </font>
    </dxf>
    <dxf>
      <font>
        <color theme="8" tint="0.39994506668294322"/>
      </font>
      <fill>
        <patternFill>
          <bgColor theme="8" tint="0.39994506668294322"/>
        </patternFill>
      </fill>
    </dxf>
    <dxf>
      <fill>
        <patternFill patternType="darkVertical">
          <fgColor rgb="FF66FF99"/>
          <bgColor rgb="FF66FF99"/>
        </patternFill>
      </fill>
    </dxf>
    <dxf>
      <fill>
        <patternFill>
          <bgColor rgb="FFAA72D4"/>
        </patternFill>
      </fill>
    </dxf>
    <dxf>
      <fill>
        <patternFill>
          <bgColor theme="7" tint="-0.24994659260841701"/>
        </patternFill>
      </fill>
    </dxf>
    <dxf>
      <fill>
        <patternFill>
          <bgColor theme="5"/>
        </patternFill>
      </fill>
    </dxf>
    <dxf>
      <fill>
        <patternFill>
          <bgColor rgb="FFFF0000"/>
        </patternFill>
      </fill>
    </dxf>
    <dxf>
      <fill>
        <patternFill>
          <bgColor theme="9"/>
        </patternFill>
      </fill>
    </dxf>
    <dxf>
      <font>
        <color rgb="FFFF9966"/>
      </font>
      <fill>
        <patternFill>
          <bgColor rgb="FFFF9966"/>
        </patternFill>
      </fill>
    </dxf>
    <dxf>
      <font>
        <color theme="0"/>
      </font>
    </dxf>
    <dxf>
      <fill>
        <patternFill>
          <bgColor theme="0" tint="-0.24994659260841701"/>
        </patternFill>
      </fill>
    </dxf>
    <dxf>
      <fill>
        <patternFill>
          <bgColor theme="0" tint="-0.34998626667073579"/>
        </patternFill>
      </fill>
    </dxf>
    <dxf>
      <font>
        <color theme="0"/>
      </font>
    </dxf>
    <dxf>
      <fill>
        <patternFill>
          <bgColor rgb="FFFFFF00"/>
        </patternFill>
      </fill>
    </dxf>
    <dxf>
      <fill>
        <patternFill>
          <bgColor rgb="FF00B050"/>
        </patternFill>
      </fill>
    </dxf>
    <dxf>
      <fill>
        <patternFill>
          <bgColor rgb="FF0070C0"/>
        </patternFill>
      </fill>
    </dxf>
    <dxf>
      <font>
        <color rgb="FFC00000"/>
      </font>
      <fill>
        <patternFill>
          <bgColor rgb="FFC00000"/>
        </patternFill>
      </fill>
    </dxf>
    <dxf>
      <font>
        <color auto="1"/>
      </font>
      <fill>
        <patternFill>
          <bgColor rgb="FFFFCCFF"/>
        </patternFill>
      </fill>
    </dxf>
    <dxf>
      <fill>
        <patternFill>
          <bgColor rgb="FFCC0066"/>
        </patternFill>
      </fill>
    </dxf>
    <dxf>
      <fill>
        <patternFill>
          <bgColor rgb="FFFFFF66"/>
        </patternFill>
      </fill>
    </dxf>
    <dxf>
      <font>
        <color rgb="FFFFC000"/>
      </font>
      <fill>
        <patternFill>
          <bgColor rgb="FFFFC000"/>
        </patternFill>
      </fill>
    </dxf>
    <dxf>
      <font>
        <color theme="0"/>
      </font>
    </dxf>
    <dxf>
      <font>
        <color theme="9" tint="-0.24994659260841701"/>
      </font>
      <fill>
        <patternFill>
          <bgColor theme="6" tint="-0.24994659260841701"/>
        </patternFill>
      </fill>
    </dxf>
    <dxf>
      <font>
        <color theme="4" tint="0.59996337778862885"/>
      </font>
      <fill>
        <patternFill>
          <bgColor rgb="FFC00000"/>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top/>
        <bottom/>
      </border>
    </dxf>
    <dxf>
      <font>
        <strike val="0"/>
        <outline val="0"/>
        <shadow val="0"/>
        <u val="none"/>
        <vertAlign val="baseline"/>
        <sz val="11"/>
        <color theme="1"/>
        <name val="Calibri"/>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right style="thin">
          <color indexed="64"/>
        </right>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right style="thin">
          <color indexed="64"/>
        </right>
      </border>
    </dxf>
    <dxf>
      <font>
        <b val="0"/>
        <i val="0"/>
        <strike val="0"/>
        <condense val="0"/>
        <extend val="0"/>
        <outline val="0"/>
        <shadow val="0"/>
        <u val="none"/>
        <vertAlign val="baseline"/>
        <sz val="11"/>
        <color theme="1"/>
        <name val="Calibri"/>
        <scheme val="none"/>
      </font>
      <alignment horizontal="left" vertical="bottom" textRotation="0" wrapText="1" indent="0" justifyLastLine="0" shrinkToFit="0" readingOrder="0"/>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strike val="0"/>
        <outline val="0"/>
        <shadow val="0"/>
        <u val="none"/>
        <vertAlign val="baseline"/>
        <sz val="11"/>
        <color theme="1"/>
        <name val="Calibri"/>
      </font>
    </dxf>
    <dxf>
      <border outline="0">
        <bottom style="medium">
          <color rgb="FF000000"/>
        </bottom>
      </border>
    </dxf>
    <dxf>
      <font>
        <b/>
        <i val="0"/>
        <strike val="0"/>
        <condense val="0"/>
        <extend val="0"/>
        <outline val="0"/>
        <shadow val="0"/>
        <u val="none"/>
        <vertAlign val="baseline"/>
        <sz val="11"/>
        <color theme="1"/>
        <name val="Calibri"/>
        <scheme val="none"/>
      </font>
    </dxf>
  </dxfs>
  <tableStyles count="0" defaultTableStyle="TableStyleMedium2" defaultPivotStyle="PivotStyleLight16"/>
  <colors>
    <mruColors>
      <color rgb="FF00FF00"/>
      <color rgb="FFFF9966"/>
      <color rgb="FF0000FF"/>
      <color rgb="FFFFFF66"/>
      <color rgb="FFCC00CC"/>
      <color rgb="FF990033"/>
      <color rgb="FFCC0066"/>
      <color rgb="FFFFCCFF"/>
      <color rgb="FF33CCCC"/>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externalLink" Target="externalLinks/externalLink2.xml"/><Relationship Id="rId68"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6b2783664ce91ba6/Documents/XCTF%20MGoeckel/Historical%20Data/Log%20-%202022.xlsx" TargetMode="External"/><Relationship Id="rId1" Type="http://schemas.openxmlformats.org/officeDocument/2006/relationships/externalLinkPath" Target="Log%20-%2020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XCTF%20MGoeckel\Templates%20&amp;%20Misc\Running%20Log%20-%202023%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PeriodizationTables"/>
      <sheetName val="Exercises"/>
      <sheetName val="Ideal Plan"/>
      <sheetName val="Spring Plan"/>
      <sheetName val="Summer Plan"/>
      <sheetName val="Winter Plan"/>
      <sheetName val="Reference Page"/>
      <sheetName val="Calendar"/>
      <sheetName val="Habits"/>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Test"/>
      <sheetName val="45"/>
      <sheetName val="46"/>
      <sheetName val="47"/>
      <sheetName val="48"/>
      <sheetName val="49"/>
      <sheetName val="50"/>
      <sheetName val="51"/>
      <sheetName val="52"/>
      <sheetName val="53"/>
      <sheetName val="Log - 2022"/>
    </sheetNames>
    <sheetDataSet>
      <sheetData sheetId="0"/>
      <sheetData sheetId="1">
        <row r="19">
          <cell r="D19" t="str">
            <v>1:30</v>
          </cell>
          <cell r="G19" t="str">
            <v>1:00</v>
          </cell>
          <cell r="J19" t="str">
            <v>2:00</v>
          </cell>
          <cell r="M19" t="str">
            <v>1:30</v>
          </cell>
          <cell r="P19" t="str">
            <v>2:30</v>
          </cell>
          <cell r="S19" t="str">
            <v>2:00</v>
          </cell>
          <cell r="V19" t="str">
            <v>2:00</v>
          </cell>
          <cell r="Y19" t="str">
            <v>4:00</v>
          </cell>
          <cell r="AB19" t="str">
            <v>2:00</v>
          </cell>
          <cell r="AE19" t="str">
            <v>1:30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xercises"/>
      <sheetName val="PeriodizationTables"/>
      <sheetName val="Annual Plan"/>
      <sheetName val="Habits"/>
      <sheetName val="Calendar"/>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s>
    <sheetDataSet>
      <sheetData sheetId="0" refreshError="1"/>
      <sheetData sheetId="1" refreshError="1"/>
      <sheetData sheetId="2" refreshError="1">
        <row r="5">
          <cell r="B5" t="str">
            <v>Foundation</v>
          </cell>
          <cell r="E5" t="str">
            <v>Endurance</v>
          </cell>
          <cell r="H5" t="str">
            <v>Speed</v>
          </cell>
          <cell r="K5" t="str">
            <v>Hypertrophy</v>
          </cell>
          <cell r="N5" t="str">
            <v>Power</v>
          </cell>
          <cell r="Q5" t="str">
            <v>Strength Capacity</v>
          </cell>
          <cell r="T5" t="str">
            <v>Strength</v>
          </cell>
          <cell r="W5" t="str">
            <v>Max Strength</v>
          </cell>
          <cell r="Z5" t="str">
            <v>Unload</v>
          </cell>
          <cell r="AC5" t="str">
            <v>Total Fitness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B669F7-6945-40F2-A149-529E0942F284}" name="Table1" displayName="Table1" ref="A1:P45" totalsRowShown="0" headerRowDxfId="69" dataDxfId="67" headerRowBorderDxfId="68">
  <autoFilter ref="A1:P45" xr:uid="{7560FC58-B192-4941-B50C-B1C3AB6860C3}"/>
  <tableColumns count="16">
    <tableColumn id="1" xr3:uid="{E3555018-F241-44CA-9FC7-F5739777D4BF}" name="Warm-ups" dataDxfId="66"/>
    <tableColumn id="2" xr3:uid="{98166EEF-064D-434D-8DA1-6D683FBD02FD}" name="Functional" dataDxfId="65"/>
    <tableColumn id="3" xr3:uid="{EB8BC3E4-645F-4F80-91F8-ABE37596D64E}" name="Mobility" dataDxfId="64"/>
    <tableColumn id="4" xr3:uid="{BC36E86B-FE87-4F66-9438-FE720A8BB3CA}" name="Explosive_Cardio" dataDxfId="63"/>
    <tableColumn id="5" xr3:uid="{818AC81E-A9D4-472C-9D22-E91C3346BF6D}" name="Squat_Lunge_Step" dataDxfId="62"/>
    <tableColumn id="6" xr3:uid="{F5D0C1A6-5651-45EC-A9FD-2A64AF734ABD}" name="Hinge_Hip" dataDxfId="61"/>
    <tableColumn id="7" xr3:uid="{1F489B9A-A7E9-4E6F-B98C-C1B56BA21852}" name="Push" dataDxfId="60"/>
    <tableColumn id="8" xr3:uid="{A0D02B78-0164-42E6-8B0E-5117D1E8D5AD}" name="Vertical_Push" dataDxfId="59"/>
    <tableColumn id="11" xr3:uid="{F9FBD158-429D-4358-ABE3-96E3A63BCF20}" name="Horizontal_Push" dataDxfId="58" dataCellStyle="Normal 3"/>
    <tableColumn id="9" xr3:uid="{55C05D45-26F4-4A71-9546-0416E58EE5BB}" name="Pull" dataDxfId="57"/>
    <tableColumn id="10" xr3:uid="{E9BF2A5F-5B2C-4FF7-B32E-B369C890664C}" name="Vertical_Pull" dataDxfId="56"/>
    <tableColumn id="12" xr3:uid="{BD2C8D14-5E9F-4049-965A-4FCEEA517026}" name="UB_Push_Pull" dataDxfId="55"/>
    <tableColumn id="13" xr3:uid="{B651F0F2-4D09-4709-9C74-2DB5558A551D}" name="Core_Rotational" dataDxfId="54"/>
    <tableColumn id="14" xr3:uid="{FB0622BD-F716-4264-A3A3-174F7FEA6BAE}" name="Core_Pillar" dataDxfId="53"/>
    <tableColumn id="15" xr3:uid="{4D7E5AA4-3D44-4932-8519-12A1302E49B6}" name="Core" dataDxfId="52"/>
    <tableColumn id="16" xr3:uid="{0FB29BF5-362A-46C8-96B0-CA96F97F12DF}" name="Other" dataDxfId="5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Custom 14">
      <a:dk1>
        <a:sysClr val="windowText" lastClr="000000"/>
      </a:dk1>
      <a:lt1>
        <a:sysClr val="window" lastClr="FFFFFF"/>
      </a:lt1>
      <a:dk2>
        <a:srgbClr val="33D9D9"/>
      </a:dk2>
      <a:lt2>
        <a:srgbClr val="FFC000"/>
      </a:lt2>
      <a:accent1>
        <a:srgbClr val="FF0066"/>
      </a:accent1>
      <a:accent2>
        <a:srgbClr val="ED7D31"/>
      </a:accent2>
      <a:accent3>
        <a:srgbClr val="1DEF81"/>
      </a:accent3>
      <a:accent4>
        <a:srgbClr val="AA72D4"/>
      </a:accent4>
      <a:accent5>
        <a:srgbClr val="1F4E78"/>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025D1-078D-4429-8838-FCC2879E91EC}">
  <dimension ref="A1:Q997"/>
  <sheetViews>
    <sheetView showGridLines="0" topLeftCell="E1" workbookViewId="0">
      <selection activeCell="E20" sqref="E20"/>
    </sheetView>
  </sheetViews>
  <sheetFormatPr defaultColWidth="11.85546875" defaultRowHeight="15" customHeight="1" x14ac:dyDescent="0.25"/>
  <cols>
    <col min="1" max="1" width="11" style="139" customWidth="1"/>
    <col min="2" max="2" width="31" style="139" customWidth="1"/>
    <col min="3" max="3" width="41" style="139" customWidth="1"/>
    <col min="4" max="4" width="35.28515625" style="139" customWidth="1"/>
    <col min="5" max="5" width="19" style="139" customWidth="1"/>
    <col min="6" max="6" width="17.5703125" style="139" customWidth="1"/>
    <col min="7" max="7" width="41" style="139" customWidth="1"/>
    <col min="8" max="8" width="16.7109375" style="139" customWidth="1"/>
    <col min="9" max="9" width="16.42578125" style="139" customWidth="1"/>
    <col min="10" max="10" width="41.5703125" style="139" customWidth="1"/>
    <col min="11" max="11" width="20.42578125" style="139" customWidth="1"/>
    <col min="12" max="12" width="23.42578125" style="147" customWidth="1"/>
    <col min="13" max="13" width="18.42578125" style="139" customWidth="1"/>
    <col min="14" max="14" width="25.140625" style="139" customWidth="1"/>
    <col min="15" max="17" width="20.7109375" style="139" customWidth="1"/>
    <col min="18" max="16384" width="11.85546875" style="143"/>
  </cols>
  <sheetData>
    <row r="1" spans="1:17" ht="15.75" customHeight="1" thickBot="1" x14ac:dyDescent="0.3">
      <c r="A1" s="140" t="s">
        <v>240</v>
      </c>
      <c r="B1" s="140" t="s">
        <v>241</v>
      </c>
      <c r="C1" s="140" t="s">
        <v>242</v>
      </c>
      <c r="D1" s="141" t="s">
        <v>243</v>
      </c>
      <c r="E1" s="142" t="s">
        <v>244</v>
      </c>
      <c r="F1" s="142" t="s">
        <v>245</v>
      </c>
      <c r="G1" s="140" t="s">
        <v>145</v>
      </c>
      <c r="H1" s="140" t="s">
        <v>246</v>
      </c>
      <c r="I1" s="140" t="s">
        <v>248</v>
      </c>
      <c r="J1" s="140" t="s">
        <v>148</v>
      </c>
      <c r="K1" s="140" t="s">
        <v>247</v>
      </c>
      <c r="L1" s="140" t="s">
        <v>249</v>
      </c>
      <c r="M1" s="140" t="s">
        <v>250</v>
      </c>
      <c r="N1" s="140" t="s">
        <v>251</v>
      </c>
      <c r="O1" s="140" t="s">
        <v>144</v>
      </c>
      <c r="P1" s="140" t="s">
        <v>252</v>
      </c>
      <c r="Q1" s="143"/>
    </row>
    <row r="2" spans="1:17" ht="15.75" customHeight="1" x14ac:dyDescent="0.25">
      <c r="A2" s="138" t="s">
        <v>253</v>
      </c>
      <c r="B2" s="144" t="s">
        <v>254</v>
      </c>
      <c r="C2" s="138" t="s">
        <v>255</v>
      </c>
      <c r="D2" s="145"/>
      <c r="E2" s="144" t="s">
        <v>395</v>
      </c>
      <c r="F2" s="144" t="s">
        <v>256</v>
      </c>
      <c r="G2" s="138" t="s">
        <v>415</v>
      </c>
      <c r="H2" s="138" t="s">
        <v>415</v>
      </c>
      <c r="I2" s="138" t="s">
        <v>146</v>
      </c>
      <c r="J2" s="137" t="s">
        <v>150</v>
      </c>
      <c r="K2" s="137" t="s">
        <v>150</v>
      </c>
      <c r="L2" s="144" t="s">
        <v>453</v>
      </c>
      <c r="M2" s="139" t="s">
        <v>39</v>
      </c>
      <c r="N2" s="138" t="s">
        <v>295</v>
      </c>
      <c r="O2" s="138" t="s">
        <v>295</v>
      </c>
      <c r="P2" s="138" t="s">
        <v>458</v>
      </c>
      <c r="Q2" s="143"/>
    </row>
    <row r="3" spans="1:17" ht="15.75" customHeight="1" x14ac:dyDescent="0.25">
      <c r="A3" s="138" t="s">
        <v>258</v>
      </c>
      <c r="B3" s="144" t="s">
        <v>259</v>
      </c>
      <c r="C3" s="138" t="s">
        <v>260</v>
      </c>
      <c r="D3" s="145"/>
      <c r="E3" s="144" t="s">
        <v>396</v>
      </c>
      <c r="F3" s="144" t="s">
        <v>409</v>
      </c>
      <c r="G3" s="138" t="s">
        <v>261</v>
      </c>
      <c r="H3" s="138" t="s">
        <v>261</v>
      </c>
      <c r="I3" s="138" t="s">
        <v>435</v>
      </c>
      <c r="J3" s="139" t="s">
        <v>151</v>
      </c>
      <c r="K3" s="139" t="s">
        <v>151</v>
      </c>
      <c r="L3" s="144" t="s">
        <v>147</v>
      </c>
      <c r="M3" s="137" t="s">
        <v>278</v>
      </c>
      <c r="N3" s="138" t="s">
        <v>311</v>
      </c>
      <c r="O3" s="138" t="s">
        <v>311</v>
      </c>
      <c r="P3" s="138" t="s">
        <v>474</v>
      </c>
      <c r="Q3" s="143"/>
    </row>
    <row r="4" spans="1:17" ht="15.75" customHeight="1" x14ac:dyDescent="0.25">
      <c r="A4" s="138" t="s">
        <v>262</v>
      </c>
      <c r="B4" s="144" t="s">
        <v>263</v>
      </c>
      <c r="C4" s="138" t="s">
        <v>264</v>
      </c>
      <c r="D4" s="145"/>
      <c r="E4" s="144" t="s">
        <v>397</v>
      </c>
      <c r="F4" s="144" t="s">
        <v>410</v>
      </c>
      <c r="G4" s="138" t="s">
        <v>420</v>
      </c>
      <c r="H4" s="138" t="s">
        <v>420</v>
      </c>
      <c r="I4" s="138" t="s">
        <v>434</v>
      </c>
      <c r="J4" s="137" t="s">
        <v>298</v>
      </c>
      <c r="K4" s="137" t="s">
        <v>298</v>
      </c>
      <c r="L4" s="137" t="s">
        <v>455</v>
      </c>
      <c r="M4" s="137" t="s">
        <v>465</v>
      </c>
      <c r="N4" s="139" t="s">
        <v>461</v>
      </c>
      <c r="O4" s="139" t="s">
        <v>461</v>
      </c>
      <c r="P4" s="138" t="s">
        <v>475</v>
      </c>
      <c r="Q4" s="143"/>
    </row>
    <row r="5" spans="1:17" ht="15.75" customHeight="1" x14ac:dyDescent="0.25">
      <c r="A5" s="138" t="s">
        <v>265</v>
      </c>
      <c r="B5" s="144" t="s">
        <v>266</v>
      </c>
      <c r="C5" s="138" t="s">
        <v>267</v>
      </c>
      <c r="D5" s="145"/>
      <c r="E5" s="144" t="s">
        <v>405</v>
      </c>
      <c r="F5" s="144" t="s">
        <v>411</v>
      </c>
      <c r="G5" s="138" t="s">
        <v>416</v>
      </c>
      <c r="H5" s="138" t="s">
        <v>416</v>
      </c>
      <c r="I5" s="138" t="s">
        <v>436</v>
      </c>
      <c r="J5" s="139" t="s">
        <v>452</v>
      </c>
      <c r="K5" s="139" t="s">
        <v>450</v>
      </c>
      <c r="L5" s="137" t="s">
        <v>456</v>
      </c>
      <c r="M5" s="137" t="s">
        <v>468</v>
      </c>
      <c r="N5" s="139" t="s">
        <v>38</v>
      </c>
      <c r="O5" s="139" t="s">
        <v>38</v>
      </c>
      <c r="P5" s="138" t="s">
        <v>476</v>
      </c>
      <c r="Q5" s="143"/>
    </row>
    <row r="6" spans="1:17" ht="15.75" customHeight="1" x14ac:dyDescent="0.25">
      <c r="A6" s="138"/>
      <c r="B6" s="144" t="s">
        <v>268</v>
      </c>
      <c r="C6" s="138" t="s">
        <v>269</v>
      </c>
      <c r="D6" s="145"/>
      <c r="E6" s="144" t="s">
        <v>398</v>
      </c>
      <c r="F6" s="144" t="s">
        <v>412</v>
      </c>
      <c r="G6" s="138" t="s">
        <v>417</v>
      </c>
      <c r="H6" s="138" t="s">
        <v>417</v>
      </c>
      <c r="I6" s="139" t="s">
        <v>421</v>
      </c>
      <c r="J6" s="139" t="s">
        <v>450</v>
      </c>
      <c r="K6" s="137" t="s">
        <v>439</v>
      </c>
      <c r="L6" s="137" t="s">
        <v>457</v>
      </c>
      <c r="M6" s="139" t="s">
        <v>462</v>
      </c>
      <c r="N6" s="139" t="s">
        <v>41</v>
      </c>
      <c r="O6" s="139" t="s">
        <v>41</v>
      </c>
      <c r="P6" s="138"/>
      <c r="Q6" s="143"/>
    </row>
    <row r="7" spans="1:17" ht="15.75" customHeight="1" x14ac:dyDescent="0.25">
      <c r="A7" s="138"/>
      <c r="B7" s="144" t="s">
        <v>271</v>
      </c>
      <c r="C7" s="138" t="s">
        <v>272</v>
      </c>
      <c r="D7" s="145"/>
      <c r="E7" s="144" t="s">
        <v>399</v>
      </c>
      <c r="F7" s="144" t="s">
        <v>413</v>
      </c>
      <c r="G7" s="138" t="s">
        <v>418</v>
      </c>
      <c r="H7" s="138" t="s">
        <v>418</v>
      </c>
      <c r="I7" s="139" t="s">
        <v>422</v>
      </c>
      <c r="J7" s="139" t="s">
        <v>437</v>
      </c>
      <c r="K7" s="137" t="s">
        <v>444</v>
      </c>
      <c r="L7" s="137" t="s">
        <v>454</v>
      </c>
      <c r="M7" s="137" t="s">
        <v>469</v>
      </c>
      <c r="N7" s="139" t="s">
        <v>37</v>
      </c>
      <c r="O7" s="139" t="s">
        <v>37</v>
      </c>
      <c r="P7" s="138"/>
      <c r="Q7" s="143"/>
    </row>
    <row r="8" spans="1:17" ht="15.75" customHeight="1" x14ac:dyDescent="0.25">
      <c r="A8" s="138"/>
      <c r="B8" s="144" t="s">
        <v>273</v>
      </c>
      <c r="C8" s="138" t="s">
        <v>274</v>
      </c>
      <c r="D8" s="145"/>
      <c r="E8" s="144" t="s">
        <v>402</v>
      </c>
      <c r="F8" s="144" t="s">
        <v>414</v>
      </c>
      <c r="G8" s="138" t="s">
        <v>419</v>
      </c>
      <c r="H8" s="138" t="s">
        <v>419</v>
      </c>
      <c r="I8" s="139" t="s">
        <v>423</v>
      </c>
      <c r="J8" s="137" t="s">
        <v>257</v>
      </c>
      <c r="K8" s="137" t="s">
        <v>292</v>
      </c>
      <c r="L8" s="144" t="s">
        <v>433</v>
      </c>
      <c r="M8" s="139" t="s">
        <v>470</v>
      </c>
      <c r="N8" s="139" t="s">
        <v>463</v>
      </c>
      <c r="O8" s="139" t="s">
        <v>463</v>
      </c>
      <c r="P8" s="138"/>
      <c r="Q8" s="143"/>
    </row>
    <row r="9" spans="1:17" ht="15.75" customHeight="1" x14ac:dyDescent="0.25">
      <c r="A9" s="138"/>
      <c r="B9" s="144" t="s">
        <v>275</v>
      </c>
      <c r="C9" s="138" t="s">
        <v>276</v>
      </c>
      <c r="D9" s="145"/>
      <c r="E9" s="144" t="s">
        <v>408</v>
      </c>
      <c r="F9" s="144" t="s">
        <v>477</v>
      </c>
      <c r="G9" s="138" t="s">
        <v>277</v>
      </c>
      <c r="H9" s="138" t="s">
        <v>277</v>
      </c>
      <c r="I9" s="139" t="s">
        <v>424</v>
      </c>
      <c r="J9" s="137" t="s">
        <v>438</v>
      </c>
      <c r="K9" s="137" t="s">
        <v>451</v>
      </c>
      <c r="L9" s="137"/>
      <c r="M9" s="137" t="s">
        <v>471</v>
      </c>
      <c r="N9" s="139" t="s">
        <v>464</v>
      </c>
      <c r="O9" s="139" t="s">
        <v>39</v>
      </c>
      <c r="P9" s="138"/>
      <c r="Q9" s="143"/>
    </row>
    <row r="10" spans="1:17" ht="15.75" customHeight="1" x14ac:dyDescent="0.25">
      <c r="A10" s="138"/>
      <c r="B10" s="144" t="s">
        <v>279</v>
      </c>
      <c r="C10" s="138" t="s">
        <v>280</v>
      </c>
      <c r="D10" s="145"/>
      <c r="E10" s="144" t="s">
        <v>155</v>
      </c>
      <c r="F10" s="144"/>
      <c r="G10" s="138" t="s">
        <v>146</v>
      </c>
      <c r="I10" s="139" t="s">
        <v>427</v>
      </c>
      <c r="J10" s="139" t="s">
        <v>445</v>
      </c>
      <c r="L10" s="144"/>
      <c r="M10" s="137" t="s">
        <v>40</v>
      </c>
      <c r="N10" s="139" t="s">
        <v>467</v>
      </c>
      <c r="O10" s="139" t="s">
        <v>464</v>
      </c>
      <c r="P10" s="138"/>
      <c r="Q10" s="143"/>
    </row>
    <row r="11" spans="1:17" ht="15.75" customHeight="1" x14ac:dyDescent="0.25">
      <c r="A11" s="138"/>
      <c r="B11" s="144" t="s">
        <v>281</v>
      </c>
      <c r="C11" s="138" t="s">
        <v>282</v>
      </c>
      <c r="D11" s="145"/>
      <c r="E11" s="144" t="s">
        <v>400</v>
      </c>
      <c r="F11" s="144"/>
      <c r="G11" s="138" t="s">
        <v>435</v>
      </c>
      <c r="I11" s="139" t="s">
        <v>425</v>
      </c>
      <c r="J11" s="137" t="s">
        <v>439</v>
      </c>
      <c r="L11" s="137"/>
      <c r="M11" s="139" t="s">
        <v>473</v>
      </c>
      <c r="N11" s="137" t="s">
        <v>459</v>
      </c>
      <c r="O11" s="139" t="s">
        <v>467</v>
      </c>
      <c r="P11" s="138"/>
      <c r="Q11" s="143"/>
    </row>
    <row r="12" spans="1:17" ht="16.5" customHeight="1" x14ac:dyDescent="0.25">
      <c r="A12" s="138"/>
      <c r="B12" s="144" t="s">
        <v>283</v>
      </c>
      <c r="C12" s="138" t="s">
        <v>284</v>
      </c>
      <c r="D12" s="145"/>
      <c r="E12" s="144" t="s">
        <v>401</v>
      </c>
      <c r="F12" s="144"/>
      <c r="G12" s="138" t="s">
        <v>434</v>
      </c>
      <c r="I12" s="139" t="s">
        <v>430</v>
      </c>
      <c r="J12" s="137" t="s">
        <v>440</v>
      </c>
      <c r="L12" s="144" t="s">
        <v>353</v>
      </c>
      <c r="N12" s="137" t="s">
        <v>61</v>
      </c>
      <c r="O12" s="137" t="s">
        <v>459</v>
      </c>
      <c r="P12" s="138"/>
      <c r="Q12" s="143"/>
    </row>
    <row r="13" spans="1:17" ht="15.75" customHeight="1" x14ac:dyDescent="0.25">
      <c r="A13" s="138"/>
      <c r="B13" s="144" t="s">
        <v>285</v>
      </c>
      <c r="C13" s="138" t="s">
        <v>286</v>
      </c>
      <c r="D13" s="145"/>
      <c r="E13" s="144" t="s">
        <v>407</v>
      </c>
      <c r="F13" s="144"/>
      <c r="G13" s="138" t="s">
        <v>436</v>
      </c>
      <c r="I13" s="139" t="s">
        <v>431</v>
      </c>
      <c r="J13" s="137" t="s">
        <v>441</v>
      </c>
      <c r="L13" s="144"/>
      <c r="N13" s="137" t="s">
        <v>460</v>
      </c>
      <c r="O13" s="137" t="s">
        <v>61</v>
      </c>
      <c r="Q13" s="143"/>
    </row>
    <row r="14" spans="1:17" ht="15.75" customHeight="1" x14ac:dyDescent="0.25">
      <c r="A14" s="138"/>
      <c r="B14" s="144" t="s">
        <v>288</v>
      </c>
      <c r="C14" s="138" t="s">
        <v>289</v>
      </c>
      <c r="D14" s="145"/>
      <c r="E14" s="144" t="s">
        <v>403</v>
      </c>
      <c r="F14" s="144"/>
      <c r="G14" s="138" t="s">
        <v>421</v>
      </c>
      <c r="I14" s="138" t="s">
        <v>429</v>
      </c>
      <c r="J14" s="137" t="s">
        <v>443</v>
      </c>
      <c r="L14" s="144" t="s">
        <v>354</v>
      </c>
      <c r="N14" s="137" t="s">
        <v>466</v>
      </c>
      <c r="O14" s="137" t="s">
        <v>460</v>
      </c>
      <c r="Q14" s="143"/>
    </row>
    <row r="15" spans="1:17" ht="15.75" customHeight="1" x14ac:dyDescent="0.25">
      <c r="A15" s="138"/>
      <c r="B15" s="144" t="s">
        <v>290</v>
      </c>
      <c r="C15" s="138" t="s">
        <v>291</v>
      </c>
      <c r="D15" s="145"/>
      <c r="E15" s="144" t="s">
        <v>404</v>
      </c>
      <c r="F15" s="144"/>
      <c r="G15" s="138" t="s">
        <v>422</v>
      </c>
      <c r="I15" s="138" t="s">
        <v>426</v>
      </c>
      <c r="J15" s="137" t="s">
        <v>444</v>
      </c>
      <c r="L15" s="137"/>
      <c r="O15" s="137" t="s">
        <v>278</v>
      </c>
      <c r="Q15" s="143"/>
    </row>
    <row r="16" spans="1:17" ht="15.75" customHeight="1" x14ac:dyDescent="0.25">
      <c r="A16" s="138"/>
      <c r="B16" s="144" t="s">
        <v>293</v>
      </c>
      <c r="C16" s="138" t="s">
        <v>294</v>
      </c>
      <c r="D16" s="145"/>
      <c r="E16" s="144" t="s">
        <v>406</v>
      </c>
      <c r="F16" s="144"/>
      <c r="G16" s="138" t="s">
        <v>423</v>
      </c>
      <c r="I16" s="138" t="s">
        <v>428</v>
      </c>
      <c r="J16" s="137" t="s">
        <v>447</v>
      </c>
      <c r="L16" s="138"/>
      <c r="O16" s="137" t="s">
        <v>465</v>
      </c>
      <c r="Q16" s="143"/>
    </row>
    <row r="17" spans="1:17" ht="15.75" customHeight="1" x14ac:dyDescent="0.25">
      <c r="A17" s="138"/>
      <c r="B17" s="138" t="s">
        <v>296</v>
      </c>
      <c r="C17" s="138" t="s">
        <v>297</v>
      </c>
      <c r="D17" s="145"/>
      <c r="E17" s="138" t="s">
        <v>306</v>
      </c>
      <c r="F17" s="144"/>
      <c r="G17" s="138" t="s">
        <v>424</v>
      </c>
      <c r="I17" s="138" t="s">
        <v>432</v>
      </c>
      <c r="J17" s="139" t="s">
        <v>449</v>
      </c>
      <c r="L17" s="138"/>
      <c r="O17" s="137" t="s">
        <v>466</v>
      </c>
      <c r="Q17" s="143"/>
    </row>
    <row r="18" spans="1:17" ht="15.75" customHeight="1" x14ac:dyDescent="0.25">
      <c r="A18" s="138"/>
      <c r="B18" s="138" t="s">
        <v>299</v>
      </c>
      <c r="C18" s="138" t="s">
        <v>300</v>
      </c>
      <c r="D18" s="145"/>
      <c r="E18" s="144" t="s">
        <v>314</v>
      </c>
      <c r="F18" s="144"/>
      <c r="G18" s="138" t="s">
        <v>427</v>
      </c>
      <c r="I18" s="139" t="s">
        <v>448</v>
      </c>
      <c r="J18" s="137" t="s">
        <v>292</v>
      </c>
      <c r="L18" s="138"/>
      <c r="O18" s="137" t="s">
        <v>468</v>
      </c>
      <c r="Q18" s="143"/>
    </row>
    <row r="19" spans="1:17" ht="15.75" customHeight="1" x14ac:dyDescent="0.25">
      <c r="A19" s="138"/>
      <c r="B19" s="144" t="s">
        <v>301</v>
      </c>
      <c r="C19" s="138" t="s">
        <v>302</v>
      </c>
      <c r="D19" s="145"/>
      <c r="E19" s="144" t="s">
        <v>752</v>
      </c>
      <c r="F19" s="144"/>
      <c r="G19" s="138" t="s">
        <v>425</v>
      </c>
      <c r="J19" s="137" t="s">
        <v>446</v>
      </c>
      <c r="L19" s="138"/>
      <c r="O19" s="139" t="s">
        <v>462</v>
      </c>
      <c r="Q19" s="143"/>
    </row>
    <row r="20" spans="1:17" ht="15.75" customHeight="1" x14ac:dyDescent="0.25">
      <c r="A20" s="138"/>
      <c r="B20" s="144" t="s">
        <v>303</v>
      </c>
      <c r="C20" s="138" t="s">
        <v>304</v>
      </c>
      <c r="D20" s="145"/>
      <c r="E20" s="144"/>
      <c r="F20" s="144"/>
      <c r="G20" s="138" t="s">
        <v>430</v>
      </c>
      <c r="J20" s="137" t="s">
        <v>442</v>
      </c>
      <c r="L20" s="138"/>
      <c r="O20" s="137" t="s">
        <v>469</v>
      </c>
      <c r="Q20" s="143"/>
    </row>
    <row r="21" spans="1:17" ht="15.75" customHeight="1" x14ac:dyDescent="0.25">
      <c r="A21" s="138"/>
      <c r="B21" s="144" t="s">
        <v>305</v>
      </c>
      <c r="C21" s="138" t="s">
        <v>306</v>
      </c>
      <c r="D21" s="145"/>
      <c r="E21" s="144"/>
      <c r="F21" s="144"/>
      <c r="G21" s="138" t="s">
        <v>431</v>
      </c>
      <c r="J21" s="137" t="s">
        <v>451</v>
      </c>
      <c r="L21" s="138"/>
      <c r="O21" s="139" t="s">
        <v>470</v>
      </c>
      <c r="Q21" s="143"/>
    </row>
    <row r="22" spans="1:17" ht="15.75" customHeight="1" x14ac:dyDescent="0.25">
      <c r="A22" s="138"/>
      <c r="B22" s="138" t="s">
        <v>307</v>
      </c>
      <c r="C22" s="138" t="s">
        <v>308</v>
      </c>
      <c r="D22" s="145"/>
      <c r="E22" s="144"/>
      <c r="F22" s="144"/>
      <c r="G22" s="138" t="s">
        <v>429</v>
      </c>
      <c r="L22" s="138"/>
      <c r="O22" s="137" t="s">
        <v>471</v>
      </c>
      <c r="Q22" s="143"/>
    </row>
    <row r="23" spans="1:17" ht="15.75" customHeight="1" x14ac:dyDescent="0.25">
      <c r="A23" s="138"/>
      <c r="B23" s="138" t="s">
        <v>309</v>
      </c>
      <c r="C23" s="138" t="s">
        <v>310</v>
      </c>
      <c r="D23" s="145"/>
      <c r="E23" s="144"/>
      <c r="F23" s="144"/>
      <c r="G23" s="138" t="s">
        <v>426</v>
      </c>
      <c r="J23" s="137"/>
      <c r="L23" s="138"/>
      <c r="O23" s="137" t="s">
        <v>472</v>
      </c>
      <c r="Q23" s="143"/>
    </row>
    <row r="24" spans="1:17" ht="15.75" customHeight="1" x14ac:dyDescent="0.25">
      <c r="A24" s="138"/>
      <c r="B24" s="144" t="s">
        <v>312</v>
      </c>
      <c r="C24" s="138" t="s">
        <v>313</v>
      </c>
      <c r="D24" s="145"/>
      <c r="E24" s="144"/>
      <c r="F24" s="144"/>
      <c r="G24" s="138" t="s">
        <v>428</v>
      </c>
      <c r="J24" s="137"/>
      <c r="L24" s="138"/>
      <c r="Q24" s="143"/>
    </row>
    <row r="25" spans="1:17" ht="15.75" customHeight="1" x14ac:dyDescent="0.25">
      <c r="A25" s="138"/>
      <c r="B25" s="144" t="s">
        <v>315</v>
      </c>
      <c r="C25" s="138" t="s">
        <v>316</v>
      </c>
      <c r="D25" s="145"/>
      <c r="E25" s="144"/>
      <c r="F25" s="144"/>
      <c r="G25" s="138" t="s">
        <v>432</v>
      </c>
      <c r="J25" s="137"/>
      <c r="L25" s="138"/>
      <c r="O25" s="137"/>
      <c r="Q25" s="143"/>
    </row>
    <row r="26" spans="1:17" ht="15.75" customHeight="1" x14ac:dyDescent="0.25">
      <c r="A26" s="138"/>
      <c r="B26" s="138" t="s">
        <v>287</v>
      </c>
      <c r="C26" s="138" t="s">
        <v>317</v>
      </c>
      <c r="D26" s="145"/>
      <c r="E26" s="144"/>
      <c r="F26" s="144"/>
      <c r="G26" s="139" t="s">
        <v>448</v>
      </c>
      <c r="L26" s="138"/>
      <c r="O26" s="137"/>
      <c r="Q26" s="143"/>
    </row>
    <row r="27" spans="1:17" ht="15.75" customHeight="1" x14ac:dyDescent="0.25">
      <c r="A27" s="138"/>
      <c r="B27" s="144" t="s">
        <v>318</v>
      </c>
      <c r="C27" s="138" t="s">
        <v>319</v>
      </c>
      <c r="D27" s="145"/>
      <c r="E27" s="144"/>
      <c r="F27" s="144"/>
      <c r="G27" s="138"/>
      <c r="L27" s="138"/>
      <c r="Q27" s="143"/>
    </row>
    <row r="28" spans="1:17" ht="15.75" customHeight="1" x14ac:dyDescent="0.25">
      <c r="A28" s="138"/>
      <c r="B28" s="144" t="s">
        <v>320</v>
      </c>
      <c r="C28" s="138" t="s">
        <v>321</v>
      </c>
      <c r="D28" s="145"/>
      <c r="E28" s="144"/>
      <c r="F28" s="144"/>
      <c r="G28" s="138"/>
      <c r="L28" s="138"/>
      <c r="O28" s="137"/>
      <c r="Q28" s="143"/>
    </row>
    <row r="29" spans="1:17" ht="15.75" customHeight="1" x14ac:dyDescent="0.25">
      <c r="A29" s="138"/>
      <c r="B29" s="144" t="s">
        <v>322</v>
      </c>
      <c r="C29" s="138" t="s">
        <v>323</v>
      </c>
      <c r="D29" s="145"/>
      <c r="E29" s="144"/>
      <c r="F29" s="144"/>
      <c r="G29" s="138"/>
      <c r="L29" s="146"/>
      <c r="O29" s="138"/>
      <c r="Q29" s="143"/>
    </row>
    <row r="30" spans="1:17" ht="15.75" customHeight="1" x14ac:dyDescent="0.25">
      <c r="A30" s="138"/>
      <c r="B30" s="138" t="s">
        <v>325</v>
      </c>
      <c r="C30" s="138" t="s">
        <v>326</v>
      </c>
      <c r="D30" s="145"/>
      <c r="E30" s="144"/>
      <c r="F30" s="144"/>
      <c r="G30" s="138"/>
      <c r="J30" s="138"/>
      <c r="L30" s="146"/>
      <c r="O30" s="138"/>
      <c r="Q30" s="143"/>
    </row>
    <row r="31" spans="1:17" ht="15.75" customHeight="1" x14ac:dyDescent="0.25">
      <c r="A31" s="138"/>
      <c r="B31" s="144" t="s">
        <v>328</v>
      </c>
      <c r="C31" s="138" t="s">
        <v>329</v>
      </c>
      <c r="D31" s="145"/>
      <c r="E31" s="144"/>
      <c r="F31" s="144"/>
      <c r="G31" s="138"/>
      <c r="J31" s="138"/>
      <c r="L31" s="146"/>
      <c r="O31" s="138"/>
      <c r="Q31" s="143"/>
    </row>
    <row r="32" spans="1:17" ht="15.75" customHeight="1" x14ac:dyDescent="0.25">
      <c r="A32" s="138"/>
      <c r="B32" s="144" t="s">
        <v>324</v>
      </c>
      <c r="C32" s="138" t="s">
        <v>330</v>
      </c>
      <c r="D32" s="145"/>
      <c r="E32" s="144"/>
      <c r="F32" s="144"/>
      <c r="G32" s="138"/>
      <c r="J32" s="138"/>
      <c r="L32" s="146"/>
      <c r="O32" s="138"/>
      <c r="Q32" s="143"/>
    </row>
    <row r="33" spans="1:17" ht="15.75" customHeight="1" x14ac:dyDescent="0.25">
      <c r="A33" s="138"/>
      <c r="B33" s="144" t="s">
        <v>327</v>
      </c>
      <c r="C33" s="138" t="s">
        <v>332</v>
      </c>
      <c r="D33" s="145"/>
      <c r="E33" s="144"/>
      <c r="F33" s="144"/>
      <c r="G33" s="138"/>
      <c r="L33" s="146"/>
      <c r="Q33" s="143"/>
    </row>
    <row r="34" spans="1:17" ht="15.75" customHeight="1" x14ac:dyDescent="0.25">
      <c r="A34" s="138"/>
      <c r="B34" s="144" t="s">
        <v>333</v>
      </c>
      <c r="C34" s="138" t="s">
        <v>334</v>
      </c>
      <c r="D34" s="145"/>
      <c r="E34" s="144"/>
      <c r="F34" s="144"/>
      <c r="G34" s="138"/>
      <c r="J34" s="138"/>
      <c r="L34" s="146"/>
      <c r="Q34" s="143"/>
    </row>
    <row r="35" spans="1:17" ht="15.75" customHeight="1" x14ac:dyDescent="0.25">
      <c r="A35" s="138"/>
      <c r="B35" s="144" t="s">
        <v>335</v>
      </c>
      <c r="C35" s="138" t="s">
        <v>336</v>
      </c>
      <c r="D35" s="145"/>
      <c r="E35" s="144"/>
      <c r="F35" s="144"/>
      <c r="G35" s="138"/>
      <c r="J35" s="138"/>
      <c r="L35" s="146"/>
      <c r="Q35" s="143"/>
    </row>
    <row r="36" spans="1:17" ht="15.75" customHeight="1" x14ac:dyDescent="0.25">
      <c r="A36" s="138"/>
      <c r="B36" s="144" t="s">
        <v>337</v>
      </c>
      <c r="C36" s="138" t="s">
        <v>338</v>
      </c>
      <c r="D36" s="145"/>
      <c r="E36" s="144"/>
      <c r="F36" s="144"/>
      <c r="G36" s="138"/>
      <c r="L36" s="146"/>
      <c r="Q36" s="143"/>
    </row>
    <row r="37" spans="1:17" ht="15.75" customHeight="1" x14ac:dyDescent="0.25">
      <c r="A37" s="138"/>
      <c r="B37" s="144" t="s">
        <v>339</v>
      </c>
      <c r="C37" s="138" t="s">
        <v>340</v>
      </c>
      <c r="D37" s="145"/>
      <c r="E37" s="144"/>
      <c r="F37" s="144"/>
      <c r="G37" s="138"/>
      <c r="L37" s="146"/>
      <c r="Q37" s="143"/>
    </row>
    <row r="38" spans="1:17" ht="15.75" customHeight="1" x14ac:dyDescent="0.25">
      <c r="A38" s="138"/>
      <c r="B38" s="144" t="s">
        <v>341</v>
      </c>
      <c r="C38" s="138" t="s">
        <v>342</v>
      </c>
      <c r="D38" s="145"/>
      <c r="E38" s="144"/>
      <c r="F38" s="144"/>
      <c r="G38" s="138"/>
      <c r="L38" s="146"/>
      <c r="Q38" s="143"/>
    </row>
    <row r="39" spans="1:17" ht="15.75" customHeight="1" x14ac:dyDescent="0.25">
      <c r="A39" s="138"/>
      <c r="B39" s="144" t="s">
        <v>343</v>
      </c>
      <c r="C39" s="138" t="s">
        <v>344</v>
      </c>
      <c r="D39" s="145"/>
      <c r="E39" s="144"/>
      <c r="F39" s="144"/>
      <c r="G39" s="138"/>
      <c r="L39" s="146"/>
      <c r="Q39" s="143"/>
    </row>
    <row r="40" spans="1:17" ht="15.75" customHeight="1" x14ac:dyDescent="0.25">
      <c r="A40" s="138"/>
      <c r="B40" s="144" t="s">
        <v>345</v>
      </c>
      <c r="C40" s="138" t="s">
        <v>346</v>
      </c>
      <c r="D40" s="145"/>
      <c r="E40" s="144"/>
      <c r="F40" s="144"/>
      <c r="G40" s="138"/>
      <c r="L40" s="146"/>
      <c r="Q40" s="143"/>
    </row>
    <row r="41" spans="1:17" ht="15.75" customHeight="1" x14ac:dyDescent="0.25">
      <c r="A41" s="138"/>
      <c r="B41" s="138" t="s">
        <v>331</v>
      </c>
      <c r="C41" s="138" t="s">
        <v>347</v>
      </c>
      <c r="D41" s="145"/>
      <c r="E41" s="144"/>
      <c r="F41" s="144"/>
      <c r="G41" s="138"/>
      <c r="L41" s="146"/>
      <c r="Q41" s="143"/>
    </row>
    <row r="42" spans="1:17" ht="15.75" customHeight="1" x14ac:dyDescent="0.25">
      <c r="A42" s="138"/>
      <c r="B42" s="144" t="s">
        <v>348</v>
      </c>
      <c r="C42" s="138" t="s">
        <v>349</v>
      </c>
      <c r="D42" s="145"/>
      <c r="E42" s="144"/>
      <c r="F42" s="144"/>
      <c r="G42" s="138"/>
      <c r="L42" s="146"/>
      <c r="Q42" s="143"/>
    </row>
    <row r="43" spans="1:17" ht="15.75" customHeight="1" x14ac:dyDescent="0.25">
      <c r="A43" s="138"/>
      <c r="B43" s="144" t="s">
        <v>350</v>
      </c>
      <c r="C43" s="138" t="s">
        <v>270</v>
      </c>
      <c r="D43" s="145"/>
      <c r="E43" s="144"/>
      <c r="F43" s="144"/>
      <c r="G43" s="138"/>
      <c r="L43" s="146"/>
      <c r="Q43" s="143"/>
    </row>
    <row r="44" spans="1:17" ht="15.75" customHeight="1" x14ac:dyDescent="0.25">
      <c r="A44" s="138"/>
      <c r="B44" s="144" t="s">
        <v>351</v>
      </c>
      <c r="D44" s="145"/>
      <c r="E44" s="144"/>
      <c r="F44" s="144"/>
      <c r="G44" s="138"/>
      <c r="L44" s="146"/>
      <c r="Q44" s="143"/>
    </row>
    <row r="45" spans="1:17" ht="15.75" customHeight="1" x14ac:dyDescent="0.25">
      <c r="A45" s="138"/>
      <c r="B45" s="144" t="s">
        <v>352</v>
      </c>
      <c r="D45" s="145"/>
      <c r="E45" s="144"/>
      <c r="F45" s="144"/>
      <c r="G45" s="138"/>
      <c r="L45" s="146"/>
      <c r="Q45" s="143"/>
    </row>
    <row r="46" spans="1:17" ht="15.75" customHeight="1" x14ac:dyDescent="0.25">
      <c r="A46" s="138"/>
      <c r="B46" s="138"/>
      <c r="D46" s="145"/>
      <c r="E46" s="144"/>
      <c r="F46" s="144"/>
      <c r="G46" s="138"/>
      <c r="L46" s="146"/>
      <c r="Q46" s="143"/>
    </row>
    <row r="47" spans="1:17" ht="15.75" customHeight="1" x14ac:dyDescent="0.25">
      <c r="A47" s="138"/>
      <c r="B47" s="138"/>
      <c r="D47" s="145"/>
      <c r="E47" s="144"/>
      <c r="F47" s="144"/>
      <c r="G47" s="138"/>
      <c r="L47" s="146"/>
      <c r="Q47" s="143"/>
    </row>
    <row r="48" spans="1:17" ht="15.75" customHeight="1" x14ac:dyDescent="0.25">
      <c r="A48" s="138"/>
      <c r="B48" s="138"/>
      <c r="D48" s="145"/>
      <c r="E48" s="144"/>
      <c r="F48" s="144"/>
      <c r="G48" s="138"/>
      <c r="L48" s="146"/>
      <c r="Q48" s="143"/>
    </row>
    <row r="49" spans="1:17" ht="15.75" customHeight="1" x14ac:dyDescent="0.25">
      <c r="A49" s="138"/>
      <c r="B49" s="138"/>
      <c r="D49" s="145"/>
      <c r="E49" s="144"/>
      <c r="F49" s="144"/>
      <c r="G49" s="138"/>
      <c r="L49" s="146"/>
      <c r="Q49" s="143"/>
    </row>
    <row r="50" spans="1:17" ht="15.75" customHeight="1" x14ac:dyDescent="0.25">
      <c r="A50" s="138"/>
      <c r="B50" s="138"/>
      <c r="D50" s="145"/>
      <c r="E50" s="144"/>
      <c r="F50" s="144"/>
      <c r="G50" s="138"/>
      <c r="L50" s="146"/>
      <c r="Q50" s="143"/>
    </row>
    <row r="51" spans="1:17" ht="15.75" customHeight="1" x14ac:dyDescent="0.25">
      <c r="A51" s="138"/>
      <c r="B51" s="138"/>
      <c r="D51" s="145"/>
      <c r="E51" s="144"/>
      <c r="F51" s="144"/>
      <c r="G51" s="138"/>
      <c r="L51" s="146"/>
      <c r="Q51" s="143"/>
    </row>
    <row r="52" spans="1:17" ht="15.75" customHeight="1" x14ac:dyDescent="0.25">
      <c r="A52" s="138"/>
      <c r="B52" s="138"/>
      <c r="D52" s="144"/>
      <c r="E52" s="144"/>
      <c r="F52" s="144"/>
      <c r="G52" s="138"/>
      <c r="L52" s="146"/>
      <c r="Q52" s="143"/>
    </row>
    <row r="53" spans="1:17" ht="15.75" customHeight="1" x14ac:dyDescent="0.25">
      <c r="A53" s="138"/>
      <c r="B53" s="138"/>
      <c r="D53" s="144"/>
      <c r="E53" s="144"/>
      <c r="F53" s="144"/>
      <c r="G53" s="138"/>
      <c r="L53" s="146"/>
      <c r="Q53" s="143"/>
    </row>
    <row r="54" spans="1:17" ht="15.75" customHeight="1" x14ac:dyDescent="0.25">
      <c r="A54" s="138"/>
      <c r="B54" s="138"/>
      <c r="D54" s="144"/>
      <c r="E54" s="144"/>
      <c r="F54" s="144"/>
      <c r="G54" s="138"/>
      <c r="L54" s="146"/>
      <c r="Q54" s="143"/>
    </row>
    <row r="55" spans="1:17" ht="15.75" customHeight="1" x14ac:dyDescent="0.25">
      <c r="A55" s="138"/>
      <c r="B55" s="138"/>
      <c r="D55" s="145"/>
      <c r="E55" s="144"/>
      <c r="F55" s="144"/>
      <c r="G55" s="138"/>
      <c r="L55" s="146"/>
      <c r="Q55" s="143"/>
    </row>
    <row r="56" spans="1:17" ht="15.75" customHeight="1" x14ac:dyDescent="0.25">
      <c r="A56" s="138"/>
      <c r="B56" s="138"/>
      <c r="D56" s="145"/>
      <c r="E56" s="144"/>
      <c r="F56" s="144"/>
      <c r="G56" s="138"/>
      <c r="L56" s="146"/>
      <c r="Q56" s="143"/>
    </row>
    <row r="57" spans="1:17" ht="15.75" customHeight="1" x14ac:dyDescent="0.25">
      <c r="A57" s="138"/>
      <c r="B57" s="138"/>
      <c r="D57" s="145"/>
      <c r="E57" s="144"/>
      <c r="F57" s="144"/>
      <c r="G57" s="138"/>
      <c r="L57" s="146"/>
      <c r="Q57" s="143"/>
    </row>
    <row r="58" spans="1:17" ht="15.75" customHeight="1" x14ac:dyDescent="0.25">
      <c r="A58" s="138"/>
      <c r="B58" s="138"/>
      <c r="D58" s="145"/>
      <c r="E58" s="144"/>
      <c r="F58" s="144"/>
      <c r="G58" s="138"/>
      <c r="L58" s="146"/>
      <c r="Q58" s="143"/>
    </row>
    <row r="59" spans="1:17" ht="15.75" customHeight="1" x14ac:dyDescent="0.25">
      <c r="A59" s="138"/>
      <c r="B59" s="138"/>
      <c r="D59" s="145"/>
      <c r="E59" s="144"/>
      <c r="F59" s="144"/>
      <c r="G59" s="138"/>
      <c r="L59" s="146"/>
      <c r="Q59" s="143"/>
    </row>
    <row r="60" spans="1:17" ht="15.75" customHeight="1" x14ac:dyDescent="0.25">
      <c r="A60" s="138"/>
      <c r="B60" s="138"/>
      <c r="D60" s="145"/>
      <c r="E60" s="144"/>
      <c r="F60" s="144"/>
      <c r="G60" s="138"/>
      <c r="L60" s="146"/>
      <c r="Q60" s="143"/>
    </row>
    <row r="61" spans="1:17" ht="15.75" customHeight="1" x14ac:dyDescent="0.25">
      <c r="A61" s="138"/>
      <c r="B61" s="138"/>
      <c r="D61" s="145"/>
      <c r="E61" s="144"/>
      <c r="F61" s="144"/>
      <c r="G61" s="138"/>
      <c r="L61" s="146"/>
      <c r="Q61" s="143"/>
    </row>
    <row r="62" spans="1:17" ht="15.75" customHeight="1" x14ac:dyDescent="0.25">
      <c r="A62" s="138"/>
      <c r="B62" s="138"/>
      <c r="D62" s="145"/>
      <c r="E62" s="144"/>
      <c r="F62" s="144"/>
      <c r="G62" s="138"/>
      <c r="L62" s="146"/>
      <c r="Q62" s="143"/>
    </row>
    <row r="63" spans="1:17" ht="15.75" customHeight="1" x14ac:dyDescent="0.25">
      <c r="A63" s="138"/>
      <c r="B63" s="138"/>
      <c r="D63" s="145"/>
      <c r="E63" s="144"/>
      <c r="F63" s="144"/>
      <c r="G63" s="138"/>
      <c r="L63" s="146"/>
      <c r="Q63" s="143"/>
    </row>
    <row r="64" spans="1:17" ht="15.75" customHeight="1" x14ac:dyDescent="0.25">
      <c r="A64" s="138"/>
      <c r="B64" s="138"/>
      <c r="D64" s="145"/>
      <c r="E64" s="144"/>
      <c r="F64" s="144"/>
      <c r="G64" s="138"/>
      <c r="L64" s="146"/>
      <c r="Q64" s="143"/>
    </row>
    <row r="65" spans="1:17" ht="15.75" customHeight="1" x14ac:dyDescent="0.25">
      <c r="A65" s="138"/>
      <c r="B65" s="138"/>
      <c r="D65" s="145"/>
      <c r="E65" s="144"/>
      <c r="F65" s="144"/>
      <c r="G65" s="138"/>
      <c r="L65" s="146"/>
      <c r="Q65" s="143"/>
    </row>
    <row r="66" spans="1:17" ht="15.75" customHeight="1" x14ac:dyDescent="0.25">
      <c r="A66" s="138"/>
      <c r="B66" s="138"/>
      <c r="D66" s="145"/>
      <c r="E66" s="144"/>
      <c r="F66" s="144"/>
      <c r="G66" s="138"/>
      <c r="L66" s="146"/>
      <c r="Q66" s="143"/>
    </row>
    <row r="67" spans="1:17" ht="15.75" customHeight="1" x14ac:dyDescent="0.25">
      <c r="A67" s="138"/>
      <c r="B67" s="138"/>
      <c r="D67" s="145"/>
      <c r="E67" s="144"/>
      <c r="F67" s="144"/>
      <c r="G67" s="138"/>
    </row>
    <row r="68" spans="1:17" ht="15.75" customHeight="1" x14ac:dyDescent="0.25">
      <c r="A68" s="138"/>
      <c r="B68" s="138"/>
      <c r="D68" s="145"/>
      <c r="E68" s="144"/>
      <c r="F68" s="144"/>
      <c r="G68" s="138"/>
    </row>
    <row r="69" spans="1:17" ht="15.75" customHeight="1" x14ac:dyDescent="0.25">
      <c r="A69" s="138"/>
      <c r="B69" s="138"/>
      <c r="D69" s="145"/>
      <c r="E69" s="144"/>
      <c r="F69" s="144"/>
      <c r="G69" s="138"/>
    </row>
    <row r="70" spans="1:17" ht="15.75" customHeight="1" x14ac:dyDescent="0.25">
      <c r="A70" s="138"/>
      <c r="B70" s="138"/>
      <c r="D70" s="145"/>
      <c r="E70" s="144"/>
      <c r="F70" s="144"/>
      <c r="G70" s="138"/>
    </row>
    <row r="71" spans="1:17" ht="15.75" customHeight="1" x14ac:dyDescent="0.25">
      <c r="A71" s="138"/>
      <c r="B71" s="138"/>
      <c r="D71" s="145"/>
      <c r="E71" s="144"/>
      <c r="F71" s="144"/>
      <c r="G71" s="138"/>
    </row>
    <row r="72" spans="1:17" ht="15.75" customHeight="1" x14ac:dyDescent="0.25">
      <c r="A72" s="138"/>
      <c r="B72" s="138"/>
      <c r="D72" s="145"/>
      <c r="E72" s="144"/>
      <c r="F72" s="144"/>
      <c r="G72" s="138"/>
    </row>
    <row r="73" spans="1:17" ht="15.75" customHeight="1" x14ac:dyDescent="0.25">
      <c r="A73" s="138"/>
      <c r="B73" s="138"/>
      <c r="D73" s="145"/>
      <c r="E73" s="144"/>
      <c r="F73" s="144"/>
      <c r="G73" s="138"/>
    </row>
    <row r="74" spans="1:17" ht="15.75" customHeight="1" x14ac:dyDescent="0.25">
      <c r="A74" s="138"/>
      <c r="B74" s="138"/>
      <c r="D74" s="145"/>
      <c r="E74" s="144"/>
      <c r="F74" s="144"/>
      <c r="G74" s="138"/>
    </row>
    <row r="75" spans="1:17" ht="15.75" customHeight="1" x14ac:dyDescent="0.25">
      <c r="A75" s="138"/>
      <c r="B75" s="138"/>
      <c r="D75" s="145"/>
      <c r="E75" s="144"/>
      <c r="F75" s="144"/>
      <c r="G75" s="138"/>
    </row>
    <row r="76" spans="1:17" ht="15.75" customHeight="1" x14ac:dyDescent="0.25">
      <c r="A76" s="138"/>
      <c r="B76" s="138"/>
      <c r="D76" s="145"/>
      <c r="E76" s="144"/>
      <c r="F76" s="144"/>
      <c r="G76" s="138"/>
    </row>
    <row r="77" spans="1:17" ht="15.75" customHeight="1" x14ac:dyDescent="0.25">
      <c r="A77" s="138"/>
      <c r="B77" s="138"/>
      <c r="D77" s="145"/>
      <c r="E77" s="144"/>
      <c r="F77" s="144"/>
      <c r="G77" s="138"/>
    </row>
    <row r="78" spans="1:17" ht="15.75" customHeight="1" x14ac:dyDescent="0.25">
      <c r="A78" s="138"/>
      <c r="B78" s="138"/>
      <c r="D78" s="145"/>
      <c r="E78" s="144"/>
      <c r="F78" s="144"/>
      <c r="G78" s="138"/>
    </row>
    <row r="79" spans="1:17" ht="15.75" customHeight="1" x14ac:dyDescent="0.25">
      <c r="A79" s="138"/>
      <c r="B79" s="138"/>
      <c r="D79" s="145"/>
      <c r="E79" s="144"/>
      <c r="F79" s="144"/>
      <c r="G79" s="138"/>
    </row>
    <row r="80" spans="1:17" ht="15.75" customHeight="1" x14ac:dyDescent="0.25">
      <c r="A80" s="138"/>
      <c r="B80" s="138"/>
      <c r="D80" s="145"/>
      <c r="E80" s="144"/>
      <c r="F80" s="144"/>
      <c r="G80" s="138"/>
    </row>
    <row r="81" spans="1:7" ht="15.75" customHeight="1" x14ac:dyDescent="0.25">
      <c r="A81" s="138"/>
      <c r="B81" s="138"/>
      <c r="D81" s="145"/>
      <c r="E81" s="144"/>
      <c r="F81" s="144"/>
      <c r="G81" s="138"/>
    </row>
    <row r="82" spans="1:7" ht="15.75" customHeight="1" x14ac:dyDescent="0.25">
      <c r="A82" s="138"/>
      <c r="B82" s="138"/>
      <c r="D82" s="145"/>
      <c r="E82" s="144"/>
      <c r="F82" s="144"/>
      <c r="G82" s="138"/>
    </row>
    <row r="83" spans="1:7" ht="15.75" customHeight="1" x14ac:dyDescent="0.25">
      <c r="A83" s="138"/>
      <c r="B83" s="138"/>
      <c r="D83" s="145"/>
      <c r="E83" s="144"/>
      <c r="F83" s="144"/>
      <c r="G83" s="138"/>
    </row>
    <row r="84" spans="1:7" ht="15.75" customHeight="1" x14ac:dyDescent="0.25">
      <c r="A84" s="138"/>
      <c r="B84" s="138"/>
      <c r="D84" s="145"/>
      <c r="E84" s="144"/>
      <c r="F84" s="144"/>
      <c r="G84" s="138"/>
    </row>
    <row r="85" spans="1:7" ht="15.75" customHeight="1" x14ac:dyDescent="0.25">
      <c r="A85" s="138"/>
      <c r="B85" s="138"/>
      <c r="D85" s="145"/>
      <c r="E85" s="144"/>
      <c r="F85" s="144"/>
      <c r="G85" s="138"/>
    </row>
    <row r="86" spans="1:7" ht="15.75" customHeight="1" x14ac:dyDescent="0.25">
      <c r="A86" s="138"/>
      <c r="B86" s="138"/>
      <c r="D86" s="145"/>
      <c r="E86" s="144"/>
      <c r="F86" s="144"/>
      <c r="G86" s="138"/>
    </row>
    <row r="87" spans="1:7" ht="15.75" customHeight="1" x14ac:dyDescent="0.25">
      <c r="A87" s="138"/>
      <c r="B87" s="138"/>
      <c r="D87" s="145"/>
      <c r="E87" s="144"/>
      <c r="F87" s="144"/>
      <c r="G87" s="138"/>
    </row>
    <row r="88" spans="1:7" ht="15.75" customHeight="1" x14ac:dyDescent="0.25">
      <c r="A88" s="138"/>
      <c r="B88" s="138"/>
      <c r="D88" s="145"/>
      <c r="E88" s="144"/>
      <c r="F88" s="144"/>
      <c r="G88" s="138"/>
    </row>
    <row r="89" spans="1:7" ht="15.75" customHeight="1" x14ac:dyDescent="0.25">
      <c r="A89" s="138"/>
      <c r="B89" s="138"/>
      <c r="D89" s="145"/>
      <c r="E89" s="144"/>
      <c r="F89" s="144"/>
      <c r="G89" s="138"/>
    </row>
    <row r="90" spans="1:7" ht="15.75" customHeight="1" x14ac:dyDescent="0.25">
      <c r="A90" s="138"/>
      <c r="B90" s="138"/>
      <c r="D90" s="145"/>
      <c r="E90" s="144"/>
      <c r="F90" s="144"/>
      <c r="G90" s="138"/>
    </row>
    <row r="91" spans="1:7" ht="15.75" customHeight="1" x14ac:dyDescent="0.25">
      <c r="A91" s="138"/>
      <c r="B91" s="138"/>
      <c r="D91" s="145"/>
      <c r="E91" s="144"/>
      <c r="F91" s="144"/>
      <c r="G91" s="138"/>
    </row>
    <row r="92" spans="1:7" ht="15.75" customHeight="1" x14ac:dyDescent="0.25">
      <c r="A92" s="138"/>
      <c r="B92" s="138"/>
      <c r="D92" s="145"/>
      <c r="E92" s="144"/>
      <c r="F92" s="144"/>
      <c r="G92" s="138"/>
    </row>
    <row r="93" spans="1:7" ht="15.75" customHeight="1" x14ac:dyDescent="0.25">
      <c r="A93" s="138"/>
      <c r="B93" s="138"/>
      <c r="D93" s="145"/>
      <c r="E93" s="144"/>
      <c r="F93" s="144"/>
      <c r="G93" s="138"/>
    </row>
    <row r="94" spans="1:7" ht="15.75" customHeight="1" x14ac:dyDescent="0.25">
      <c r="A94" s="138"/>
      <c r="B94" s="138"/>
      <c r="D94" s="145"/>
      <c r="E94" s="144"/>
      <c r="F94" s="144"/>
      <c r="G94" s="138"/>
    </row>
    <row r="95" spans="1:7" ht="15.75" customHeight="1" x14ac:dyDescent="0.25">
      <c r="A95" s="138"/>
      <c r="B95" s="138"/>
      <c r="D95" s="145"/>
      <c r="E95" s="144"/>
      <c r="F95" s="144"/>
      <c r="G95" s="138"/>
    </row>
    <row r="96" spans="1:7" ht="15.75" customHeight="1" x14ac:dyDescent="0.25">
      <c r="A96" s="138"/>
      <c r="B96" s="138"/>
      <c r="D96" s="145"/>
      <c r="E96" s="144"/>
      <c r="F96" s="144"/>
      <c r="G96" s="138"/>
    </row>
    <row r="97" spans="1:7" ht="15.75" customHeight="1" x14ac:dyDescent="0.25">
      <c r="A97" s="138"/>
      <c r="B97" s="138"/>
      <c r="D97" s="145"/>
      <c r="E97" s="144"/>
      <c r="F97" s="144"/>
      <c r="G97" s="138"/>
    </row>
    <row r="98" spans="1:7" ht="15.75" customHeight="1" x14ac:dyDescent="0.25">
      <c r="A98" s="138"/>
      <c r="B98" s="138"/>
      <c r="D98" s="145"/>
      <c r="E98" s="144"/>
      <c r="F98" s="144"/>
      <c r="G98" s="138"/>
    </row>
    <row r="99" spans="1:7" ht="15.75" customHeight="1" x14ac:dyDescent="0.25">
      <c r="A99" s="138"/>
      <c r="B99" s="138"/>
      <c r="D99" s="145"/>
      <c r="E99" s="144"/>
      <c r="F99" s="144"/>
      <c r="G99" s="138"/>
    </row>
    <row r="100" spans="1:7" ht="15.75" customHeight="1" x14ac:dyDescent="0.25">
      <c r="A100" s="138"/>
      <c r="B100" s="138"/>
      <c r="D100" s="145"/>
      <c r="E100" s="144"/>
      <c r="F100" s="144"/>
      <c r="G100" s="138"/>
    </row>
    <row r="101" spans="1:7" ht="15.75" customHeight="1" x14ac:dyDescent="0.25">
      <c r="A101" s="138"/>
      <c r="B101" s="138"/>
      <c r="D101" s="145"/>
      <c r="E101" s="144"/>
      <c r="F101" s="144"/>
      <c r="G101" s="138"/>
    </row>
    <row r="102" spans="1:7" ht="15.75" customHeight="1" x14ac:dyDescent="0.25">
      <c r="A102" s="138"/>
      <c r="B102" s="138"/>
      <c r="D102" s="145"/>
      <c r="E102" s="144"/>
      <c r="F102" s="144"/>
      <c r="G102" s="138"/>
    </row>
    <row r="103" spans="1:7" ht="15.75" customHeight="1" x14ac:dyDescent="0.25">
      <c r="A103" s="138"/>
      <c r="B103" s="138"/>
      <c r="D103" s="145"/>
      <c r="E103" s="144"/>
      <c r="F103" s="144"/>
      <c r="G103" s="138"/>
    </row>
    <row r="104" spans="1:7" ht="15.75" customHeight="1" x14ac:dyDescent="0.25">
      <c r="A104" s="138"/>
      <c r="B104" s="138"/>
      <c r="D104" s="145"/>
      <c r="E104" s="144"/>
      <c r="F104" s="144"/>
      <c r="G104" s="138"/>
    </row>
    <row r="105" spans="1:7" ht="15.75" customHeight="1" x14ac:dyDescent="0.25">
      <c r="A105" s="138"/>
      <c r="B105" s="138"/>
      <c r="D105" s="145"/>
      <c r="E105" s="144"/>
      <c r="F105" s="144"/>
      <c r="G105" s="138"/>
    </row>
    <row r="106" spans="1:7" ht="15.75" customHeight="1" x14ac:dyDescent="0.25">
      <c r="A106" s="138"/>
      <c r="B106" s="138"/>
      <c r="D106" s="145"/>
      <c r="E106" s="144"/>
      <c r="F106" s="144"/>
      <c r="G106" s="138"/>
    </row>
    <row r="107" spans="1:7" ht="15.75" customHeight="1" x14ac:dyDescent="0.25">
      <c r="A107" s="138"/>
      <c r="B107" s="138"/>
      <c r="D107" s="145"/>
      <c r="E107" s="144"/>
      <c r="F107" s="144"/>
      <c r="G107" s="138"/>
    </row>
    <row r="108" spans="1:7" ht="15.75" customHeight="1" x14ac:dyDescent="0.25">
      <c r="A108" s="138"/>
      <c r="B108" s="138"/>
      <c r="D108" s="145"/>
      <c r="E108" s="144"/>
      <c r="F108" s="144"/>
      <c r="G108" s="138"/>
    </row>
    <row r="109" spans="1:7" ht="15.75" customHeight="1" x14ac:dyDescent="0.25">
      <c r="A109" s="138"/>
      <c r="B109" s="138"/>
      <c r="D109" s="145"/>
      <c r="E109" s="144"/>
      <c r="F109" s="144"/>
      <c r="G109" s="138"/>
    </row>
    <row r="110" spans="1:7" ht="15.75" customHeight="1" x14ac:dyDescent="0.25">
      <c r="A110" s="138"/>
      <c r="B110" s="138"/>
      <c r="D110" s="145"/>
      <c r="E110" s="144"/>
      <c r="F110" s="144"/>
      <c r="G110" s="138"/>
    </row>
    <row r="111" spans="1:7" ht="15.75" customHeight="1" x14ac:dyDescent="0.25">
      <c r="A111" s="138"/>
      <c r="B111" s="138"/>
      <c r="D111" s="145"/>
      <c r="E111" s="144"/>
      <c r="F111" s="144"/>
      <c r="G111" s="138"/>
    </row>
    <row r="112" spans="1:7" ht="15.75" customHeight="1" x14ac:dyDescent="0.25">
      <c r="A112" s="138"/>
      <c r="B112" s="138"/>
      <c r="D112" s="145"/>
      <c r="E112" s="144"/>
      <c r="F112" s="144"/>
      <c r="G112" s="138"/>
    </row>
    <row r="113" spans="1:7" ht="15.75" customHeight="1" x14ac:dyDescent="0.25">
      <c r="A113" s="138"/>
      <c r="B113" s="138"/>
      <c r="D113" s="145"/>
      <c r="E113" s="144"/>
      <c r="F113" s="144"/>
      <c r="G113" s="138"/>
    </row>
    <row r="114" spans="1:7" ht="15.75" customHeight="1" x14ac:dyDescent="0.25">
      <c r="A114" s="138"/>
      <c r="B114" s="138"/>
      <c r="D114" s="145"/>
      <c r="E114" s="144"/>
      <c r="F114" s="144"/>
      <c r="G114" s="138"/>
    </row>
    <row r="115" spans="1:7" ht="15.75" customHeight="1" x14ac:dyDescent="0.25">
      <c r="A115" s="138"/>
      <c r="B115" s="138"/>
      <c r="D115" s="145"/>
      <c r="E115" s="144"/>
      <c r="F115" s="144"/>
      <c r="G115" s="138"/>
    </row>
    <row r="116" spans="1:7" ht="15.75" customHeight="1" x14ac:dyDescent="0.25">
      <c r="A116" s="138"/>
      <c r="B116" s="138"/>
      <c r="D116" s="145"/>
      <c r="E116" s="144"/>
      <c r="F116" s="144"/>
      <c r="G116" s="138"/>
    </row>
    <row r="117" spans="1:7" ht="15.75" customHeight="1" x14ac:dyDescent="0.25">
      <c r="A117" s="138"/>
      <c r="B117" s="138"/>
      <c r="D117" s="145"/>
      <c r="E117" s="144"/>
      <c r="F117" s="144"/>
      <c r="G117" s="138"/>
    </row>
    <row r="118" spans="1:7" ht="15.75" customHeight="1" x14ac:dyDescent="0.25">
      <c r="A118" s="138"/>
      <c r="B118" s="138"/>
      <c r="D118" s="145"/>
      <c r="E118" s="144"/>
      <c r="F118" s="144"/>
      <c r="G118" s="138"/>
    </row>
    <row r="119" spans="1:7" ht="15.75" customHeight="1" x14ac:dyDescent="0.25">
      <c r="A119" s="138"/>
      <c r="B119" s="138"/>
      <c r="D119" s="145"/>
      <c r="E119" s="144"/>
      <c r="F119" s="144"/>
      <c r="G119" s="138"/>
    </row>
    <row r="120" spans="1:7" ht="15.75" customHeight="1" x14ac:dyDescent="0.25">
      <c r="A120" s="138"/>
      <c r="B120" s="138"/>
      <c r="D120" s="145"/>
      <c r="E120" s="144"/>
      <c r="F120" s="144"/>
      <c r="G120" s="138"/>
    </row>
    <row r="121" spans="1:7" ht="15.75" customHeight="1" x14ac:dyDescent="0.25">
      <c r="A121" s="138"/>
      <c r="B121" s="138"/>
      <c r="D121" s="145"/>
      <c r="E121" s="144"/>
      <c r="F121" s="144"/>
      <c r="G121" s="138"/>
    </row>
    <row r="122" spans="1:7" ht="15.75" customHeight="1" x14ac:dyDescent="0.25">
      <c r="A122" s="138"/>
      <c r="B122" s="138"/>
      <c r="D122" s="145"/>
      <c r="E122" s="144"/>
      <c r="F122" s="144"/>
      <c r="G122" s="138"/>
    </row>
    <row r="123" spans="1:7" ht="15.75" customHeight="1" x14ac:dyDescent="0.25">
      <c r="A123" s="138"/>
      <c r="B123" s="138"/>
      <c r="D123" s="145"/>
      <c r="E123" s="144"/>
      <c r="F123" s="144"/>
      <c r="G123" s="138"/>
    </row>
    <row r="124" spans="1:7" ht="15.75" customHeight="1" x14ac:dyDescent="0.25">
      <c r="A124" s="138"/>
      <c r="B124" s="138"/>
      <c r="D124" s="145"/>
      <c r="E124" s="144"/>
      <c r="F124" s="144"/>
      <c r="G124" s="138"/>
    </row>
    <row r="125" spans="1:7" ht="15.75" customHeight="1" x14ac:dyDescent="0.25">
      <c r="A125" s="138"/>
      <c r="B125" s="138"/>
      <c r="D125" s="145"/>
      <c r="E125" s="144"/>
      <c r="F125" s="144"/>
      <c r="G125" s="138"/>
    </row>
    <row r="126" spans="1:7" ht="15.75" customHeight="1" x14ac:dyDescent="0.25">
      <c r="A126" s="138"/>
      <c r="B126" s="138"/>
      <c r="D126" s="145"/>
      <c r="E126" s="144"/>
      <c r="F126" s="144"/>
      <c r="G126" s="138"/>
    </row>
    <row r="127" spans="1:7" ht="15.75" customHeight="1" x14ac:dyDescent="0.25">
      <c r="A127" s="138"/>
      <c r="B127" s="138"/>
      <c r="D127" s="145"/>
      <c r="E127" s="144"/>
      <c r="F127" s="144"/>
      <c r="G127" s="138"/>
    </row>
    <row r="128" spans="1:7" ht="15.75" customHeight="1" x14ac:dyDescent="0.25">
      <c r="A128" s="138"/>
      <c r="B128" s="138"/>
      <c r="D128" s="145"/>
      <c r="E128" s="144"/>
      <c r="F128" s="144"/>
      <c r="G128" s="138"/>
    </row>
    <row r="129" spans="1:7" ht="15.75" customHeight="1" x14ac:dyDescent="0.25">
      <c r="A129" s="138"/>
      <c r="B129" s="138"/>
      <c r="D129" s="145"/>
      <c r="E129" s="144"/>
      <c r="F129" s="144"/>
      <c r="G129" s="138"/>
    </row>
    <row r="130" spans="1:7" ht="15.75" customHeight="1" x14ac:dyDescent="0.25">
      <c r="A130" s="138"/>
      <c r="B130" s="138"/>
      <c r="D130" s="145"/>
      <c r="E130" s="144"/>
      <c r="F130" s="144"/>
      <c r="G130" s="138"/>
    </row>
    <row r="131" spans="1:7" ht="15.75" customHeight="1" x14ac:dyDescent="0.25">
      <c r="A131" s="138"/>
      <c r="B131" s="138"/>
      <c r="D131" s="145"/>
      <c r="E131" s="144"/>
      <c r="F131" s="144"/>
      <c r="G131" s="138"/>
    </row>
    <row r="132" spans="1:7" ht="15.75" customHeight="1" x14ac:dyDescent="0.25">
      <c r="A132" s="138"/>
      <c r="B132" s="138"/>
      <c r="D132" s="145"/>
      <c r="E132" s="144"/>
      <c r="F132" s="144"/>
      <c r="G132" s="138"/>
    </row>
    <row r="133" spans="1:7" ht="15.75" customHeight="1" x14ac:dyDescent="0.25">
      <c r="A133" s="138"/>
      <c r="B133" s="138"/>
      <c r="D133" s="145"/>
      <c r="E133" s="144"/>
      <c r="F133" s="144"/>
      <c r="G133" s="138"/>
    </row>
    <row r="134" spans="1:7" ht="15.75" customHeight="1" x14ac:dyDescent="0.25">
      <c r="A134" s="138"/>
      <c r="B134" s="138"/>
      <c r="D134" s="145"/>
      <c r="E134" s="144"/>
      <c r="F134" s="144"/>
      <c r="G134" s="138"/>
    </row>
    <row r="135" spans="1:7" ht="15.75" customHeight="1" x14ac:dyDescent="0.25">
      <c r="A135" s="138"/>
      <c r="B135" s="138"/>
      <c r="D135" s="145"/>
      <c r="E135" s="144"/>
      <c r="F135" s="144"/>
      <c r="G135" s="138"/>
    </row>
    <row r="136" spans="1:7" ht="15.75" customHeight="1" x14ac:dyDescent="0.25">
      <c r="A136" s="138"/>
      <c r="B136" s="138"/>
      <c r="D136" s="145"/>
      <c r="E136" s="144"/>
      <c r="F136" s="144"/>
      <c r="G136" s="138"/>
    </row>
    <row r="137" spans="1:7" ht="15.75" customHeight="1" x14ac:dyDescent="0.25">
      <c r="A137" s="138"/>
      <c r="B137" s="138"/>
      <c r="D137" s="145"/>
      <c r="E137" s="144"/>
      <c r="F137" s="144"/>
      <c r="G137" s="138"/>
    </row>
    <row r="138" spans="1:7" ht="15.75" customHeight="1" x14ac:dyDescent="0.25">
      <c r="A138" s="138"/>
      <c r="B138" s="138"/>
      <c r="D138" s="145"/>
      <c r="E138" s="144"/>
      <c r="F138" s="144"/>
      <c r="G138" s="138"/>
    </row>
    <row r="139" spans="1:7" ht="15.75" customHeight="1" x14ac:dyDescent="0.25">
      <c r="A139" s="138"/>
      <c r="B139" s="138"/>
      <c r="D139" s="145"/>
      <c r="E139" s="144"/>
      <c r="F139" s="144"/>
      <c r="G139" s="138"/>
    </row>
    <row r="140" spans="1:7" ht="15.75" customHeight="1" x14ac:dyDescent="0.25">
      <c r="A140" s="138"/>
      <c r="B140" s="138"/>
      <c r="D140" s="145"/>
      <c r="E140" s="144"/>
      <c r="F140" s="144"/>
      <c r="G140" s="138"/>
    </row>
    <row r="141" spans="1:7" ht="15.75" customHeight="1" x14ac:dyDescent="0.25">
      <c r="A141" s="138"/>
      <c r="B141" s="138"/>
      <c r="D141" s="145"/>
      <c r="E141" s="144"/>
      <c r="F141" s="144"/>
      <c r="G141" s="138"/>
    </row>
    <row r="142" spans="1:7" ht="15.75" customHeight="1" x14ac:dyDescent="0.25">
      <c r="A142" s="138"/>
      <c r="B142" s="138"/>
      <c r="D142" s="145"/>
      <c r="E142" s="144"/>
      <c r="F142" s="144"/>
      <c r="G142" s="138"/>
    </row>
    <row r="143" spans="1:7" ht="15.75" customHeight="1" x14ac:dyDescent="0.25">
      <c r="A143" s="138"/>
      <c r="B143" s="138"/>
      <c r="D143" s="145"/>
      <c r="E143" s="144"/>
      <c r="F143" s="144"/>
      <c r="G143" s="138"/>
    </row>
    <row r="144" spans="1:7" ht="15.75" customHeight="1" x14ac:dyDescent="0.25">
      <c r="A144" s="138"/>
      <c r="B144" s="138"/>
      <c r="D144" s="145"/>
      <c r="E144" s="144"/>
      <c r="F144" s="144"/>
      <c r="G144" s="138"/>
    </row>
    <row r="145" spans="1:7" ht="15.75" customHeight="1" x14ac:dyDescent="0.25">
      <c r="A145" s="138"/>
      <c r="B145" s="138"/>
      <c r="D145" s="145"/>
      <c r="E145" s="144"/>
      <c r="F145" s="144"/>
      <c r="G145" s="138"/>
    </row>
    <row r="146" spans="1:7" ht="15.75" customHeight="1" x14ac:dyDescent="0.25">
      <c r="A146" s="138"/>
      <c r="B146" s="138"/>
      <c r="D146" s="145"/>
      <c r="E146" s="144"/>
      <c r="F146" s="144"/>
      <c r="G146" s="138"/>
    </row>
    <row r="147" spans="1:7" ht="15.75" customHeight="1" x14ac:dyDescent="0.25">
      <c r="A147" s="138"/>
      <c r="B147" s="138"/>
      <c r="D147" s="145"/>
      <c r="E147" s="144"/>
      <c r="F147" s="144"/>
      <c r="G147" s="138"/>
    </row>
    <row r="148" spans="1:7" ht="15.75" customHeight="1" x14ac:dyDescent="0.25">
      <c r="A148" s="138"/>
      <c r="B148" s="138"/>
      <c r="D148" s="145"/>
      <c r="E148" s="144"/>
      <c r="F148" s="144"/>
      <c r="G148" s="138"/>
    </row>
    <row r="149" spans="1:7" ht="15.75" customHeight="1" x14ac:dyDescent="0.25">
      <c r="A149" s="138"/>
      <c r="B149" s="138"/>
      <c r="D149" s="145"/>
      <c r="E149" s="144"/>
      <c r="F149" s="144"/>
      <c r="G149" s="138"/>
    </row>
    <row r="150" spans="1:7" ht="15.75" customHeight="1" x14ac:dyDescent="0.25">
      <c r="A150" s="138"/>
      <c r="B150" s="138"/>
      <c r="D150" s="145"/>
      <c r="E150" s="144"/>
      <c r="F150" s="144"/>
      <c r="G150" s="138"/>
    </row>
    <row r="151" spans="1:7" ht="15.75" customHeight="1" x14ac:dyDescent="0.25">
      <c r="A151" s="138"/>
      <c r="B151" s="138"/>
      <c r="D151" s="145"/>
      <c r="E151" s="144"/>
      <c r="F151" s="144"/>
      <c r="G151" s="138"/>
    </row>
    <row r="152" spans="1:7" ht="15.75" customHeight="1" x14ac:dyDescent="0.25">
      <c r="A152" s="138"/>
      <c r="B152" s="138"/>
      <c r="D152" s="145"/>
      <c r="E152" s="144"/>
      <c r="F152" s="144"/>
      <c r="G152" s="138"/>
    </row>
    <row r="153" spans="1:7" ht="15.75" customHeight="1" x14ac:dyDescent="0.25">
      <c r="A153" s="138"/>
      <c r="B153" s="138"/>
      <c r="D153" s="145"/>
      <c r="E153" s="144"/>
      <c r="F153" s="144"/>
      <c r="G153" s="138"/>
    </row>
    <row r="154" spans="1:7" ht="15.75" customHeight="1" x14ac:dyDescent="0.25">
      <c r="A154" s="138"/>
      <c r="B154" s="138"/>
      <c r="D154" s="145"/>
      <c r="E154" s="144"/>
      <c r="F154" s="144"/>
      <c r="G154" s="138"/>
    </row>
    <row r="155" spans="1:7" ht="15.75" customHeight="1" x14ac:dyDescent="0.25">
      <c r="A155" s="138"/>
      <c r="B155" s="138"/>
      <c r="D155" s="145"/>
      <c r="E155" s="144"/>
      <c r="F155" s="144"/>
      <c r="G155" s="138"/>
    </row>
    <row r="156" spans="1:7" ht="15.75" customHeight="1" x14ac:dyDescent="0.25">
      <c r="A156" s="138"/>
      <c r="B156" s="138"/>
      <c r="D156" s="145"/>
      <c r="E156" s="144"/>
      <c r="F156" s="144"/>
      <c r="G156" s="138"/>
    </row>
    <row r="157" spans="1:7" ht="15.75" customHeight="1" x14ac:dyDescent="0.25">
      <c r="A157" s="138"/>
      <c r="B157" s="138"/>
      <c r="D157" s="145"/>
      <c r="E157" s="144"/>
      <c r="F157" s="144"/>
      <c r="G157" s="138"/>
    </row>
    <row r="158" spans="1:7" ht="15.75" customHeight="1" x14ac:dyDescent="0.25">
      <c r="A158" s="138"/>
      <c r="B158" s="138"/>
      <c r="D158" s="145"/>
      <c r="E158" s="144"/>
      <c r="F158" s="144"/>
      <c r="G158" s="138"/>
    </row>
    <row r="159" spans="1:7" ht="15.75" customHeight="1" x14ac:dyDescent="0.25">
      <c r="A159" s="138"/>
      <c r="B159" s="138"/>
      <c r="D159" s="145"/>
      <c r="E159" s="144"/>
      <c r="F159" s="144"/>
      <c r="G159" s="138"/>
    </row>
    <row r="160" spans="1:7" ht="15.75" customHeight="1" x14ac:dyDescent="0.25">
      <c r="A160" s="138"/>
      <c r="B160" s="138"/>
      <c r="D160" s="145"/>
      <c r="E160" s="144"/>
      <c r="F160" s="144"/>
      <c r="G160" s="138"/>
    </row>
    <row r="161" spans="1:7" ht="15.75" customHeight="1" x14ac:dyDescent="0.25">
      <c r="A161" s="138"/>
      <c r="B161" s="138"/>
      <c r="D161" s="145"/>
      <c r="E161" s="144"/>
      <c r="F161" s="144"/>
      <c r="G161" s="138"/>
    </row>
    <row r="162" spans="1:7" ht="15.75" customHeight="1" x14ac:dyDescent="0.25">
      <c r="A162" s="138"/>
      <c r="B162" s="138"/>
      <c r="D162" s="145"/>
      <c r="E162" s="144"/>
      <c r="F162" s="144"/>
      <c r="G162" s="138"/>
    </row>
    <row r="163" spans="1:7" ht="15.75" customHeight="1" x14ac:dyDescent="0.25">
      <c r="A163" s="138"/>
      <c r="B163" s="138"/>
      <c r="D163" s="145"/>
      <c r="E163" s="144"/>
      <c r="F163" s="144"/>
      <c r="G163" s="138"/>
    </row>
    <row r="164" spans="1:7" ht="15.75" customHeight="1" x14ac:dyDescent="0.25">
      <c r="A164" s="138"/>
      <c r="B164" s="138"/>
      <c r="D164" s="145"/>
      <c r="E164" s="144"/>
      <c r="F164" s="144"/>
      <c r="G164" s="138"/>
    </row>
    <row r="165" spans="1:7" ht="15.75" customHeight="1" x14ac:dyDescent="0.25">
      <c r="A165" s="138"/>
      <c r="B165" s="138"/>
      <c r="D165" s="145"/>
      <c r="E165" s="144"/>
      <c r="F165" s="144"/>
      <c r="G165" s="138"/>
    </row>
    <row r="166" spans="1:7" ht="15.75" customHeight="1" x14ac:dyDescent="0.25">
      <c r="A166" s="138"/>
      <c r="B166" s="138"/>
      <c r="D166" s="145"/>
      <c r="E166" s="144"/>
      <c r="F166" s="144"/>
      <c r="G166" s="138"/>
    </row>
    <row r="167" spans="1:7" ht="15.75" customHeight="1" x14ac:dyDescent="0.25">
      <c r="A167" s="138"/>
      <c r="B167" s="138"/>
      <c r="D167" s="145"/>
      <c r="E167" s="144"/>
      <c r="F167" s="144"/>
      <c r="G167" s="138"/>
    </row>
    <row r="168" spans="1:7" ht="15.75" customHeight="1" x14ac:dyDescent="0.25">
      <c r="A168" s="138"/>
      <c r="B168" s="138"/>
      <c r="D168" s="145"/>
      <c r="E168" s="144"/>
      <c r="F168" s="144"/>
      <c r="G168" s="138"/>
    </row>
    <row r="169" spans="1:7" ht="15.75" customHeight="1" x14ac:dyDescent="0.25">
      <c r="A169" s="138"/>
      <c r="B169" s="138"/>
      <c r="D169" s="145"/>
      <c r="E169" s="144"/>
      <c r="F169" s="144"/>
      <c r="G169" s="138"/>
    </row>
    <row r="170" spans="1:7" ht="15.75" customHeight="1" x14ac:dyDescent="0.25">
      <c r="A170" s="138"/>
      <c r="B170" s="138"/>
      <c r="D170" s="145"/>
      <c r="E170" s="144"/>
      <c r="F170" s="144"/>
      <c r="G170" s="138"/>
    </row>
    <row r="171" spans="1:7" ht="15.75" customHeight="1" x14ac:dyDescent="0.25">
      <c r="A171" s="138"/>
      <c r="B171" s="138"/>
      <c r="D171" s="145"/>
      <c r="E171" s="144"/>
      <c r="F171" s="144"/>
      <c r="G171" s="138"/>
    </row>
    <row r="172" spans="1:7" ht="15.75" customHeight="1" x14ac:dyDescent="0.25">
      <c r="A172" s="138"/>
      <c r="B172" s="138"/>
      <c r="D172" s="145"/>
      <c r="E172" s="144"/>
      <c r="F172" s="144"/>
      <c r="G172" s="138"/>
    </row>
    <row r="173" spans="1:7" ht="15.75" customHeight="1" x14ac:dyDescent="0.25">
      <c r="A173" s="138"/>
      <c r="B173" s="138"/>
      <c r="D173" s="145"/>
      <c r="E173" s="144"/>
      <c r="F173" s="144"/>
      <c r="G173" s="138"/>
    </row>
    <row r="174" spans="1:7" ht="15.75" customHeight="1" x14ac:dyDescent="0.25">
      <c r="A174" s="138"/>
      <c r="B174" s="138"/>
      <c r="D174" s="145"/>
      <c r="E174" s="144"/>
      <c r="F174" s="144"/>
      <c r="G174" s="138"/>
    </row>
    <row r="175" spans="1:7" ht="15.75" customHeight="1" x14ac:dyDescent="0.25">
      <c r="A175" s="138"/>
      <c r="B175" s="138"/>
      <c r="D175" s="145"/>
      <c r="E175" s="144"/>
      <c r="F175" s="144"/>
      <c r="G175" s="138"/>
    </row>
    <row r="176" spans="1:7" ht="15.75" customHeight="1" x14ac:dyDescent="0.25">
      <c r="A176" s="138"/>
      <c r="B176" s="138"/>
      <c r="D176" s="145"/>
      <c r="E176" s="144"/>
      <c r="F176" s="144"/>
      <c r="G176" s="138"/>
    </row>
    <row r="177" spans="1:7" ht="15.75" customHeight="1" x14ac:dyDescent="0.25">
      <c r="A177" s="138"/>
      <c r="B177" s="138"/>
      <c r="D177" s="145"/>
      <c r="E177" s="144"/>
      <c r="F177" s="144"/>
      <c r="G177" s="138"/>
    </row>
    <row r="178" spans="1:7" ht="15.75" customHeight="1" x14ac:dyDescent="0.25">
      <c r="A178" s="138"/>
      <c r="B178" s="138"/>
      <c r="D178" s="145"/>
      <c r="E178" s="144"/>
      <c r="F178" s="144"/>
      <c r="G178" s="138"/>
    </row>
    <row r="179" spans="1:7" ht="15.75" customHeight="1" x14ac:dyDescent="0.25">
      <c r="A179" s="138"/>
      <c r="B179" s="138"/>
      <c r="D179" s="145"/>
      <c r="E179" s="144"/>
      <c r="F179" s="144"/>
      <c r="G179" s="138"/>
    </row>
    <row r="180" spans="1:7" ht="15.75" customHeight="1" x14ac:dyDescent="0.25">
      <c r="A180" s="138"/>
      <c r="B180" s="138"/>
      <c r="D180" s="145"/>
      <c r="E180" s="144"/>
      <c r="F180" s="144"/>
      <c r="G180" s="138"/>
    </row>
    <row r="181" spans="1:7" ht="15.75" customHeight="1" x14ac:dyDescent="0.25">
      <c r="A181" s="138"/>
      <c r="B181" s="138"/>
      <c r="D181" s="145"/>
      <c r="E181" s="144"/>
      <c r="F181" s="144"/>
      <c r="G181" s="138"/>
    </row>
    <row r="182" spans="1:7" ht="15.75" customHeight="1" x14ac:dyDescent="0.25">
      <c r="A182" s="138"/>
      <c r="B182" s="138"/>
      <c r="D182" s="145"/>
      <c r="E182" s="144"/>
      <c r="F182" s="144"/>
      <c r="G182" s="138"/>
    </row>
    <row r="183" spans="1:7" ht="15.75" customHeight="1" x14ac:dyDescent="0.25">
      <c r="A183" s="138"/>
      <c r="B183" s="138"/>
      <c r="D183" s="145"/>
      <c r="E183" s="144"/>
      <c r="F183" s="144"/>
      <c r="G183" s="138"/>
    </row>
    <row r="184" spans="1:7" ht="15.75" customHeight="1" x14ac:dyDescent="0.25">
      <c r="A184" s="138"/>
      <c r="B184" s="138"/>
      <c r="D184" s="145"/>
      <c r="E184" s="144"/>
      <c r="F184" s="144"/>
      <c r="G184" s="138"/>
    </row>
    <row r="185" spans="1:7" ht="15.75" customHeight="1" x14ac:dyDescent="0.25">
      <c r="A185" s="138"/>
      <c r="B185" s="138"/>
      <c r="D185" s="145"/>
      <c r="E185" s="144"/>
      <c r="F185" s="144"/>
      <c r="G185" s="138"/>
    </row>
    <row r="186" spans="1:7" ht="15.75" customHeight="1" x14ac:dyDescent="0.25">
      <c r="A186" s="138"/>
      <c r="B186" s="138"/>
      <c r="D186" s="145"/>
      <c r="E186" s="144"/>
      <c r="F186" s="144"/>
      <c r="G186" s="138"/>
    </row>
    <row r="187" spans="1:7" ht="15.75" customHeight="1" x14ac:dyDescent="0.25">
      <c r="A187" s="138"/>
      <c r="B187" s="138"/>
      <c r="D187" s="145"/>
      <c r="E187" s="144"/>
      <c r="F187" s="144"/>
      <c r="G187" s="138"/>
    </row>
    <row r="188" spans="1:7" ht="15.75" customHeight="1" x14ac:dyDescent="0.25">
      <c r="A188" s="138"/>
      <c r="B188" s="138"/>
      <c r="D188" s="145"/>
      <c r="E188" s="144"/>
      <c r="F188" s="144"/>
      <c r="G188" s="138"/>
    </row>
    <row r="189" spans="1:7" ht="15.75" customHeight="1" x14ac:dyDescent="0.25">
      <c r="A189" s="138"/>
      <c r="B189" s="138"/>
      <c r="D189" s="145"/>
      <c r="E189" s="144"/>
      <c r="F189" s="144"/>
      <c r="G189" s="138"/>
    </row>
    <row r="190" spans="1:7" ht="15.75" customHeight="1" x14ac:dyDescent="0.25">
      <c r="A190" s="138"/>
      <c r="B190" s="138"/>
      <c r="D190" s="145"/>
      <c r="E190" s="144"/>
      <c r="F190" s="144"/>
      <c r="G190" s="138"/>
    </row>
    <row r="191" spans="1:7" ht="15.75" customHeight="1" x14ac:dyDescent="0.25">
      <c r="A191" s="138"/>
      <c r="B191" s="138"/>
      <c r="D191" s="145"/>
      <c r="E191" s="144"/>
      <c r="F191" s="144"/>
      <c r="G191" s="138"/>
    </row>
    <row r="192" spans="1:7" ht="15.75" customHeight="1" x14ac:dyDescent="0.25">
      <c r="A192" s="138"/>
      <c r="B192" s="138"/>
      <c r="D192" s="145"/>
      <c r="E192" s="144"/>
      <c r="F192" s="144"/>
      <c r="G192" s="138"/>
    </row>
    <row r="193" spans="1:7" ht="15.75" customHeight="1" x14ac:dyDescent="0.25">
      <c r="A193" s="138"/>
      <c r="B193" s="138"/>
      <c r="D193" s="145"/>
      <c r="E193" s="144"/>
      <c r="F193" s="144"/>
      <c r="G193" s="138"/>
    </row>
    <row r="194" spans="1:7" ht="15.75" customHeight="1" x14ac:dyDescent="0.25">
      <c r="A194" s="138"/>
      <c r="B194" s="138"/>
      <c r="D194" s="145"/>
      <c r="E194" s="144"/>
      <c r="F194" s="144"/>
      <c r="G194" s="138"/>
    </row>
    <row r="195" spans="1:7" ht="15.75" customHeight="1" x14ac:dyDescent="0.25">
      <c r="A195" s="138"/>
      <c r="B195" s="138"/>
      <c r="D195" s="145"/>
      <c r="E195" s="144"/>
      <c r="F195" s="144"/>
      <c r="G195" s="138"/>
    </row>
    <row r="196" spans="1:7" ht="15.75" customHeight="1" x14ac:dyDescent="0.25">
      <c r="A196" s="138"/>
      <c r="B196" s="138"/>
      <c r="D196" s="145"/>
      <c r="E196" s="144"/>
      <c r="F196" s="144"/>
      <c r="G196" s="138"/>
    </row>
    <row r="197" spans="1:7" ht="15.75" customHeight="1" x14ac:dyDescent="0.25">
      <c r="A197" s="138"/>
      <c r="B197" s="138"/>
      <c r="D197" s="145"/>
      <c r="E197" s="144"/>
      <c r="F197" s="144"/>
      <c r="G197" s="138"/>
    </row>
    <row r="198" spans="1:7" ht="15.75" customHeight="1" x14ac:dyDescent="0.25">
      <c r="A198" s="138"/>
      <c r="B198" s="138"/>
      <c r="D198" s="145"/>
      <c r="E198" s="144"/>
      <c r="F198" s="144"/>
      <c r="G198" s="138"/>
    </row>
    <row r="199" spans="1:7" ht="15.75" customHeight="1" x14ac:dyDescent="0.25">
      <c r="A199" s="138"/>
      <c r="B199" s="138"/>
      <c r="D199" s="145"/>
      <c r="E199" s="144"/>
      <c r="F199" s="144"/>
      <c r="G199" s="138"/>
    </row>
    <row r="200" spans="1:7" ht="15.75" customHeight="1" x14ac:dyDescent="0.25">
      <c r="A200" s="138"/>
      <c r="B200" s="138"/>
      <c r="D200" s="145"/>
      <c r="E200" s="144"/>
      <c r="F200" s="144"/>
      <c r="G200" s="138"/>
    </row>
    <row r="201" spans="1:7" ht="15.75" customHeight="1" x14ac:dyDescent="0.25">
      <c r="A201" s="138"/>
      <c r="B201" s="138"/>
      <c r="D201" s="145"/>
      <c r="E201" s="144"/>
      <c r="F201" s="144"/>
      <c r="G201" s="138"/>
    </row>
    <row r="202" spans="1:7" ht="15.75" customHeight="1" x14ac:dyDescent="0.25">
      <c r="A202" s="138"/>
      <c r="B202" s="138"/>
      <c r="D202" s="145"/>
      <c r="E202" s="144"/>
      <c r="F202" s="144"/>
      <c r="G202" s="138"/>
    </row>
    <row r="203" spans="1:7" ht="15.75" customHeight="1" x14ac:dyDescent="0.25">
      <c r="A203" s="138"/>
      <c r="B203" s="138"/>
      <c r="D203" s="145"/>
      <c r="E203" s="144"/>
      <c r="F203" s="144"/>
      <c r="G203" s="138"/>
    </row>
    <row r="204" spans="1:7" ht="15.75" customHeight="1" x14ac:dyDescent="0.25">
      <c r="A204" s="138"/>
      <c r="B204" s="138"/>
      <c r="D204" s="145"/>
      <c r="E204" s="144"/>
      <c r="F204" s="144"/>
      <c r="G204" s="138"/>
    </row>
    <row r="205" spans="1:7" ht="15.75" customHeight="1" x14ac:dyDescent="0.25">
      <c r="A205" s="138"/>
      <c r="B205" s="138"/>
      <c r="D205" s="145"/>
      <c r="E205" s="144"/>
      <c r="F205" s="144"/>
      <c r="G205" s="138"/>
    </row>
    <row r="206" spans="1:7" ht="15.75" customHeight="1" x14ac:dyDescent="0.25">
      <c r="A206" s="138"/>
      <c r="B206" s="138"/>
      <c r="D206" s="145"/>
      <c r="E206" s="144"/>
      <c r="F206" s="144"/>
      <c r="G206" s="138"/>
    </row>
    <row r="207" spans="1:7" ht="15.75" customHeight="1" x14ac:dyDescent="0.25">
      <c r="A207" s="138"/>
      <c r="B207" s="138"/>
      <c r="D207" s="145"/>
      <c r="E207" s="144"/>
      <c r="F207" s="144"/>
      <c r="G207" s="138"/>
    </row>
    <row r="208" spans="1:7" ht="15.75" customHeight="1" x14ac:dyDescent="0.25">
      <c r="A208" s="138"/>
      <c r="B208" s="138"/>
      <c r="D208" s="145"/>
      <c r="E208" s="144"/>
      <c r="F208" s="144"/>
      <c r="G208" s="138"/>
    </row>
    <row r="209" spans="1:7" ht="15.75" customHeight="1" x14ac:dyDescent="0.25">
      <c r="A209" s="138"/>
      <c r="B209" s="138"/>
      <c r="D209" s="145"/>
      <c r="E209" s="144"/>
      <c r="F209" s="144"/>
      <c r="G209" s="138"/>
    </row>
    <row r="210" spans="1:7" ht="15.75" customHeight="1" x14ac:dyDescent="0.25">
      <c r="A210" s="138"/>
      <c r="B210" s="138"/>
      <c r="D210" s="145"/>
      <c r="E210" s="144"/>
      <c r="F210" s="144"/>
      <c r="G210" s="138"/>
    </row>
    <row r="211" spans="1:7" ht="15.75" customHeight="1" x14ac:dyDescent="0.25">
      <c r="A211" s="138"/>
      <c r="B211" s="138"/>
      <c r="D211" s="145"/>
      <c r="E211" s="144"/>
      <c r="F211" s="144"/>
      <c r="G211" s="138"/>
    </row>
    <row r="212" spans="1:7" ht="15.75" customHeight="1" x14ac:dyDescent="0.25">
      <c r="A212" s="138"/>
      <c r="B212" s="138"/>
      <c r="D212" s="145"/>
      <c r="E212" s="144"/>
      <c r="F212" s="144"/>
      <c r="G212" s="138"/>
    </row>
    <row r="213" spans="1:7" ht="15.75" customHeight="1" x14ac:dyDescent="0.25">
      <c r="A213" s="138"/>
      <c r="B213" s="138"/>
      <c r="D213" s="145"/>
      <c r="E213" s="144"/>
      <c r="F213" s="144"/>
      <c r="G213" s="138"/>
    </row>
    <row r="214" spans="1:7" ht="15.75" customHeight="1" x14ac:dyDescent="0.25">
      <c r="A214" s="138"/>
      <c r="B214" s="138"/>
      <c r="D214" s="145"/>
      <c r="E214" s="144"/>
      <c r="F214" s="144"/>
      <c r="G214" s="138"/>
    </row>
    <row r="215" spans="1:7" ht="15.75" customHeight="1" x14ac:dyDescent="0.25">
      <c r="A215" s="138"/>
      <c r="B215" s="138"/>
      <c r="D215" s="145"/>
      <c r="E215" s="144"/>
      <c r="F215" s="144"/>
      <c r="G215" s="138"/>
    </row>
    <row r="216" spans="1:7" ht="15.75" customHeight="1" x14ac:dyDescent="0.25">
      <c r="A216" s="138"/>
      <c r="B216" s="138"/>
      <c r="D216" s="145"/>
      <c r="E216" s="144"/>
      <c r="F216" s="144"/>
      <c r="G216" s="138"/>
    </row>
    <row r="217" spans="1:7" ht="15.75" customHeight="1" x14ac:dyDescent="0.25">
      <c r="A217" s="138"/>
      <c r="B217" s="138"/>
      <c r="D217" s="145"/>
      <c r="E217" s="144"/>
      <c r="F217" s="144"/>
      <c r="G217" s="138"/>
    </row>
    <row r="218" spans="1:7" ht="15.75" customHeight="1" x14ac:dyDescent="0.25">
      <c r="A218" s="138"/>
      <c r="B218" s="138"/>
      <c r="D218" s="145"/>
      <c r="E218" s="144"/>
      <c r="F218" s="144"/>
      <c r="G218" s="138"/>
    </row>
    <row r="219" spans="1:7" ht="15.75" customHeight="1" x14ac:dyDescent="0.25">
      <c r="A219" s="138"/>
      <c r="B219" s="138"/>
      <c r="D219" s="145"/>
      <c r="E219" s="144"/>
      <c r="F219" s="144"/>
      <c r="G219" s="138"/>
    </row>
    <row r="220" spans="1:7" ht="15.75" customHeight="1" x14ac:dyDescent="0.25">
      <c r="A220" s="138"/>
      <c r="B220" s="138"/>
      <c r="D220" s="145"/>
      <c r="E220" s="144"/>
      <c r="F220" s="144"/>
      <c r="G220" s="138"/>
    </row>
    <row r="221" spans="1:7" ht="15.75" customHeight="1" x14ac:dyDescent="0.25">
      <c r="A221" s="138"/>
      <c r="B221" s="138"/>
      <c r="D221" s="145"/>
      <c r="E221" s="144"/>
      <c r="F221" s="144"/>
      <c r="G221" s="138"/>
    </row>
    <row r="222" spans="1:7" ht="15.75" customHeight="1" x14ac:dyDescent="0.25">
      <c r="A222" s="138"/>
      <c r="B222" s="138"/>
      <c r="D222" s="145"/>
      <c r="E222" s="144"/>
      <c r="F222" s="144"/>
      <c r="G222" s="138"/>
    </row>
    <row r="223" spans="1:7" ht="15.75" customHeight="1" x14ac:dyDescent="0.25">
      <c r="A223" s="138"/>
      <c r="B223" s="138"/>
      <c r="D223" s="145"/>
      <c r="E223" s="144"/>
      <c r="F223" s="144"/>
      <c r="G223" s="138"/>
    </row>
    <row r="224" spans="1:7" ht="15.75" customHeight="1" x14ac:dyDescent="0.25">
      <c r="A224" s="138"/>
      <c r="B224" s="138"/>
      <c r="D224" s="145"/>
      <c r="E224" s="144"/>
      <c r="F224" s="144"/>
      <c r="G224" s="138"/>
    </row>
    <row r="225" spans="1:7" ht="15.75" customHeight="1" x14ac:dyDescent="0.25">
      <c r="A225" s="138"/>
      <c r="B225" s="138"/>
      <c r="D225" s="145"/>
      <c r="E225" s="144"/>
      <c r="F225" s="144"/>
      <c r="G225" s="138"/>
    </row>
    <row r="226" spans="1:7" ht="15.75" customHeight="1" x14ac:dyDescent="0.25">
      <c r="A226" s="138"/>
      <c r="B226" s="138"/>
      <c r="D226" s="145"/>
      <c r="E226" s="144"/>
      <c r="F226" s="144"/>
      <c r="G226" s="138"/>
    </row>
    <row r="227" spans="1:7" ht="15.75" customHeight="1" x14ac:dyDescent="0.25">
      <c r="A227" s="138"/>
      <c r="B227" s="138"/>
      <c r="D227" s="145"/>
      <c r="E227" s="144"/>
      <c r="F227" s="144"/>
      <c r="G227" s="138"/>
    </row>
    <row r="228" spans="1:7" ht="15.75" customHeight="1" x14ac:dyDescent="0.25">
      <c r="A228" s="138"/>
      <c r="B228" s="138"/>
      <c r="D228" s="145"/>
      <c r="E228" s="144"/>
      <c r="F228" s="144"/>
      <c r="G228" s="138"/>
    </row>
    <row r="229" spans="1:7" ht="15.75" customHeight="1" x14ac:dyDescent="0.25">
      <c r="A229" s="138"/>
      <c r="B229" s="138"/>
      <c r="D229" s="145"/>
      <c r="E229" s="144"/>
      <c r="F229" s="144"/>
      <c r="G229" s="138"/>
    </row>
    <row r="230" spans="1:7" ht="15.75" customHeight="1" x14ac:dyDescent="0.25">
      <c r="A230" s="138"/>
      <c r="B230" s="138"/>
      <c r="D230" s="145"/>
      <c r="E230" s="144"/>
      <c r="F230" s="144"/>
      <c r="G230" s="138"/>
    </row>
    <row r="231" spans="1:7" ht="15.75" customHeight="1" x14ac:dyDescent="0.25">
      <c r="A231" s="138"/>
      <c r="B231" s="138"/>
      <c r="D231" s="145"/>
      <c r="E231" s="144"/>
      <c r="F231" s="144"/>
      <c r="G231" s="138"/>
    </row>
    <row r="232" spans="1:7" ht="15.75" customHeight="1" x14ac:dyDescent="0.25">
      <c r="A232" s="138"/>
      <c r="B232" s="138"/>
      <c r="D232" s="145"/>
      <c r="E232" s="144"/>
      <c r="F232" s="144"/>
      <c r="G232" s="138"/>
    </row>
    <row r="233" spans="1:7" ht="15.75" customHeight="1" x14ac:dyDescent="0.25">
      <c r="A233" s="138"/>
      <c r="B233" s="138"/>
      <c r="D233" s="145"/>
      <c r="E233" s="144"/>
      <c r="F233" s="144"/>
      <c r="G233" s="138"/>
    </row>
    <row r="234" spans="1:7" ht="15.75" customHeight="1" x14ac:dyDescent="0.25">
      <c r="A234" s="138"/>
      <c r="B234" s="138"/>
      <c r="D234" s="145"/>
      <c r="E234" s="144"/>
      <c r="F234" s="144"/>
      <c r="G234" s="138"/>
    </row>
    <row r="235" spans="1:7" ht="15.75" customHeight="1" x14ac:dyDescent="0.25">
      <c r="A235" s="138"/>
      <c r="B235" s="138"/>
      <c r="D235" s="145"/>
      <c r="E235" s="144"/>
      <c r="F235" s="144"/>
      <c r="G235" s="138"/>
    </row>
    <row r="236" spans="1:7" ht="15.75" customHeight="1" x14ac:dyDescent="0.25">
      <c r="A236" s="138"/>
      <c r="B236" s="138"/>
      <c r="D236" s="145"/>
      <c r="E236" s="144"/>
      <c r="F236" s="144"/>
      <c r="G236" s="138"/>
    </row>
    <row r="237" spans="1:7" ht="15.75" customHeight="1" x14ac:dyDescent="0.25">
      <c r="A237" s="138"/>
      <c r="B237" s="138"/>
      <c r="D237" s="145"/>
      <c r="E237" s="144"/>
      <c r="F237" s="144"/>
      <c r="G237" s="138"/>
    </row>
    <row r="238" spans="1:7" ht="15.75" customHeight="1" x14ac:dyDescent="0.25">
      <c r="A238" s="138"/>
      <c r="B238" s="138"/>
      <c r="D238" s="145"/>
      <c r="E238" s="144"/>
      <c r="F238" s="144"/>
      <c r="G238" s="138"/>
    </row>
    <row r="239" spans="1:7" ht="15.75" customHeight="1" x14ac:dyDescent="0.25">
      <c r="A239" s="138"/>
      <c r="B239" s="138"/>
      <c r="D239" s="145"/>
      <c r="E239" s="144"/>
      <c r="F239" s="144"/>
      <c r="G239" s="138"/>
    </row>
    <row r="240" spans="1:7" ht="15.75" customHeight="1" x14ac:dyDescent="0.25">
      <c r="A240" s="138"/>
      <c r="B240" s="138"/>
      <c r="D240" s="145"/>
      <c r="E240" s="144"/>
      <c r="F240" s="144"/>
      <c r="G240" s="138"/>
    </row>
    <row r="241" spans="1:7" ht="15.75" customHeight="1" x14ac:dyDescent="0.25">
      <c r="A241" s="138"/>
      <c r="B241" s="138"/>
      <c r="D241" s="145"/>
      <c r="E241" s="144"/>
      <c r="F241" s="144"/>
      <c r="G241" s="138"/>
    </row>
    <row r="242" spans="1:7" ht="15.75" customHeight="1" x14ac:dyDescent="0.25">
      <c r="A242" s="138"/>
      <c r="B242" s="138"/>
      <c r="D242" s="145"/>
      <c r="E242" s="144"/>
      <c r="F242" s="144"/>
      <c r="G242" s="138"/>
    </row>
    <row r="243" spans="1:7" ht="15.75" customHeight="1" x14ac:dyDescent="0.25">
      <c r="A243" s="138"/>
      <c r="B243" s="138"/>
      <c r="D243" s="145"/>
      <c r="E243" s="144"/>
      <c r="F243" s="144"/>
      <c r="G243" s="138"/>
    </row>
    <row r="244" spans="1:7" ht="15.75" customHeight="1" x14ac:dyDescent="0.25">
      <c r="A244" s="138"/>
      <c r="B244" s="138"/>
      <c r="D244" s="145"/>
      <c r="E244" s="144"/>
      <c r="F244" s="144"/>
      <c r="G244" s="138"/>
    </row>
    <row r="245" spans="1:7" ht="15.75" customHeight="1" x14ac:dyDescent="0.25">
      <c r="A245" s="138"/>
      <c r="B245" s="138"/>
      <c r="D245" s="145"/>
      <c r="E245" s="144"/>
      <c r="F245" s="144"/>
      <c r="G245" s="138"/>
    </row>
    <row r="246" spans="1:7" ht="15.75" customHeight="1" x14ac:dyDescent="0.25">
      <c r="A246" s="138"/>
      <c r="B246" s="138"/>
      <c r="D246" s="145"/>
      <c r="E246" s="144"/>
      <c r="F246" s="144"/>
      <c r="G246" s="138"/>
    </row>
    <row r="247" spans="1:7" ht="15.75" customHeight="1" x14ac:dyDescent="0.25">
      <c r="A247" s="138"/>
      <c r="B247" s="138"/>
      <c r="D247" s="145"/>
      <c r="E247" s="144"/>
      <c r="F247" s="144"/>
      <c r="G247" s="138"/>
    </row>
    <row r="248" spans="1:7" ht="15.75" customHeight="1" x14ac:dyDescent="0.25">
      <c r="A248" s="138"/>
      <c r="B248" s="138"/>
      <c r="D248" s="145"/>
      <c r="E248" s="144"/>
      <c r="F248" s="144"/>
      <c r="G248" s="138"/>
    </row>
    <row r="249" spans="1:7" ht="15.75" customHeight="1" x14ac:dyDescent="0.25">
      <c r="A249" s="138"/>
      <c r="B249" s="138"/>
      <c r="D249" s="145"/>
      <c r="E249" s="144"/>
      <c r="F249" s="144"/>
      <c r="G249" s="138"/>
    </row>
    <row r="250" spans="1:7" ht="15.75" customHeight="1" x14ac:dyDescent="0.25">
      <c r="A250" s="138"/>
      <c r="B250" s="138"/>
      <c r="D250" s="145"/>
      <c r="E250" s="144"/>
      <c r="F250" s="144"/>
      <c r="G250" s="138"/>
    </row>
    <row r="251" spans="1:7" ht="15.75" customHeight="1" x14ac:dyDescent="0.25">
      <c r="A251" s="138"/>
      <c r="B251" s="138"/>
      <c r="D251" s="145"/>
      <c r="E251" s="144"/>
      <c r="F251" s="144"/>
      <c r="G251" s="138"/>
    </row>
    <row r="252" spans="1:7" ht="15.75" customHeight="1" x14ac:dyDescent="0.25">
      <c r="A252" s="138"/>
      <c r="B252" s="138"/>
      <c r="D252" s="145"/>
      <c r="E252" s="144"/>
      <c r="F252" s="144"/>
      <c r="G252" s="138"/>
    </row>
    <row r="253" spans="1:7" ht="15.75" customHeight="1" x14ac:dyDescent="0.25">
      <c r="A253" s="138"/>
      <c r="B253" s="138"/>
      <c r="D253" s="145"/>
      <c r="E253" s="144"/>
      <c r="F253" s="144"/>
      <c r="G253" s="138"/>
    </row>
    <row r="254" spans="1:7" ht="15.75" customHeight="1" x14ac:dyDescent="0.25">
      <c r="A254" s="138"/>
      <c r="B254" s="138"/>
      <c r="D254" s="145"/>
      <c r="E254" s="144"/>
      <c r="F254" s="144"/>
      <c r="G254" s="138"/>
    </row>
    <row r="255" spans="1:7" ht="15.75" customHeight="1" x14ac:dyDescent="0.25">
      <c r="A255" s="138"/>
      <c r="B255" s="138"/>
      <c r="D255" s="145"/>
      <c r="E255" s="144"/>
      <c r="F255" s="144"/>
      <c r="G255" s="138"/>
    </row>
    <row r="256" spans="1:7" ht="15.75" customHeight="1" x14ac:dyDescent="0.25">
      <c r="A256" s="138"/>
      <c r="B256" s="138"/>
      <c r="D256" s="145"/>
      <c r="E256" s="144"/>
      <c r="F256" s="144"/>
      <c r="G256" s="138"/>
    </row>
    <row r="257" spans="1:7" ht="15.75" customHeight="1" x14ac:dyDescent="0.25">
      <c r="A257" s="138"/>
      <c r="B257" s="138"/>
      <c r="D257" s="145"/>
      <c r="E257" s="144"/>
      <c r="F257" s="144"/>
      <c r="G257" s="138"/>
    </row>
    <row r="258" spans="1:7" ht="15.75" customHeight="1" x14ac:dyDescent="0.25">
      <c r="A258" s="138"/>
      <c r="B258" s="138"/>
      <c r="D258" s="145"/>
      <c r="E258" s="144"/>
      <c r="F258" s="144"/>
      <c r="G258" s="138"/>
    </row>
    <row r="259" spans="1:7" ht="15.75" customHeight="1" x14ac:dyDescent="0.25">
      <c r="A259" s="138"/>
      <c r="B259" s="138"/>
      <c r="D259" s="145"/>
      <c r="E259" s="144"/>
      <c r="F259" s="144"/>
      <c r="G259" s="138"/>
    </row>
    <row r="260" spans="1:7" ht="15.75" customHeight="1" x14ac:dyDescent="0.25">
      <c r="A260" s="138"/>
      <c r="B260" s="138"/>
      <c r="D260" s="145"/>
      <c r="E260" s="144"/>
      <c r="F260" s="144"/>
      <c r="G260" s="138"/>
    </row>
    <row r="261" spans="1:7" ht="15.75" customHeight="1" x14ac:dyDescent="0.25">
      <c r="A261" s="138"/>
      <c r="B261" s="138"/>
      <c r="D261" s="145"/>
      <c r="E261" s="144"/>
      <c r="F261" s="144"/>
      <c r="G261" s="138"/>
    </row>
    <row r="262" spans="1:7" ht="15.75" customHeight="1" x14ac:dyDescent="0.25">
      <c r="A262" s="138"/>
      <c r="B262" s="138"/>
      <c r="D262" s="145"/>
      <c r="E262" s="144"/>
      <c r="F262" s="144"/>
      <c r="G262" s="138"/>
    </row>
    <row r="263" spans="1:7" ht="15.75" customHeight="1" x14ac:dyDescent="0.25">
      <c r="A263" s="138"/>
      <c r="B263" s="138"/>
      <c r="D263" s="145"/>
      <c r="E263" s="144"/>
      <c r="F263" s="144"/>
      <c r="G263" s="138"/>
    </row>
    <row r="264" spans="1:7" ht="15.75" customHeight="1" x14ac:dyDescent="0.25">
      <c r="A264" s="138"/>
      <c r="B264" s="138"/>
      <c r="D264" s="145"/>
      <c r="E264" s="144"/>
      <c r="F264" s="144"/>
      <c r="G264" s="138"/>
    </row>
    <row r="265" spans="1:7" ht="15.75" customHeight="1" x14ac:dyDescent="0.25">
      <c r="A265" s="138"/>
      <c r="B265" s="138"/>
      <c r="D265" s="145"/>
      <c r="E265" s="144"/>
      <c r="F265" s="144"/>
      <c r="G265" s="138"/>
    </row>
    <row r="266" spans="1:7" ht="15.75" customHeight="1" x14ac:dyDescent="0.25">
      <c r="A266" s="138"/>
      <c r="B266" s="138"/>
      <c r="D266" s="145"/>
      <c r="E266" s="144"/>
      <c r="F266" s="144"/>
      <c r="G266" s="138"/>
    </row>
    <row r="267" spans="1:7" ht="15.75" customHeight="1" x14ac:dyDescent="0.25">
      <c r="A267" s="138"/>
      <c r="B267" s="138"/>
      <c r="D267" s="145"/>
      <c r="E267" s="144"/>
      <c r="F267" s="144"/>
      <c r="G267" s="138"/>
    </row>
    <row r="268" spans="1:7" ht="15.75" customHeight="1" x14ac:dyDescent="0.25">
      <c r="A268" s="138"/>
      <c r="B268" s="138"/>
      <c r="D268" s="145"/>
      <c r="E268" s="144"/>
      <c r="F268" s="144"/>
      <c r="G268" s="138"/>
    </row>
    <row r="269" spans="1:7" ht="15.75" customHeight="1" x14ac:dyDescent="0.25">
      <c r="A269" s="138"/>
      <c r="B269" s="138"/>
      <c r="D269" s="145"/>
      <c r="E269" s="144"/>
      <c r="F269" s="144"/>
      <c r="G269" s="138"/>
    </row>
    <row r="270" spans="1:7" ht="15.75" customHeight="1" x14ac:dyDescent="0.25">
      <c r="A270" s="138"/>
      <c r="B270" s="138"/>
      <c r="D270" s="145"/>
      <c r="E270" s="144"/>
      <c r="F270" s="144"/>
      <c r="G270" s="138"/>
    </row>
    <row r="271" spans="1:7" ht="15.75" customHeight="1" x14ac:dyDescent="0.25">
      <c r="A271" s="138"/>
      <c r="B271" s="138"/>
      <c r="D271" s="145"/>
      <c r="E271" s="144"/>
      <c r="F271" s="144"/>
      <c r="G271" s="138"/>
    </row>
    <row r="272" spans="1:7" ht="15.75" customHeight="1" x14ac:dyDescent="0.25">
      <c r="A272" s="138"/>
      <c r="B272" s="138"/>
      <c r="D272" s="145"/>
      <c r="E272" s="144"/>
      <c r="F272" s="144"/>
      <c r="G272" s="138"/>
    </row>
    <row r="273" spans="1:7" ht="15.75" customHeight="1" x14ac:dyDescent="0.25">
      <c r="A273" s="138"/>
      <c r="B273" s="138"/>
      <c r="D273" s="145"/>
      <c r="E273" s="144"/>
      <c r="F273" s="144"/>
      <c r="G273" s="138"/>
    </row>
    <row r="274" spans="1:7" ht="15.75" customHeight="1" x14ac:dyDescent="0.25">
      <c r="A274" s="138"/>
      <c r="B274" s="138"/>
      <c r="D274" s="145"/>
      <c r="E274" s="144"/>
      <c r="F274" s="144"/>
      <c r="G274" s="138"/>
    </row>
    <row r="275" spans="1:7" ht="15.75" customHeight="1" x14ac:dyDescent="0.25">
      <c r="A275" s="138"/>
      <c r="B275" s="138"/>
      <c r="D275" s="145"/>
      <c r="E275" s="144"/>
      <c r="F275" s="144"/>
      <c r="G275" s="138"/>
    </row>
    <row r="276" spans="1:7" ht="15.75" customHeight="1" x14ac:dyDescent="0.25">
      <c r="A276" s="138"/>
      <c r="B276" s="138"/>
      <c r="D276" s="145"/>
      <c r="E276" s="144"/>
      <c r="F276" s="144"/>
      <c r="G276" s="138"/>
    </row>
    <row r="277" spans="1:7" ht="15.75" customHeight="1" x14ac:dyDescent="0.25">
      <c r="A277" s="138"/>
      <c r="B277" s="138"/>
      <c r="D277" s="145"/>
      <c r="E277" s="144"/>
      <c r="F277" s="144"/>
      <c r="G277" s="138"/>
    </row>
    <row r="278" spans="1:7" ht="15.75" customHeight="1" x14ac:dyDescent="0.25">
      <c r="A278" s="138"/>
      <c r="B278" s="138"/>
      <c r="D278" s="145"/>
      <c r="E278" s="144"/>
      <c r="F278" s="144"/>
      <c r="G278" s="138"/>
    </row>
    <row r="279" spans="1:7" ht="15.75" customHeight="1" x14ac:dyDescent="0.25">
      <c r="A279" s="138"/>
      <c r="B279" s="138"/>
      <c r="D279" s="145"/>
      <c r="E279" s="144"/>
      <c r="F279" s="144"/>
      <c r="G279" s="138"/>
    </row>
    <row r="280" spans="1:7" ht="15.75" customHeight="1" x14ac:dyDescent="0.25">
      <c r="A280" s="138"/>
      <c r="B280" s="138"/>
      <c r="D280" s="145"/>
      <c r="E280" s="144"/>
      <c r="F280" s="144"/>
      <c r="G280" s="138"/>
    </row>
    <row r="281" spans="1:7" ht="15.75" customHeight="1" x14ac:dyDescent="0.25">
      <c r="A281" s="138"/>
      <c r="B281" s="138"/>
      <c r="D281" s="145"/>
      <c r="E281" s="144"/>
      <c r="F281" s="144"/>
      <c r="G281" s="138"/>
    </row>
    <row r="282" spans="1:7" ht="15.75" customHeight="1" x14ac:dyDescent="0.25">
      <c r="A282" s="138"/>
      <c r="B282" s="138"/>
      <c r="D282" s="145"/>
      <c r="E282" s="144"/>
      <c r="F282" s="144"/>
      <c r="G282" s="138"/>
    </row>
    <row r="283" spans="1:7" ht="15.75" customHeight="1" x14ac:dyDescent="0.25">
      <c r="A283" s="138"/>
      <c r="B283" s="138"/>
      <c r="D283" s="145"/>
      <c r="E283" s="144"/>
      <c r="F283" s="144"/>
      <c r="G283" s="138"/>
    </row>
    <row r="284" spans="1:7" ht="15.75" customHeight="1" x14ac:dyDescent="0.25">
      <c r="A284" s="138"/>
      <c r="B284" s="138"/>
      <c r="D284" s="145"/>
      <c r="E284" s="144"/>
      <c r="F284" s="144"/>
      <c r="G284" s="138"/>
    </row>
    <row r="285" spans="1:7" ht="15.75" customHeight="1" x14ac:dyDescent="0.25">
      <c r="A285" s="138"/>
      <c r="B285" s="138"/>
      <c r="D285" s="145"/>
      <c r="E285" s="144"/>
      <c r="F285" s="144"/>
      <c r="G285" s="138"/>
    </row>
    <row r="286" spans="1:7" ht="15.75" customHeight="1" x14ac:dyDescent="0.25">
      <c r="A286" s="138"/>
      <c r="B286" s="138"/>
      <c r="D286" s="145"/>
      <c r="E286" s="144"/>
      <c r="F286" s="144"/>
      <c r="G286" s="138"/>
    </row>
    <row r="287" spans="1:7" ht="15.75" customHeight="1" x14ac:dyDescent="0.25">
      <c r="A287" s="138"/>
      <c r="B287" s="138"/>
      <c r="D287" s="145"/>
      <c r="E287" s="144"/>
      <c r="F287" s="144"/>
      <c r="G287" s="138"/>
    </row>
    <row r="288" spans="1:7" ht="15.75" customHeight="1" x14ac:dyDescent="0.25">
      <c r="A288" s="138"/>
      <c r="B288" s="138"/>
      <c r="D288" s="145"/>
      <c r="E288" s="144"/>
      <c r="F288" s="144"/>
      <c r="G288" s="138"/>
    </row>
    <row r="289" spans="1:7" ht="15.75" customHeight="1" x14ac:dyDescent="0.25">
      <c r="A289" s="138"/>
      <c r="B289" s="138"/>
      <c r="D289" s="145"/>
      <c r="E289" s="144"/>
      <c r="F289" s="144"/>
      <c r="G289" s="138"/>
    </row>
    <row r="290" spans="1:7" ht="15.75" customHeight="1" x14ac:dyDescent="0.25">
      <c r="A290" s="138"/>
      <c r="B290" s="138"/>
      <c r="D290" s="145"/>
      <c r="E290" s="144"/>
      <c r="F290" s="144"/>
      <c r="G290" s="138"/>
    </row>
    <row r="291" spans="1:7" ht="15.75" customHeight="1" x14ac:dyDescent="0.25">
      <c r="A291" s="138"/>
      <c r="B291" s="138"/>
      <c r="D291" s="145"/>
      <c r="E291" s="144"/>
      <c r="F291" s="144"/>
      <c r="G291" s="138"/>
    </row>
    <row r="292" spans="1:7" ht="15.75" customHeight="1" x14ac:dyDescent="0.25">
      <c r="A292" s="138"/>
      <c r="B292" s="138"/>
      <c r="D292" s="145"/>
      <c r="E292" s="144"/>
      <c r="F292" s="144"/>
      <c r="G292" s="138"/>
    </row>
    <row r="293" spans="1:7" ht="15.75" customHeight="1" x14ac:dyDescent="0.25">
      <c r="A293" s="138"/>
      <c r="B293" s="138"/>
      <c r="D293" s="145"/>
      <c r="E293" s="144"/>
      <c r="F293" s="144"/>
      <c r="G293" s="138"/>
    </row>
    <row r="294" spans="1:7" ht="15.75" customHeight="1" x14ac:dyDescent="0.25">
      <c r="A294" s="138"/>
      <c r="B294" s="138"/>
      <c r="D294" s="145"/>
      <c r="E294" s="144"/>
      <c r="F294" s="144"/>
      <c r="G294" s="138"/>
    </row>
    <row r="295" spans="1:7" ht="15.75" customHeight="1" x14ac:dyDescent="0.25">
      <c r="A295" s="138"/>
      <c r="B295" s="138"/>
      <c r="D295" s="145"/>
      <c r="E295" s="144"/>
      <c r="F295" s="144"/>
      <c r="G295" s="138"/>
    </row>
    <row r="296" spans="1:7" ht="15.75" customHeight="1" x14ac:dyDescent="0.25">
      <c r="A296" s="138"/>
      <c r="B296" s="138"/>
      <c r="D296" s="145"/>
      <c r="E296" s="144"/>
      <c r="F296" s="144"/>
      <c r="G296" s="138"/>
    </row>
    <row r="297" spans="1:7" ht="15.75" customHeight="1" x14ac:dyDescent="0.25">
      <c r="A297" s="138"/>
      <c r="B297" s="138"/>
      <c r="D297" s="145"/>
      <c r="E297" s="144"/>
      <c r="F297" s="144"/>
      <c r="G297" s="138"/>
    </row>
    <row r="298" spans="1:7" ht="15.75" customHeight="1" x14ac:dyDescent="0.25">
      <c r="A298" s="138"/>
      <c r="B298" s="138"/>
      <c r="D298" s="145"/>
      <c r="E298" s="144"/>
      <c r="F298" s="144"/>
      <c r="G298" s="138"/>
    </row>
    <row r="299" spans="1:7" ht="15.75" customHeight="1" x14ac:dyDescent="0.25">
      <c r="A299" s="138"/>
      <c r="B299" s="138"/>
      <c r="D299" s="145"/>
      <c r="E299" s="144"/>
      <c r="F299" s="144"/>
      <c r="G299" s="138"/>
    </row>
    <row r="300" spans="1:7" ht="15.75" customHeight="1" x14ac:dyDescent="0.25">
      <c r="A300" s="138"/>
      <c r="B300" s="138"/>
      <c r="D300" s="145"/>
      <c r="E300" s="144"/>
      <c r="F300" s="144"/>
      <c r="G300" s="138"/>
    </row>
    <row r="301" spans="1:7" ht="15.75" customHeight="1" x14ac:dyDescent="0.25">
      <c r="A301" s="138"/>
      <c r="B301" s="138"/>
      <c r="D301" s="145"/>
      <c r="E301" s="144"/>
      <c r="F301" s="144"/>
      <c r="G301" s="138"/>
    </row>
    <row r="302" spans="1:7" ht="15.75" customHeight="1" x14ac:dyDescent="0.25">
      <c r="A302" s="138"/>
      <c r="B302" s="138"/>
      <c r="D302" s="145"/>
      <c r="E302" s="144"/>
      <c r="F302" s="144"/>
      <c r="G302" s="138"/>
    </row>
    <row r="303" spans="1:7" ht="15.75" customHeight="1" x14ac:dyDescent="0.25">
      <c r="A303" s="138"/>
      <c r="B303" s="138"/>
      <c r="D303" s="145"/>
      <c r="E303" s="144"/>
      <c r="F303" s="144"/>
      <c r="G303" s="138"/>
    </row>
    <row r="304" spans="1:7" ht="15.75" customHeight="1" x14ac:dyDescent="0.25">
      <c r="A304" s="138"/>
      <c r="B304" s="138"/>
      <c r="D304" s="145"/>
      <c r="E304" s="144"/>
      <c r="F304" s="144"/>
      <c r="G304" s="138"/>
    </row>
    <row r="305" spans="1:7" ht="15.75" customHeight="1" x14ac:dyDescent="0.25">
      <c r="A305" s="138"/>
      <c r="B305" s="138"/>
      <c r="D305" s="145"/>
      <c r="E305" s="144"/>
      <c r="F305" s="144"/>
      <c r="G305" s="138"/>
    </row>
    <row r="306" spans="1:7" ht="15.75" customHeight="1" x14ac:dyDescent="0.25">
      <c r="A306" s="138"/>
      <c r="B306" s="138"/>
      <c r="D306" s="145"/>
      <c r="E306" s="144"/>
      <c r="F306" s="144"/>
      <c r="G306" s="138"/>
    </row>
    <row r="307" spans="1:7" ht="15.75" customHeight="1" x14ac:dyDescent="0.25">
      <c r="A307" s="138"/>
      <c r="B307" s="138"/>
      <c r="D307" s="145"/>
      <c r="E307" s="144"/>
      <c r="F307" s="144"/>
      <c r="G307" s="138"/>
    </row>
    <row r="308" spans="1:7" ht="15.75" customHeight="1" x14ac:dyDescent="0.25">
      <c r="A308" s="138"/>
      <c r="B308" s="138"/>
      <c r="D308" s="145"/>
      <c r="E308" s="144"/>
      <c r="F308" s="144"/>
      <c r="G308" s="138"/>
    </row>
    <row r="309" spans="1:7" ht="15.75" customHeight="1" x14ac:dyDescent="0.25">
      <c r="A309" s="138"/>
      <c r="B309" s="138"/>
      <c r="D309" s="145"/>
      <c r="E309" s="144"/>
      <c r="F309" s="144"/>
      <c r="G309" s="138"/>
    </row>
    <row r="310" spans="1:7" ht="15.75" customHeight="1" x14ac:dyDescent="0.25">
      <c r="A310" s="138"/>
      <c r="B310" s="138"/>
      <c r="D310" s="145"/>
      <c r="E310" s="144"/>
      <c r="F310" s="144"/>
      <c r="G310" s="138"/>
    </row>
    <row r="311" spans="1:7" ht="15.75" customHeight="1" x14ac:dyDescent="0.25">
      <c r="A311" s="138"/>
      <c r="B311" s="138"/>
      <c r="D311" s="145"/>
      <c r="E311" s="144"/>
      <c r="F311" s="144"/>
      <c r="G311" s="138"/>
    </row>
    <row r="312" spans="1:7" ht="15.75" customHeight="1" x14ac:dyDescent="0.25">
      <c r="A312" s="138"/>
      <c r="B312" s="138"/>
      <c r="D312" s="145"/>
      <c r="E312" s="144"/>
      <c r="F312" s="144"/>
      <c r="G312" s="138"/>
    </row>
    <row r="313" spans="1:7" ht="15.75" customHeight="1" x14ac:dyDescent="0.25">
      <c r="A313" s="138"/>
      <c r="B313" s="138"/>
      <c r="D313" s="145"/>
      <c r="E313" s="144"/>
      <c r="F313" s="144"/>
      <c r="G313" s="138"/>
    </row>
    <row r="314" spans="1:7" ht="15.75" customHeight="1" x14ac:dyDescent="0.25">
      <c r="A314" s="138"/>
      <c r="B314" s="138"/>
      <c r="D314" s="145"/>
      <c r="E314" s="144"/>
      <c r="F314" s="144"/>
      <c r="G314" s="138"/>
    </row>
    <row r="315" spans="1:7" ht="15.75" customHeight="1" x14ac:dyDescent="0.25">
      <c r="A315" s="138"/>
      <c r="B315" s="138"/>
      <c r="D315" s="145"/>
      <c r="E315" s="144"/>
      <c r="F315" s="144"/>
      <c r="G315" s="138"/>
    </row>
    <row r="316" spans="1:7" ht="15.75" customHeight="1" x14ac:dyDescent="0.25">
      <c r="A316" s="138"/>
      <c r="B316" s="138"/>
      <c r="D316" s="145"/>
      <c r="E316" s="144"/>
      <c r="F316" s="144"/>
      <c r="G316" s="138"/>
    </row>
    <row r="317" spans="1:7" ht="15.75" customHeight="1" x14ac:dyDescent="0.25">
      <c r="A317" s="138"/>
      <c r="B317" s="138"/>
      <c r="D317" s="145"/>
      <c r="E317" s="144"/>
      <c r="F317" s="144"/>
      <c r="G317" s="138"/>
    </row>
    <row r="318" spans="1:7" ht="15.75" customHeight="1" x14ac:dyDescent="0.25">
      <c r="A318" s="138"/>
      <c r="B318" s="138"/>
      <c r="D318" s="145"/>
      <c r="E318" s="144"/>
      <c r="F318" s="144"/>
      <c r="G318" s="138"/>
    </row>
    <row r="319" spans="1:7" ht="15.75" customHeight="1" x14ac:dyDescent="0.25">
      <c r="A319" s="138"/>
      <c r="B319" s="138"/>
      <c r="D319" s="145"/>
      <c r="E319" s="144"/>
      <c r="F319" s="144"/>
      <c r="G319" s="138"/>
    </row>
    <row r="320" spans="1:7" ht="15.75" customHeight="1" x14ac:dyDescent="0.25">
      <c r="A320" s="138"/>
      <c r="B320" s="138"/>
      <c r="D320" s="145"/>
      <c r="E320" s="144"/>
      <c r="F320" s="144"/>
      <c r="G320" s="138"/>
    </row>
    <row r="321" spans="1:7" ht="15.75" customHeight="1" x14ac:dyDescent="0.25">
      <c r="A321" s="138"/>
      <c r="B321" s="138"/>
      <c r="D321" s="145"/>
      <c r="E321" s="144"/>
      <c r="F321" s="144"/>
      <c r="G321" s="138"/>
    </row>
    <row r="322" spans="1:7" ht="15.75" customHeight="1" x14ac:dyDescent="0.25">
      <c r="A322" s="138"/>
      <c r="B322" s="138"/>
      <c r="D322" s="145"/>
      <c r="E322" s="144"/>
      <c r="F322" s="144"/>
      <c r="G322" s="138"/>
    </row>
    <row r="323" spans="1:7" ht="15.75" customHeight="1" x14ac:dyDescent="0.25">
      <c r="A323" s="138"/>
      <c r="B323" s="138"/>
      <c r="D323" s="145"/>
      <c r="E323" s="144"/>
      <c r="F323" s="144"/>
      <c r="G323" s="138"/>
    </row>
    <row r="324" spans="1:7" ht="15.75" customHeight="1" x14ac:dyDescent="0.25">
      <c r="A324" s="138"/>
      <c r="B324" s="138"/>
      <c r="D324" s="145"/>
      <c r="E324" s="144"/>
      <c r="F324" s="144"/>
      <c r="G324" s="138"/>
    </row>
    <row r="325" spans="1:7" ht="15.75" customHeight="1" x14ac:dyDescent="0.25">
      <c r="A325" s="138"/>
      <c r="B325" s="138"/>
      <c r="D325" s="145"/>
      <c r="E325" s="144"/>
      <c r="F325" s="144"/>
      <c r="G325" s="138"/>
    </row>
    <row r="326" spans="1:7" ht="15.75" customHeight="1" x14ac:dyDescent="0.25">
      <c r="A326" s="138"/>
      <c r="B326" s="138"/>
      <c r="D326" s="145"/>
      <c r="E326" s="144"/>
      <c r="F326" s="144"/>
      <c r="G326" s="138"/>
    </row>
    <row r="327" spans="1:7" ht="15.75" customHeight="1" x14ac:dyDescent="0.25">
      <c r="A327" s="138"/>
      <c r="B327" s="138"/>
      <c r="D327" s="145"/>
      <c r="E327" s="144"/>
      <c r="F327" s="144"/>
      <c r="G327" s="138"/>
    </row>
    <row r="328" spans="1:7" ht="15.75" customHeight="1" x14ac:dyDescent="0.25">
      <c r="A328" s="138"/>
      <c r="B328" s="138"/>
      <c r="D328" s="145"/>
      <c r="E328" s="144"/>
      <c r="F328" s="144"/>
      <c r="G328" s="138"/>
    </row>
    <row r="329" spans="1:7" ht="15.75" customHeight="1" x14ac:dyDescent="0.25">
      <c r="A329" s="138"/>
      <c r="B329" s="138"/>
      <c r="D329" s="145"/>
      <c r="E329" s="144"/>
      <c r="F329" s="144"/>
      <c r="G329" s="138"/>
    </row>
    <row r="330" spans="1:7" ht="15.75" customHeight="1" x14ac:dyDescent="0.25">
      <c r="A330" s="138"/>
      <c r="B330" s="138"/>
      <c r="D330" s="145"/>
      <c r="E330" s="144"/>
      <c r="F330" s="144"/>
      <c r="G330" s="138"/>
    </row>
    <row r="331" spans="1:7" ht="15.75" customHeight="1" x14ac:dyDescent="0.25">
      <c r="A331" s="138"/>
      <c r="B331" s="138"/>
      <c r="D331" s="145"/>
      <c r="E331" s="144"/>
      <c r="F331" s="144"/>
      <c r="G331" s="138"/>
    </row>
    <row r="332" spans="1:7" ht="15.75" customHeight="1" x14ac:dyDescent="0.25">
      <c r="A332" s="138"/>
      <c r="B332" s="138"/>
      <c r="D332" s="145"/>
      <c r="E332" s="144"/>
      <c r="F332" s="144"/>
      <c r="G332" s="138"/>
    </row>
    <row r="333" spans="1:7" ht="15.75" customHeight="1" x14ac:dyDescent="0.25">
      <c r="A333" s="138"/>
      <c r="B333" s="138"/>
      <c r="D333" s="145"/>
      <c r="E333" s="144"/>
      <c r="F333" s="144"/>
      <c r="G333" s="138"/>
    </row>
    <row r="334" spans="1:7" ht="15.75" customHeight="1" x14ac:dyDescent="0.25">
      <c r="A334" s="138"/>
      <c r="B334" s="138"/>
      <c r="D334" s="145"/>
      <c r="E334" s="144"/>
      <c r="F334" s="144"/>
      <c r="G334" s="138"/>
    </row>
    <row r="335" spans="1:7" ht="15.75" customHeight="1" x14ac:dyDescent="0.25">
      <c r="A335" s="138"/>
      <c r="B335" s="138"/>
      <c r="D335" s="145"/>
      <c r="E335" s="144"/>
      <c r="F335" s="144"/>
      <c r="G335" s="138"/>
    </row>
    <row r="336" spans="1:7" ht="15.75" customHeight="1" x14ac:dyDescent="0.25">
      <c r="A336" s="138"/>
      <c r="B336" s="138"/>
      <c r="D336" s="145"/>
      <c r="E336" s="144"/>
      <c r="F336" s="144"/>
      <c r="G336" s="138"/>
    </row>
    <row r="337" spans="1:7" ht="15.75" customHeight="1" x14ac:dyDescent="0.25">
      <c r="A337" s="138"/>
      <c r="B337" s="138"/>
      <c r="D337" s="145"/>
      <c r="E337" s="144"/>
      <c r="F337" s="144"/>
      <c r="G337" s="138"/>
    </row>
    <row r="338" spans="1:7" ht="15.75" customHeight="1" x14ac:dyDescent="0.25">
      <c r="A338" s="138"/>
      <c r="B338" s="138"/>
      <c r="D338" s="145"/>
      <c r="E338" s="144"/>
      <c r="F338" s="144"/>
      <c r="G338" s="138"/>
    </row>
    <row r="339" spans="1:7" ht="15.75" customHeight="1" x14ac:dyDescent="0.25">
      <c r="A339" s="138"/>
      <c r="B339" s="138"/>
      <c r="D339" s="145"/>
      <c r="E339" s="144"/>
      <c r="F339" s="144"/>
      <c r="G339" s="138"/>
    </row>
    <row r="340" spans="1:7" ht="15.75" customHeight="1" x14ac:dyDescent="0.25">
      <c r="A340" s="138"/>
      <c r="B340" s="138"/>
      <c r="D340" s="145"/>
      <c r="E340" s="144"/>
      <c r="F340" s="144"/>
      <c r="G340" s="138"/>
    </row>
    <row r="341" spans="1:7" ht="15.75" customHeight="1" x14ac:dyDescent="0.25">
      <c r="A341" s="138"/>
      <c r="B341" s="138"/>
      <c r="D341" s="145"/>
      <c r="E341" s="144"/>
      <c r="F341" s="144"/>
      <c r="G341" s="138"/>
    </row>
    <row r="342" spans="1:7" ht="15.75" customHeight="1" x14ac:dyDescent="0.25">
      <c r="A342" s="138"/>
      <c r="B342" s="138"/>
      <c r="D342" s="145"/>
      <c r="E342" s="144"/>
      <c r="F342" s="144"/>
      <c r="G342" s="138"/>
    </row>
    <row r="343" spans="1:7" ht="15.75" customHeight="1" x14ac:dyDescent="0.25">
      <c r="A343" s="138"/>
      <c r="B343" s="138"/>
      <c r="D343" s="145"/>
      <c r="E343" s="144"/>
      <c r="F343" s="144"/>
      <c r="G343" s="138"/>
    </row>
    <row r="344" spans="1:7" ht="15.75" customHeight="1" x14ac:dyDescent="0.25">
      <c r="A344" s="138"/>
      <c r="B344" s="138"/>
      <c r="D344" s="145"/>
      <c r="E344" s="144"/>
      <c r="F344" s="144"/>
      <c r="G344" s="138"/>
    </row>
    <row r="345" spans="1:7" ht="15.75" customHeight="1" x14ac:dyDescent="0.25">
      <c r="A345" s="138"/>
      <c r="B345" s="138"/>
      <c r="D345" s="145"/>
      <c r="E345" s="144"/>
      <c r="F345" s="144"/>
      <c r="G345" s="138"/>
    </row>
    <row r="346" spans="1:7" ht="15.75" customHeight="1" x14ac:dyDescent="0.25">
      <c r="A346" s="138"/>
      <c r="B346" s="138"/>
      <c r="D346" s="145"/>
      <c r="E346" s="144"/>
      <c r="F346" s="144"/>
      <c r="G346" s="138"/>
    </row>
    <row r="347" spans="1:7" ht="15.75" customHeight="1" x14ac:dyDescent="0.25">
      <c r="A347" s="138"/>
      <c r="B347" s="138"/>
      <c r="D347" s="145"/>
      <c r="E347" s="144"/>
      <c r="F347" s="144"/>
      <c r="G347" s="138"/>
    </row>
    <row r="348" spans="1:7" ht="15.75" customHeight="1" x14ac:dyDescent="0.25">
      <c r="A348" s="138"/>
      <c r="B348" s="138"/>
      <c r="D348" s="145"/>
      <c r="E348" s="144"/>
      <c r="F348" s="144"/>
      <c r="G348" s="138"/>
    </row>
    <row r="349" spans="1:7" ht="15.75" customHeight="1" x14ac:dyDescent="0.25">
      <c r="A349" s="138"/>
      <c r="B349" s="138"/>
      <c r="D349" s="145"/>
      <c r="E349" s="144"/>
      <c r="F349" s="144"/>
      <c r="G349" s="138"/>
    </row>
    <row r="350" spans="1:7" ht="15.75" customHeight="1" x14ac:dyDescent="0.25">
      <c r="A350" s="138"/>
      <c r="B350" s="138"/>
      <c r="D350" s="145"/>
      <c r="E350" s="144"/>
      <c r="F350" s="144"/>
      <c r="G350" s="138"/>
    </row>
    <row r="351" spans="1:7" ht="15.75" customHeight="1" x14ac:dyDescent="0.25">
      <c r="A351" s="138"/>
      <c r="B351" s="138"/>
      <c r="D351" s="145"/>
      <c r="E351" s="144"/>
      <c r="F351" s="144"/>
      <c r="G351" s="138"/>
    </row>
    <row r="352" spans="1:7" ht="15.75" customHeight="1" x14ac:dyDescent="0.25">
      <c r="A352" s="138"/>
      <c r="B352" s="138"/>
      <c r="D352" s="145"/>
      <c r="E352" s="144"/>
      <c r="F352" s="144"/>
      <c r="G352" s="138"/>
    </row>
    <row r="353" spans="1:7" ht="15.75" customHeight="1" x14ac:dyDescent="0.25">
      <c r="A353" s="138"/>
      <c r="B353" s="138"/>
      <c r="D353" s="145"/>
      <c r="E353" s="144"/>
      <c r="F353" s="144"/>
      <c r="G353" s="138"/>
    </row>
    <row r="354" spans="1:7" ht="15.75" customHeight="1" x14ac:dyDescent="0.25">
      <c r="A354" s="138"/>
      <c r="B354" s="138"/>
      <c r="D354" s="145"/>
      <c r="E354" s="144"/>
      <c r="F354" s="144"/>
      <c r="G354" s="138"/>
    </row>
    <row r="355" spans="1:7" ht="15.75" customHeight="1" x14ac:dyDescent="0.25">
      <c r="A355" s="138"/>
      <c r="B355" s="138"/>
      <c r="D355" s="145"/>
      <c r="E355" s="144"/>
      <c r="F355" s="144"/>
      <c r="G355" s="138"/>
    </row>
    <row r="356" spans="1:7" ht="15.75" customHeight="1" x14ac:dyDescent="0.25">
      <c r="A356" s="138"/>
      <c r="B356" s="138"/>
      <c r="D356" s="145"/>
      <c r="E356" s="144"/>
      <c r="F356" s="144"/>
      <c r="G356" s="138"/>
    </row>
    <row r="357" spans="1:7" ht="15.75" customHeight="1" x14ac:dyDescent="0.25">
      <c r="A357" s="138"/>
      <c r="B357" s="138"/>
      <c r="D357" s="145"/>
      <c r="E357" s="144"/>
      <c r="F357" s="144"/>
      <c r="G357" s="138"/>
    </row>
    <row r="358" spans="1:7" ht="15.75" customHeight="1" x14ac:dyDescent="0.25">
      <c r="A358" s="138"/>
      <c r="B358" s="138"/>
      <c r="D358" s="145"/>
      <c r="E358" s="144"/>
      <c r="F358" s="144"/>
      <c r="G358" s="138"/>
    </row>
    <row r="359" spans="1:7" ht="15.75" customHeight="1" x14ac:dyDescent="0.25">
      <c r="A359" s="138"/>
      <c r="B359" s="138"/>
      <c r="D359" s="145"/>
      <c r="E359" s="144"/>
      <c r="F359" s="144"/>
      <c r="G359" s="138"/>
    </row>
    <row r="360" spans="1:7" ht="15.75" customHeight="1" x14ac:dyDescent="0.25">
      <c r="A360" s="138"/>
      <c r="B360" s="138"/>
      <c r="D360" s="145"/>
      <c r="E360" s="144"/>
      <c r="F360" s="144"/>
      <c r="G360" s="138"/>
    </row>
    <row r="361" spans="1:7" ht="15.75" customHeight="1" x14ac:dyDescent="0.25">
      <c r="A361" s="138"/>
      <c r="B361" s="138"/>
      <c r="D361" s="145"/>
      <c r="E361" s="144"/>
      <c r="F361" s="144"/>
      <c r="G361" s="138"/>
    </row>
    <row r="362" spans="1:7" ht="15.75" customHeight="1" x14ac:dyDescent="0.25">
      <c r="A362" s="138"/>
      <c r="B362" s="138"/>
      <c r="D362" s="145"/>
      <c r="E362" s="144"/>
      <c r="F362" s="144"/>
      <c r="G362" s="138"/>
    </row>
    <row r="363" spans="1:7" ht="15.75" customHeight="1" x14ac:dyDescent="0.25">
      <c r="A363" s="138"/>
      <c r="B363" s="138"/>
      <c r="D363" s="145"/>
      <c r="E363" s="144"/>
      <c r="F363" s="144"/>
      <c r="G363" s="138"/>
    </row>
    <row r="364" spans="1:7" ht="15.75" customHeight="1" x14ac:dyDescent="0.25">
      <c r="A364" s="138"/>
      <c r="B364" s="138"/>
      <c r="D364" s="145"/>
      <c r="E364" s="144"/>
      <c r="F364" s="144"/>
      <c r="G364" s="138"/>
    </row>
    <row r="365" spans="1:7" ht="15.75" customHeight="1" x14ac:dyDescent="0.25">
      <c r="A365" s="138"/>
      <c r="B365" s="138"/>
      <c r="D365" s="145"/>
      <c r="E365" s="144"/>
      <c r="F365" s="144"/>
      <c r="G365" s="138"/>
    </row>
    <row r="366" spans="1:7" ht="15.75" customHeight="1" x14ac:dyDescent="0.25">
      <c r="A366" s="138"/>
      <c r="B366" s="138"/>
      <c r="D366" s="145"/>
      <c r="E366" s="144"/>
      <c r="F366" s="144"/>
      <c r="G366" s="138"/>
    </row>
    <row r="367" spans="1:7" ht="15.75" customHeight="1" x14ac:dyDescent="0.25">
      <c r="A367" s="138"/>
      <c r="B367" s="138"/>
      <c r="D367" s="145"/>
      <c r="E367" s="144"/>
      <c r="F367" s="144"/>
      <c r="G367" s="138"/>
    </row>
    <row r="368" spans="1:7" ht="15.75" customHeight="1" x14ac:dyDescent="0.25">
      <c r="A368" s="138"/>
      <c r="B368" s="138"/>
      <c r="D368" s="145"/>
      <c r="E368" s="144"/>
      <c r="F368" s="144"/>
      <c r="G368" s="138"/>
    </row>
    <row r="369" spans="1:7" ht="15.75" customHeight="1" x14ac:dyDescent="0.25">
      <c r="A369" s="138"/>
      <c r="B369" s="138"/>
      <c r="D369" s="145"/>
      <c r="E369" s="144"/>
      <c r="F369" s="144"/>
      <c r="G369" s="138"/>
    </row>
    <row r="370" spans="1:7" ht="15.75" customHeight="1" x14ac:dyDescent="0.25">
      <c r="A370" s="138"/>
      <c r="B370" s="138"/>
      <c r="D370" s="145"/>
      <c r="E370" s="144"/>
      <c r="F370" s="144"/>
      <c r="G370" s="138"/>
    </row>
    <row r="371" spans="1:7" ht="15.75" customHeight="1" x14ac:dyDescent="0.25">
      <c r="A371" s="138"/>
      <c r="B371" s="138"/>
      <c r="D371" s="145"/>
      <c r="E371" s="144"/>
      <c r="F371" s="144"/>
      <c r="G371" s="138"/>
    </row>
    <row r="372" spans="1:7" ht="15.75" customHeight="1" x14ac:dyDescent="0.25">
      <c r="A372" s="138"/>
      <c r="B372" s="138"/>
      <c r="D372" s="145"/>
      <c r="E372" s="144"/>
      <c r="F372" s="144"/>
      <c r="G372" s="138"/>
    </row>
    <row r="373" spans="1:7" ht="15.75" customHeight="1" x14ac:dyDescent="0.25">
      <c r="A373" s="138"/>
      <c r="B373" s="138"/>
      <c r="D373" s="145"/>
      <c r="E373" s="144"/>
      <c r="F373" s="144"/>
      <c r="G373" s="138"/>
    </row>
    <row r="374" spans="1:7" ht="15.75" customHeight="1" x14ac:dyDescent="0.25">
      <c r="A374" s="138"/>
      <c r="B374" s="138"/>
      <c r="D374" s="145"/>
      <c r="E374" s="144"/>
      <c r="F374" s="144"/>
      <c r="G374" s="138"/>
    </row>
    <row r="375" spans="1:7" ht="15.75" customHeight="1" x14ac:dyDescent="0.25">
      <c r="A375" s="138"/>
      <c r="B375" s="138"/>
      <c r="D375" s="145"/>
      <c r="E375" s="144"/>
      <c r="F375" s="144"/>
      <c r="G375" s="138"/>
    </row>
    <row r="376" spans="1:7" ht="15.75" customHeight="1" x14ac:dyDescent="0.25">
      <c r="A376" s="138"/>
      <c r="B376" s="138"/>
      <c r="D376" s="145"/>
      <c r="E376" s="144"/>
      <c r="F376" s="144"/>
      <c r="G376" s="138"/>
    </row>
    <row r="377" spans="1:7" ht="15.75" customHeight="1" x14ac:dyDescent="0.25">
      <c r="A377" s="138"/>
      <c r="B377" s="138"/>
      <c r="D377" s="145"/>
      <c r="E377" s="144"/>
      <c r="F377" s="144"/>
      <c r="G377" s="138"/>
    </row>
    <row r="378" spans="1:7" ht="15.75" customHeight="1" x14ac:dyDescent="0.25">
      <c r="A378" s="138"/>
      <c r="B378" s="138"/>
      <c r="D378" s="145"/>
      <c r="E378" s="144"/>
      <c r="F378" s="144"/>
      <c r="G378" s="138"/>
    </row>
    <row r="379" spans="1:7" ht="15.75" customHeight="1" x14ac:dyDescent="0.25">
      <c r="A379" s="138"/>
      <c r="B379" s="138"/>
      <c r="D379" s="145"/>
      <c r="E379" s="144"/>
      <c r="F379" s="144"/>
      <c r="G379" s="138"/>
    </row>
    <row r="380" spans="1:7" ht="15.75" customHeight="1" x14ac:dyDescent="0.25">
      <c r="A380" s="138"/>
      <c r="B380" s="138"/>
      <c r="D380" s="145"/>
      <c r="E380" s="144"/>
      <c r="F380" s="144"/>
      <c r="G380" s="138"/>
    </row>
    <row r="381" spans="1:7" ht="15.75" customHeight="1" x14ac:dyDescent="0.25">
      <c r="A381" s="138"/>
      <c r="B381" s="138"/>
      <c r="D381" s="145"/>
      <c r="E381" s="144"/>
      <c r="F381" s="144"/>
      <c r="G381" s="138"/>
    </row>
    <row r="382" spans="1:7" ht="15.75" customHeight="1" x14ac:dyDescent="0.25">
      <c r="A382" s="138"/>
      <c r="B382" s="138"/>
      <c r="D382" s="145"/>
      <c r="E382" s="144"/>
      <c r="F382" s="144"/>
      <c r="G382" s="138"/>
    </row>
    <row r="383" spans="1:7" ht="15.75" customHeight="1" x14ac:dyDescent="0.25">
      <c r="A383" s="138"/>
      <c r="B383" s="138"/>
      <c r="D383" s="145"/>
      <c r="E383" s="144"/>
      <c r="F383" s="144"/>
      <c r="G383" s="138"/>
    </row>
    <row r="384" spans="1:7" ht="15.75" customHeight="1" x14ac:dyDescent="0.25">
      <c r="A384" s="138"/>
      <c r="B384" s="138"/>
      <c r="D384" s="145"/>
      <c r="E384" s="144"/>
      <c r="F384" s="144"/>
      <c r="G384" s="138"/>
    </row>
    <row r="385" spans="1:7" ht="15.75" customHeight="1" x14ac:dyDescent="0.25">
      <c r="A385" s="138"/>
      <c r="B385" s="138"/>
      <c r="D385" s="145"/>
      <c r="E385" s="144"/>
      <c r="F385" s="144"/>
      <c r="G385" s="138"/>
    </row>
    <row r="386" spans="1:7" ht="15.75" customHeight="1" x14ac:dyDescent="0.25">
      <c r="A386" s="138"/>
      <c r="B386" s="138"/>
      <c r="D386" s="145"/>
      <c r="E386" s="144"/>
      <c r="F386" s="144"/>
      <c r="G386" s="138"/>
    </row>
    <row r="387" spans="1:7" ht="15.75" customHeight="1" x14ac:dyDescent="0.25">
      <c r="A387" s="138"/>
      <c r="B387" s="138"/>
      <c r="D387" s="145"/>
      <c r="E387" s="144"/>
      <c r="F387" s="144"/>
      <c r="G387" s="138"/>
    </row>
    <row r="388" spans="1:7" ht="15.75" customHeight="1" x14ac:dyDescent="0.25">
      <c r="A388" s="138"/>
      <c r="B388" s="138"/>
      <c r="D388" s="145"/>
      <c r="E388" s="144"/>
      <c r="F388" s="144"/>
      <c r="G388" s="138"/>
    </row>
    <row r="389" spans="1:7" ht="15.75" customHeight="1" x14ac:dyDescent="0.25">
      <c r="A389" s="138"/>
      <c r="B389" s="138"/>
      <c r="D389" s="145"/>
      <c r="E389" s="144"/>
      <c r="F389" s="144"/>
      <c r="G389" s="138"/>
    </row>
    <row r="390" spans="1:7" ht="15.75" customHeight="1" x14ac:dyDescent="0.25">
      <c r="A390" s="138"/>
      <c r="B390" s="138"/>
      <c r="D390" s="145"/>
      <c r="E390" s="144"/>
      <c r="F390" s="144"/>
      <c r="G390" s="138"/>
    </row>
    <row r="391" spans="1:7" ht="15.75" customHeight="1" x14ac:dyDescent="0.25">
      <c r="A391" s="138"/>
      <c r="B391" s="138"/>
      <c r="D391" s="145"/>
      <c r="E391" s="144"/>
      <c r="F391" s="144"/>
      <c r="G391" s="138"/>
    </row>
    <row r="392" spans="1:7" ht="15.75" customHeight="1" x14ac:dyDescent="0.25">
      <c r="A392" s="138"/>
      <c r="B392" s="138"/>
      <c r="D392" s="145"/>
      <c r="E392" s="144"/>
      <c r="F392" s="144"/>
      <c r="G392" s="138"/>
    </row>
    <row r="393" spans="1:7" ht="15.75" customHeight="1" x14ac:dyDescent="0.25">
      <c r="A393" s="138"/>
      <c r="B393" s="138"/>
      <c r="D393" s="145"/>
      <c r="E393" s="144"/>
      <c r="F393" s="144"/>
      <c r="G393" s="138"/>
    </row>
    <row r="394" spans="1:7" ht="15.75" customHeight="1" x14ac:dyDescent="0.25">
      <c r="A394" s="138"/>
      <c r="B394" s="138"/>
      <c r="D394" s="145"/>
      <c r="E394" s="144"/>
      <c r="F394" s="144"/>
      <c r="G394" s="138"/>
    </row>
    <row r="395" spans="1:7" ht="15.75" customHeight="1" x14ac:dyDescent="0.25">
      <c r="A395" s="138"/>
      <c r="B395" s="138"/>
      <c r="D395" s="145"/>
      <c r="E395" s="144"/>
      <c r="F395" s="144"/>
      <c r="G395" s="138"/>
    </row>
    <row r="396" spans="1:7" ht="15.75" customHeight="1" x14ac:dyDescent="0.25">
      <c r="A396" s="138"/>
      <c r="B396" s="138"/>
      <c r="D396" s="145"/>
      <c r="E396" s="144"/>
      <c r="F396" s="144"/>
      <c r="G396" s="138"/>
    </row>
    <row r="397" spans="1:7" ht="15.75" customHeight="1" x14ac:dyDescent="0.25">
      <c r="A397" s="138"/>
      <c r="B397" s="138"/>
      <c r="D397" s="145"/>
      <c r="E397" s="144"/>
      <c r="F397" s="144"/>
      <c r="G397" s="138"/>
    </row>
    <row r="398" spans="1:7" ht="15.75" customHeight="1" x14ac:dyDescent="0.25">
      <c r="A398" s="138"/>
      <c r="B398" s="138"/>
      <c r="D398" s="145"/>
      <c r="E398" s="144"/>
      <c r="F398" s="144"/>
      <c r="G398" s="138"/>
    </row>
    <row r="399" spans="1:7" ht="15.75" customHeight="1" x14ac:dyDescent="0.25">
      <c r="A399" s="138"/>
      <c r="B399" s="138"/>
      <c r="D399" s="145"/>
      <c r="E399" s="144"/>
      <c r="F399" s="144"/>
      <c r="G399" s="138"/>
    </row>
    <row r="400" spans="1:7" ht="15.75" customHeight="1" x14ac:dyDescent="0.25">
      <c r="A400" s="138"/>
      <c r="B400" s="138"/>
      <c r="D400" s="145"/>
      <c r="E400" s="144"/>
      <c r="F400" s="144"/>
      <c r="G400" s="138"/>
    </row>
    <row r="401" spans="1:7" ht="15.75" customHeight="1" x14ac:dyDescent="0.25">
      <c r="A401" s="138"/>
      <c r="B401" s="138"/>
      <c r="D401" s="145"/>
      <c r="E401" s="144"/>
      <c r="F401" s="144"/>
      <c r="G401" s="138"/>
    </row>
    <row r="402" spans="1:7" ht="15.75" customHeight="1" x14ac:dyDescent="0.25">
      <c r="A402" s="138"/>
      <c r="B402" s="138"/>
      <c r="D402" s="145"/>
      <c r="E402" s="144"/>
      <c r="F402" s="144"/>
      <c r="G402" s="138"/>
    </row>
    <row r="403" spans="1:7" ht="15.75" customHeight="1" x14ac:dyDescent="0.25">
      <c r="A403" s="138"/>
      <c r="B403" s="138"/>
      <c r="D403" s="145"/>
      <c r="E403" s="144"/>
      <c r="F403" s="144"/>
      <c r="G403" s="138"/>
    </row>
    <row r="404" spans="1:7" ht="15.75" customHeight="1" x14ac:dyDescent="0.25">
      <c r="A404" s="138"/>
      <c r="B404" s="138"/>
      <c r="D404" s="145"/>
      <c r="E404" s="144"/>
      <c r="F404" s="144"/>
      <c r="G404" s="138"/>
    </row>
    <row r="405" spans="1:7" ht="15.75" customHeight="1" x14ac:dyDescent="0.25">
      <c r="A405" s="138"/>
      <c r="B405" s="138"/>
      <c r="D405" s="145"/>
      <c r="E405" s="144"/>
      <c r="F405" s="144"/>
      <c r="G405" s="138"/>
    </row>
    <row r="406" spans="1:7" ht="15.75" customHeight="1" x14ac:dyDescent="0.25">
      <c r="A406" s="138"/>
      <c r="B406" s="138"/>
      <c r="D406" s="145"/>
      <c r="E406" s="144"/>
      <c r="F406" s="144"/>
      <c r="G406" s="138"/>
    </row>
    <row r="407" spans="1:7" ht="15.75" customHeight="1" x14ac:dyDescent="0.25">
      <c r="A407" s="138"/>
      <c r="B407" s="138"/>
      <c r="D407" s="145"/>
      <c r="E407" s="144"/>
      <c r="F407" s="144"/>
      <c r="G407" s="138"/>
    </row>
    <row r="408" spans="1:7" ht="15.75" customHeight="1" x14ac:dyDescent="0.25">
      <c r="A408" s="138"/>
      <c r="B408" s="138"/>
      <c r="D408" s="145"/>
      <c r="E408" s="144"/>
      <c r="F408" s="144"/>
      <c r="G408" s="138"/>
    </row>
    <row r="409" spans="1:7" ht="15.75" customHeight="1" x14ac:dyDescent="0.25">
      <c r="A409" s="138"/>
      <c r="B409" s="138"/>
      <c r="D409" s="145"/>
      <c r="E409" s="144"/>
      <c r="F409" s="144"/>
      <c r="G409" s="138"/>
    </row>
    <row r="410" spans="1:7" ht="15.75" customHeight="1" x14ac:dyDescent="0.25">
      <c r="A410" s="138"/>
      <c r="B410" s="138"/>
      <c r="D410" s="145"/>
      <c r="E410" s="144"/>
      <c r="F410" s="144"/>
      <c r="G410" s="138"/>
    </row>
    <row r="411" spans="1:7" ht="15.75" customHeight="1" x14ac:dyDescent="0.25">
      <c r="A411" s="138"/>
      <c r="B411" s="138"/>
      <c r="D411" s="145"/>
      <c r="E411" s="144"/>
      <c r="F411" s="144"/>
      <c r="G411" s="138"/>
    </row>
    <row r="412" spans="1:7" ht="15.75" customHeight="1" x14ac:dyDescent="0.25">
      <c r="A412" s="138"/>
      <c r="B412" s="138"/>
      <c r="D412" s="145"/>
      <c r="E412" s="144"/>
      <c r="F412" s="144"/>
      <c r="G412" s="138"/>
    </row>
    <row r="413" spans="1:7" ht="15.75" customHeight="1" x14ac:dyDescent="0.25">
      <c r="A413" s="138"/>
      <c r="B413" s="138"/>
      <c r="D413" s="145"/>
      <c r="E413" s="144"/>
      <c r="F413" s="144"/>
      <c r="G413" s="138"/>
    </row>
    <row r="414" spans="1:7" ht="15.75" customHeight="1" x14ac:dyDescent="0.25">
      <c r="A414" s="138"/>
      <c r="B414" s="138"/>
      <c r="D414" s="145"/>
      <c r="E414" s="144"/>
      <c r="F414" s="144"/>
      <c r="G414" s="138"/>
    </row>
    <row r="415" spans="1:7" ht="15.75" customHeight="1" x14ac:dyDescent="0.25">
      <c r="A415" s="138"/>
      <c r="B415" s="138"/>
      <c r="D415" s="145"/>
      <c r="E415" s="144"/>
      <c r="F415" s="144"/>
      <c r="G415" s="138"/>
    </row>
    <row r="416" spans="1:7" ht="15.75" customHeight="1" x14ac:dyDescent="0.25">
      <c r="A416" s="138"/>
      <c r="B416" s="138"/>
      <c r="D416" s="145"/>
      <c r="E416" s="144"/>
      <c r="F416" s="144"/>
      <c r="G416" s="138"/>
    </row>
    <row r="417" spans="1:7" ht="15.75" customHeight="1" x14ac:dyDescent="0.25">
      <c r="A417" s="138"/>
      <c r="B417" s="138"/>
      <c r="D417" s="145"/>
      <c r="E417" s="144"/>
      <c r="F417" s="144"/>
      <c r="G417" s="138"/>
    </row>
    <row r="418" spans="1:7" ht="15.75" customHeight="1" x14ac:dyDescent="0.25">
      <c r="A418" s="138"/>
      <c r="B418" s="138"/>
      <c r="D418" s="145"/>
      <c r="E418" s="144"/>
      <c r="F418" s="144"/>
      <c r="G418" s="138"/>
    </row>
    <row r="419" spans="1:7" ht="15.75" customHeight="1" x14ac:dyDescent="0.25">
      <c r="A419" s="138"/>
      <c r="B419" s="138"/>
      <c r="D419" s="145"/>
      <c r="E419" s="144"/>
      <c r="F419" s="144"/>
      <c r="G419" s="138"/>
    </row>
    <row r="420" spans="1:7" ht="15.75" customHeight="1" x14ac:dyDescent="0.25">
      <c r="A420" s="138"/>
      <c r="B420" s="138"/>
      <c r="D420" s="145"/>
      <c r="E420" s="144"/>
      <c r="F420" s="144"/>
      <c r="G420" s="138"/>
    </row>
    <row r="421" spans="1:7" ht="15.75" customHeight="1" x14ac:dyDescent="0.25">
      <c r="A421" s="138"/>
      <c r="B421" s="138"/>
      <c r="D421" s="145"/>
      <c r="E421" s="144"/>
      <c r="F421" s="144"/>
      <c r="G421" s="138"/>
    </row>
    <row r="422" spans="1:7" ht="15.75" customHeight="1" x14ac:dyDescent="0.25">
      <c r="A422" s="138"/>
      <c r="B422" s="138"/>
      <c r="D422" s="145"/>
      <c r="E422" s="144"/>
      <c r="F422" s="144"/>
      <c r="G422" s="138"/>
    </row>
    <row r="423" spans="1:7" ht="15.75" customHeight="1" x14ac:dyDescent="0.25">
      <c r="A423" s="138"/>
      <c r="B423" s="138"/>
      <c r="D423" s="145"/>
      <c r="E423" s="144"/>
      <c r="F423" s="144"/>
      <c r="G423" s="138"/>
    </row>
    <row r="424" spans="1:7" ht="15.75" customHeight="1" x14ac:dyDescent="0.25">
      <c r="A424" s="138"/>
      <c r="B424" s="138"/>
      <c r="D424" s="145"/>
      <c r="E424" s="144"/>
      <c r="F424" s="144"/>
      <c r="G424" s="138"/>
    </row>
    <row r="425" spans="1:7" ht="15.75" customHeight="1" x14ac:dyDescent="0.25">
      <c r="A425" s="138"/>
      <c r="B425" s="138"/>
      <c r="D425" s="145"/>
      <c r="E425" s="144"/>
      <c r="F425" s="144"/>
      <c r="G425" s="138"/>
    </row>
    <row r="426" spans="1:7" ht="15.75" customHeight="1" x14ac:dyDescent="0.25">
      <c r="A426" s="138"/>
      <c r="B426" s="138"/>
      <c r="D426" s="145"/>
      <c r="E426" s="144"/>
      <c r="F426" s="144"/>
      <c r="G426" s="138"/>
    </row>
    <row r="427" spans="1:7" ht="15.75" customHeight="1" x14ac:dyDescent="0.25">
      <c r="A427" s="138"/>
      <c r="B427" s="138"/>
      <c r="D427" s="145"/>
      <c r="E427" s="144"/>
      <c r="F427" s="144"/>
      <c r="G427" s="138"/>
    </row>
    <row r="428" spans="1:7" ht="15.75" customHeight="1" x14ac:dyDescent="0.25">
      <c r="A428" s="138"/>
      <c r="B428" s="138"/>
      <c r="D428" s="145"/>
      <c r="E428" s="144"/>
      <c r="F428" s="144"/>
      <c r="G428" s="138"/>
    </row>
    <row r="429" spans="1:7" ht="15.75" customHeight="1" x14ac:dyDescent="0.25">
      <c r="A429" s="138"/>
      <c r="B429" s="138"/>
      <c r="D429" s="145"/>
      <c r="E429" s="144"/>
      <c r="F429" s="144"/>
      <c r="G429" s="138"/>
    </row>
    <row r="430" spans="1:7" ht="15.75" customHeight="1" x14ac:dyDescent="0.25">
      <c r="A430" s="138"/>
      <c r="B430" s="138"/>
      <c r="D430" s="145"/>
      <c r="E430" s="144"/>
      <c r="F430" s="144"/>
      <c r="G430" s="138"/>
    </row>
    <row r="431" spans="1:7" ht="15.75" customHeight="1" x14ac:dyDescent="0.25">
      <c r="A431" s="138"/>
      <c r="B431" s="138"/>
      <c r="D431" s="145"/>
      <c r="E431" s="144"/>
      <c r="F431" s="144"/>
      <c r="G431" s="138"/>
    </row>
    <row r="432" spans="1:7" ht="15.75" customHeight="1" x14ac:dyDescent="0.25">
      <c r="A432" s="138"/>
      <c r="B432" s="138"/>
      <c r="D432" s="145"/>
      <c r="E432" s="144"/>
      <c r="F432" s="144"/>
      <c r="G432" s="138"/>
    </row>
    <row r="433" spans="1:7" ht="15.75" customHeight="1" x14ac:dyDescent="0.25">
      <c r="A433" s="138"/>
      <c r="B433" s="138"/>
      <c r="D433" s="145"/>
      <c r="E433" s="144"/>
      <c r="F433" s="144"/>
      <c r="G433" s="138"/>
    </row>
    <row r="434" spans="1:7" ht="15.75" customHeight="1" x14ac:dyDescent="0.25">
      <c r="A434" s="138"/>
      <c r="B434" s="138"/>
      <c r="D434" s="145"/>
      <c r="E434" s="144"/>
      <c r="F434" s="144"/>
      <c r="G434" s="138"/>
    </row>
    <row r="435" spans="1:7" ht="15.75" customHeight="1" x14ac:dyDescent="0.25">
      <c r="A435" s="138"/>
      <c r="B435" s="138"/>
      <c r="D435" s="145"/>
      <c r="E435" s="144"/>
      <c r="F435" s="144"/>
      <c r="G435" s="138"/>
    </row>
    <row r="436" spans="1:7" ht="15.75" customHeight="1" x14ac:dyDescent="0.25">
      <c r="A436" s="138"/>
      <c r="B436" s="138"/>
      <c r="D436" s="145"/>
      <c r="E436" s="144"/>
      <c r="F436" s="144"/>
      <c r="G436" s="138"/>
    </row>
    <row r="437" spans="1:7" ht="15.75" customHeight="1" x14ac:dyDescent="0.25">
      <c r="A437" s="138"/>
      <c r="B437" s="138"/>
      <c r="D437" s="145"/>
      <c r="E437" s="144"/>
      <c r="F437" s="144"/>
      <c r="G437" s="138"/>
    </row>
    <row r="438" spans="1:7" ht="15.75" customHeight="1" x14ac:dyDescent="0.25">
      <c r="A438" s="138"/>
      <c r="B438" s="138"/>
      <c r="D438" s="145"/>
      <c r="E438" s="144"/>
      <c r="F438" s="144"/>
      <c r="G438" s="138"/>
    </row>
    <row r="439" spans="1:7" ht="15.75" customHeight="1" x14ac:dyDescent="0.25">
      <c r="A439" s="138"/>
      <c r="B439" s="138"/>
      <c r="D439" s="145"/>
      <c r="E439" s="144"/>
      <c r="F439" s="144"/>
      <c r="G439" s="138"/>
    </row>
    <row r="440" spans="1:7" ht="15.75" customHeight="1" x14ac:dyDescent="0.25">
      <c r="A440" s="138"/>
      <c r="B440" s="138"/>
      <c r="D440" s="145"/>
      <c r="E440" s="144"/>
      <c r="F440" s="144"/>
      <c r="G440" s="138"/>
    </row>
    <row r="441" spans="1:7" ht="15.75" customHeight="1" x14ac:dyDescent="0.25">
      <c r="A441" s="138"/>
      <c r="B441" s="138"/>
      <c r="D441" s="145"/>
      <c r="E441" s="144"/>
      <c r="F441" s="144"/>
      <c r="G441" s="138"/>
    </row>
    <row r="442" spans="1:7" ht="15.75" customHeight="1" x14ac:dyDescent="0.25">
      <c r="A442" s="138"/>
      <c r="B442" s="138"/>
      <c r="D442" s="145"/>
      <c r="E442" s="144"/>
      <c r="F442" s="144"/>
      <c r="G442" s="138"/>
    </row>
    <row r="443" spans="1:7" ht="15.75" customHeight="1" x14ac:dyDescent="0.25">
      <c r="A443" s="138"/>
      <c r="B443" s="138"/>
      <c r="D443" s="145"/>
      <c r="E443" s="144"/>
      <c r="F443" s="144"/>
      <c r="G443" s="138"/>
    </row>
    <row r="444" spans="1:7" ht="15.75" customHeight="1" x14ac:dyDescent="0.25">
      <c r="A444" s="138"/>
      <c r="B444" s="138"/>
      <c r="D444" s="145"/>
      <c r="E444" s="144"/>
      <c r="F444" s="144"/>
      <c r="G444" s="138"/>
    </row>
    <row r="445" spans="1:7" ht="15.75" customHeight="1" x14ac:dyDescent="0.25">
      <c r="A445" s="138"/>
      <c r="B445" s="138"/>
      <c r="D445" s="145"/>
      <c r="E445" s="144"/>
      <c r="F445" s="144"/>
      <c r="G445" s="138"/>
    </row>
    <row r="446" spans="1:7" ht="15.75" customHeight="1" x14ac:dyDescent="0.25">
      <c r="A446" s="138"/>
      <c r="B446" s="138"/>
      <c r="D446" s="145"/>
      <c r="E446" s="144"/>
      <c r="F446" s="144"/>
      <c r="G446" s="138"/>
    </row>
    <row r="447" spans="1:7" ht="15.75" customHeight="1" x14ac:dyDescent="0.25">
      <c r="A447" s="138"/>
      <c r="B447" s="138"/>
      <c r="D447" s="145"/>
      <c r="E447" s="144"/>
      <c r="F447" s="144"/>
      <c r="G447" s="138"/>
    </row>
    <row r="448" spans="1:7" ht="15.75" customHeight="1" x14ac:dyDescent="0.25">
      <c r="A448" s="138"/>
      <c r="B448" s="138"/>
      <c r="D448" s="145"/>
      <c r="E448" s="144"/>
      <c r="F448" s="144"/>
      <c r="G448" s="138"/>
    </row>
    <row r="449" spans="1:7" ht="15.75" customHeight="1" x14ac:dyDescent="0.25">
      <c r="A449" s="138"/>
      <c r="B449" s="138"/>
      <c r="D449" s="145"/>
      <c r="E449" s="144"/>
      <c r="F449" s="144"/>
      <c r="G449" s="138"/>
    </row>
    <row r="450" spans="1:7" ht="15.75" customHeight="1" x14ac:dyDescent="0.25">
      <c r="A450" s="138"/>
      <c r="B450" s="138"/>
      <c r="D450" s="145"/>
      <c r="E450" s="144"/>
      <c r="F450" s="144"/>
      <c r="G450" s="138"/>
    </row>
    <row r="451" spans="1:7" ht="15.75" customHeight="1" x14ac:dyDescent="0.25">
      <c r="A451" s="138"/>
      <c r="B451" s="138"/>
      <c r="D451" s="145"/>
      <c r="E451" s="144"/>
      <c r="F451" s="144"/>
      <c r="G451" s="138"/>
    </row>
    <row r="452" spans="1:7" ht="15.75" customHeight="1" x14ac:dyDescent="0.25">
      <c r="A452" s="138"/>
      <c r="B452" s="138"/>
      <c r="D452" s="145"/>
      <c r="E452" s="144"/>
      <c r="F452" s="144"/>
      <c r="G452" s="138"/>
    </row>
    <row r="453" spans="1:7" ht="15.75" customHeight="1" x14ac:dyDescent="0.25">
      <c r="A453" s="138"/>
      <c r="B453" s="138"/>
      <c r="D453" s="145"/>
      <c r="E453" s="144"/>
      <c r="F453" s="144"/>
      <c r="G453" s="138"/>
    </row>
    <row r="454" spans="1:7" ht="15.75" customHeight="1" x14ac:dyDescent="0.25">
      <c r="A454" s="138"/>
      <c r="B454" s="138"/>
      <c r="D454" s="145"/>
      <c r="E454" s="144"/>
      <c r="F454" s="144"/>
      <c r="G454" s="138"/>
    </row>
    <row r="455" spans="1:7" ht="15.75" customHeight="1" x14ac:dyDescent="0.25">
      <c r="A455" s="138"/>
      <c r="B455" s="138"/>
      <c r="D455" s="145"/>
      <c r="E455" s="144"/>
      <c r="F455" s="144"/>
      <c r="G455" s="138"/>
    </row>
    <row r="456" spans="1:7" ht="15.75" customHeight="1" x14ac:dyDescent="0.25">
      <c r="A456" s="138"/>
      <c r="B456" s="138"/>
      <c r="D456" s="145"/>
      <c r="E456" s="144"/>
      <c r="F456" s="144"/>
      <c r="G456" s="138"/>
    </row>
    <row r="457" spans="1:7" ht="15.75" customHeight="1" x14ac:dyDescent="0.25">
      <c r="A457" s="138"/>
      <c r="B457" s="138"/>
      <c r="D457" s="145"/>
      <c r="E457" s="144"/>
      <c r="F457" s="144"/>
      <c r="G457" s="138"/>
    </row>
    <row r="458" spans="1:7" ht="15.75" customHeight="1" x14ac:dyDescent="0.25">
      <c r="A458" s="138"/>
      <c r="B458" s="138"/>
      <c r="D458" s="145"/>
      <c r="E458" s="144"/>
      <c r="F458" s="144"/>
      <c r="G458" s="138"/>
    </row>
    <row r="459" spans="1:7" ht="15.75" customHeight="1" x14ac:dyDescent="0.25">
      <c r="A459" s="138"/>
      <c r="B459" s="138"/>
      <c r="D459" s="145"/>
      <c r="E459" s="144"/>
      <c r="F459" s="144"/>
      <c r="G459" s="138"/>
    </row>
    <row r="460" spans="1:7" ht="15.75" customHeight="1" x14ac:dyDescent="0.25">
      <c r="A460" s="138"/>
      <c r="B460" s="138"/>
      <c r="D460" s="145"/>
      <c r="E460" s="144"/>
      <c r="F460" s="144"/>
      <c r="G460" s="138"/>
    </row>
    <row r="461" spans="1:7" ht="15.75" customHeight="1" x14ac:dyDescent="0.25">
      <c r="A461" s="138"/>
      <c r="B461" s="138"/>
      <c r="D461" s="145"/>
      <c r="E461" s="144"/>
      <c r="F461" s="144"/>
      <c r="G461" s="138"/>
    </row>
    <row r="462" spans="1:7" ht="15.75" customHeight="1" x14ac:dyDescent="0.25">
      <c r="A462" s="138"/>
      <c r="B462" s="138"/>
      <c r="D462" s="145"/>
      <c r="E462" s="144"/>
      <c r="F462" s="144"/>
      <c r="G462" s="138"/>
    </row>
    <row r="463" spans="1:7" ht="15.75" customHeight="1" x14ac:dyDescent="0.25">
      <c r="A463" s="138"/>
      <c r="B463" s="138"/>
      <c r="D463" s="145"/>
      <c r="E463" s="144"/>
      <c r="F463" s="144"/>
      <c r="G463" s="138"/>
    </row>
    <row r="464" spans="1:7" ht="15.75" customHeight="1" x14ac:dyDescent="0.25">
      <c r="A464" s="138"/>
      <c r="B464" s="138"/>
      <c r="D464" s="145"/>
      <c r="E464" s="144"/>
      <c r="F464" s="144"/>
      <c r="G464" s="138"/>
    </row>
    <row r="465" spans="1:7" ht="15.75" customHeight="1" x14ac:dyDescent="0.25">
      <c r="A465" s="138"/>
      <c r="B465" s="138"/>
      <c r="D465" s="145"/>
      <c r="E465" s="144"/>
      <c r="F465" s="144"/>
      <c r="G465" s="138"/>
    </row>
    <row r="466" spans="1:7" ht="15.75" customHeight="1" x14ac:dyDescent="0.25">
      <c r="A466" s="138"/>
      <c r="B466" s="138"/>
      <c r="D466" s="145"/>
      <c r="E466" s="144"/>
      <c r="F466" s="144"/>
      <c r="G466" s="138"/>
    </row>
    <row r="467" spans="1:7" ht="15.75" customHeight="1" x14ac:dyDescent="0.25">
      <c r="A467" s="138"/>
      <c r="B467" s="138"/>
      <c r="D467" s="145"/>
      <c r="E467" s="144"/>
      <c r="F467" s="144"/>
      <c r="G467" s="138"/>
    </row>
    <row r="468" spans="1:7" ht="15.75" customHeight="1" x14ac:dyDescent="0.25">
      <c r="A468" s="138"/>
      <c r="B468" s="138"/>
      <c r="D468" s="145"/>
      <c r="E468" s="144"/>
      <c r="F468" s="144"/>
      <c r="G468" s="138"/>
    </row>
    <row r="469" spans="1:7" ht="15.75" customHeight="1" x14ac:dyDescent="0.25">
      <c r="A469" s="138"/>
      <c r="B469" s="138"/>
      <c r="D469" s="145"/>
      <c r="E469" s="144"/>
      <c r="F469" s="144"/>
      <c r="G469" s="138"/>
    </row>
    <row r="470" spans="1:7" ht="15.75" customHeight="1" x14ac:dyDescent="0.25">
      <c r="A470" s="138"/>
      <c r="B470" s="138"/>
      <c r="D470" s="145"/>
      <c r="E470" s="144"/>
      <c r="F470" s="144"/>
      <c r="G470" s="138"/>
    </row>
    <row r="471" spans="1:7" ht="15.75" customHeight="1" x14ac:dyDescent="0.25">
      <c r="A471" s="138"/>
      <c r="B471" s="138"/>
      <c r="D471" s="145"/>
      <c r="E471" s="144"/>
      <c r="F471" s="144"/>
      <c r="G471" s="138"/>
    </row>
    <row r="472" spans="1:7" ht="15.75" customHeight="1" x14ac:dyDescent="0.25">
      <c r="A472" s="138"/>
      <c r="B472" s="138"/>
      <c r="D472" s="145"/>
      <c r="E472" s="144"/>
      <c r="F472" s="144"/>
      <c r="G472" s="138"/>
    </row>
    <row r="473" spans="1:7" ht="15.75" customHeight="1" x14ac:dyDescent="0.25">
      <c r="A473" s="138"/>
      <c r="B473" s="138"/>
      <c r="D473" s="145"/>
      <c r="E473" s="144"/>
      <c r="F473" s="144"/>
      <c r="G473" s="138"/>
    </row>
    <row r="474" spans="1:7" ht="15.75" customHeight="1" x14ac:dyDescent="0.25">
      <c r="A474" s="138"/>
      <c r="B474" s="138"/>
      <c r="D474" s="145"/>
      <c r="E474" s="144"/>
      <c r="F474" s="144"/>
      <c r="G474" s="138"/>
    </row>
    <row r="475" spans="1:7" ht="15.75" customHeight="1" x14ac:dyDescent="0.25">
      <c r="A475" s="138"/>
      <c r="B475" s="138"/>
      <c r="D475" s="145"/>
      <c r="E475" s="144"/>
      <c r="F475" s="144"/>
      <c r="G475" s="138"/>
    </row>
    <row r="476" spans="1:7" ht="15.75" customHeight="1" x14ac:dyDescent="0.25">
      <c r="A476" s="138"/>
      <c r="B476" s="138"/>
      <c r="D476" s="145"/>
      <c r="E476" s="144"/>
      <c r="F476" s="144"/>
      <c r="G476" s="138"/>
    </row>
    <row r="477" spans="1:7" ht="15.75" customHeight="1" x14ac:dyDescent="0.25">
      <c r="A477" s="138"/>
      <c r="B477" s="138"/>
      <c r="D477" s="145"/>
      <c r="E477" s="144"/>
      <c r="F477" s="144"/>
      <c r="G477" s="138"/>
    </row>
    <row r="478" spans="1:7" ht="15.75" customHeight="1" x14ac:dyDescent="0.25">
      <c r="A478" s="138"/>
      <c r="B478" s="138"/>
      <c r="D478" s="145"/>
      <c r="E478" s="144"/>
      <c r="F478" s="144"/>
      <c r="G478" s="138"/>
    </row>
    <row r="479" spans="1:7" ht="15.75" customHeight="1" x14ac:dyDescent="0.25">
      <c r="A479" s="138"/>
      <c r="B479" s="138"/>
      <c r="D479" s="145"/>
      <c r="E479" s="144"/>
      <c r="F479" s="144"/>
      <c r="G479" s="138"/>
    </row>
    <row r="480" spans="1:7" ht="15.75" customHeight="1" x14ac:dyDescent="0.25">
      <c r="A480" s="138"/>
      <c r="B480" s="138"/>
      <c r="D480" s="145"/>
      <c r="E480" s="144"/>
      <c r="F480" s="144"/>
      <c r="G480" s="138"/>
    </row>
    <row r="481" spans="1:7" ht="15.75" customHeight="1" x14ac:dyDescent="0.25">
      <c r="A481" s="138"/>
      <c r="B481" s="138"/>
      <c r="D481" s="145"/>
      <c r="E481" s="144"/>
      <c r="F481" s="144"/>
      <c r="G481" s="138"/>
    </row>
    <row r="482" spans="1:7" ht="15.75" customHeight="1" x14ac:dyDescent="0.25">
      <c r="A482" s="138"/>
      <c r="B482" s="138"/>
      <c r="D482" s="145"/>
      <c r="E482" s="144"/>
      <c r="F482" s="144"/>
      <c r="G482" s="138"/>
    </row>
    <row r="483" spans="1:7" ht="15.75" customHeight="1" x14ac:dyDescent="0.25">
      <c r="A483" s="138"/>
      <c r="B483" s="138"/>
      <c r="D483" s="145"/>
      <c r="E483" s="144"/>
      <c r="F483" s="144"/>
      <c r="G483" s="138"/>
    </row>
    <row r="484" spans="1:7" ht="15.75" customHeight="1" x14ac:dyDescent="0.25">
      <c r="A484" s="138"/>
      <c r="B484" s="138"/>
      <c r="D484" s="145"/>
      <c r="E484" s="144"/>
      <c r="F484" s="144"/>
      <c r="G484" s="138"/>
    </row>
    <row r="485" spans="1:7" ht="15.75" customHeight="1" x14ac:dyDescent="0.25">
      <c r="A485" s="138"/>
      <c r="B485" s="138"/>
      <c r="D485" s="145"/>
      <c r="E485" s="144"/>
      <c r="F485" s="144"/>
      <c r="G485" s="138"/>
    </row>
    <row r="486" spans="1:7" ht="15.75" customHeight="1" x14ac:dyDescent="0.25">
      <c r="A486" s="138"/>
      <c r="B486" s="138"/>
      <c r="D486" s="145"/>
      <c r="E486" s="144"/>
      <c r="F486" s="144"/>
      <c r="G486" s="138"/>
    </row>
    <row r="487" spans="1:7" ht="15.75" customHeight="1" x14ac:dyDescent="0.25">
      <c r="A487" s="138"/>
      <c r="B487" s="138"/>
      <c r="D487" s="145"/>
      <c r="E487" s="144"/>
      <c r="F487" s="144"/>
      <c r="G487" s="138"/>
    </row>
    <row r="488" spans="1:7" ht="15.75" customHeight="1" x14ac:dyDescent="0.25">
      <c r="A488" s="138"/>
      <c r="B488" s="138"/>
      <c r="D488" s="145"/>
      <c r="E488" s="144"/>
      <c r="F488" s="144"/>
      <c r="G488" s="138"/>
    </row>
    <row r="489" spans="1:7" ht="15.75" customHeight="1" x14ac:dyDescent="0.25">
      <c r="A489" s="138"/>
      <c r="B489" s="138"/>
      <c r="D489" s="145"/>
      <c r="E489" s="144"/>
      <c r="F489" s="144"/>
      <c r="G489" s="138"/>
    </row>
    <row r="490" spans="1:7" ht="15.75" customHeight="1" x14ac:dyDescent="0.25">
      <c r="A490" s="138"/>
      <c r="B490" s="138"/>
      <c r="D490" s="145"/>
      <c r="E490" s="144"/>
      <c r="F490" s="144"/>
      <c r="G490" s="138"/>
    </row>
    <row r="491" spans="1:7" ht="15.75" customHeight="1" x14ac:dyDescent="0.25">
      <c r="A491" s="138"/>
      <c r="B491" s="138"/>
      <c r="D491" s="145"/>
      <c r="E491" s="144"/>
      <c r="F491" s="144"/>
      <c r="G491" s="138"/>
    </row>
    <row r="492" spans="1:7" ht="15.75" customHeight="1" x14ac:dyDescent="0.25">
      <c r="A492" s="138"/>
      <c r="B492" s="138"/>
      <c r="D492" s="145"/>
      <c r="E492" s="144"/>
      <c r="F492" s="144"/>
      <c r="G492" s="138"/>
    </row>
    <row r="493" spans="1:7" ht="15.75" customHeight="1" x14ac:dyDescent="0.25">
      <c r="A493" s="138"/>
      <c r="B493" s="138"/>
      <c r="D493" s="145"/>
      <c r="E493" s="144"/>
      <c r="F493" s="144"/>
      <c r="G493" s="138"/>
    </row>
    <row r="494" spans="1:7" ht="15.75" customHeight="1" x14ac:dyDescent="0.25">
      <c r="A494" s="138"/>
      <c r="B494" s="138"/>
      <c r="D494" s="145"/>
      <c r="E494" s="144"/>
      <c r="F494" s="144"/>
      <c r="G494" s="138"/>
    </row>
    <row r="495" spans="1:7" ht="15.75" customHeight="1" x14ac:dyDescent="0.25">
      <c r="A495" s="138"/>
      <c r="B495" s="138"/>
      <c r="D495" s="145"/>
      <c r="E495" s="144"/>
      <c r="F495" s="144"/>
      <c r="G495" s="138"/>
    </row>
    <row r="496" spans="1:7" ht="15.75" customHeight="1" x14ac:dyDescent="0.25">
      <c r="A496" s="138"/>
      <c r="B496" s="138"/>
      <c r="D496" s="145"/>
      <c r="E496" s="144"/>
      <c r="F496" s="144"/>
      <c r="G496" s="138"/>
    </row>
    <row r="497" spans="1:7" ht="15.75" customHeight="1" x14ac:dyDescent="0.25">
      <c r="A497" s="138"/>
      <c r="B497" s="138"/>
      <c r="D497" s="145"/>
      <c r="E497" s="144"/>
      <c r="F497" s="144"/>
      <c r="G497" s="138"/>
    </row>
    <row r="498" spans="1:7" ht="15.75" customHeight="1" x14ac:dyDescent="0.25">
      <c r="A498" s="138"/>
      <c r="B498" s="138"/>
      <c r="D498" s="145"/>
      <c r="E498" s="144"/>
      <c r="F498" s="144"/>
      <c r="G498" s="138"/>
    </row>
    <row r="499" spans="1:7" ht="15.75" customHeight="1" x14ac:dyDescent="0.25">
      <c r="A499" s="138"/>
      <c r="B499" s="138"/>
      <c r="D499" s="145"/>
      <c r="E499" s="144"/>
      <c r="F499" s="144"/>
      <c r="G499" s="138"/>
    </row>
    <row r="500" spans="1:7" ht="15.75" customHeight="1" x14ac:dyDescent="0.25">
      <c r="A500" s="138"/>
      <c r="B500" s="138"/>
      <c r="D500" s="145"/>
      <c r="E500" s="144"/>
      <c r="F500" s="144"/>
      <c r="G500" s="138"/>
    </row>
    <row r="501" spans="1:7" ht="15.75" customHeight="1" x14ac:dyDescent="0.25">
      <c r="A501" s="138"/>
      <c r="B501" s="138"/>
      <c r="D501" s="145"/>
      <c r="E501" s="144"/>
      <c r="F501" s="144"/>
      <c r="G501" s="138"/>
    </row>
    <row r="502" spans="1:7" ht="15.75" customHeight="1" x14ac:dyDescent="0.25">
      <c r="A502" s="138"/>
      <c r="B502" s="138"/>
      <c r="D502" s="145"/>
      <c r="E502" s="144"/>
      <c r="F502" s="144"/>
      <c r="G502" s="138"/>
    </row>
    <row r="503" spans="1:7" ht="15.75" customHeight="1" x14ac:dyDescent="0.25">
      <c r="A503" s="138"/>
      <c r="B503" s="138"/>
      <c r="D503" s="145"/>
      <c r="E503" s="144"/>
      <c r="F503" s="144"/>
      <c r="G503" s="138"/>
    </row>
    <row r="504" spans="1:7" ht="15.75" customHeight="1" x14ac:dyDescent="0.25">
      <c r="A504" s="138"/>
      <c r="B504" s="138"/>
      <c r="D504" s="145"/>
      <c r="E504" s="144"/>
      <c r="F504" s="144"/>
      <c r="G504" s="138"/>
    </row>
    <row r="505" spans="1:7" ht="15.75" customHeight="1" x14ac:dyDescent="0.25">
      <c r="A505" s="138"/>
      <c r="B505" s="138"/>
      <c r="D505" s="145"/>
      <c r="E505" s="144"/>
      <c r="F505" s="144"/>
      <c r="G505" s="138"/>
    </row>
    <row r="506" spans="1:7" ht="15.75" customHeight="1" x14ac:dyDescent="0.25">
      <c r="A506" s="138"/>
      <c r="B506" s="138"/>
      <c r="D506" s="145"/>
      <c r="E506" s="144"/>
      <c r="F506" s="144"/>
      <c r="G506" s="138"/>
    </row>
    <row r="507" spans="1:7" ht="15.75" customHeight="1" x14ac:dyDescent="0.25">
      <c r="A507" s="138"/>
      <c r="B507" s="138"/>
      <c r="D507" s="145"/>
      <c r="E507" s="144"/>
      <c r="F507" s="144"/>
      <c r="G507" s="138"/>
    </row>
    <row r="508" spans="1:7" ht="15.75" customHeight="1" x14ac:dyDescent="0.25">
      <c r="A508" s="138"/>
      <c r="B508" s="138"/>
      <c r="D508" s="145"/>
      <c r="E508" s="144"/>
      <c r="F508" s="144"/>
      <c r="G508" s="138"/>
    </row>
    <row r="509" spans="1:7" ht="15.75" customHeight="1" x14ac:dyDescent="0.25">
      <c r="A509" s="138"/>
      <c r="B509" s="138"/>
      <c r="D509" s="145"/>
      <c r="E509" s="144"/>
      <c r="F509" s="144"/>
      <c r="G509" s="138"/>
    </row>
    <row r="510" spans="1:7" ht="15.75" customHeight="1" x14ac:dyDescent="0.25">
      <c r="A510" s="138"/>
      <c r="B510" s="138"/>
      <c r="D510" s="145"/>
      <c r="E510" s="144"/>
      <c r="F510" s="144"/>
      <c r="G510" s="138"/>
    </row>
    <row r="511" spans="1:7" ht="15.75" customHeight="1" x14ac:dyDescent="0.25">
      <c r="A511" s="138"/>
      <c r="B511" s="138"/>
      <c r="D511" s="145"/>
      <c r="E511" s="144"/>
      <c r="F511" s="144"/>
      <c r="G511" s="138"/>
    </row>
    <row r="512" spans="1:7" ht="15.75" customHeight="1" x14ac:dyDescent="0.25">
      <c r="A512" s="138"/>
      <c r="B512" s="138"/>
      <c r="D512" s="145"/>
      <c r="E512" s="144"/>
      <c r="F512" s="144"/>
      <c r="G512" s="138"/>
    </row>
    <row r="513" spans="1:7" ht="15.75" customHeight="1" x14ac:dyDescent="0.25">
      <c r="A513" s="138"/>
      <c r="B513" s="138"/>
      <c r="D513" s="145"/>
      <c r="E513" s="144"/>
      <c r="F513" s="144"/>
      <c r="G513" s="138"/>
    </row>
    <row r="514" spans="1:7" ht="15.75" customHeight="1" x14ac:dyDescent="0.25">
      <c r="A514" s="138"/>
      <c r="B514" s="138"/>
      <c r="D514" s="145"/>
      <c r="E514" s="144"/>
      <c r="F514" s="144"/>
      <c r="G514" s="138"/>
    </row>
    <row r="515" spans="1:7" ht="15.75" customHeight="1" x14ac:dyDescent="0.25">
      <c r="A515" s="138"/>
      <c r="B515" s="138"/>
      <c r="D515" s="145"/>
      <c r="E515" s="144"/>
      <c r="F515" s="144"/>
      <c r="G515" s="138"/>
    </row>
    <row r="516" spans="1:7" ht="15.75" customHeight="1" x14ac:dyDescent="0.25">
      <c r="A516" s="138"/>
      <c r="B516" s="138"/>
      <c r="D516" s="145"/>
      <c r="E516" s="144"/>
      <c r="F516" s="144"/>
      <c r="G516" s="138"/>
    </row>
    <row r="517" spans="1:7" ht="15.75" customHeight="1" x14ac:dyDescent="0.25">
      <c r="A517" s="138"/>
      <c r="B517" s="138"/>
      <c r="D517" s="145"/>
      <c r="E517" s="144"/>
      <c r="F517" s="144"/>
      <c r="G517" s="138"/>
    </row>
    <row r="518" spans="1:7" ht="15.75" customHeight="1" x14ac:dyDescent="0.25">
      <c r="A518" s="138"/>
      <c r="B518" s="138"/>
      <c r="D518" s="145"/>
      <c r="E518" s="144"/>
      <c r="F518" s="144"/>
      <c r="G518" s="138"/>
    </row>
    <row r="519" spans="1:7" ht="15.75" customHeight="1" x14ac:dyDescent="0.25">
      <c r="A519" s="138"/>
      <c r="B519" s="138"/>
      <c r="D519" s="145"/>
      <c r="E519" s="144"/>
      <c r="F519" s="144"/>
      <c r="G519" s="138"/>
    </row>
    <row r="520" spans="1:7" ht="15.75" customHeight="1" x14ac:dyDescent="0.25">
      <c r="A520" s="138"/>
      <c r="B520" s="138"/>
      <c r="D520" s="145"/>
      <c r="E520" s="144"/>
      <c r="F520" s="144"/>
      <c r="G520" s="138"/>
    </row>
    <row r="521" spans="1:7" ht="15.75" customHeight="1" x14ac:dyDescent="0.25">
      <c r="A521" s="138"/>
      <c r="B521" s="138"/>
      <c r="D521" s="145"/>
      <c r="E521" s="144"/>
      <c r="F521" s="144"/>
      <c r="G521" s="138"/>
    </row>
    <row r="522" spans="1:7" ht="15.75" customHeight="1" x14ac:dyDescent="0.25">
      <c r="A522" s="138"/>
      <c r="B522" s="138"/>
      <c r="D522" s="145"/>
      <c r="E522" s="144"/>
      <c r="F522" s="144"/>
      <c r="G522" s="138"/>
    </row>
    <row r="523" spans="1:7" ht="15.75" customHeight="1" x14ac:dyDescent="0.25">
      <c r="A523" s="138"/>
      <c r="B523" s="138"/>
      <c r="D523" s="145"/>
      <c r="E523" s="144"/>
      <c r="F523" s="144"/>
      <c r="G523" s="138"/>
    </row>
    <row r="524" spans="1:7" ht="15.75" customHeight="1" x14ac:dyDescent="0.25">
      <c r="A524" s="138"/>
      <c r="B524" s="138"/>
      <c r="D524" s="145"/>
      <c r="E524" s="144"/>
      <c r="F524" s="144"/>
      <c r="G524" s="138"/>
    </row>
    <row r="525" spans="1:7" ht="15.75" customHeight="1" x14ac:dyDescent="0.25">
      <c r="A525" s="138"/>
      <c r="B525" s="138"/>
      <c r="D525" s="145"/>
      <c r="E525" s="144"/>
      <c r="F525" s="144"/>
      <c r="G525" s="138"/>
    </row>
    <row r="526" spans="1:7" ht="15.75" customHeight="1" x14ac:dyDescent="0.25">
      <c r="A526" s="138"/>
      <c r="B526" s="138"/>
      <c r="D526" s="145"/>
      <c r="E526" s="144"/>
      <c r="F526" s="144"/>
      <c r="G526" s="138"/>
    </row>
    <row r="527" spans="1:7" ht="15.75" customHeight="1" x14ac:dyDescent="0.25">
      <c r="A527" s="138"/>
      <c r="B527" s="138"/>
      <c r="D527" s="145"/>
      <c r="E527" s="144"/>
      <c r="F527" s="144"/>
      <c r="G527" s="138"/>
    </row>
    <row r="528" spans="1:7" ht="15.75" customHeight="1" x14ac:dyDescent="0.25">
      <c r="A528" s="138"/>
      <c r="B528" s="138"/>
      <c r="D528" s="145"/>
      <c r="E528" s="144"/>
      <c r="F528" s="144"/>
      <c r="G528" s="138"/>
    </row>
    <row r="529" spans="1:7" ht="15.75" customHeight="1" x14ac:dyDescent="0.25">
      <c r="A529" s="138"/>
      <c r="B529" s="138"/>
      <c r="D529" s="145"/>
      <c r="E529" s="144"/>
      <c r="F529" s="144"/>
      <c r="G529" s="138"/>
    </row>
    <row r="530" spans="1:7" ht="15.75" customHeight="1" x14ac:dyDescent="0.25">
      <c r="A530" s="138"/>
      <c r="B530" s="138"/>
      <c r="D530" s="145"/>
      <c r="E530" s="144"/>
      <c r="F530" s="144"/>
      <c r="G530" s="138"/>
    </row>
    <row r="531" spans="1:7" ht="15.75" customHeight="1" x14ac:dyDescent="0.25">
      <c r="A531" s="138"/>
      <c r="B531" s="138"/>
      <c r="D531" s="145"/>
      <c r="E531" s="144"/>
      <c r="F531" s="144"/>
      <c r="G531" s="138"/>
    </row>
    <row r="532" spans="1:7" ht="15.75" customHeight="1" x14ac:dyDescent="0.25">
      <c r="A532" s="138"/>
      <c r="B532" s="138"/>
      <c r="D532" s="145"/>
      <c r="E532" s="144"/>
      <c r="F532" s="144"/>
      <c r="G532" s="138"/>
    </row>
    <row r="533" spans="1:7" ht="15.75" customHeight="1" x14ac:dyDescent="0.25">
      <c r="A533" s="138"/>
      <c r="B533" s="138"/>
      <c r="D533" s="145"/>
      <c r="E533" s="144"/>
      <c r="F533" s="144"/>
      <c r="G533" s="138"/>
    </row>
    <row r="534" spans="1:7" ht="15.75" customHeight="1" x14ac:dyDescent="0.25">
      <c r="A534" s="138"/>
      <c r="B534" s="138"/>
      <c r="D534" s="145"/>
      <c r="E534" s="144"/>
      <c r="F534" s="144"/>
      <c r="G534" s="138"/>
    </row>
    <row r="535" spans="1:7" ht="15.75" customHeight="1" x14ac:dyDescent="0.25">
      <c r="A535" s="138"/>
      <c r="B535" s="138"/>
      <c r="D535" s="145"/>
      <c r="E535" s="144"/>
      <c r="F535" s="144"/>
      <c r="G535" s="138"/>
    </row>
    <row r="536" spans="1:7" ht="15.75" customHeight="1" x14ac:dyDescent="0.25">
      <c r="A536" s="138"/>
      <c r="B536" s="138"/>
      <c r="D536" s="145"/>
      <c r="E536" s="144"/>
      <c r="F536" s="144"/>
      <c r="G536" s="138"/>
    </row>
    <row r="537" spans="1:7" ht="15.75" customHeight="1" x14ac:dyDescent="0.25">
      <c r="A537" s="138"/>
      <c r="B537" s="138"/>
      <c r="D537" s="145"/>
      <c r="E537" s="144"/>
      <c r="F537" s="144"/>
      <c r="G537" s="138"/>
    </row>
    <row r="538" spans="1:7" ht="15.75" customHeight="1" x14ac:dyDescent="0.25">
      <c r="A538" s="138"/>
      <c r="B538" s="138"/>
      <c r="D538" s="145"/>
      <c r="E538" s="144"/>
      <c r="F538" s="144"/>
      <c r="G538" s="138"/>
    </row>
    <row r="539" spans="1:7" ht="15.75" customHeight="1" x14ac:dyDescent="0.25">
      <c r="A539" s="138"/>
      <c r="B539" s="138"/>
      <c r="D539" s="145"/>
      <c r="E539" s="144"/>
      <c r="F539" s="144"/>
      <c r="G539" s="138"/>
    </row>
    <row r="540" spans="1:7" ht="15.75" customHeight="1" x14ac:dyDescent="0.25">
      <c r="A540" s="138"/>
      <c r="B540" s="138"/>
      <c r="D540" s="145"/>
      <c r="E540" s="144"/>
      <c r="F540" s="144"/>
      <c r="G540" s="138"/>
    </row>
    <row r="541" spans="1:7" ht="15.75" customHeight="1" x14ac:dyDescent="0.25">
      <c r="A541" s="138"/>
      <c r="B541" s="138"/>
      <c r="D541" s="145"/>
      <c r="E541" s="144"/>
      <c r="F541" s="144"/>
      <c r="G541" s="138"/>
    </row>
    <row r="542" spans="1:7" ht="15.75" customHeight="1" x14ac:dyDescent="0.25">
      <c r="A542" s="138"/>
      <c r="B542" s="138"/>
      <c r="D542" s="145"/>
      <c r="E542" s="144"/>
      <c r="F542" s="144"/>
      <c r="G542" s="138"/>
    </row>
    <row r="543" spans="1:7" ht="15.75" customHeight="1" x14ac:dyDescent="0.25">
      <c r="A543" s="138"/>
      <c r="B543" s="138"/>
      <c r="D543" s="145"/>
      <c r="E543" s="144"/>
      <c r="F543" s="144"/>
      <c r="G543" s="138"/>
    </row>
    <row r="544" spans="1:7" ht="15.75" customHeight="1" x14ac:dyDescent="0.25">
      <c r="A544" s="138"/>
      <c r="B544" s="138"/>
      <c r="D544" s="145"/>
      <c r="E544" s="144"/>
      <c r="F544" s="144"/>
      <c r="G544" s="138"/>
    </row>
    <row r="545" spans="1:7" ht="15.75" customHeight="1" x14ac:dyDescent="0.25">
      <c r="A545" s="138"/>
      <c r="B545" s="138"/>
      <c r="D545" s="145"/>
      <c r="E545" s="144"/>
      <c r="F545" s="144"/>
      <c r="G545" s="138"/>
    </row>
    <row r="546" spans="1:7" ht="15.75" customHeight="1" x14ac:dyDescent="0.25">
      <c r="A546" s="138"/>
      <c r="B546" s="138"/>
      <c r="D546" s="145"/>
      <c r="E546" s="144"/>
      <c r="F546" s="144"/>
      <c r="G546" s="138"/>
    </row>
    <row r="547" spans="1:7" ht="15.75" customHeight="1" x14ac:dyDescent="0.25">
      <c r="A547" s="138"/>
      <c r="B547" s="138"/>
      <c r="D547" s="145"/>
      <c r="E547" s="144"/>
      <c r="F547" s="144"/>
      <c r="G547" s="138"/>
    </row>
    <row r="548" spans="1:7" ht="15.75" customHeight="1" x14ac:dyDescent="0.25">
      <c r="A548" s="138"/>
      <c r="B548" s="138"/>
      <c r="D548" s="145"/>
      <c r="E548" s="144"/>
      <c r="F548" s="144"/>
      <c r="G548" s="138"/>
    </row>
    <row r="549" spans="1:7" ht="15.75" customHeight="1" x14ac:dyDescent="0.25">
      <c r="A549" s="138"/>
      <c r="B549" s="138"/>
      <c r="D549" s="145"/>
      <c r="E549" s="144"/>
      <c r="F549" s="144"/>
      <c r="G549" s="138"/>
    </row>
    <row r="550" spans="1:7" ht="15.75" customHeight="1" x14ac:dyDescent="0.25">
      <c r="A550" s="138"/>
      <c r="B550" s="138"/>
      <c r="D550" s="145"/>
      <c r="E550" s="144"/>
      <c r="F550" s="144"/>
      <c r="G550" s="138"/>
    </row>
    <row r="551" spans="1:7" ht="15.75" customHeight="1" x14ac:dyDescent="0.25">
      <c r="A551" s="138"/>
      <c r="B551" s="138"/>
      <c r="D551" s="145"/>
      <c r="E551" s="144"/>
      <c r="F551" s="144"/>
      <c r="G551" s="138"/>
    </row>
    <row r="552" spans="1:7" ht="15.75" customHeight="1" x14ac:dyDescent="0.25">
      <c r="A552" s="138"/>
      <c r="B552" s="138"/>
      <c r="D552" s="145"/>
      <c r="E552" s="144"/>
      <c r="F552" s="144"/>
      <c r="G552" s="138"/>
    </row>
    <row r="553" spans="1:7" ht="15.75" customHeight="1" x14ac:dyDescent="0.25">
      <c r="A553" s="138"/>
      <c r="B553" s="138"/>
      <c r="D553" s="145"/>
      <c r="E553" s="144"/>
      <c r="F553" s="144"/>
      <c r="G553" s="138"/>
    </row>
    <row r="554" spans="1:7" ht="15.75" customHeight="1" x14ac:dyDescent="0.25">
      <c r="A554" s="138"/>
      <c r="B554" s="138"/>
      <c r="D554" s="145"/>
      <c r="E554" s="144"/>
      <c r="F554" s="144"/>
      <c r="G554" s="138"/>
    </row>
    <row r="555" spans="1:7" ht="15.75" customHeight="1" x14ac:dyDescent="0.25">
      <c r="A555" s="138"/>
      <c r="B555" s="138"/>
      <c r="D555" s="145"/>
      <c r="E555" s="144"/>
      <c r="F555" s="144"/>
      <c r="G555" s="138"/>
    </row>
    <row r="556" spans="1:7" ht="15.75" customHeight="1" x14ac:dyDescent="0.25">
      <c r="A556" s="138"/>
      <c r="B556" s="138"/>
      <c r="D556" s="145"/>
      <c r="E556" s="144"/>
      <c r="F556" s="144"/>
      <c r="G556" s="138"/>
    </row>
    <row r="557" spans="1:7" ht="15.75" customHeight="1" x14ac:dyDescent="0.25">
      <c r="A557" s="138"/>
      <c r="B557" s="138"/>
      <c r="D557" s="145"/>
      <c r="E557" s="144"/>
      <c r="F557" s="144"/>
      <c r="G557" s="138"/>
    </row>
    <row r="558" spans="1:7" ht="15.75" customHeight="1" x14ac:dyDescent="0.25">
      <c r="A558" s="138"/>
      <c r="B558" s="138"/>
      <c r="D558" s="145"/>
      <c r="E558" s="144"/>
      <c r="F558" s="144"/>
      <c r="G558" s="138"/>
    </row>
    <row r="559" spans="1:7" ht="15.75" customHeight="1" x14ac:dyDescent="0.25">
      <c r="A559" s="138"/>
      <c r="B559" s="138"/>
      <c r="D559" s="145"/>
      <c r="E559" s="144"/>
      <c r="F559" s="144"/>
      <c r="G559" s="138"/>
    </row>
    <row r="560" spans="1:7" ht="15.75" customHeight="1" x14ac:dyDescent="0.25">
      <c r="A560" s="138"/>
      <c r="B560" s="138"/>
      <c r="D560" s="145"/>
      <c r="E560" s="144"/>
      <c r="F560" s="144"/>
      <c r="G560" s="138"/>
    </row>
    <row r="561" spans="1:7" ht="15.75" customHeight="1" x14ac:dyDescent="0.25">
      <c r="A561" s="138"/>
      <c r="B561" s="138"/>
      <c r="D561" s="145"/>
      <c r="E561" s="144"/>
      <c r="F561" s="144"/>
      <c r="G561" s="138"/>
    </row>
    <row r="562" spans="1:7" ht="15.75" customHeight="1" x14ac:dyDescent="0.25">
      <c r="A562" s="138"/>
      <c r="B562" s="138"/>
      <c r="D562" s="145"/>
      <c r="E562" s="144"/>
      <c r="F562" s="144"/>
      <c r="G562" s="138"/>
    </row>
    <row r="563" spans="1:7" ht="15.75" customHeight="1" x14ac:dyDescent="0.25">
      <c r="A563" s="138"/>
      <c r="B563" s="138"/>
      <c r="D563" s="145"/>
      <c r="E563" s="144"/>
      <c r="F563" s="144"/>
      <c r="G563" s="138"/>
    </row>
    <row r="564" spans="1:7" ht="15.75" customHeight="1" x14ac:dyDescent="0.25">
      <c r="A564" s="138"/>
      <c r="B564" s="138"/>
      <c r="D564" s="145"/>
      <c r="E564" s="144"/>
      <c r="F564" s="144"/>
      <c r="G564" s="138"/>
    </row>
    <row r="565" spans="1:7" ht="15.75" customHeight="1" x14ac:dyDescent="0.25">
      <c r="A565" s="138"/>
      <c r="B565" s="138"/>
      <c r="D565" s="145"/>
      <c r="E565" s="144"/>
      <c r="F565" s="144"/>
      <c r="G565" s="138"/>
    </row>
    <row r="566" spans="1:7" ht="15.75" customHeight="1" x14ac:dyDescent="0.25">
      <c r="A566" s="138"/>
      <c r="B566" s="138"/>
      <c r="D566" s="145"/>
      <c r="E566" s="144"/>
      <c r="F566" s="144"/>
      <c r="G566" s="138"/>
    </row>
    <row r="567" spans="1:7" ht="15.75" customHeight="1" x14ac:dyDescent="0.25">
      <c r="A567" s="138"/>
      <c r="B567" s="138"/>
      <c r="D567" s="145"/>
      <c r="E567" s="144"/>
      <c r="F567" s="144"/>
      <c r="G567" s="138"/>
    </row>
    <row r="568" spans="1:7" ht="15.75" customHeight="1" x14ac:dyDescent="0.25">
      <c r="A568" s="138"/>
      <c r="B568" s="138"/>
      <c r="D568" s="145"/>
      <c r="E568" s="144"/>
      <c r="F568" s="144"/>
      <c r="G568" s="138"/>
    </row>
    <row r="569" spans="1:7" ht="15.75" customHeight="1" x14ac:dyDescent="0.25">
      <c r="A569" s="138"/>
      <c r="B569" s="138"/>
      <c r="D569" s="145"/>
      <c r="E569" s="144"/>
      <c r="F569" s="144"/>
      <c r="G569" s="138"/>
    </row>
    <row r="570" spans="1:7" ht="15.75" customHeight="1" x14ac:dyDescent="0.25">
      <c r="A570" s="138"/>
      <c r="B570" s="138"/>
      <c r="D570" s="145"/>
      <c r="E570" s="144"/>
      <c r="F570" s="144"/>
      <c r="G570" s="138"/>
    </row>
    <row r="571" spans="1:7" ht="15.75" customHeight="1" x14ac:dyDescent="0.25">
      <c r="A571" s="138"/>
      <c r="B571" s="138"/>
      <c r="D571" s="145"/>
      <c r="E571" s="144"/>
      <c r="F571" s="144"/>
      <c r="G571" s="138"/>
    </row>
    <row r="572" spans="1:7" ht="15.75" customHeight="1" x14ac:dyDescent="0.25">
      <c r="A572" s="138"/>
      <c r="B572" s="138"/>
      <c r="D572" s="145"/>
      <c r="E572" s="144"/>
      <c r="F572" s="144"/>
      <c r="G572" s="138"/>
    </row>
    <row r="573" spans="1:7" ht="15.75" customHeight="1" x14ac:dyDescent="0.25">
      <c r="A573" s="138"/>
      <c r="B573" s="138"/>
      <c r="D573" s="145"/>
      <c r="E573" s="144"/>
      <c r="F573" s="144"/>
      <c r="G573" s="138"/>
    </row>
    <row r="574" spans="1:7" ht="15.75" customHeight="1" x14ac:dyDescent="0.25">
      <c r="A574" s="138"/>
      <c r="B574" s="138"/>
      <c r="D574" s="145"/>
      <c r="E574" s="144"/>
      <c r="F574" s="144"/>
      <c r="G574" s="138"/>
    </row>
    <row r="575" spans="1:7" ht="15.75" customHeight="1" x14ac:dyDescent="0.25">
      <c r="A575" s="138"/>
      <c r="B575" s="138"/>
      <c r="D575" s="145"/>
      <c r="E575" s="144"/>
      <c r="F575" s="144"/>
      <c r="G575" s="138"/>
    </row>
    <row r="576" spans="1:7" ht="15.75" customHeight="1" x14ac:dyDescent="0.25">
      <c r="A576" s="138"/>
      <c r="B576" s="138"/>
      <c r="D576" s="145"/>
      <c r="E576" s="144"/>
      <c r="F576" s="144"/>
      <c r="G576" s="138"/>
    </row>
    <row r="577" spans="1:7" ht="15.75" customHeight="1" x14ac:dyDescent="0.25">
      <c r="A577" s="138"/>
      <c r="B577" s="138"/>
      <c r="D577" s="145"/>
      <c r="E577" s="144"/>
      <c r="F577" s="144"/>
      <c r="G577" s="138"/>
    </row>
    <row r="578" spans="1:7" ht="15.75" customHeight="1" x14ac:dyDescent="0.25">
      <c r="A578" s="138"/>
      <c r="B578" s="138"/>
      <c r="D578" s="145"/>
      <c r="E578" s="144"/>
      <c r="F578" s="144"/>
      <c r="G578" s="138"/>
    </row>
    <row r="579" spans="1:7" ht="15.75" customHeight="1" x14ac:dyDescent="0.25">
      <c r="A579" s="138"/>
      <c r="B579" s="138"/>
      <c r="D579" s="145"/>
      <c r="E579" s="144"/>
      <c r="F579" s="144"/>
      <c r="G579" s="138"/>
    </row>
    <row r="580" spans="1:7" ht="15.75" customHeight="1" x14ac:dyDescent="0.25">
      <c r="A580" s="138"/>
      <c r="B580" s="138"/>
      <c r="D580" s="145"/>
      <c r="E580" s="144"/>
      <c r="F580" s="144"/>
      <c r="G580" s="138"/>
    </row>
    <row r="581" spans="1:7" ht="15.75" customHeight="1" x14ac:dyDescent="0.25">
      <c r="A581" s="138"/>
      <c r="B581" s="138"/>
      <c r="D581" s="145"/>
      <c r="E581" s="144"/>
      <c r="F581" s="144"/>
      <c r="G581" s="138"/>
    </row>
    <row r="582" spans="1:7" ht="15.75" customHeight="1" x14ac:dyDescent="0.25">
      <c r="A582" s="138"/>
      <c r="B582" s="138"/>
      <c r="D582" s="145"/>
      <c r="E582" s="144"/>
      <c r="F582" s="144"/>
      <c r="G582" s="138"/>
    </row>
    <row r="583" spans="1:7" ht="15.75" customHeight="1" x14ac:dyDescent="0.25">
      <c r="A583" s="138"/>
      <c r="B583" s="138"/>
      <c r="D583" s="145"/>
      <c r="E583" s="144"/>
      <c r="F583" s="144"/>
      <c r="G583" s="138"/>
    </row>
    <row r="584" spans="1:7" ht="15.75" customHeight="1" x14ac:dyDescent="0.25">
      <c r="A584" s="138"/>
      <c r="B584" s="138"/>
      <c r="D584" s="145"/>
      <c r="E584" s="144"/>
      <c r="F584" s="144"/>
      <c r="G584" s="138"/>
    </row>
    <row r="585" spans="1:7" ht="15.75" customHeight="1" x14ac:dyDescent="0.25">
      <c r="A585" s="138"/>
      <c r="B585" s="138"/>
      <c r="D585" s="145"/>
      <c r="E585" s="144"/>
      <c r="F585" s="144"/>
      <c r="G585" s="138"/>
    </row>
    <row r="586" spans="1:7" ht="15.75" customHeight="1" x14ac:dyDescent="0.25">
      <c r="A586" s="138"/>
      <c r="B586" s="138"/>
      <c r="D586" s="145"/>
      <c r="E586" s="144"/>
      <c r="F586" s="144"/>
      <c r="G586" s="138"/>
    </row>
    <row r="587" spans="1:7" ht="15.75" customHeight="1" x14ac:dyDescent="0.25">
      <c r="A587" s="138"/>
      <c r="B587" s="138"/>
      <c r="D587" s="145"/>
      <c r="E587" s="144"/>
      <c r="F587" s="144"/>
      <c r="G587" s="138"/>
    </row>
    <row r="588" spans="1:7" ht="15.75" customHeight="1" x14ac:dyDescent="0.25">
      <c r="A588" s="138"/>
      <c r="B588" s="138"/>
      <c r="D588" s="145"/>
      <c r="E588" s="144"/>
      <c r="F588" s="144"/>
      <c r="G588" s="138"/>
    </row>
    <row r="589" spans="1:7" ht="15.75" customHeight="1" x14ac:dyDescent="0.25">
      <c r="A589" s="138"/>
      <c r="B589" s="138"/>
      <c r="D589" s="145"/>
      <c r="E589" s="144"/>
      <c r="F589" s="144"/>
      <c r="G589" s="138"/>
    </row>
    <row r="590" spans="1:7" ht="15.75" customHeight="1" x14ac:dyDescent="0.25">
      <c r="A590" s="138"/>
      <c r="B590" s="138"/>
      <c r="D590" s="145"/>
      <c r="E590" s="144"/>
      <c r="F590" s="144"/>
      <c r="G590" s="138"/>
    </row>
    <row r="591" spans="1:7" ht="15.75" customHeight="1" x14ac:dyDescent="0.25">
      <c r="A591" s="138"/>
      <c r="B591" s="138"/>
      <c r="D591" s="145"/>
      <c r="E591" s="144"/>
      <c r="F591" s="144"/>
      <c r="G591" s="138"/>
    </row>
    <row r="592" spans="1:7" ht="15.75" customHeight="1" x14ac:dyDescent="0.25">
      <c r="A592" s="138"/>
      <c r="B592" s="138"/>
      <c r="D592" s="145"/>
      <c r="E592" s="144"/>
      <c r="F592" s="144"/>
      <c r="G592" s="138"/>
    </row>
    <row r="593" spans="1:7" ht="15.75" customHeight="1" x14ac:dyDescent="0.25">
      <c r="A593" s="138"/>
      <c r="B593" s="138"/>
      <c r="D593" s="145"/>
      <c r="E593" s="144"/>
      <c r="F593" s="144"/>
      <c r="G593" s="138"/>
    </row>
    <row r="594" spans="1:7" ht="15.75" customHeight="1" x14ac:dyDescent="0.25">
      <c r="A594" s="138"/>
      <c r="B594" s="138"/>
      <c r="D594" s="145"/>
      <c r="E594" s="144"/>
      <c r="F594" s="144"/>
      <c r="G594" s="138"/>
    </row>
    <row r="595" spans="1:7" ht="15.75" customHeight="1" x14ac:dyDescent="0.25">
      <c r="A595" s="138"/>
      <c r="B595" s="138"/>
      <c r="D595" s="145"/>
      <c r="E595" s="144"/>
      <c r="F595" s="144"/>
      <c r="G595" s="138"/>
    </row>
    <row r="596" spans="1:7" ht="15.75" customHeight="1" x14ac:dyDescent="0.25">
      <c r="A596" s="138"/>
      <c r="B596" s="138"/>
      <c r="D596" s="145"/>
      <c r="E596" s="144"/>
      <c r="F596" s="144"/>
      <c r="G596" s="138"/>
    </row>
    <row r="597" spans="1:7" ht="15.75" customHeight="1" x14ac:dyDescent="0.25">
      <c r="A597" s="138"/>
      <c r="B597" s="138"/>
      <c r="D597" s="145"/>
      <c r="E597" s="144"/>
      <c r="F597" s="144"/>
      <c r="G597" s="138"/>
    </row>
    <row r="598" spans="1:7" ht="15.75" customHeight="1" x14ac:dyDescent="0.25">
      <c r="A598" s="138"/>
      <c r="B598" s="138"/>
      <c r="D598" s="145"/>
      <c r="E598" s="144"/>
      <c r="F598" s="144"/>
      <c r="G598" s="138"/>
    </row>
    <row r="599" spans="1:7" ht="15.75" customHeight="1" x14ac:dyDescent="0.25">
      <c r="A599" s="138"/>
      <c r="B599" s="138"/>
      <c r="D599" s="145"/>
      <c r="E599" s="144"/>
      <c r="F599" s="144"/>
      <c r="G599" s="138"/>
    </row>
    <row r="600" spans="1:7" ht="15.75" customHeight="1" x14ac:dyDescent="0.25">
      <c r="A600" s="138"/>
      <c r="B600" s="138"/>
      <c r="D600" s="145"/>
      <c r="E600" s="144"/>
      <c r="F600" s="144"/>
      <c r="G600" s="138"/>
    </row>
    <row r="601" spans="1:7" ht="15.75" customHeight="1" x14ac:dyDescent="0.25">
      <c r="A601" s="138"/>
      <c r="B601" s="138"/>
      <c r="D601" s="145"/>
      <c r="E601" s="144"/>
      <c r="F601" s="144"/>
      <c r="G601" s="138"/>
    </row>
    <row r="602" spans="1:7" ht="15.75" customHeight="1" x14ac:dyDescent="0.25">
      <c r="A602" s="138"/>
      <c r="B602" s="138"/>
      <c r="D602" s="145"/>
      <c r="E602" s="144"/>
      <c r="F602" s="144"/>
      <c r="G602" s="138"/>
    </row>
    <row r="603" spans="1:7" ht="15.75" customHeight="1" x14ac:dyDescent="0.25">
      <c r="A603" s="138"/>
      <c r="B603" s="138"/>
      <c r="D603" s="145"/>
      <c r="E603" s="144"/>
      <c r="F603" s="144"/>
      <c r="G603" s="138"/>
    </row>
    <row r="604" spans="1:7" ht="15.75" customHeight="1" x14ac:dyDescent="0.25">
      <c r="A604" s="138"/>
      <c r="B604" s="138"/>
      <c r="D604" s="145"/>
      <c r="E604" s="144"/>
      <c r="F604" s="144"/>
      <c r="G604" s="138"/>
    </row>
    <row r="605" spans="1:7" ht="15.75" customHeight="1" x14ac:dyDescent="0.25">
      <c r="A605" s="138"/>
      <c r="B605" s="138"/>
      <c r="D605" s="145"/>
      <c r="E605" s="144"/>
      <c r="F605" s="144"/>
      <c r="G605" s="138"/>
    </row>
    <row r="606" spans="1:7" ht="15.75" customHeight="1" x14ac:dyDescent="0.25">
      <c r="A606" s="138"/>
      <c r="B606" s="138"/>
      <c r="D606" s="145"/>
      <c r="E606" s="144"/>
      <c r="F606" s="144"/>
      <c r="G606" s="138"/>
    </row>
    <row r="607" spans="1:7" ht="15.75" customHeight="1" x14ac:dyDescent="0.25">
      <c r="A607" s="138"/>
      <c r="B607" s="138"/>
      <c r="D607" s="145"/>
      <c r="E607" s="144"/>
      <c r="F607" s="144"/>
      <c r="G607" s="138"/>
    </row>
    <row r="608" spans="1:7" ht="15.75" customHeight="1" x14ac:dyDescent="0.25">
      <c r="A608" s="138"/>
      <c r="B608" s="138"/>
      <c r="D608" s="145"/>
      <c r="E608" s="144"/>
      <c r="F608" s="144"/>
      <c r="G608" s="138"/>
    </row>
    <row r="609" spans="1:7" ht="15.75" customHeight="1" x14ac:dyDescent="0.25">
      <c r="A609" s="138"/>
      <c r="B609" s="138"/>
      <c r="D609" s="145"/>
      <c r="E609" s="144"/>
      <c r="F609" s="144"/>
      <c r="G609" s="138"/>
    </row>
    <row r="610" spans="1:7" ht="15.75" customHeight="1" x14ac:dyDescent="0.25">
      <c r="A610" s="138"/>
      <c r="B610" s="138"/>
      <c r="D610" s="145"/>
      <c r="E610" s="144"/>
      <c r="F610" s="144"/>
      <c r="G610" s="138"/>
    </row>
    <row r="611" spans="1:7" ht="15.75" customHeight="1" x14ac:dyDescent="0.25">
      <c r="A611" s="138"/>
      <c r="B611" s="138"/>
      <c r="D611" s="145"/>
      <c r="E611" s="144"/>
      <c r="F611" s="144"/>
      <c r="G611" s="138"/>
    </row>
    <row r="612" spans="1:7" ht="15.75" customHeight="1" x14ac:dyDescent="0.25">
      <c r="A612" s="138"/>
      <c r="B612" s="138"/>
      <c r="D612" s="145"/>
      <c r="E612" s="144"/>
      <c r="F612" s="144"/>
      <c r="G612" s="138"/>
    </row>
    <row r="613" spans="1:7" ht="15.75" customHeight="1" x14ac:dyDescent="0.25">
      <c r="A613" s="138"/>
      <c r="B613" s="138"/>
      <c r="D613" s="145"/>
      <c r="E613" s="144"/>
      <c r="F613" s="144"/>
      <c r="G613" s="138"/>
    </row>
    <row r="614" spans="1:7" ht="15.75" customHeight="1" x14ac:dyDescent="0.25">
      <c r="A614" s="138"/>
      <c r="B614" s="138"/>
      <c r="D614" s="145"/>
      <c r="E614" s="144"/>
      <c r="F614" s="144"/>
      <c r="G614" s="138"/>
    </row>
    <row r="615" spans="1:7" ht="15.75" customHeight="1" x14ac:dyDescent="0.25">
      <c r="A615" s="138"/>
      <c r="B615" s="138"/>
      <c r="D615" s="145"/>
      <c r="E615" s="144"/>
      <c r="F615" s="144"/>
      <c r="G615" s="138"/>
    </row>
    <row r="616" spans="1:7" ht="15.75" customHeight="1" x14ac:dyDescent="0.25">
      <c r="A616" s="138"/>
      <c r="B616" s="138"/>
      <c r="D616" s="145"/>
      <c r="E616" s="144"/>
      <c r="F616" s="144"/>
      <c r="G616" s="138"/>
    </row>
    <row r="617" spans="1:7" ht="15.75" customHeight="1" x14ac:dyDescent="0.25">
      <c r="A617" s="138"/>
      <c r="B617" s="138"/>
      <c r="D617" s="145"/>
      <c r="E617" s="144"/>
      <c r="F617" s="144"/>
      <c r="G617" s="138"/>
    </row>
    <row r="618" spans="1:7" ht="15.75" customHeight="1" x14ac:dyDescent="0.25">
      <c r="A618" s="138"/>
      <c r="B618" s="138"/>
      <c r="D618" s="145"/>
      <c r="E618" s="144"/>
      <c r="F618" s="144"/>
      <c r="G618" s="138"/>
    </row>
    <row r="619" spans="1:7" ht="15.75" customHeight="1" x14ac:dyDescent="0.25">
      <c r="A619" s="138"/>
      <c r="B619" s="138"/>
      <c r="D619" s="145"/>
      <c r="E619" s="144"/>
      <c r="F619" s="144"/>
      <c r="G619" s="138"/>
    </row>
    <row r="620" spans="1:7" ht="15.75" customHeight="1" x14ac:dyDescent="0.25">
      <c r="A620" s="138"/>
      <c r="B620" s="138"/>
      <c r="D620" s="145"/>
      <c r="E620" s="144"/>
      <c r="F620" s="144"/>
      <c r="G620" s="138"/>
    </row>
    <row r="621" spans="1:7" ht="15.75" customHeight="1" x14ac:dyDescent="0.25">
      <c r="A621" s="138"/>
      <c r="B621" s="138"/>
      <c r="D621" s="145"/>
      <c r="E621" s="144"/>
      <c r="F621" s="144"/>
      <c r="G621" s="138"/>
    </row>
    <row r="622" spans="1:7" ht="15.75" customHeight="1" x14ac:dyDescent="0.25">
      <c r="A622" s="138"/>
      <c r="B622" s="138"/>
      <c r="D622" s="145"/>
      <c r="E622" s="144"/>
      <c r="F622" s="144"/>
      <c r="G622" s="138"/>
    </row>
    <row r="623" spans="1:7" ht="15.75" customHeight="1" x14ac:dyDescent="0.25">
      <c r="A623" s="138"/>
      <c r="B623" s="138"/>
      <c r="D623" s="145"/>
      <c r="E623" s="144"/>
      <c r="F623" s="144"/>
      <c r="G623" s="138"/>
    </row>
    <row r="624" spans="1:7" ht="15.75" customHeight="1" x14ac:dyDescent="0.25">
      <c r="A624" s="138"/>
      <c r="B624" s="138"/>
      <c r="D624" s="145"/>
      <c r="E624" s="144"/>
      <c r="F624" s="144"/>
      <c r="G624" s="138"/>
    </row>
    <row r="625" spans="1:7" ht="15.75" customHeight="1" x14ac:dyDescent="0.25">
      <c r="A625" s="138"/>
      <c r="B625" s="138"/>
      <c r="D625" s="145"/>
      <c r="E625" s="144"/>
      <c r="F625" s="144"/>
      <c r="G625" s="138"/>
    </row>
    <row r="626" spans="1:7" ht="15.75" customHeight="1" x14ac:dyDescent="0.25">
      <c r="A626" s="138"/>
      <c r="B626" s="138"/>
      <c r="D626" s="145"/>
      <c r="E626" s="144"/>
      <c r="F626" s="144"/>
      <c r="G626" s="138"/>
    </row>
    <row r="627" spans="1:7" ht="15.75" customHeight="1" x14ac:dyDescent="0.25">
      <c r="A627" s="138"/>
      <c r="B627" s="138"/>
      <c r="D627" s="145"/>
      <c r="E627" s="144"/>
      <c r="F627" s="144"/>
      <c r="G627" s="138"/>
    </row>
    <row r="628" spans="1:7" ht="15.75" customHeight="1" x14ac:dyDescent="0.25">
      <c r="A628" s="138"/>
      <c r="B628" s="138"/>
      <c r="D628" s="145"/>
      <c r="E628" s="144"/>
      <c r="F628" s="144"/>
      <c r="G628" s="138"/>
    </row>
    <row r="629" spans="1:7" ht="15.75" customHeight="1" x14ac:dyDescent="0.25">
      <c r="A629" s="138"/>
      <c r="B629" s="138"/>
      <c r="D629" s="145"/>
      <c r="E629" s="144"/>
      <c r="F629" s="144"/>
      <c r="G629" s="138"/>
    </row>
    <row r="630" spans="1:7" ht="15.75" customHeight="1" x14ac:dyDescent="0.25">
      <c r="A630" s="138"/>
      <c r="B630" s="138"/>
      <c r="D630" s="145"/>
      <c r="E630" s="144"/>
      <c r="F630" s="144"/>
      <c r="G630" s="138"/>
    </row>
    <row r="631" spans="1:7" ht="15.75" customHeight="1" x14ac:dyDescent="0.25">
      <c r="A631" s="138"/>
      <c r="B631" s="138"/>
      <c r="D631" s="145"/>
      <c r="E631" s="144"/>
      <c r="F631" s="144"/>
      <c r="G631" s="138"/>
    </row>
    <row r="632" spans="1:7" ht="15.75" customHeight="1" x14ac:dyDescent="0.25">
      <c r="A632" s="138"/>
      <c r="B632" s="138"/>
      <c r="D632" s="145"/>
      <c r="E632" s="144"/>
      <c r="F632" s="144"/>
      <c r="G632" s="138"/>
    </row>
    <row r="633" spans="1:7" ht="15.75" customHeight="1" x14ac:dyDescent="0.25">
      <c r="A633" s="138"/>
      <c r="B633" s="138"/>
      <c r="D633" s="145"/>
      <c r="E633" s="144"/>
      <c r="F633" s="144"/>
      <c r="G633" s="138"/>
    </row>
    <row r="634" spans="1:7" ht="15.75" customHeight="1" x14ac:dyDescent="0.25">
      <c r="A634" s="138"/>
      <c r="B634" s="138"/>
      <c r="D634" s="145"/>
      <c r="E634" s="144"/>
      <c r="F634" s="144"/>
      <c r="G634" s="138"/>
    </row>
    <row r="635" spans="1:7" ht="15.75" customHeight="1" x14ac:dyDescent="0.25">
      <c r="A635" s="138"/>
      <c r="B635" s="138"/>
      <c r="D635" s="145"/>
      <c r="E635" s="144"/>
      <c r="F635" s="144"/>
      <c r="G635" s="138"/>
    </row>
    <row r="636" spans="1:7" ht="15.75" customHeight="1" x14ac:dyDescent="0.25">
      <c r="A636" s="138"/>
      <c r="B636" s="138"/>
      <c r="D636" s="145"/>
      <c r="E636" s="144"/>
      <c r="F636" s="144"/>
      <c r="G636" s="138"/>
    </row>
    <row r="637" spans="1:7" ht="15.75" customHeight="1" x14ac:dyDescent="0.25">
      <c r="A637" s="138"/>
      <c r="B637" s="138"/>
      <c r="D637" s="145"/>
      <c r="E637" s="144"/>
      <c r="F637" s="144"/>
      <c r="G637" s="138"/>
    </row>
    <row r="638" spans="1:7" ht="15.75" customHeight="1" x14ac:dyDescent="0.25">
      <c r="A638" s="138"/>
      <c r="B638" s="138"/>
      <c r="D638" s="145"/>
      <c r="E638" s="144"/>
      <c r="F638" s="144"/>
      <c r="G638" s="138"/>
    </row>
    <row r="639" spans="1:7" ht="15.75" customHeight="1" x14ac:dyDescent="0.25">
      <c r="A639" s="138"/>
      <c r="B639" s="138"/>
      <c r="D639" s="145"/>
      <c r="E639" s="144"/>
      <c r="F639" s="144"/>
      <c r="G639" s="138"/>
    </row>
    <row r="640" spans="1:7" ht="15.75" customHeight="1" x14ac:dyDescent="0.25">
      <c r="A640" s="138"/>
      <c r="B640" s="138"/>
      <c r="D640" s="145"/>
      <c r="E640" s="144"/>
      <c r="F640" s="144"/>
      <c r="G640" s="138"/>
    </row>
    <row r="641" spans="1:7" ht="15.75" customHeight="1" x14ac:dyDescent="0.25">
      <c r="A641" s="138"/>
      <c r="B641" s="138"/>
      <c r="D641" s="145"/>
      <c r="E641" s="144"/>
      <c r="F641" s="144"/>
      <c r="G641" s="138"/>
    </row>
    <row r="642" spans="1:7" ht="15.75" customHeight="1" x14ac:dyDescent="0.25">
      <c r="A642" s="138"/>
      <c r="B642" s="138"/>
      <c r="D642" s="145"/>
      <c r="E642" s="144"/>
      <c r="F642" s="144"/>
      <c r="G642" s="138"/>
    </row>
    <row r="643" spans="1:7" ht="15.75" customHeight="1" x14ac:dyDescent="0.25">
      <c r="A643" s="138"/>
      <c r="B643" s="138"/>
      <c r="D643" s="145"/>
      <c r="E643" s="144"/>
      <c r="F643" s="144"/>
      <c r="G643" s="138"/>
    </row>
    <row r="644" spans="1:7" ht="15.75" customHeight="1" x14ac:dyDescent="0.25">
      <c r="A644" s="138"/>
      <c r="B644" s="138"/>
      <c r="D644" s="145"/>
      <c r="E644" s="144"/>
      <c r="F644" s="144"/>
      <c r="G644" s="138"/>
    </row>
    <row r="645" spans="1:7" ht="15.75" customHeight="1" x14ac:dyDescent="0.25">
      <c r="A645" s="138"/>
      <c r="B645" s="138"/>
      <c r="D645" s="145"/>
      <c r="E645" s="144"/>
      <c r="F645" s="144"/>
      <c r="G645" s="138"/>
    </row>
    <row r="646" spans="1:7" ht="15.75" customHeight="1" x14ac:dyDescent="0.25">
      <c r="A646" s="138"/>
      <c r="B646" s="138"/>
      <c r="D646" s="145"/>
      <c r="E646" s="144"/>
      <c r="F646" s="144"/>
      <c r="G646" s="138"/>
    </row>
    <row r="647" spans="1:7" ht="15.75" customHeight="1" x14ac:dyDescent="0.25">
      <c r="A647" s="138"/>
      <c r="B647" s="138"/>
      <c r="D647" s="145"/>
      <c r="E647" s="144"/>
      <c r="F647" s="144"/>
      <c r="G647" s="138"/>
    </row>
    <row r="648" spans="1:7" ht="15.75" customHeight="1" x14ac:dyDescent="0.25">
      <c r="A648" s="138"/>
      <c r="B648" s="138"/>
      <c r="D648" s="145"/>
      <c r="E648" s="144"/>
      <c r="F648" s="144"/>
      <c r="G648" s="138"/>
    </row>
    <row r="649" spans="1:7" ht="15.75" customHeight="1" x14ac:dyDescent="0.25">
      <c r="A649" s="138"/>
      <c r="B649" s="138"/>
      <c r="D649" s="145"/>
      <c r="E649" s="144"/>
      <c r="F649" s="144"/>
      <c r="G649" s="138"/>
    </row>
    <row r="650" spans="1:7" ht="15.75" customHeight="1" x14ac:dyDescent="0.25">
      <c r="A650" s="138"/>
      <c r="B650" s="138"/>
      <c r="D650" s="145"/>
      <c r="E650" s="144"/>
      <c r="F650" s="144"/>
      <c r="G650" s="138"/>
    </row>
    <row r="651" spans="1:7" ht="15.75" customHeight="1" x14ac:dyDescent="0.25">
      <c r="A651" s="138"/>
      <c r="B651" s="138"/>
      <c r="D651" s="145"/>
      <c r="E651" s="144"/>
      <c r="F651" s="144"/>
      <c r="G651" s="138"/>
    </row>
    <row r="652" spans="1:7" ht="15.75" customHeight="1" x14ac:dyDescent="0.25">
      <c r="A652" s="138"/>
      <c r="B652" s="138"/>
      <c r="D652" s="145"/>
      <c r="E652" s="144"/>
      <c r="F652" s="144"/>
      <c r="G652" s="138"/>
    </row>
    <row r="653" spans="1:7" ht="15.75" customHeight="1" x14ac:dyDescent="0.25">
      <c r="A653" s="138"/>
      <c r="B653" s="138"/>
      <c r="D653" s="145"/>
      <c r="E653" s="144"/>
      <c r="F653" s="144"/>
      <c r="G653" s="138"/>
    </row>
    <row r="654" spans="1:7" ht="15.75" customHeight="1" x14ac:dyDescent="0.25">
      <c r="A654" s="138"/>
      <c r="B654" s="138"/>
      <c r="D654" s="145"/>
      <c r="E654" s="144"/>
      <c r="F654" s="144"/>
      <c r="G654" s="138"/>
    </row>
    <row r="655" spans="1:7" ht="15.75" customHeight="1" x14ac:dyDescent="0.25">
      <c r="A655" s="138"/>
      <c r="B655" s="138"/>
      <c r="D655" s="145"/>
      <c r="E655" s="144"/>
      <c r="F655" s="144"/>
      <c r="G655" s="138"/>
    </row>
    <row r="656" spans="1:7" ht="15.75" customHeight="1" x14ac:dyDescent="0.25">
      <c r="A656" s="138"/>
      <c r="B656" s="138"/>
      <c r="D656" s="145"/>
      <c r="E656" s="144"/>
      <c r="F656" s="144"/>
      <c r="G656" s="138"/>
    </row>
    <row r="657" spans="1:7" ht="15.75" customHeight="1" x14ac:dyDescent="0.25">
      <c r="A657" s="138"/>
      <c r="B657" s="138"/>
      <c r="D657" s="145"/>
      <c r="E657" s="144"/>
      <c r="F657" s="144"/>
      <c r="G657" s="138"/>
    </row>
    <row r="658" spans="1:7" ht="15.75" customHeight="1" x14ac:dyDescent="0.25">
      <c r="A658" s="138"/>
      <c r="B658" s="138"/>
      <c r="D658" s="145"/>
      <c r="E658" s="144"/>
      <c r="F658" s="144"/>
      <c r="G658" s="138"/>
    </row>
    <row r="659" spans="1:7" ht="15.75" customHeight="1" x14ac:dyDescent="0.25">
      <c r="A659" s="138"/>
      <c r="B659" s="138"/>
      <c r="D659" s="145"/>
      <c r="E659" s="144"/>
      <c r="F659" s="144"/>
      <c r="G659" s="138"/>
    </row>
    <row r="660" spans="1:7" ht="15.75" customHeight="1" x14ac:dyDescent="0.25">
      <c r="A660" s="138"/>
      <c r="B660" s="138"/>
      <c r="D660" s="145"/>
      <c r="E660" s="144"/>
      <c r="F660" s="144"/>
      <c r="G660" s="138"/>
    </row>
    <row r="661" spans="1:7" ht="15.75" customHeight="1" x14ac:dyDescent="0.25">
      <c r="A661" s="138"/>
      <c r="B661" s="138"/>
      <c r="D661" s="145"/>
      <c r="E661" s="144"/>
      <c r="F661" s="144"/>
      <c r="G661" s="138"/>
    </row>
    <row r="662" spans="1:7" ht="15.75" customHeight="1" x14ac:dyDescent="0.25">
      <c r="A662" s="138"/>
      <c r="B662" s="138"/>
      <c r="D662" s="145"/>
      <c r="E662" s="144"/>
      <c r="F662" s="144"/>
      <c r="G662" s="138"/>
    </row>
    <row r="663" spans="1:7" ht="15.75" customHeight="1" x14ac:dyDescent="0.25">
      <c r="A663" s="138"/>
      <c r="B663" s="138"/>
      <c r="D663" s="145"/>
      <c r="E663" s="144"/>
      <c r="F663" s="144"/>
      <c r="G663" s="138"/>
    </row>
    <row r="664" spans="1:7" ht="15.75" customHeight="1" x14ac:dyDescent="0.25">
      <c r="A664" s="138"/>
      <c r="B664" s="138"/>
      <c r="D664" s="145"/>
      <c r="E664" s="144"/>
      <c r="F664" s="144"/>
      <c r="G664" s="138"/>
    </row>
    <row r="665" spans="1:7" ht="15.75" customHeight="1" x14ac:dyDescent="0.25">
      <c r="A665" s="138"/>
      <c r="B665" s="138"/>
      <c r="D665" s="145"/>
      <c r="E665" s="144"/>
      <c r="F665" s="144"/>
      <c r="G665" s="138"/>
    </row>
    <row r="666" spans="1:7" ht="15.75" customHeight="1" x14ac:dyDescent="0.25">
      <c r="A666" s="138"/>
      <c r="B666" s="138"/>
      <c r="D666" s="145"/>
      <c r="E666" s="144"/>
      <c r="F666" s="144"/>
      <c r="G666" s="138"/>
    </row>
    <row r="667" spans="1:7" ht="15.75" customHeight="1" x14ac:dyDescent="0.25">
      <c r="A667" s="138"/>
      <c r="B667" s="138"/>
      <c r="D667" s="145"/>
      <c r="E667" s="144"/>
      <c r="F667" s="144"/>
      <c r="G667" s="138"/>
    </row>
    <row r="668" spans="1:7" ht="15.75" customHeight="1" x14ac:dyDescent="0.25">
      <c r="A668" s="138"/>
      <c r="B668" s="138"/>
      <c r="D668" s="145"/>
      <c r="E668" s="144"/>
      <c r="F668" s="144"/>
      <c r="G668" s="138"/>
    </row>
    <row r="669" spans="1:7" ht="15.75" customHeight="1" x14ac:dyDescent="0.25">
      <c r="A669" s="138"/>
      <c r="B669" s="138"/>
      <c r="D669" s="145"/>
      <c r="E669" s="144"/>
      <c r="F669" s="144"/>
      <c r="G669" s="138"/>
    </row>
    <row r="670" spans="1:7" ht="15.75" customHeight="1" x14ac:dyDescent="0.25">
      <c r="A670" s="138"/>
      <c r="B670" s="138"/>
      <c r="D670" s="145"/>
      <c r="E670" s="144"/>
      <c r="F670" s="144"/>
      <c r="G670" s="138"/>
    </row>
    <row r="671" spans="1:7" ht="15.75" customHeight="1" x14ac:dyDescent="0.25">
      <c r="A671" s="138"/>
      <c r="B671" s="138"/>
      <c r="D671" s="145"/>
      <c r="E671" s="144"/>
      <c r="F671" s="144"/>
      <c r="G671" s="138"/>
    </row>
    <row r="672" spans="1:7" ht="15.75" customHeight="1" x14ac:dyDescent="0.25">
      <c r="A672" s="138"/>
      <c r="B672" s="138"/>
      <c r="D672" s="145"/>
      <c r="E672" s="144"/>
      <c r="F672" s="144"/>
      <c r="G672" s="138"/>
    </row>
    <row r="673" spans="1:7" ht="15.75" customHeight="1" x14ac:dyDescent="0.25">
      <c r="A673" s="138"/>
      <c r="B673" s="138"/>
      <c r="D673" s="145"/>
      <c r="E673" s="144"/>
      <c r="F673" s="144"/>
      <c r="G673" s="138"/>
    </row>
    <row r="674" spans="1:7" ht="15.75" customHeight="1" x14ac:dyDescent="0.25">
      <c r="A674" s="138"/>
      <c r="B674" s="138"/>
      <c r="D674" s="145"/>
      <c r="E674" s="144"/>
      <c r="F674" s="144"/>
      <c r="G674" s="138"/>
    </row>
    <row r="675" spans="1:7" ht="15.75" customHeight="1" x14ac:dyDescent="0.25">
      <c r="A675" s="138"/>
      <c r="B675" s="138"/>
      <c r="D675" s="145"/>
      <c r="E675" s="144"/>
      <c r="F675" s="144"/>
      <c r="G675" s="138"/>
    </row>
    <row r="676" spans="1:7" ht="15.75" customHeight="1" x14ac:dyDescent="0.25">
      <c r="A676" s="138"/>
      <c r="B676" s="138"/>
      <c r="D676" s="145"/>
      <c r="E676" s="144"/>
      <c r="F676" s="144"/>
      <c r="G676" s="138"/>
    </row>
    <row r="677" spans="1:7" ht="15.75" customHeight="1" x14ac:dyDescent="0.25">
      <c r="A677" s="138"/>
      <c r="B677" s="138"/>
      <c r="D677" s="145"/>
      <c r="E677" s="144"/>
      <c r="F677" s="144"/>
      <c r="G677" s="138"/>
    </row>
    <row r="678" spans="1:7" ht="15.75" customHeight="1" x14ac:dyDescent="0.25">
      <c r="A678" s="138"/>
      <c r="B678" s="138"/>
      <c r="D678" s="145"/>
      <c r="E678" s="144"/>
      <c r="F678" s="144"/>
      <c r="G678" s="138"/>
    </row>
    <row r="679" spans="1:7" ht="15.75" customHeight="1" x14ac:dyDescent="0.25">
      <c r="A679" s="138"/>
      <c r="B679" s="138"/>
      <c r="D679" s="145"/>
      <c r="E679" s="144"/>
      <c r="F679" s="144"/>
      <c r="G679" s="138"/>
    </row>
    <row r="680" spans="1:7" ht="15.75" customHeight="1" x14ac:dyDescent="0.25">
      <c r="A680" s="138"/>
      <c r="B680" s="138"/>
      <c r="D680" s="145"/>
      <c r="E680" s="144"/>
      <c r="F680" s="144"/>
      <c r="G680" s="138"/>
    </row>
    <row r="681" spans="1:7" ht="15.75" customHeight="1" x14ac:dyDescent="0.25">
      <c r="A681" s="138"/>
      <c r="B681" s="138"/>
      <c r="D681" s="145"/>
      <c r="E681" s="144"/>
      <c r="F681" s="144"/>
      <c r="G681" s="138"/>
    </row>
    <row r="682" spans="1:7" ht="15.75" customHeight="1" x14ac:dyDescent="0.25">
      <c r="A682" s="138"/>
      <c r="B682" s="138"/>
      <c r="D682" s="145"/>
      <c r="E682" s="144"/>
      <c r="F682" s="144"/>
      <c r="G682" s="138"/>
    </row>
    <row r="683" spans="1:7" ht="15.75" customHeight="1" x14ac:dyDescent="0.25">
      <c r="A683" s="138"/>
      <c r="B683" s="138"/>
      <c r="D683" s="145"/>
      <c r="E683" s="144"/>
      <c r="F683" s="144"/>
      <c r="G683" s="138"/>
    </row>
    <row r="684" spans="1:7" ht="15.75" customHeight="1" x14ac:dyDescent="0.25">
      <c r="A684" s="138"/>
      <c r="B684" s="138"/>
      <c r="D684" s="145"/>
      <c r="E684" s="144"/>
      <c r="F684" s="144"/>
      <c r="G684" s="138"/>
    </row>
    <row r="685" spans="1:7" ht="15.75" customHeight="1" x14ac:dyDescent="0.25">
      <c r="A685" s="138"/>
      <c r="B685" s="138"/>
      <c r="D685" s="145"/>
      <c r="E685" s="144"/>
      <c r="F685" s="144"/>
      <c r="G685" s="138"/>
    </row>
    <row r="686" spans="1:7" ht="15.75" customHeight="1" x14ac:dyDescent="0.25">
      <c r="A686" s="138"/>
      <c r="B686" s="138"/>
      <c r="D686" s="145"/>
      <c r="E686" s="144"/>
      <c r="F686" s="144"/>
      <c r="G686" s="138"/>
    </row>
    <row r="687" spans="1:7" ht="15.75" customHeight="1" x14ac:dyDescent="0.25">
      <c r="A687" s="138"/>
      <c r="B687" s="138"/>
      <c r="D687" s="145"/>
      <c r="E687" s="144"/>
      <c r="F687" s="144"/>
      <c r="G687" s="138"/>
    </row>
    <row r="688" spans="1:7" ht="15.75" customHeight="1" x14ac:dyDescent="0.25">
      <c r="A688" s="138"/>
      <c r="B688" s="138"/>
      <c r="D688" s="145"/>
      <c r="E688" s="144"/>
      <c r="F688" s="144"/>
      <c r="G688" s="138"/>
    </row>
    <row r="689" spans="1:7" ht="15.75" customHeight="1" x14ac:dyDescent="0.25">
      <c r="A689" s="138"/>
      <c r="B689" s="138"/>
      <c r="D689" s="145"/>
      <c r="E689" s="144"/>
      <c r="F689" s="144"/>
      <c r="G689" s="138"/>
    </row>
    <row r="690" spans="1:7" ht="15.75" customHeight="1" x14ac:dyDescent="0.25">
      <c r="A690" s="138"/>
      <c r="B690" s="138"/>
      <c r="D690" s="145"/>
      <c r="E690" s="144"/>
      <c r="F690" s="144"/>
      <c r="G690" s="138"/>
    </row>
    <row r="691" spans="1:7" ht="15.75" customHeight="1" x14ac:dyDescent="0.25">
      <c r="A691" s="138"/>
      <c r="B691" s="138"/>
      <c r="D691" s="145"/>
      <c r="E691" s="144"/>
      <c r="F691" s="144"/>
      <c r="G691" s="138"/>
    </row>
    <row r="692" spans="1:7" ht="15.75" customHeight="1" x14ac:dyDescent="0.25">
      <c r="A692" s="138"/>
      <c r="B692" s="138"/>
      <c r="D692" s="145"/>
      <c r="E692" s="144"/>
      <c r="F692" s="144"/>
      <c r="G692" s="138"/>
    </row>
    <row r="693" spans="1:7" ht="15.75" customHeight="1" x14ac:dyDescent="0.25">
      <c r="A693" s="138"/>
      <c r="B693" s="138"/>
      <c r="D693" s="145"/>
      <c r="E693" s="144"/>
      <c r="F693" s="144"/>
      <c r="G693" s="138"/>
    </row>
    <row r="694" spans="1:7" ht="15.75" customHeight="1" x14ac:dyDescent="0.25">
      <c r="A694" s="138"/>
      <c r="B694" s="138"/>
      <c r="D694" s="145"/>
      <c r="E694" s="144"/>
      <c r="F694" s="144"/>
      <c r="G694" s="138"/>
    </row>
    <row r="695" spans="1:7" ht="15.75" customHeight="1" x14ac:dyDescent="0.25">
      <c r="A695" s="138"/>
      <c r="B695" s="138"/>
      <c r="D695" s="145"/>
      <c r="E695" s="144"/>
      <c r="F695" s="144"/>
      <c r="G695" s="138"/>
    </row>
    <row r="696" spans="1:7" ht="15.75" customHeight="1" x14ac:dyDescent="0.25">
      <c r="A696" s="138"/>
      <c r="B696" s="138"/>
      <c r="D696" s="145"/>
      <c r="E696" s="144"/>
      <c r="F696" s="144"/>
      <c r="G696" s="138"/>
    </row>
    <row r="697" spans="1:7" ht="15.75" customHeight="1" x14ac:dyDescent="0.25">
      <c r="A697" s="138"/>
      <c r="B697" s="138"/>
      <c r="D697" s="145"/>
      <c r="E697" s="144"/>
      <c r="F697" s="144"/>
      <c r="G697" s="138"/>
    </row>
    <row r="698" spans="1:7" ht="15.75" customHeight="1" x14ac:dyDescent="0.25">
      <c r="A698" s="138"/>
      <c r="B698" s="138"/>
      <c r="D698" s="145"/>
      <c r="E698" s="144"/>
      <c r="F698" s="144"/>
      <c r="G698" s="138"/>
    </row>
    <row r="699" spans="1:7" ht="15.75" customHeight="1" x14ac:dyDescent="0.25">
      <c r="A699" s="138"/>
      <c r="B699" s="138"/>
      <c r="D699" s="145"/>
      <c r="E699" s="144"/>
      <c r="F699" s="144"/>
      <c r="G699" s="138"/>
    </row>
    <row r="700" spans="1:7" ht="15.75" customHeight="1" x14ac:dyDescent="0.25">
      <c r="A700" s="138"/>
      <c r="B700" s="138"/>
      <c r="D700" s="145"/>
      <c r="E700" s="144"/>
      <c r="F700" s="144"/>
      <c r="G700" s="138"/>
    </row>
    <row r="701" spans="1:7" ht="15.75" customHeight="1" x14ac:dyDescent="0.25">
      <c r="A701" s="138"/>
      <c r="B701" s="138"/>
      <c r="D701" s="145"/>
      <c r="E701" s="144"/>
      <c r="F701" s="144"/>
      <c r="G701" s="138"/>
    </row>
    <row r="702" spans="1:7" ht="15.75" customHeight="1" x14ac:dyDescent="0.25">
      <c r="A702" s="138"/>
      <c r="B702" s="138"/>
      <c r="D702" s="145"/>
      <c r="E702" s="144"/>
      <c r="F702" s="144"/>
      <c r="G702" s="138"/>
    </row>
    <row r="703" spans="1:7" ht="15.75" customHeight="1" x14ac:dyDescent="0.25">
      <c r="A703" s="138"/>
      <c r="B703" s="138"/>
      <c r="D703" s="145"/>
      <c r="E703" s="144"/>
      <c r="F703" s="144"/>
      <c r="G703" s="138"/>
    </row>
    <row r="704" spans="1:7" ht="15.75" customHeight="1" x14ac:dyDescent="0.25">
      <c r="A704" s="138"/>
      <c r="B704" s="138"/>
      <c r="D704" s="145"/>
      <c r="E704" s="144"/>
      <c r="F704" s="144"/>
      <c r="G704" s="138"/>
    </row>
    <row r="705" spans="1:7" ht="15.75" customHeight="1" x14ac:dyDescent="0.25">
      <c r="A705" s="138"/>
      <c r="B705" s="138"/>
      <c r="D705" s="145"/>
      <c r="E705" s="144"/>
      <c r="F705" s="144"/>
      <c r="G705" s="138"/>
    </row>
    <row r="706" spans="1:7" ht="15.75" customHeight="1" x14ac:dyDescent="0.25">
      <c r="A706" s="138"/>
      <c r="B706" s="138"/>
      <c r="D706" s="145"/>
      <c r="E706" s="144"/>
      <c r="F706" s="144"/>
      <c r="G706" s="138"/>
    </row>
    <row r="707" spans="1:7" ht="15.75" customHeight="1" x14ac:dyDescent="0.25">
      <c r="A707" s="138"/>
      <c r="B707" s="138"/>
      <c r="D707" s="145"/>
      <c r="E707" s="144"/>
      <c r="F707" s="144"/>
      <c r="G707" s="138"/>
    </row>
    <row r="708" spans="1:7" ht="15.75" customHeight="1" x14ac:dyDescent="0.25">
      <c r="A708" s="138"/>
      <c r="B708" s="138"/>
      <c r="D708" s="145"/>
      <c r="E708" s="144"/>
      <c r="F708" s="144"/>
      <c r="G708" s="138"/>
    </row>
    <row r="709" spans="1:7" ht="15.75" customHeight="1" x14ac:dyDescent="0.25">
      <c r="A709" s="138"/>
      <c r="B709" s="138"/>
      <c r="D709" s="145"/>
      <c r="E709" s="144"/>
      <c r="F709" s="144"/>
      <c r="G709" s="138"/>
    </row>
    <row r="710" spans="1:7" ht="15.75" customHeight="1" x14ac:dyDescent="0.25">
      <c r="A710" s="138"/>
      <c r="B710" s="138"/>
      <c r="D710" s="145"/>
      <c r="E710" s="144"/>
      <c r="F710" s="144"/>
      <c r="G710" s="138"/>
    </row>
    <row r="711" spans="1:7" ht="15.75" customHeight="1" x14ac:dyDescent="0.25">
      <c r="A711" s="138"/>
      <c r="B711" s="138"/>
      <c r="D711" s="145"/>
      <c r="E711" s="144"/>
      <c r="F711" s="144"/>
      <c r="G711" s="138"/>
    </row>
    <row r="712" spans="1:7" ht="15.75" customHeight="1" x14ac:dyDescent="0.25">
      <c r="A712" s="138"/>
      <c r="B712" s="138"/>
      <c r="D712" s="145"/>
      <c r="E712" s="144"/>
      <c r="F712" s="144"/>
      <c r="G712" s="138"/>
    </row>
    <row r="713" spans="1:7" ht="15.75" customHeight="1" x14ac:dyDescent="0.25">
      <c r="A713" s="138"/>
      <c r="B713" s="138"/>
      <c r="D713" s="145"/>
      <c r="E713" s="144"/>
      <c r="F713" s="144"/>
      <c r="G713" s="138"/>
    </row>
    <row r="714" spans="1:7" ht="15.75" customHeight="1" x14ac:dyDescent="0.25">
      <c r="A714" s="138"/>
      <c r="B714" s="138"/>
      <c r="D714" s="145"/>
      <c r="E714" s="144"/>
      <c r="F714" s="144"/>
      <c r="G714" s="138"/>
    </row>
    <row r="715" spans="1:7" ht="15.75" customHeight="1" x14ac:dyDescent="0.25">
      <c r="A715" s="138"/>
      <c r="B715" s="138"/>
      <c r="D715" s="145"/>
      <c r="E715" s="144"/>
      <c r="F715" s="144"/>
      <c r="G715" s="138"/>
    </row>
    <row r="716" spans="1:7" ht="15.75" customHeight="1" x14ac:dyDescent="0.25">
      <c r="A716" s="138"/>
      <c r="B716" s="138"/>
      <c r="D716" s="145"/>
      <c r="E716" s="144"/>
      <c r="F716" s="144"/>
      <c r="G716" s="138"/>
    </row>
    <row r="717" spans="1:7" ht="15.75" customHeight="1" x14ac:dyDescent="0.25">
      <c r="A717" s="138"/>
      <c r="B717" s="138"/>
      <c r="D717" s="145"/>
      <c r="E717" s="144"/>
      <c r="F717" s="144"/>
      <c r="G717" s="138"/>
    </row>
    <row r="718" spans="1:7" ht="15.75" customHeight="1" x14ac:dyDescent="0.25">
      <c r="A718" s="138"/>
      <c r="B718" s="138"/>
      <c r="D718" s="145"/>
      <c r="E718" s="144"/>
      <c r="F718" s="144"/>
      <c r="G718" s="138"/>
    </row>
    <row r="719" spans="1:7" ht="15.75" customHeight="1" x14ac:dyDescent="0.25">
      <c r="A719" s="138"/>
      <c r="B719" s="138"/>
      <c r="D719" s="145"/>
      <c r="E719" s="144"/>
      <c r="F719" s="144"/>
      <c r="G719" s="138"/>
    </row>
    <row r="720" spans="1:7" ht="15.75" customHeight="1" x14ac:dyDescent="0.25">
      <c r="A720" s="138"/>
      <c r="B720" s="138"/>
      <c r="D720" s="145"/>
      <c r="E720" s="144"/>
      <c r="F720" s="144"/>
      <c r="G720" s="138"/>
    </row>
    <row r="721" spans="1:7" ht="15.75" customHeight="1" x14ac:dyDescent="0.25">
      <c r="A721" s="138"/>
      <c r="B721" s="138"/>
      <c r="D721" s="145"/>
      <c r="E721" s="144"/>
      <c r="F721" s="144"/>
      <c r="G721" s="138"/>
    </row>
    <row r="722" spans="1:7" ht="15.75" customHeight="1" x14ac:dyDescent="0.25">
      <c r="A722" s="138"/>
      <c r="B722" s="138"/>
      <c r="D722" s="145"/>
      <c r="E722" s="144"/>
      <c r="F722" s="144"/>
      <c r="G722" s="138"/>
    </row>
    <row r="723" spans="1:7" ht="15.75" customHeight="1" x14ac:dyDescent="0.25">
      <c r="A723" s="138"/>
      <c r="B723" s="138"/>
      <c r="D723" s="145"/>
      <c r="E723" s="144"/>
      <c r="F723" s="144"/>
      <c r="G723" s="138"/>
    </row>
    <row r="724" spans="1:7" ht="15.75" customHeight="1" x14ac:dyDescent="0.25">
      <c r="A724" s="138"/>
      <c r="B724" s="138"/>
      <c r="D724" s="145"/>
      <c r="E724" s="144"/>
      <c r="F724" s="144"/>
      <c r="G724" s="138"/>
    </row>
    <row r="725" spans="1:7" ht="15.75" customHeight="1" x14ac:dyDescent="0.25">
      <c r="A725" s="138"/>
      <c r="B725" s="138"/>
      <c r="D725" s="145"/>
      <c r="E725" s="144"/>
      <c r="F725" s="144"/>
      <c r="G725" s="138"/>
    </row>
    <row r="726" spans="1:7" ht="15.75" customHeight="1" x14ac:dyDescent="0.25">
      <c r="A726" s="138"/>
      <c r="B726" s="138"/>
      <c r="D726" s="145"/>
      <c r="E726" s="144"/>
      <c r="F726" s="144"/>
      <c r="G726" s="138"/>
    </row>
    <row r="727" spans="1:7" ht="15.75" customHeight="1" x14ac:dyDescent="0.25">
      <c r="A727" s="138"/>
      <c r="B727" s="138"/>
      <c r="D727" s="145"/>
      <c r="E727" s="144"/>
      <c r="F727" s="144"/>
      <c r="G727" s="138"/>
    </row>
    <row r="728" spans="1:7" ht="15.75" customHeight="1" x14ac:dyDescent="0.25">
      <c r="A728" s="138"/>
      <c r="B728" s="138"/>
      <c r="D728" s="145"/>
      <c r="E728" s="144"/>
      <c r="F728" s="144"/>
      <c r="G728" s="138"/>
    </row>
    <row r="729" spans="1:7" ht="15.75" customHeight="1" x14ac:dyDescent="0.25">
      <c r="A729" s="138"/>
      <c r="B729" s="138"/>
      <c r="D729" s="145"/>
      <c r="E729" s="144"/>
      <c r="F729" s="144"/>
      <c r="G729" s="138"/>
    </row>
    <row r="730" spans="1:7" ht="15.75" customHeight="1" x14ac:dyDescent="0.25">
      <c r="A730" s="138"/>
      <c r="B730" s="138"/>
      <c r="D730" s="145"/>
      <c r="E730" s="144"/>
      <c r="F730" s="144"/>
      <c r="G730" s="138"/>
    </row>
    <row r="731" spans="1:7" ht="15.75" customHeight="1" x14ac:dyDescent="0.25">
      <c r="A731" s="138"/>
      <c r="B731" s="138"/>
      <c r="D731" s="145"/>
      <c r="E731" s="144"/>
      <c r="F731" s="144"/>
      <c r="G731" s="138"/>
    </row>
    <row r="732" spans="1:7" ht="15.75" customHeight="1" x14ac:dyDescent="0.25">
      <c r="A732" s="138"/>
      <c r="B732" s="138"/>
      <c r="D732" s="145"/>
      <c r="E732" s="144"/>
      <c r="F732" s="144"/>
      <c r="G732" s="138"/>
    </row>
    <row r="733" spans="1:7" ht="15.75" customHeight="1" x14ac:dyDescent="0.25">
      <c r="A733" s="138"/>
      <c r="B733" s="138"/>
      <c r="D733" s="145"/>
      <c r="E733" s="144"/>
      <c r="F733" s="144"/>
      <c r="G733" s="138"/>
    </row>
    <row r="734" spans="1:7" ht="15.75" customHeight="1" x14ac:dyDescent="0.25">
      <c r="A734" s="138"/>
      <c r="B734" s="138"/>
      <c r="D734" s="145"/>
      <c r="E734" s="144"/>
      <c r="F734" s="144"/>
      <c r="G734" s="138"/>
    </row>
    <row r="735" spans="1:7" ht="15.75" customHeight="1" x14ac:dyDescent="0.25">
      <c r="A735" s="138"/>
      <c r="B735" s="138"/>
      <c r="D735" s="145"/>
      <c r="E735" s="144"/>
      <c r="F735" s="144"/>
      <c r="G735" s="138"/>
    </row>
    <row r="736" spans="1:7" ht="15.75" customHeight="1" x14ac:dyDescent="0.25">
      <c r="A736" s="138"/>
      <c r="B736" s="138"/>
      <c r="D736" s="145"/>
      <c r="E736" s="144"/>
      <c r="F736" s="144"/>
      <c r="G736" s="138"/>
    </row>
    <row r="737" spans="1:7" ht="15.75" customHeight="1" x14ac:dyDescent="0.25">
      <c r="A737" s="138"/>
      <c r="B737" s="138"/>
      <c r="D737" s="145"/>
      <c r="E737" s="144"/>
      <c r="F737" s="144"/>
      <c r="G737" s="138"/>
    </row>
    <row r="738" spans="1:7" ht="15.75" customHeight="1" x14ac:dyDescent="0.25">
      <c r="A738" s="138"/>
      <c r="B738" s="138"/>
      <c r="D738" s="145"/>
      <c r="E738" s="144"/>
      <c r="F738" s="144"/>
      <c r="G738" s="138"/>
    </row>
    <row r="739" spans="1:7" ht="15.75" customHeight="1" x14ac:dyDescent="0.25">
      <c r="A739" s="138"/>
      <c r="B739" s="138"/>
      <c r="D739" s="145"/>
      <c r="E739" s="144"/>
      <c r="F739" s="144"/>
      <c r="G739" s="138"/>
    </row>
    <row r="740" spans="1:7" ht="15.75" customHeight="1" x14ac:dyDescent="0.25">
      <c r="A740" s="138"/>
      <c r="B740" s="138"/>
      <c r="D740" s="145"/>
      <c r="E740" s="144"/>
      <c r="F740" s="144"/>
      <c r="G740" s="138"/>
    </row>
    <row r="741" spans="1:7" ht="15.75" customHeight="1" x14ac:dyDescent="0.25">
      <c r="A741" s="138"/>
      <c r="B741" s="138"/>
      <c r="D741" s="145"/>
      <c r="E741" s="144"/>
      <c r="F741" s="144"/>
      <c r="G741" s="138"/>
    </row>
    <row r="742" spans="1:7" ht="15.75" customHeight="1" x14ac:dyDescent="0.25">
      <c r="A742" s="138"/>
      <c r="B742" s="138"/>
      <c r="D742" s="145"/>
      <c r="E742" s="144"/>
      <c r="F742" s="144"/>
      <c r="G742" s="138"/>
    </row>
    <row r="743" spans="1:7" ht="15.75" customHeight="1" x14ac:dyDescent="0.25">
      <c r="A743" s="138"/>
      <c r="B743" s="138"/>
      <c r="D743" s="145"/>
      <c r="E743" s="144"/>
      <c r="F743" s="144"/>
      <c r="G743" s="138"/>
    </row>
    <row r="744" spans="1:7" ht="15.75" customHeight="1" x14ac:dyDescent="0.25">
      <c r="A744" s="138"/>
      <c r="B744" s="138"/>
      <c r="D744" s="145"/>
      <c r="E744" s="144"/>
      <c r="F744" s="144"/>
      <c r="G744" s="138"/>
    </row>
    <row r="745" spans="1:7" ht="15.75" customHeight="1" x14ac:dyDescent="0.25">
      <c r="A745" s="138"/>
      <c r="B745" s="138"/>
      <c r="D745" s="145"/>
      <c r="E745" s="144"/>
      <c r="F745" s="144"/>
      <c r="G745" s="138"/>
    </row>
    <row r="746" spans="1:7" ht="15.75" customHeight="1" x14ac:dyDescent="0.25">
      <c r="A746" s="138"/>
      <c r="B746" s="138"/>
      <c r="D746" s="145"/>
      <c r="E746" s="144"/>
      <c r="F746" s="144"/>
      <c r="G746" s="138"/>
    </row>
    <row r="747" spans="1:7" ht="15.75" customHeight="1" x14ac:dyDescent="0.25">
      <c r="A747" s="138"/>
      <c r="B747" s="138"/>
      <c r="D747" s="145"/>
      <c r="E747" s="144"/>
      <c r="F747" s="144"/>
      <c r="G747" s="138"/>
    </row>
    <row r="748" spans="1:7" ht="15.75" customHeight="1" x14ac:dyDescent="0.25">
      <c r="A748" s="138"/>
      <c r="B748" s="138"/>
      <c r="D748" s="145"/>
      <c r="E748" s="144"/>
      <c r="F748" s="144"/>
      <c r="G748" s="138"/>
    </row>
    <row r="749" spans="1:7" ht="15.75" customHeight="1" x14ac:dyDescent="0.25">
      <c r="A749" s="138"/>
      <c r="B749" s="138"/>
      <c r="D749" s="145"/>
      <c r="E749" s="144"/>
      <c r="F749" s="144"/>
      <c r="G749" s="138"/>
    </row>
    <row r="750" spans="1:7" ht="15.75" customHeight="1" x14ac:dyDescent="0.25">
      <c r="A750" s="138"/>
      <c r="B750" s="138"/>
      <c r="D750" s="145"/>
      <c r="E750" s="144"/>
      <c r="F750" s="144"/>
      <c r="G750" s="138"/>
    </row>
    <row r="751" spans="1:7" ht="15.75" customHeight="1" x14ac:dyDescent="0.25">
      <c r="A751" s="138"/>
      <c r="B751" s="138"/>
      <c r="D751" s="145"/>
      <c r="E751" s="144"/>
      <c r="F751" s="144"/>
      <c r="G751" s="138"/>
    </row>
    <row r="752" spans="1:7" ht="15.75" customHeight="1" x14ac:dyDescent="0.25">
      <c r="A752" s="138"/>
      <c r="B752" s="138"/>
      <c r="D752" s="145"/>
      <c r="E752" s="144"/>
      <c r="F752" s="144"/>
      <c r="G752" s="138"/>
    </row>
    <row r="753" spans="1:7" ht="15.75" customHeight="1" x14ac:dyDescent="0.25">
      <c r="A753" s="138"/>
      <c r="B753" s="138"/>
      <c r="D753" s="145"/>
      <c r="E753" s="144"/>
      <c r="F753" s="144"/>
      <c r="G753" s="138"/>
    </row>
    <row r="754" spans="1:7" ht="15.75" customHeight="1" x14ac:dyDescent="0.25">
      <c r="A754" s="138"/>
      <c r="B754" s="138"/>
      <c r="D754" s="145"/>
      <c r="E754" s="144"/>
      <c r="F754" s="144"/>
      <c r="G754" s="138"/>
    </row>
    <row r="755" spans="1:7" ht="15.75" customHeight="1" x14ac:dyDescent="0.25">
      <c r="A755" s="138"/>
      <c r="B755" s="138"/>
      <c r="D755" s="145"/>
      <c r="E755" s="144"/>
      <c r="F755" s="144"/>
      <c r="G755" s="138"/>
    </row>
    <row r="756" spans="1:7" ht="15.75" customHeight="1" x14ac:dyDescent="0.25">
      <c r="A756" s="138"/>
      <c r="B756" s="138"/>
      <c r="D756" s="145"/>
      <c r="E756" s="144"/>
      <c r="F756" s="144"/>
      <c r="G756" s="138"/>
    </row>
    <row r="757" spans="1:7" ht="15.75" customHeight="1" x14ac:dyDescent="0.25">
      <c r="A757" s="138"/>
      <c r="B757" s="138"/>
      <c r="D757" s="145"/>
      <c r="E757" s="144"/>
      <c r="F757" s="144"/>
      <c r="G757" s="138"/>
    </row>
    <row r="758" spans="1:7" ht="15.75" customHeight="1" x14ac:dyDescent="0.25">
      <c r="A758" s="138"/>
      <c r="B758" s="138"/>
      <c r="D758" s="145"/>
      <c r="E758" s="144"/>
      <c r="F758" s="144"/>
      <c r="G758" s="138"/>
    </row>
    <row r="759" spans="1:7" ht="15.75" customHeight="1" x14ac:dyDescent="0.25">
      <c r="A759" s="138"/>
      <c r="B759" s="138"/>
      <c r="D759" s="145"/>
      <c r="E759" s="144"/>
      <c r="F759" s="144"/>
      <c r="G759" s="138"/>
    </row>
    <row r="760" spans="1:7" ht="15.75" customHeight="1" x14ac:dyDescent="0.25">
      <c r="A760" s="138"/>
      <c r="B760" s="138"/>
      <c r="D760" s="145"/>
      <c r="E760" s="144"/>
      <c r="F760" s="144"/>
      <c r="G760" s="138"/>
    </row>
    <row r="761" spans="1:7" ht="15.75" customHeight="1" x14ac:dyDescent="0.25">
      <c r="A761" s="138"/>
      <c r="B761" s="138"/>
      <c r="D761" s="145"/>
      <c r="E761" s="144"/>
      <c r="F761" s="144"/>
      <c r="G761" s="138"/>
    </row>
    <row r="762" spans="1:7" ht="15.75" customHeight="1" x14ac:dyDescent="0.25">
      <c r="A762" s="138"/>
      <c r="B762" s="138"/>
      <c r="D762" s="145"/>
      <c r="E762" s="144"/>
      <c r="F762" s="144"/>
      <c r="G762" s="138"/>
    </row>
    <row r="763" spans="1:7" ht="15.75" customHeight="1" x14ac:dyDescent="0.25">
      <c r="A763" s="138"/>
      <c r="B763" s="138"/>
      <c r="D763" s="145"/>
      <c r="E763" s="144"/>
      <c r="F763" s="144"/>
      <c r="G763" s="138"/>
    </row>
    <row r="764" spans="1:7" ht="15.75" customHeight="1" x14ac:dyDescent="0.25">
      <c r="A764" s="138"/>
      <c r="B764" s="138"/>
      <c r="D764" s="145"/>
      <c r="E764" s="144"/>
      <c r="F764" s="144"/>
      <c r="G764" s="138"/>
    </row>
    <row r="765" spans="1:7" ht="15.75" customHeight="1" x14ac:dyDescent="0.25">
      <c r="A765" s="138"/>
      <c r="B765" s="138"/>
      <c r="D765" s="145"/>
      <c r="E765" s="144"/>
      <c r="F765" s="144"/>
      <c r="G765" s="138"/>
    </row>
    <row r="766" spans="1:7" ht="15.75" customHeight="1" x14ac:dyDescent="0.25">
      <c r="A766" s="138"/>
      <c r="B766" s="138"/>
      <c r="D766" s="145"/>
      <c r="E766" s="144"/>
      <c r="F766" s="144"/>
      <c r="G766" s="138"/>
    </row>
    <row r="767" spans="1:7" ht="15.75" customHeight="1" x14ac:dyDescent="0.25">
      <c r="A767" s="138"/>
      <c r="B767" s="138"/>
      <c r="D767" s="145"/>
      <c r="E767" s="144"/>
      <c r="F767" s="144"/>
      <c r="G767" s="138"/>
    </row>
    <row r="768" spans="1:7" ht="15.75" customHeight="1" x14ac:dyDescent="0.25">
      <c r="A768" s="138"/>
      <c r="B768" s="138"/>
      <c r="D768" s="145"/>
      <c r="E768" s="144"/>
      <c r="F768" s="144"/>
      <c r="G768" s="138"/>
    </row>
    <row r="769" spans="1:7" ht="15.75" customHeight="1" x14ac:dyDescent="0.25">
      <c r="A769" s="138"/>
      <c r="B769" s="138"/>
      <c r="D769" s="145"/>
      <c r="E769" s="144"/>
      <c r="F769" s="144"/>
      <c r="G769" s="138"/>
    </row>
    <row r="770" spans="1:7" ht="15.75" customHeight="1" x14ac:dyDescent="0.25">
      <c r="A770" s="138"/>
      <c r="B770" s="138"/>
      <c r="D770" s="145"/>
      <c r="E770" s="144"/>
      <c r="F770" s="144"/>
      <c r="G770" s="138"/>
    </row>
    <row r="771" spans="1:7" ht="15.75" customHeight="1" x14ac:dyDescent="0.25">
      <c r="A771" s="138"/>
      <c r="B771" s="138"/>
      <c r="D771" s="145"/>
      <c r="E771" s="144"/>
      <c r="F771" s="144"/>
      <c r="G771" s="138"/>
    </row>
    <row r="772" spans="1:7" ht="15.75" customHeight="1" x14ac:dyDescent="0.25">
      <c r="A772" s="138"/>
      <c r="B772" s="138"/>
      <c r="D772" s="145"/>
      <c r="E772" s="144"/>
      <c r="F772" s="144"/>
      <c r="G772" s="138"/>
    </row>
    <row r="773" spans="1:7" ht="15.75" customHeight="1" x14ac:dyDescent="0.25">
      <c r="A773" s="138"/>
      <c r="B773" s="138"/>
      <c r="D773" s="145"/>
      <c r="E773" s="144"/>
      <c r="F773" s="144"/>
      <c r="G773" s="138"/>
    </row>
    <row r="774" spans="1:7" ht="15.75" customHeight="1" x14ac:dyDescent="0.25">
      <c r="A774" s="138"/>
      <c r="B774" s="138"/>
      <c r="D774" s="145"/>
      <c r="E774" s="144"/>
      <c r="F774" s="144"/>
      <c r="G774" s="138"/>
    </row>
    <row r="775" spans="1:7" ht="15.75" customHeight="1" x14ac:dyDescent="0.25">
      <c r="A775" s="138"/>
      <c r="B775" s="138"/>
      <c r="D775" s="145"/>
      <c r="E775" s="144"/>
      <c r="F775" s="144"/>
      <c r="G775" s="138"/>
    </row>
    <row r="776" spans="1:7" ht="15.75" customHeight="1" x14ac:dyDescent="0.25">
      <c r="A776" s="138"/>
      <c r="B776" s="138"/>
      <c r="D776" s="145"/>
      <c r="E776" s="144"/>
      <c r="F776" s="144"/>
      <c r="G776" s="138"/>
    </row>
    <row r="777" spans="1:7" ht="15.75" customHeight="1" x14ac:dyDescent="0.25">
      <c r="A777" s="138"/>
      <c r="B777" s="138"/>
      <c r="D777" s="145"/>
      <c r="E777" s="144"/>
      <c r="F777" s="144"/>
      <c r="G777" s="138"/>
    </row>
    <row r="778" spans="1:7" ht="15.75" customHeight="1" x14ac:dyDescent="0.25">
      <c r="A778" s="138"/>
      <c r="B778" s="138"/>
      <c r="D778" s="145"/>
      <c r="E778" s="144"/>
      <c r="F778" s="144"/>
      <c r="G778" s="138"/>
    </row>
    <row r="779" spans="1:7" ht="15.75" customHeight="1" x14ac:dyDescent="0.25">
      <c r="A779" s="138"/>
      <c r="B779" s="138"/>
      <c r="D779" s="145"/>
      <c r="E779" s="144"/>
      <c r="F779" s="144"/>
      <c r="G779" s="138"/>
    </row>
    <row r="780" spans="1:7" ht="15.75" customHeight="1" x14ac:dyDescent="0.25">
      <c r="A780" s="138"/>
      <c r="B780" s="138"/>
      <c r="D780" s="145"/>
      <c r="E780" s="144"/>
      <c r="F780" s="144"/>
      <c r="G780" s="138"/>
    </row>
    <row r="781" spans="1:7" ht="15.75" customHeight="1" x14ac:dyDescent="0.25">
      <c r="A781" s="138"/>
      <c r="B781" s="138"/>
      <c r="D781" s="145"/>
      <c r="E781" s="144"/>
      <c r="F781" s="144"/>
      <c r="G781" s="138"/>
    </row>
    <row r="782" spans="1:7" ht="15.75" customHeight="1" x14ac:dyDescent="0.25">
      <c r="A782" s="138"/>
      <c r="B782" s="138"/>
      <c r="D782" s="145"/>
      <c r="E782" s="144"/>
      <c r="F782" s="144"/>
      <c r="G782" s="138"/>
    </row>
    <row r="783" spans="1:7" ht="15.75" customHeight="1" x14ac:dyDescent="0.25">
      <c r="A783" s="138"/>
      <c r="B783" s="138"/>
      <c r="D783" s="145"/>
      <c r="E783" s="144"/>
      <c r="F783" s="144"/>
      <c r="G783" s="138"/>
    </row>
    <row r="784" spans="1:7" ht="15.75" customHeight="1" x14ac:dyDescent="0.25">
      <c r="A784" s="138"/>
      <c r="B784" s="138"/>
      <c r="D784" s="145"/>
      <c r="E784" s="144"/>
      <c r="F784" s="144"/>
      <c r="G784" s="138"/>
    </row>
    <row r="785" spans="1:7" ht="15.75" customHeight="1" x14ac:dyDescent="0.25">
      <c r="A785" s="138"/>
      <c r="B785" s="138"/>
      <c r="D785" s="145"/>
      <c r="E785" s="144"/>
      <c r="F785" s="144"/>
      <c r="G785" s="138"/>
    </row>
    <row r="786" spans="1:7" ht="15.75" customHeight="1" x14ac:dyDescent="0.25">
      <c r="A786" s="138"/>
      <c r="B786" s="138"/>
      <c r="D786" s="145"/>
      <c r="E786" s="144"/>
      <c r="F786" s="144"/>
      <c r="G786" s="138"/>
    </row>
    <row r="787" spans="1:7" ht="15.75" customHeight="1" x14ac:dyDescent="0.25">
      <c r="A787" s="138"/>
      <c r="B787" s="138"/>
      <c r="D787" s="145"/>
      <c r="E787" s="144"/>
      <c r="F787" s="144"/>
      <c r="G787" s="138"/>
    </row>
    <row r="788" spans="1:7" ht="15.75" customHeight="1" x14ac:dyDescent="0.25">
      <c r="A788" s="138"/>
      <c r="B788" s="138"/>
      <c r="D788" s="145"/>
      <c r="E788" s="144"/>
      <c r="F788" s="144"/>
      <c r="G788" s="138"/>
    </row>
    <row r="789" spans="1:7" ht="15.75" customHeight="1" x14ac:dyDescent="0.25">
      <c r="A789" s="138"/>
      <c r="B789" s="138"/>
      <c r="D789" s="145"/>
      <c r="E789" s="144"/>
      <c r="F789" s="144"/>
      <c r="G789" s="138"/>
    </row>
    <row r="790" spans="1:7" ht="15.75" customHeight="1" x14ac:dyDescent="0.25">
      <c r="A790" s="138"/>
      <c r="B790" s="138"/>
      <c r="D790" s="145"/>
      <c r="E790" s="144"/>
      <c r="F790" s="144"/>
      <c r="G790" s="138"/>
    </row>
    <row r="791" spans="1:7" ht="15.75" customHeight="1" x14ac:dyDescent="0.25">
      <c r="A791" s="138"/>
      <c r="B791" s="138"/>
      <c r="D791" s="145"/>
      <c r="E791" s="144"/>
      <c r="F791" s="144"/>
      <c r="G791" s="138"/>
    </row>
    <row r="792" spans="1:7" ht="15.75" customHeight="1" x14ac:dyDescent="0.25">
      <c r="A792" s="138"/>
      <c r="B792" s="138"/>
      <c r="D792" s="145"/>
      <c r="E792" s="144"/>
      <c r="F792" s="144"/>
      <c r="G792" s="138"/>
    </row>
    <row r="793" spans="1:7" ht="15.75" customHeight="1" x14ac:dyDescent="0.25">
      <c r="A793" s="138"/>
      <c r="B793" s="138"/>
      <c r="D793" s="145"/>
      <c r="E793" s="144"/>
      <c r="F793" s="144"/>
      <c r="G793" s="138"/>
    </row>
    <row r="794" spans="1:7" ht="15.75" customHeight="1" x14ac:dyDescent="0.25">
      <c r="A794" s="138"/>
      <c r="B794" s="138"/>
      <c r="D794" s="145"/>
      <c r="E794" s="144"/>
      <c r="F794" s="144"/>
      <c r="G794" s="138"/>
    </row>
    <row r="795" spans="1:7" ht="15.75" customHeight="1" x14ac:dyDescent="0.25">
      <c r="A795" s="138"/>
      <c r="B795" s="138"/>
      <c r="D795" s="145"/>
      <c r="E795" s="144"/>
      <c r="F795" s="144"/>
      <c r="G795" s="138"/>
    </row>
    <row r="796" spans="1:7" ht="15.75" customHeight="1" x14ac:dyDescent="0.25">
      <c r="A796" s="138"/>
      <c r="B796" s="138"/>
      <c r="D796" s="145"/>
      <c r="E796" s="144"/>
      <c r="F796" s="144"/>
      <c r="G796" s="138"/>
    </row>
    <row r="797" spans="1:7" ht="15.75" customHeight="1" x14ac:dyDescent="0.25">
      <c r="A797" s="138"/>
      <c r="B797" s="138"/>
      <c r="D797" s="145"/>
      <c r="E797" s="144"/>
      <c r="F797" s="144"/>
      <c r="G797" s="138"/>
    </row>
    <row r="798" spans="1:7" ht="15.75" customHeight="1" x14ac:dyDescent="0.25">
      <c r="A798" s="138"/>
      <c r="B798" s="138"/>
      <c r="D798" s="145"/>
      <c r="E798" s="144"/>
      <c r="F798" s="144"/>
      <c r="G798" s="138"/>
    </row>
    <row r="799" spans="1:7" ht="15.75" customHeight="1" x14ac:dyDescent="0.25">
      <c r="A799" s="138"/>
      <c r="B799" s="138"/>
      <c r="D799" s="145"/>
      <c r="E799" s="144"/>
      <c r="F799" s="144"/>
      <c r="G799" s="138"/>
    </row>
    <row r="800" spans="1:7" ht="15.75" customHeight="1" x14ac:dyDescent="0.25">
      <c r="A800" s="138"/>
      <c r="B800" s="138"/>
      <c r="D800" s="145"/>
      <c r="E800" s="144"/>
      <c r="F800" s="144"/>
      <c r="G800" s="138"/>
    </row>
    <row r="801" spans="1:7" ht="15.75" customHeight="1" x14ac:dyDescent="0.25">
      <c r="A801" s="138"/>
      <c r="B801" s="138"/>
      <c r="D801" s="145"/>
      <c r="E801" s="144"/>
      <c r="F801" s="144"/>
      <c r="G801" s="138"/>
    </row>
    <row r="802" spans="1:7" ht="15.75" customHeight="1" x14ac:dyDescent="0.25">
      <c r="A802" s="138"/>
      <c r="B802" s="138"/>
      <c r="D802" s="145"/>
      <c r="E802" s="144"/>
      <c r="F802" s="144"/>
      <c r="G802" s="138"/>
    </row>
    <row r="803" spans="1:7" ht="15.75" customHeight="1" x14ac:dyDescent="0.25">
      <c r="A803" s="138"/>
      <c r="B803" s="138"/>
      <c r="D803" s="145"/>
      <c r="E803" s="144"/>
      <c r="F803" s="144"/>
      <c r="G803" s="138"/>
    </row>
    <row r="804" spans="1:7" ht="15.75" customHeight="1" x14ac:dyDescent="0.25">
      <c r="A804" s="138"/>
      <c r="B804" s="138"/>
      <c r="D804" s="145"/>
      <c r="E804" s="144"/>
      <c r="F804" s="144"/>
      <c r="G804" s="138"/>
    </row>
    <row r="805" spans="1:7" ht="15.75" customHeight="1" x14ac:dyDescent="0.25">
      <c r="A805" s="138"/>
      <c r="B805" s="138"/>
      <c r="D805" s="145"/>
      <c r="E805" s="144"/>
      <c r="F805" s="144"/>
      <c r="G805" s="138"/>
    </row>
    <row r="806" spans="1:7" ht="15.75" customHeight="1" x14ac:dyDescent="0.25">
      <c r="A806" s="138"/>
      <c r="B806" s="138"/>
      <c r="D806" s="145"/>
      <c r="E806" s="144"/>
      <c r="F806" s="144"/>
      <c r="G806" s="138"/>
    </row>
    <row r="807" spans="1:7" ht="15.75" customHeight="1" x14ac:dyDescent="0.25">
      <c r="A807" s="138"/>
      <c r="B807" s="138"/>
      <c r="D807" s="145"/>
      <c r="E807" s="144"/>
      <c r="F807" s="144"/>
      <c r="G807" s="138"/>
    </row>
    <row r="808" spans="1:7" ht="15.75" customHeight="1" x14ac:dyDescent="0.25">
      <c r="A808" s="138"/>
      <c r="B808" s="138"/>
      <c r="D808" s="145"/>
      <c r="E808" s="144"/>
      <c r="F808" s="144"/>
      <c r="G808" s="138"/>
    </row>
    <row r="809" spans="1:7" ht="15.75" customHeight="1" x14ac:dyDescent="0.25">
      <c r="A809" s="138"/>
      <c r="B809" s="138"/>
      <c r="D809" s="145"/>
      <c r="E809" s="144"/>
      <c r="F809" s="144"/>
      <c r="G809" s="138"/>
    </row>
    <row r="810" spans="1:7" ht="15.75" customHeight="1" x14ac:dyDescent="0.25">
      <c r="A810" s="138"/>
      <c r="B810" s="138"/>
      <c r="D810" s="145"/>
      <c r="E810" s="144"/>
      <c r="F810" s="144"/>
      <c r="G810" s="138"/>
    </row>
    <row r="811" spans="1:7" ht="15.75" customHeight="1" x14ac:dyDescent="0.25">
      <c r="A811" s="138"/>
      <c r="B811" s="138"/>
      <c r="D811" s="145"/>
      <c r="E811" s="144"/>
      <c r="F811" s="144"/>
      <c r="G811" s="138"/>
    </row>
    <row r="812" spans="1:7" ht="15.75" customHeight="1" x14ac:dyDescent="0.25">
      <c r="A812" s="138"/>
      <c r="B812" s="138"/>
      <c r="D812" s="145"/>
      <c r="E812" s="144"/>
      <c r="F812" s="144"/>
      <c r="G812" s="138"/>
    </row>
    <row r="813" spans="1:7" ht="15.75" customHeight="1" x14ac:dyDescent="0.25">
      <c r="A813" s="138"/>
      <c r="B813" s="138"/>
      <c r="D813" s="145"/>
      <c r="E813" s="144"/>
      <c r="F813" s="144"/>
      <c r="G813" s="138"/>
    </row>
    <row r="814" spans="1:7" ht="15.75" customHeight="1" x14ac:dyDescent="0.25">
      <c r="A814" s="138"/>
      <c r="B814" s="138"/>
      <c r="D814" s="145"/>
      <c r="E814" s="144"/>
      <c r="F814" s="144"/>
      <c r="G814" s="138"/>
    </row>
    <row r="815" spans="1:7" ht="15.75" customHeight="1" x14ac:dyDescent="0.25">
      <c r="A815" s="138"/>
      <c r="B815" s="138"/>
      <c r="D815" s="145"/>
      <c r="E815" s="144"/>
      <c r="F815" s="144"/>
      <c r="G815" s="138"/>
    </row>
    <row r="816" spans="1:7" ht="15.75" customHeight="1" x14ac:dyDescent="0.25">
      <c r="A816" s="138"/>
      <c r="B816" s="138"/>
      <c r="D816" s="145"/>
      <c r="E816" s="144"/>
      <c r="F816" s="144"/>
      <c r="G816" s="138"/>
    </row>
    <row r="817" spans="1:7" ht="15.75" customHeight="1" x14ac:dyDescent="0.25">
      <c r="A817" s="138"/>
      <c r="B817" s="138"/>
      <c r="D817" s="145"/>
      <c r="E817" s="144"/>
      <c r="F817" s="144"/>
      <c r="G817" s="138"/>
    </row>
    <row r="818" spans="1:7" ht="15.75" customHeight="1" x14ac:dyDescent="0.25">
      <c r="A818" s="138"/>
      <c r="B818" s="138"/>
      <c r="D818" s="145"/>
      <c r="E818" s="144"/>
      <c r="F818" s="144"/>
      <c r="G818" s="138"/>
    </row>
    <row r="819" spans="1:7" ht="15.75" customHeight="1" x14ac:dyDescent="0.25">
      <c r="A819" s="138"/>
      <c r="B819" s="138"/>
      <c r="D819" s="145"/>
      <c r="E819" s="144"/>
      <c r="F819" s="144"/>
      <c r="G819" s="138"/>
    </row>
    <row r="820" spans="1:7" ht="15.75" customHeight="1" x14ac:dyDescent="0.25">
      <c r="A820" s="138"/>
      <c r="B820" s="138"/>
      <c r="D820" s="145"/>
      <c r="E820" s="144"/>
      <c r="F820" s="144"/>
      <c r="G820" s="138"/>
    </row>
    <row r="821" spans="1:7" ht="15.75" customHeight="1" x14ac:dyDescent="0.25">
      <c r="A821" s="138"/>
      <c r="B821" s="138"/>
      <c r="D821" s="145"/>
      <c r="E821" s="144"/>
      <c r="F821" s="144"/>
      <c r="G821" s="138"/>
    </row>
    <row r="822" spans="1:7" ht="15.75" customHeight="1" x14ac:dyDescent="0.25">
      <c r="A822" s="138"/>
      <c r="B822" s="138"/>
      <c r="D822" s="145"/>
      <c r="E822" s="144"/>
      <c r="F822" s="144"/>
      <c r="G822" s="138"/>
    </row>
    <row r="823" spans="1:7" ht="15.75" customHeight="1" x14ac:dyDescent="0.25">
      <c r="A823" s="138"/>
      <c r="B823" s="138"/>
      <c r="D823" s="145"/>
      <c r="E823" s="144"/>
      <c r="F823" s="144"/>
      <c r="G823" s="138"/>
    </row>
    <row r="824" spans="1:7" ht="15.75" customHeight="1" x14ac:dyDescent="0.25">
      <c r="A824" s="138"/>
      <c r="B824" s="138"/>
      <c r="D824" s="145"/>
      <c r="E824" s="144"/>
      <c r="F824" s="144"/>
      <c r="G824" s="138"/>
    </row>
    <row r="825" spans="1:7" ht="15.75" customHeight="1" x14ac:dyDescent="0.25">
      <c r="A825" s="138"/>
      <c r="B825" s="138"/>
      <c r="D825" s="145"/>
      <c r="E825" s="144"/>
      <c r="F825" s="144"/>
      <c r="G825" s="138"/>
    </row>
    <row r="826" spans="1:7" ht="15.75" customHeight="1" x14ac:dyDescent="0.25">
      <c r="A826" s="138"/>
      <c r="B826" s="138"/>
      <c r="D826" s="145"/>
      <c r="E826" s="144"/>
      <c r="F826" s="144"/>
      <c r="G826" s="138"/>
    </row>
    <row r="827" spans="1:7" ht="15.75" customHeight="1" x14ac:dyDescent="0.25">
      <c r="A827" s="138"/>
      <c r="B827" s="138"/>
      <c r="D827" s="145"/>
      <c r="E827" s="144"/>
      <c r="F827" s="144"/>
      <c r="G827" s="138"/>
    </row>
    <row r="828" spans="1:7" ht="15.75" customHeight="1" x14ac:dyDescent="0.25">
      <c r="A828" s="138"/>
      <c r="B828" s="138"/>
      <c r="D828" s="145"/>
      <c r="E828" s="144"/>
      <c r="F828" s="144"/>
      <c r="G828" s="138"/>
    </row>
    <row r="829" spans="1:7" ht="15.75" customHeight="1" x14ac:dyDescent="0.25">
      <c r="A829" s="138"/>
      <c r="B829" s="138"/>
      <c r="D829" s="145"/>
      <c r="E829" s="144"/>
      <c r="F829" s="144"/>
      <c r="G829" s="138"/>
    </row>
    <row r="830" spans="1:7" ht="15.75" customHeight="1" x14ac:dyDescent="0.25">
      <c r="A830" s="138"/>
      <c r="B830" s="138"/>
      <c r="D830" s="145"/>
      <c r="E830" s="144"/>
      <c r="F830" s="144"/>
      <c r="G830" s="138"/>
    </row>
    <row r="831" spans="1:7" ht="15.75" customHeight="1" x14ac:dyDescent="0.25">
      <c r="A831" s="138"/>
      <c r="B831" s="138"/>
      <c r="D831" s="145"/>
      <c r="E831" s="144"/>
      <c r="F831" s="144"/>
      <c r="G831" s="138"/>
    </row>
    <row r="832" spans="1:7" ht="15.75" customHeight="1" x14ac:dyDescent="0.25">
      <c r="A832" s="138"/>
      <c r="B832" s="138"/>
      <c r="D832" s="145"/>
      <c r="E832" s="144"/>
      <c r="F832" s="144"/>
      <c r="G832" s="138"/>
    </row>
    <row r="833" spans="1:7" ht="15.75" customHeight="1" x14ac:dyDescent="0.25">
      <c r="A833" s="138"/>
      <c r="B833" s="138"/>
      <c r="D833" s="145"/>
      <c r="E833" s="144"/>
      <c r="F833" s="144"/>
      <c r="G833" s="138"/>
    </row>
    <row r="834" spans="1:7" ht="15.75" customHeight="1" x14ac:dyDescent="0.25">
      <c r="A834" s="138"/>
      <c r="B834" s="138"/>
      <c r="D834" s="145"/>
      <c r="E834" s="144"/>
      <c r="F834" s="144"/>
      <c r="G834" s="138"/>
    </row>
    <row r="835" spans="1:7" ht="15.75" customHeight="1" x14ac:dyDescent="0.25">
      <c r="A835" s="138"/>
      <c r="B835" s="138"/>
      <c r="D835" s="145"/>
      <c r="E835" s="144"/>
      <c r="F835" s="144"/>
      <c r="G835" s="138"/>
    </row>
    <row r="836" spans="1:7" ht="15.75" customHeight="1" x14ac:dyDescent="0.25">
      <c r="A836" s="138"/>
      <c r="B836" s="138"/>
      <c r="D836" s="145"/>
      <c r="E836" s="144"/>
      <c r="F836" s="144"/>
      <c r="G836" s="138"/>
    </row>
    <row r="837" spans="1:7" ht="15.75" customHeight="1" x14ac:dyDescent="0.25">
      <c r="A837" s="138"/>
      <c r="B837" s="138"/>
      <c r="D837" s="145"/>
      <c r="E837" s="144"/>
      <c r="F837" s="144"/>
      <c r="G837" s="138"/>
    </row>
    <row r="838" spans="1:7" ht="15.75" customHeight="1" x14ac:dyDescent="0.25">
      <c r="A838" s="138"/>
      <c r="B838" s="138"/>
      <c r="D838" s="145"/>
      <c r="E838" s="144"/>
      <c r="F838" s="144"/>
      <c r="G838" s="138"/>
    </row>
    <row r="839" spans="1:7" ht="15.75" customHeight="1" x14ac:dyDescent="0.25">
      <c r="A839" s="138"/>
      <c r="B839" s="138"/>
      <c r="D839" s="145"/>
      <c r="E839" s="144"/>
      <c r="F839" s="144"/>
      <c r="G839" s="138"/>
    </row>
    <row r="840" spans="1:7" ht="15.75" customHeight="1" x14ac:dyDescent="0.25">
      <c r="A840" s="138"/>
      <c r="B840" s="138"/>
      <c r="D840" s="145"/>
      <c r="E840" s="144"/>
      <c r="F840" s="144"/>
      <c r="G840" s="138"/>
    </row>
    <row r="841" spans="1:7" ht="15.75" customHeight="1" x14ac:dyDescent="0.25">
      <c r="A841" s="138"/>
      <c r="B841" s="138"/>
      <c r="D841" s="145"/>
      <c r="E841" s="144"/>
      <c r="F841" s="144"/>
      <c r="G841" s="138"/>
    </row>
    <row r="842" spans="1:7" ht="15.75" customHeight="1" x14ac:dyDescent="0.25">
      <c r="A842" s="138"/>
      <c r="B842" s="138"/>
      <c r="D842" s="145"/>
      <c r="E842" s="144"/>
      <c r="F842" s="144"/>
      <c r="G842" s="138"/>
    </row>
    <row r="843" spans="1:7" ht="15.75" customHeight="1" x14ac:dyDescent="0.25">
      <c r="A843" s="138"/>
      <c r="B843" s="138"/>
      <c r="D843" s="145"/>
      <c r="E843" s="144"/>
      <c r="F843" s="144"/>
      <c r="G843" s="138"/>
    </row>
    <row r="844" spans="1:7" ht="15.75" customHeight="1" x14ac:dyDescent="0.25">
      <c r="A844" s="138"/>
      <c r="B844" s="138"/>
      <c r="D844" s="145"/>
      <c r="E844" s="144"/>
      <c r="F844" s="144"/>
      <c r="G844" s="138"/>
    </row>
    <row r="845" spans="1:7" ht="15.75" customHeight="1" x14ac:dyDescent="0.25">
      <c r="A845" s="138"/>
      <c r="B845" s="138"/>
      <c r="D845" s="145"/>
      <c r="E845" s="144"/>
      <c r="F845" s="144"/>
      <c r="G845" s="138"/>
    </row>
    <row r="846" spans="1:7" ht="15.75" customHeight="1" x14ac:dyDescent="0.25">
      <c r="A846" s="138"/>
      <c r="B846" s="138"/>
      <c r="D846" s="145"/>
      <c r="E846" s="144"/>
      <c r="F846" s="144"/>
      <c r="G846" s="138"/>
    </row>
    <row r="847" spans="1:7" ht="15.75" customHeight="1" x14ac:dyDescent="0.25">
      <c r="A847" s="138"/>
      <c r="B847" s="138"/>
      <c r="D847" s="145"/>
      <c r="E847" s="144"/>
      <c r="F847" s="144"/>
      <c r="G847" s="138"/>
    </row>
    <row r="848" spans="1:7" ht="15.75" customHeight="1" x14ac:dyDescent="0.25">
      <c r="A848" s="138"/>
      <c r="B848" s="138"/>
      <c r="D848" s="145"/>
      <c r="E848" s="144"/>
      <c r="F848" s="144"/>
      <c r="G848" s="138"/>
    </row>
    <row r="849" spans="1:7" ht="15.75" customHeight="1" x14ac:dyDescent="0.25">
      <c r="A849" s="138"/>
      <c r="B849" s="138"/>
      <c r="D849" s="145"/>
      <c r="E849" s="144"/>
      <c r="F849" s="144"/>
      <c r="G849" s="138"/>
    </row>
    <row r="850" spans="1:7" ht="15.75" customHeight="1" x14ac:dyDescent="0.25">
      <c r="A850" s="138"/>
      <c r="B850" s="138"/>
      <c r="D850" s="145"/>
      <c r="E850" s="144"/>
      <c r="F850" s="144"/>
      <c r="G850" s="138"/>
    </row>
    <row r="851" spans="1:7" ht="15.75" customHeight="1" x14ac:dyDescent="0.25">
      <c r="A851" s="138"/>
      <c r="B851" s="138"/>
      <c r="D851" s="145"/>
      <c r="E851" s="144"/>
      <c r="F851" s="144"/>
      <c r="G851" s="138"/>
    </row>
    <row r="852" spans="1:7" ht="15.75" customHeight="1" x14ac:dyDescent="0.25">
      <c r="A852" s="138"/>
      <c r="B852" s="138"/>
      <c r="D852" s="145"/>
      <c r="E852" s="144"/>
      <c r="F852" s="144"/>
      <c r="G852" s="138"/>
    </row>
    <row r="853" spans="1:7" ht="15.75" customHeight="1" x14ac:dyDescent="0.25">
      <c r="A853" s="138"/>
      <c r="B853" s="138"/>
      <c r="D853" s="145"/>
      <c r="E853" s="144"/>
      <c r="F853" s="144"/>
      <c r="G853" s="138"/>
    </row>
    <row r="854" spans="1:7" ht="15.75" customHeight="1" x14ac:dyDescent="0.25">
      <c r="A854" s="138"/>
      <c r="B854" s="138"/>
      <c r="D854" s="145"/>
      <c r="E854" s="144"/>
      <c r="F854" s="144"/>
      <c r="G854" s="138"/>
    </row>
    <row r="855" spans="1:7" ht="15.75" customHeight="1" x14ac:dyDescent="0.25">
      <c r="A855" s="138"/>
      <c r="B855" s="138"/>
      <c r="D855" s="145"/>
      <c r="E855" s="144"/>
      <c r="F855" s="144"/>
      <c r="G855" s="138"/>
    </row>
    <row r="856" spans="1:7" ht="15.75" customHeight="1" x14ac:dyDescent="0.25">
      <c r="A856" s="138"/>
      <c r="B856" s="138"/>
      <c r="D856" s="145"/>
      <c r="E856" s="144"/>
      <c r="F856" s="144"/>
      <c r="G856" s="138"/>
    </row>
    <row r="857" spans="1:7" ht="15.75" customHeight="1" x14ac:dyDescent="0.25">
      <c r="A857" s="138"/>
      <c r="B857" s="138"/>
      <c r="D857" s="145"/>
      <c r="E857" s="144"/>
      <c r="F857" s="144"/>
      <c r="G857" s="138"/>
    </row>
    <row r="858" spans="1:7" ht="15.75" customHeight="1" x14ac:dyDescent="0.25">
      <c r="A858" s="138"/>
      <c r="B858" s="138"/>
      <c r="D858" s="145"/>
      <c r="E858" s="144"/>
      <c r="F858" s="144"/>
      <c r="G858" s="138"/>
    </row>
    <row r="859" spans="1:7" ht="15.75" customHeight="1" x14ac:dyDescent="0.25">
      <c r="A859" s="138"/>
      <c r="B859" s="138"/>
      <c r="D859" s="145"/>
      <c r="E859" s="144"/>
      <c r="F859" s="144"/>
      <c r="G859" s="138"/>
    </row>
    <row r="860" spans="1:7" ht="15.75" customHeight="1" x14ac:dyDescent="0.25">
      <c r="A860" s="138"/>
      <c r="B860" s="138"/>
      <c r="D860" s="145"/>
      <c r="E860" s="144"/>
      <c r="F860" s="144"/>
      <c r="G860" s="138"/>
    </row>
    <row r="861" spans="1:7" ht="15.75" customHeight="1" x14ac:dyDescent="0.25">
      <c r="A861" s="138"/>
      <c r="B861" s="138"/>
      <c r="D861" s="145"/>
      <c r="E861" s="144"/>
      <c r="F861" s="144"/>
      <c r="G861" s="138"/>
    </row>
    <row r="862" spans="1:7" ht="15.75" customHeight="1" x14ac:dyDescent="0.25">
      <c r="A862" s="138"/>
      <c r="B862" s="138"/>
      <c r="D862" s="145"/>
      <c r="E862" s="144"/>
      <c r="F862" s="144"/>
      <c r="G862" s="138"/>
    </row>
    <row r="863" spans="1:7" ht="15.75" customHeight="1" x14ac:dyDescent="0.25">
      <c r="A863" s="138"/>
      <c r="B863" s="138"/>
      <c r="D863" s="145"/>
      <c r="E863" s="144"/>
      <c r="F863" s="144"/>
      <c r="G863" s="138"/>
    </row>
    <row r="864" spans="1:7" ht="15.75" customHeight="1" x14ac:dyDescent="0.25">
      <c r="A864" s="138"/>
      <c r="B864" s="138"/>
      <c r="D864" s="145"/>
      <c r="E864" s="144"/>
      <c r="F864" s="144"/>
      <c r="G864" s="138"/>
    </row>
    <row r="865" spans="1:7" ht="15.75" customHeight="1" x14ac:dyDescent="0.25">
      <c r="A865" s="138"/>
      <c r="B865" s="138"/>
      <c r="D865" s="145"/>
      <c r="E865" s="144"/>
      <c r="F865" s="144"/>
      <c r="G865" s="138"/>
    </row>
    <row r="866" spans="1:7" ht="15.75" customHeight="1" x14ac:dyDescent="0.25">
      <c r="A866" s="138"/>
      <c r="B866" s="138"/>
      <c r="D866" s="145"/>
      <c r="E866" s="144"/>
      <c r="F866" s="144"/>
      <c r="G866" s="138"/>
    </row>
    <row r="867" spans="1:7" ht="15.75" customHeight="1" x14ac:dyDescent="0.25">
      <c r="A867" s="138"/>
      <c r="B867" s="138"/>
      <c r="D867" s="145"/>
      <c r="E867" s="144"/>
      <c r="F867" s="144"/>
      <c r="G867" s="138"/>
    </row>
    <row r="868" spans="1:7" ht="15.75" customHeight="1" x14ac:dyDescent="0.25">
      <c r="A868" s="138"/>
      <c r="B868" s="138"/>
      <c r="D868" s="145"/>
      <c r="E868" s="144"/>
      <c r="F868" s="144"/>
      <c r="G868" s="138"/>
    </row>
    <row r="869" spans="1:7" ht="15.75" customHeight="1" x14ac:dyDescent="0.25">
      <c r="A869" s="138"/>
      <c r="B869" s="138"/>
      <c r="D869" s="145"/>
      <c r="E869" s="144"/>
      <c r="F869" s="144"/>
      <c r="G869" s="138"/>
    </row>
    <row r="870" spans="1:7" ht="15.75" customHeight="1" x14ac:dyDescent="0.25">
      <c r="A870" s="138"/>
      <c r="B870" s="138"/>
      <c r="D870" s="145"/>
      <c r="E870" s="144"/>
      <c r="F870" s="144"/>
      <c r="G870" s="138"/>
    </row>
    <row r="871" spans="1:7" ht="15.75" customHeight="1" x14ac:dyDescent="0.25">
      <c r="A871" s="138"/>
      <c r="B871" s="138"/>
      <c r="D871" s="145"/>
      <c r="E871" s="144"/>
      <c r="F871" s="144"/>
      <c r="G871" s="138"/>
    </row>
    <row r="872" spans="1:7" ht="15.75" customHeight="1" x14ac:dyDescent="0.25">
      <c r="A872" s="138"/>
      <c r="B872" s="138"/>
      <c r="D872" s="145"/>
      <c r="E872" s="144"/>
      <c r="F872" s="144"/>
      <c r="G872" s="138"/>
    </row>
    <row r="873" spans="1:7" ht="15.75" customHeight="1" x14ac:dyDescent="0.25">
      <c r="A873" s="138"/>
      <c r="B873" s="138"/>
      <c r="D873" s="145"/>
      <c r="E873" s="144"/>
      <c r="F873" s="144"/>
      <c r="G873" s="138"/>
    </row>
    <row r="874" spans="1:7" ht="15.75" customHeight="1" x14ac:dyDescent="0.25">
      <c r="A874" s="138"/>
      <c r="B874" s="138"/>
      <c r="D874" s="145"/>
      <c r="E874" s="144"/>
      <c r="F874" s="144"/>
      <c r="G874" s="138"/>
    </row>
    <row r="875" spans="1:7" ht="15.75" customHeight="1" x14ac:dyDescent="0.25">
      <c r="A875" s="138"/>
      <c r="B875" s="138"/>
      <c r="D875" s="145"/>
      <c r="E875" s="144"/>
      <c r="F875" s="144"/>
      <c r="G875" s="138"/>
    </row>
    <row r="876" spans="1:7" ht="15.75" customHeight="1" x14ac:dyDescent="0.25">
      <c r="A876" s="138"/>
      <c r="B876" s="138"/>
      <c r="D876" s="145"/>
      <c r="E876" s="144"/>
      <c r="F876" s="144"/>
      <c r="G876" s="138"/>
    </row>
    <row r="877" spans="1:7" ht="15.75" customHeight="1" x14ac:dyDescent="0.25">
      <c r="A877" s="138"/>
      <c r="B877" s="138"/>
      <c r="D877" s="145"/>
      <c r="E877" s="144"/>
      <c r="F877" s="144"/>
      <c r="G877" s="138"/>
    </row>
    <row r="878" spans="1:7" ht="15.75" customHeight="1" x14ac:dyDescent="0.25">
      <c r="A878" s="138"/>
      <c r="B878" s="138"/>
      <c r="D878" s="145"/>
      <c r="E878" s="144"/>
      <c r="F878" s="144"/>
      <c r="G878" s="138"/>
    </row>
    <row r="879" spans="1:7" ht="15.75" customHeight="1" x14ac:dyDescent="0.25">
      <c r="A879" s="138"/>
      <c r="B879" s="138"/>
      <c r="D879" s="145"/>
      <c r="E879" s="144"/>
      <c r="F879" s="144"/>
      <c r="G879" s="138"/>
    </row>
    <row r="880" spans="1:7" ht="15.75" customHeight="1" x14ac:dyDescent="0.25">
      <c r="A880" s="138"/>
      <c r="B880" s="138"/>
      <c r="D880" s="145"/>
      <c r="E880" s="144"/>
      <c r="F880" s="144"/>
      <c r="G880" s="138"/>
    </row>
    <row r="881" spans="1:7" ht="15.75" customHeight="1" x14ac:dyDescent="0.25">
      <c r="A881" s="138"/>
      <c r="B881" s="138"/>
      <c r="D881" s="145"/>
      <c r="E881" s="144"/>
      <c r="F881" s="144"/>
      <c r="G881" s="138"/>
    </row>
    <row r="882" spans="1:7" ht="15.75" customHeight="1" x14ac:dyDescent="0.25">
      <c r="A882" s="138"/>
      <c r="B882" s="138"/>
      <c r="D882" s="145"/>
      <c r="E882" s="144"/>
      <c r="F882" s="144"/>
      <c r="G882" s="138"/>
    </row>
    <row r="883" spans="1:7" ht="15.75" customHeight="1" x14ac:dyDescent="0.25">
      <c r="A883" s="138"/>
      <c r="B883" s="138"/>
      <c r="D883" s="145"/>
      <c r="E883" s="144"/>
      <c r="F883" s="144"/>
      <c r="G883" s="138"/>
    </row>
    <row r="884" spans="1:7" ht="15.75" customHeight="1" x14ac:dyDescent="0.25">
      <c r="A884" s="138"/>
      <c r="B884" s="138"/>
      <c r="D884" s="145"/>
      <c r="E884" s="144"/>
      <c r="F884" s="144"/>
      <c r="G884" s="138"/>
    </row>
    <row r="885" spans="1:7" ht="15.75" customHeight="1" x14ac:dyDescent="0.25">
      <c r="A885" s="138"/>
      <c r="B885" s="138"/>
      <c r="D885" s="145"/>
      <c r="E885" s="144"/>
      <c r="F885" s="144"/>
      <c r="G885" s="138"/>
    </row>
    <row r="886" spans="1:7" ht="15.75" customHeight="1" x14ac:dyDescent="0.25">
      <c r="A886" s="138"/>
      <c r="B886" s="138"/>
      <c r="D886" s="145"/>
      <c r="E886" s="144"/>
      <c r="F886" s="144"/>
      <c r="G886" s="138"/>
    </row>
    <row r="887" spans="1:7" ht="15.75" customHeight="1" x14ac:dyDescent="0.25">
      <c r="A887" s="138"/>
      <c r="B887" s="138"/>
      <c r="D887" s="145"/>
      <c r="E887" s="144"/>
      <c r="F887" s="144"/>
      <c r="G887" s="138"/>
    </row>
    <row r="888" spans="1:7" ht="15.75" customHeight="1" x14ac:dyDescent="0.25">
      <c r="A888" s="138"/>
      <c r="B888" s="138"/>
      <c r="D888" s="145"/>
      <c r="E888" s="144"/>
      <c r="F888" s="144"/>
      <c r="G888" s="138"/>
    </row>
    <row r="889" spans="1:7" ht="15.75" customHeight="1" x14ac:dyDescent="0.25">
      <c r="A889" s="138"/>
      <c r="B889" s="138"/>
      <c r="D889" s="145"/>
      <c r="E889" s="144"/>
      <c r="F889" s="144"/>
      <c r="G889" s="138"/>
    </row>
    <row r="890" spans="1:7" ht="15.75" customHeight="1" x14ac:dyDescent="0.25">
      <c r="A890" s="138"/>
      <c r="B890" s="138"/>
      <c r="D890" s="145"/>
      <c r="E890" s="144"/>
      <c r="F890" s="144"/>
      <c r="G890" s="138"/>
    </row>
    <row r="891" spans="1:7" ht="15.75" customHeight="1" x14ac:dyDescent="0.25">
      <c r="A891" s="138"/>
      <c r="B891" s="138"/>
      <c r="D891" s="145"/>
      <c r="E891" s="144"/>
      <c r="F891" s="144"/>
      <c r="G891" s="138"/>
    </row>
    <row r="892" spans="1:7" ht="15.75" customHeight="1" x14ac:dyDescent="0.25">
      <c r="A892" s="138"/>
      <c r="B892" s="138"/>
      <c r="D892" s="145"/>
      <c r="E892" s="144"/>
      <c r="F892" s="144"/>
      <c r="G892" s="138"/>
    </row>
    <row r="893" spans="1:7" ht="15.75" customHeight="1" x14ac:dyDescent="0.25">
      <c r="A893" s="138"/>
      <c r="B893" s="138"/>
      <c r="D893" s="145"/>
      <c r="E893" s="144"/>
      <c r="F893" s="144"/>
      <c r="G893" s="138"/>
    </row>
    <row r="894" spans="1:7" ht="15.75" customHeight="1" x14ac:dyDescent="0.25">
      <c r="A894" s="138"/>
      <c r="B894" s="138"/>
      <c r="D894" s="145"/>
      <c r="E894" s="144"/>
      <c r="F894" s="144"/>
      <c r="G894" s="138"/>
    </row>
    <row r="895" spans="1:7" ht="15.75" customHeight="1" x14ac:dyDescent="0.25">
      <c r="A895" s="138"/>
      <c r="B895" s="138"/>
      <c r="D895" s="145"/>
      <c r="E895" s="144"/>
      <c r="F895" s="144"/>
      <c r="G895" s="138"/>
    </row>
    <row r="896" spans="1:7" ht="15.75" customHeight="1" x14ac:dyDescent="0.25">
      <c r="A896" s="138"/>
      <c r="B896" s="138"/>
      <c r="D896" s="145"/>
      <c r="E896" s="144"/>
      <c r="F896" s="144"/>
      <c r="G896" s="138"/>
    </row>
    <row r="897" spans="1:7" ht="15.75" customHeight="1" x14ac:dyDescent="0.25">
      <c r="A897" s="138"/>
      <c r="B897" s="138"/>
      <c r="D897" s="145"/>
      <c r="E897" s="144"/>
      <c r="F897" s="144"/>
      <c r="G897" s="138"/>
    </row>
    <row r="898" spans="1:7" ht="15.75" customHeight="1" x14ac:dyDescent="0.25">
      <c r="A898" s="138"/>
      <c r="B898" s="138"/>
      <c r="D898" s="145"/>
      <c r="E898" s="144"/>
      <c r="F898" s="144"/>
      <c r="G898" s="138"/>
    </row>
    <row r="899" spans="1:7" ht="15.75" customHeight="1" x14ac:dyDescent="0.25">
      <c r="A899" s="138"/>
      <c r="B899" s="138"/>
      <c r="D899" s="145"/>
      <c r="E899" s="144"/>
      <c r="F899" s="144"/>
      <c r="G899" s="138"/>
    </row>
    <row r="900" spans="1:7" ht="15.75" customHeight="1" x14ac:dyDescent="0.25">
      <c r="A900" s="138"/>
      <c r="B900" s="138"/>
      <c r="D900" s="145"/>
      <c r="E900" s="144"/>
      <c r="F900" s="144"/>
      <c r="G900" s="138"/>
    </row>
    <row r="901" spans="1:7" ht="15.75" customHeight="1" x14ac:dyDescent="0.25">
      <c r="A901" s="138"/>
      <c r="B901" s="138"/>
      <c r="D901" s="145"/>
      <c r="E901" s="144"/>
      <c r="F901" s="144"/>
      <c r="G901" s="138"/>
    </row>
    <row r="902" spans="1:7" ht="15.75" customHeight="1" x14ac:dyDescent="0.25">
      <c r="A902" s="138"/>
      <c r="B902" s="138"/>
      <c r="D902" s="145"/>
      <c r="E902" s="144"/>
      <c r="F902" s="144"/>
      <c r="G902" s="138"/>
    </row>
    <row r="903" spans="1:7" ht="15.75" customHeight="1" x14ac:dyDescent="0.25">
      <c r="A903" s="138"/>
      <c r="B903" s="138"/>
      <c r="D903" s="145"/>
      <c r="E903" s="144"/>
      <c r="F903" s="144"/>
      <c r="G903" s="138"/>
    </row>
    <row r="904" spans="1:7" ht="15.75" customHeight="1" x14ac:dyDescent="0.25">
      <c r="A904" s="138"/>
      <c r="B904" s="138"/>
      <c r="D904" s="145"/>
      <c r="E904" s="144"/>
      <c r="F904" s="144"/>
      <c r="G904" s="138"/>
    </row>
    <row r="905" spans="1:7" ht="15.75" customHeight="1" x14ac:dyDescent="0.25">
      <c r="A905" s="138"/>
      <c r="B905" s="138"/>
      <c r="D905" s="145"/>
      <c r="E905" s="144"/>
      <c r="F905" s="144"/>
      <c r="G905" s="138"/>
    </row>
    <row r="906" spans="1:7" ht="15.75" customHeight="1" x14ac:dyDescent="0.25">
      <c r="A906" s="138"/>
      <c r="B906" s="138"/>
      <c r="D906" s="145"/>
      <c r="E906" s="144"/>
      <c r="F906" s="144"/>
      <c r="G906" s="138"/>
    </row>
    <row r="907" spans="1:7" ht="15.75" customHeight="1" x14ac:dyDescent="0.25">
      <c r="A907" s="138"/>
      <c r="B907" s="138"/>
      <c r="D907" s="145"/>
      <c r="E907" s="144"/>
      <c r="F907" s="144"/>
      <c r="G907" s="138"/>
    </row>
    <row r="908" spans="1:7" ht="15.75" customHeight="1" x14ac:dyDescent="0.25">
      <c r="A908" s="138"/>
      <c r="B908" s="138"/>
      <c r="D908" s="145"/>
      <c r="E908" s="144"/>
      <c r="F908" s="144"/>
      <c r="G908" s="138"/>
    </row>
    <row r="909" spans="1:7" ht="15.75" customHeight="1" x14ac:dyDescent="0.25">
      <c r="A909" s="138"/>
      <c r="B909" s="138"/>
      <c r="D909" s="145"/>
      <c r="E909" s="144"/>
      <c r="F909" s="144"/>
      <c r="G909" s="138"/>
    </row>
    <row r="910" spans="1:7" ht="15.75" customHeight="1" x14ac:dyDescent="0.25">
      <c r="A910" s="138"/>
      <c r="B910" s="138"/>
      <c r="D910" s="145"/>
      <c r="E910" s="144"/>
      <c r="F910" s="144"/>
      <c r="G910" s="138"/>
    </row>
    <row r="911" spans="1:7" ht="15.75" customHeight="1" x14ac:dyDescent="0.25">
      <c r="A911" s="138"/>
      <c r="B911" s="138"/>
      <c r="D911" s="145"/>
      <c r="E911" s="144"/>
      <c r="F911" s="144"/>
      <c r="G911" s="138"/>
    </row>
    <row r="912" spans="1:7" ht="15.75" customHeight="1" x14ac:dyDescent="0.25">
      <c r="A912" s="138"/>
      <c r="B912" s="138"/>
      <c r="D912" s="145"/>
      <c r="E912" s="144"/>
      <c r="F912" s="144"/>
      <c r="G912" s="138"/>
    </row>
    <row r="913" spans="1:7" ht="15.75" customHeight="1" x14ac:dyDescent="0.25">
      <c r="A913" s="138"/>
      <c r="B913" s="138"/>
      <c r="D913" s="145"/>
      <c r="E913" s="144"/>
      <c r="F913" s="144"/>
      <c r="G913" s="138"/>
    </row>
    <row r="914" spans="1:7" ht="15.75" customHeight="1" x14ac:dyDescent="0.25">
      <c r="A914" s="138"/>
      <c r="B914" s="138"/>
      <c r="D914" s="145"/>
      <c r="E914" s="144"/>
      <c r="F914" s="144"/>
      <c r="G914" s="138"/>
    </row>
    <row r="915" spans="1:7" ht="15.75" customHeight="1" x14ac:dyDescent="0.25">
      <c r="A915" s="138"/>
      <c r="B915" s="138"/>
      <c r="D915" s="145"/>
      <c r="E915" s="144"/>
      <c r="F915" s="144"/>
      <c r="G915" s="138"/>
    </row>
    <row r="916" spans="1:7" ht="15.75" customHeight="1" x14ac:dyDescent="0.25">
      <c r="A916" s="138"/>
      <c r="B916" s="138"/>
      <c r="D916" s="145"/>
      <c r="E916" s="144"/>
      <c r="F916" s="144"/>
      <c r="G916" s="138"/>
    </row>
    <row r="917" spans="1:7" ht="15.75" customHeight="1" x14ac:dyDescent="0.25">
      <c r="A917" s="138"/>
      <c r="B917" s="138"/>
      <c r="D917" s="145"/>
      <c r="E917" s="144"/>
      <c r="F917" s="144"/>
      <c r="G917" s="138"/>
    </row>
    <row r="918" spans="1:7" ht="15.75" customHeight="1" x14ac:dyDescent="0.25">
      <c r="A918" s="138"/>
      <c r="B918" s="138"/>
      <c r="D918" s="145"/>
      <c r="E918" s="144"/>
      <c r="F918" s="144"/>
      <c r="G918" s="138"/>
    </row>
    <row r="919" spans="1:7" ht="15.75" customHeight="1" x14ac:dyDescent="0.25">
      <c r="A919" s="138"/>
      <c r="B919" s="138"/>
      <c r="D919" s="145"/>
      <c r="E919" s="144"/>
      <c r="F919" s="144"/>
      <c r="G919" s="138"/>
    </row>
    <row r="920" spans="1:7" ht="15.75" customHeight="1" x14ac:dyDescent="0.25">
      <c r="A920" s="138"/>
      <c r="B920" s="138"/>
      <c r="D920" s="145"/>
      <c r="E920" s="144"/>
      <c r="F920" s="144"/>
      <c r="G920" s="138"/>
    </row>
    <row r="921" spans="1:7" ht="15.75" customHeight="1" x14ac:dyDescent="0.25">
      <c r="A921" s="138"/>
      <c r="B921" s="138"/>
      <c r="D921" s="145"/>
      <c r="E921" s="144"/>
      <c r="F921" s="144"/>
      <c r="G921" s="138"/>
    </row>
    <row r="922" spans="1:7" ht="15.75" customHeight="1" x14ac:dyDescent="0.25">
      <c r="A922" s="138"/>
      <c r="B922" s="138"/>
      <c r="D922" s="145"/>
      <c r="E922" s="144"/>
      <c r="F922" s="144"/>
      <c r="G922" s="138"/>
    </row>
    <row r="923" spans="1:7" ht="15.75" customHeight="1" x14ac:dyDescent="0.25">
      <c r="A923" s="138"/>
      <c r="B923" s="138"/>
      <c r="D923" s="145"/>
      <c r="E923" s="144"/>
      <c r="F923" s="144"/>
      <c r="G923" s="138"/>
    </row>
    <row r="924" spans="1:7" ht="15.75" customHeight="1" x14ac:dyDescent="0.25">
      <c r="A924" s="138"/>
      <c r="B924" s="138"/>
      <c r="D924" s="145"/>
      <c r="E924" s="144"/>
      <c r="F924" s="144"/>
      <c r="G924" s="138"/>
    </row>
    <row r="925" spans="1:7" ht="15.75" customHeight="1" x14ac:dyDescent="0.25">
      <c r="A925" s="138"/>
      <c r="B925" s="138"/>
      <c r="D925" s="145"/>
      <c r="E925" s="144"/>
      <c r="F925" s="144"/>
      <c r="G925" s="138"/>
    </row>
    <row r="926" spans="1:7" ht="15.75" customHeight="1" x14ac:dyDescent="0.25">
      <c r="A926" s="138"/>
      <c r="B926" s="138"/>
      <c r="D926" s="145"/>
      <c r="E926" s="144"/>
      <c r="F926" s="144"/>
      <c r="G926" s="138"/>
    </row>
    <row r="927" spans="1:7" ht="15.75" customHeight="1" x14ac:dyDescent="0.25">
      <c r="A927" s="138"/>
      <c r="B927" s="138"/>
      <c r="D927" s="145"/>
      <c r="E927" s="144"/>
      <c r="F927" s="144"/>
      <c r="G927" s="138"/>
    </row>
    <row r="928" spans="1:7" ht="15.75" customHeight="1" x14ac:dyDescent="0.25">
      <c r="A928" s="138"/>
      <c r="B928" s="138"/>
      <c r="D928" s="145"/>
      <c r="E928" s="144"/>
      <c r="F928" s="144"/>
      <c r="G928" s="138"/>
    </row>
    <row r="929" spans="1:7" ht="15.75" customHeight="1" x14ac:dyDescent="0.25">
      <c r="A929" s="138"/>
      <c r="B929" s="138"/>
      <c r="D929" s="145"/>
      <c r="E929" s="144"/>
      <c r="F929" s="144"/>
      <c r="G929" s="138"/>
    </row>
    <row r="930" spans="1:7" ht="15.75" customHeight="1" x14ac:dyDescent="0.25">
      <c r="A930" s="138"/>
      <c r="B930" s="138"/>
      <c r="D930" s="145"/>
      <c r="E930" s="144"/>
      <c r="F930" s="144"/>
      <c r="G930" s="138"/>
    </row>
    <row r="931" spans="1:7" ht="15.75" customHeight="1" x14ac:dyDescent="0.25">
      <c r="A931" s="138"/>
      <c r="B931" s="138"/>
      <c r="D931" s="145"/>
      <c r="E931" s="144"/>
      <c r="F931" s="144"/>
      <c r="G931" s="138"/>
    </row>
    <row r="932" spans="1:7" ht="15.75" customHeight="1" x14ac:dyDescent="0.25">
      <c r="A932" s="138"/>
      <c r="B932" s="138"/>
      <c r="D932" s="145"/>
      <c r="E932" s="144"/>
      <c r="F932" s="144"/>
      <c r="G932" s="138"/>
    </row>
    <row r="933" spans="1:7" ht="15.75" customHeight="1" x14ac:dyDescent="0.25">
      <c r="A933" s="138"/>
      <c r="B933" s="138"/>
      <c r="D933" s="145"/>
      <c r="E933" s="144"/>
      <c r="F933" s="144"/>
      <c r="G933" s="138"/>
    </row>
    <row r="934" spans="1:7" ht="15.75" customHeight="1" x14ac:dyDescent="0.25">
      <c r="A934" s="138"/>
      <c r="B934" s="138"/>
      <c r="D934" s="145"/>
      <c r="E934" s="144"/>
      <c r="F934" s="144"/>
      <c r="G934" s="138"/>
    </row>
    <row r="935" spans="1:7" ht="15.75" customHeight="1" x14ac:dyDescent="0.25">
      <c r="A935" s="138"/>
      <c r="B935" s="138"/>
      <c r="D935" s="145"/>
      <c r="E935" s="144"/>
      <c r="F935" s="144"/>
      <c r="G935" s="138"/>
    </row>
    <row r="936" spans="1:7" ht="15.75" customHeight="1" x14ac:dyDescent="0.25">
      <c r="A936" s="138"/>
      <c r="B936" s="138"/>
      <c r="D936" s="145"/>
      <c r="E936" s="144"/>
      <c r="F936" s="144"/>
      <c r="G936" s="138"/>
    </row>
    <row r="937" spans="1:7" ht="15.75" customHeight="1" x14ac:dyDescent="0.25">
      <c r="A937" s="138"/>
      <c r="B937" s="138"/>
      <c r="D937" s="145"/>
      <c r="E937" s="144"/>
      <c r="F937" s="144"/>
      <c r="G937" s="138"/>
    </row>
    <row r="938" spans="1:7" ht="15.75" customHeight="1" x14ac:dyDescent="0.25">
      <c r="A938" s="138"/>
      <c r="B938" s="138"/>
      <c r="D938" s="145"/>
      <c r="E938" s="144"/>
      <c r="F938" s="144"/>
      <c r="G938" s="138"/>
    </row>
    <row r="939" spans="1:7" ht="15.75" customHeight="1" x14ac:dyDescent="0.25">
      <c r="A939" s="138"/>
      <c r="B939" s="138"/>
      <c r="D939" s="145"/>
      <c r="E939" s="144"/>
      <c r="F939" s="144"/>
      <c r="G939" s="138"/>
    </row>
    <row r="940" spans="1:7" ht="15.75" customHeight="1" x14ac:dyDescent="0.25">
      <c r="A940" s="138"/>
      <c r="B940" s="138"/>
      <c r="D940" s="145"/>
      <c r="E940" s="144"/>
      <c r="F940" s="144"/>
      <c r="G940" s="138"/>
    </row>
    <row r="941" spans="1:7" ht="15.75" customHeight="1" x14ac:dyDescent="0.25">
      <c r="A941" s="138"/>
      <c r="B941" s="138"/>
      <c r="D941" s="145"/>
      <c r="E941" s="144"/>
      <c r="F941" s="144"/>
      <c r="G941" s="138"/>
    </row>
    <row r="942" spans="1:7" ht="15.75" customHeight="1" x14ac:dyDescent="0.25">
      <c r="A942" s="138"/>
      <c r="B942" s="138"/>
      <c r="D942" s="145"/>
      <c r="E942" s="144"/>
      <c r="F942" s="144"/>
      <c r="G942" s="138"/>
    </row>
    <row r="943" spans="1:7" ht="15.75" customHeight="1" x14ac:dyDescent="0.25">
      <c r="A943" s="138"/>
      <c r="B943" s="138"/>
      <c r="D943" s="145"/>
      <c r="E943" s="144"/>
      <c r="F943" s="144"/>
      <c r="G943" s="138"/>
    </row>
    <row r="944" spans="1:7" ht="15.75" customHeight="1" x14ac:dyDescent="0.25">
      <c r="A944" s="138"/>
      <c r="B944" s="138"/>
      <c r="D944" s="145"/>
      <c r="E944" s="144"/>
      <c r="F944" s="144"/>
      <c r="G944" s="138"/>
    </row>
    <row r="945" spans="1:7" ht="15.75" customHeight="1" x14ac:dyDescent="0.25">
      <c r="A945" s="138"/>
      <c r="B945" s="138"/>
      <c r="D945" s="145"/>
      <c r="E945" s="144"/>
      <c r="F945" s="144"/>
      <c r="G945" s="138"/>
    </row>
    <row r="946" spans="1:7" ht="15.75" customHeight="1" x14ac:dyDescent="0.25">
      <c r="A946" s="138"/>
      <c r="B946" s="138"/>
      <c r="D946" s="145"/>
      <c r="E946" s="144"/>
      <c r="F946" s="144"/>
      <c r="G946" s="138"/>
    </row>
    <row r="947" spans="1:7" ht="15.75" customHeight="1" x14ac:dyDescent="0.25">
      <c r="A947" s="138"/>
      <c r="B947" s="138"/>
      <c r="D947" s="145"/>
      <c r="E947" s="144"/>
      <c r="F947" s="144"/>
      <c r="G947" s="138"/>
    </row>
    <row r="948" spans="1:7" ht="15.75" customHeight="1" x14ac:dyDescent="0.25">
      <c r="A948" s="138"/>
      <c r="B948" s="138"/>
      <c r="D948" s="145"/>
      <c r="E948" s="144"/>
      <c r="F948" s="144"/>
      <c r="G948" s="138"/>
    </row>
    <row r="949" spans="1:7" ht="15.75" customHeight="1" x14ac:dyDescent="0.25">
      <c r="A949" s="138"/>
      <c r="B949" s="138"/>
      <c r="D949" s="145"/>
      <c r="E949" s="144"/>
      <c r="F949" s="144"/>
      <c r="G949" s="138"/>
    </row>
    <row r="950" spans="1:7" ht="15.75" customHeight="1" x14ac:dyDescent="0.25">
      <c r="A950" s="138"/>
      <c r="B950" s="138"/>
      <c r="D950" s="145"/>
      <c r="E950" s="144"/>
      <c r="F950" s="144"/>
      <c r="G950" s="138"/>
    </row>
    <row r="951" spans="1:7" ht="15.75" customHeight="1" x14ac:dyDescent="0.25">
      <c r="A951" s="138"/>
      <c r="B951" s="138"/>
      <c r="D951" s="145"/>
      <c r="E951" s="144"/>
      <c r="F951" s="144"/>
      <c r="G951" s="138"/>
    </row>
    <row r="952" spans="1:7" ht="15.75" customHeight="1" x14ac:dyDescent="0.25">
      <c r="A952" s="138"/>
      <c r="B952" s="138"/>
      <c r="D952" s="145"/>
      <c r="E952" s="144"/>
      <c r="F952" s="144"/>
      <c r="G952" s="138"/>
    </row>
    <row r="953" spans="1:7" ht="15.75" customHeight="1" x14ac:dyDescent="0.25">
      <c r="A953" s="138"/>
      <c r="B953" s="138"/>
      <c r="D953" s="145"/>
      <c r="E953" s="144"/>
      <c r="F953" s="144"/>
      <c r="G953" s="138"/>
    </row>
    <row r="954" spans="1:7" ht="15.75" customHeight="1" x14ac:dyDescent="0.25">
      <c r="A954" s="138"/>
      <c r="B954" s="138"/>
      <c r="D954" s="145"/>
      <c r="E954" s="144"/>
      <c r="F954" s="144"/>
      <c r="G954" s="138"/>
    </row>
    <row r="955" spans="1:7" ht="15.75" customHeight="1" x14ac:dyDescent="0.25">
      <c r="A955" s="138"/>
      <c r="B955" s="138"/>
      <c r="D955" s="145"/>
      <c r="E955" s="144"/>
      <c r="F955" s="144"/>
      <c r="G955" s="138"/>
    </row>
    <row r="956" spans="1:7" ht="15.75" customHeight="1" x14ac:dyDescent="0.25">
      <c r="A956" s="138"/>
      <c r="B956" s="138"/>
      <c r="D956" s="145"/>
      <c r="E956" s="144"/>
      <c r="F956" s="144"/>
      <c r="G956" s="138"/>
    </row>
    <row r="957" spans="1:7" ht="15.75" customHeight="1" x14ac:dyDescent="0.25">
      <c r="A957" s="138"/>
      <c r="B957" s="138"/>
      <c r="D957" s="145"/>
      <c r="E957" s="144"/>
      <c r="F957" s="144"/>
      <c r="G957" s="138"/>
    </row>
    <row r="958" spans="1:7" ht="15.75" customHeight="1" x14ac:dyDescent="0.25">
      <c r="A958" s="138"/>
      <c r="B958" s="138"/>
      <c r="D958" s="145"/>
      <c r="E958" s="144"/>
      <c r="F958" s="144"/>
      <c r="G958" s="138"/>
    </row>
    <row r="959" spans="1:7" ht="15.75" customHeight="1" x14ac:dyDescent="0.25">
      <c r="A959" s="138"/>
      <c r="B959" s="138"/>
      <c r="D959" s="145"/>
      <c r="E959" s="144"/>
      <c r="F959" s="144"/>
      <c r="G959" s="138"/>
    </row>
    <row r="960" spans="1:7" ht="15.75" customHeight="1" x14ac:dyDescent="0.25">
      <c r="A960" s="138"/>
      <c r="B960" s="138"/>
      <c r="D960" s="145"/>
      <c r="E960" s="144"/>
      <c r="F960" s="144"/>
      <c r="G960" s="138"/>
    </row>
    <row r="961" spans="1:7" ht="15.75" customHeight="1" x14ac:dyDescent="0.25">
      <c r="A961" s="138"/>
      <c r="B961" s="138"/>
      <c r="D961" s="145"/>
      <c r="E961" s="144"/>
      <c r="F961" s="144"/>
      <c r="G961" s="138"/>
    </row>
    <row r="962" spans="1:7" ht="15.75" customHeight="1" x14ac:dyDescent="0.25">
      <c r="A962" s="138"/>
      <c r="B962" s="138"/>
      <c r="D962" s="145"/>
      <c r="E962" s="144"/>
      <c r="F962" s="144"/>
      <c r="G962" s="138"/>
    </row>
    <row r="963" spans="1:7" ht="15.75" customHeight="1" x14ac:dyDescent="0.25">
      <c r="A963" s="138"/>
      <c r="B963" s="138"/>
      <c r="D963" s="145"/>
      <c r="E963" s="144"/>
      <c r="F963" s="144"/>
      <c r="G963" s="138"/>
    </row>
    <row r="964" spans="1:7" ht="15.75" customHeight="1" x14ac:dyDescent="0.25">
      <c r="A964" s="138"/>
      <c r="B964" s="138"/>
      <c r="D964" s="145"/>
      <c r="E964" s="144"/>
      <c r="F964" s="144"/>
      <c r="G964" s="138"/>
    </row>
    <row r="965" spans="1:7" ht="15.75" customHeight="1" x14ac:dyDescent="0.25">
      <c r="A965" s="138"/>
      <c r="B965" s="138"/>
      <c r="D965" s="145"/>
      <c r="E965" s="144"/>
      <c r="F965" s="144"/>
      <c r="G965" s="138"/>
    </row>
    <row r="966" spans="1:7" ht="15.75" customHeight="1" x14ac:dyDescent="0.25">
      <c r="A966" s="138"/>
      <c r="B966" s="138"/>
      <c r="D966" s="145"/>
      <c r="E966" s="144"/>
      <c r="F966" s="144"/>
      <c r="G966" s="138"/>
    </row>
    <row r="967" spans="1:7" ht="15.75" customHeight="1" x14ac:dyDescent="0.25">
      <c r="A967" s="138"/>
      <c r="B967" s="138"/>
      <c r="D967" s="145"/>
      <c r="E967" s="144"/>
      <c r="F967" s="144"/>
      <c r="G967" s="138"/>
    </row>
    <row r="968" spans="1:7" ht="15.75" customHeight="1" x14ac:dyDescent="0.25">
      <c r="A968" s="138"/>
      <c r="B968" s="138"/>
      <c r="D968" s="145"/>
      <c r="E968" s="144"/>
      <c r="F968" s="144"/>
      <c r="G968" s="138"/>
    </row>
    <row r="969" spans="1:7" ht="15.75" customHeight="1" x14ac:dyDescent="0.25">
      <c r="A969" s="138"/>
      <c r="B969" s="138"/>
      <c r="D969" s="145"/>
      <c r="E969" s="144"/>
      <c r="F969" s="144"/>
      <c r="G969" s="138"/>
    </row>
    <row r="970" spans="1:7" ht="15.75" customHeight="1" x14ac:dyDescent="0.25">
      <c r="A970" s="138"/>
      <c r="B970" s="138"/>
      <c r="D970" s="145"/>
      <c r="E970" s="144"/>
      <c r="F970" s="144"/>
      <c r="G970" s="138"/>
    </row>
    <row r="971" spans="1:7" ht="15.75" customHeight="1" x14ac:dyDescent="0.25">
      <c r="A971" s="138"/>
      <c r="B971" s="138"/>
      <c r="D971" s="145"/>
      <c r="E971" s="144"/>
      <c r="F971" s="144"/>
      <c r="G971" s="138"/>
    </row>
    <row r="972" spans="1:7" ht="15.75" customHeight="1" x14ac:dyDescent="0.25">
      <c r="A972" s="138"/>
      <c r="B972" s="138"/>
      <c r="D972" s="145"/>
      <c r="E972" s="144"/>
      <c r="F972" s="144"/>
      <c r="G972" s="138"/>
    </row>
    <row r="973" spans="1:7" ht="15.75" customHeight="1" x14ac:dyDescent="0.25">
      <c r="A973" s="138"/>
      <c r="B973" s="138"/>
      <c r="D973" s="145"/>
      <c r="E973" s="144"/>
      <c r="F973" s="144"/>
      <c r="G973" s="138"/>
    </row>
    <row r="974" spans="1:7" ht="15.75" customHeight="1" x14ac:dyDescent="0.25">
      <c r="A974" s="138"/>
      <c r="B974" s="138"/>
      <c r="D974" s="145"/>
      <c r="E974" s="144"/>
      <c r="F974" s="144"/>
      <c r="G974" s="138"/>
    </row>
    <row r="975" spans="1:7" ht="15.75" customHeight="1" x14ac:dyDescent="0.25">
      <c r="A975" s="138"/>
      <c r="B975" s="138"/>
      <c r="D975" s="145"/>
      <c r="E975" s="144"/>
      <c r="F975" s="144"/>
      <c r="G975" s="138"/>
    </row>
    <row r="976" spans="1:7" ht="15.75" customHeight="1" x14ac:dyDescent="0.25">
      <c r="A976" s="138"/>
      <c r="B976" s="138"/>
      <c r="D976" s="145"/>
      <c r="E976" s="144"/>
      <c r="F976" s="144"/>
      <c r="G976" s="138"/>
    </row>
    <row r="977" spans="1:7" ht="15.75" customHeight="1" x14ac:dyDescent="0.25">
      <c r="A977" s="138"/>
      <c r="B977" s="138"/>
      <c r="D977" s="145"/>
      <c r="E977" s="144"/>
      <c r="F977" s="144"/>
      <c r="G977" s="138"/>
    </row>
    <row r="978" spans="1:7" ht="15.75" customHeight="1" x14ac:dyDescent="0.25">
      <c r="A978" s="138"/>
      <c r="B978" s="138"/>
      <c r="D978" s="145"/>
      <c r="E978" s="144"/>
      <c r="F978" s="144"/>
      <c r="G978" s="138"/>
    </row>
    <row r="979" spans="1:7" ht="15.75" customHeight="1" x14ac:dyDescent="0.25">
      <c r="A979" s="138"/>
      <c r="B979" s="138"/>
      <c r="D979" s="145"/>
      <c r="E979" s="144"/>
      <c r="F979" s="144"/>
      <c r="G979" s="138"/>
    </row>
    <row r="980" spans="1:7" ht="15.75" customHeight="1" x14ac:dyDescent="0.25">
      <c r="A980" s="138"/>
      <c r="B980" s="138"/>
      <c r="D980" s="145"/>
      <c r="E980" s="144"/>
      <c r="F980" s="144"/>
      <c r="G980" s="138"/>
    </row>
    <row r="981" spans="1:7" ht="15.75" customHeight="1" x14ac:dyDescent="0.25">
      <c r="A981" s="138"/>
      <c r="B981" s="138"/>
      <c r="D981" s="145"/>
      <c r="E981" s="144"/>
      <c r="F981" s="144"/>
      <c r="G981" s="138"/>
    </row>
    <row r="982" spans="1:7" ht="15.75" customHeight="1" x14ac:dyDescent="0.25">
      <c r="A982" s="138"/>
      <c r="B982" s="138"/>
      <c r="D982" s="145"/>
      <c r="E982" s="144"/>
      <c r="F982" s="144"/>
      <c r="G982" s="138"/>
    </row>
    <row r="983" spans="1:7" ht="15.75" customHeight="1" x14ac:dyDescent="0.25">
      <c r="A983" s="138"/>
      <c r="B983" s="138"/>
      <c r="D983" s="145"/>
      <c r="E983" s="144"/>
      <c r="F983" s="144"/>
      <c r="G983" s="138"/>
    </row>
    <row r="984" spans="1:7" ht="15.75" customHeight="1" x14ac:dyDescent="0.25">
      <c r="A984" s="138"/>
      <c r="B984" s="138"/>
      <c r="D984" s="145"/>
      <c r="E984" s="144"/>
      <c r="F984" s="144"/>
      <c r="G984" s="138"/>
    </row>
    <row r="985" spans="1:7" ht="15.75" customHeight="1" x14ac:dyDescent="0.25">
      <c r="A985" s="138"/>
      <c r="B985" s="138"/>
      <c r="D985" s="145"/>
      <c r="E985" s="144"/>
      <c r="F985" s="144"/>
      <c r="G985" s="138"/>
    </row>
    <row r="986" spans="1:7" ht="15.75" customHeight="1" x14ac:dyDescent="0.25">
      <c r="A986" s="138"/>
      <c r="B986" s="138"/>
      <c r="D986" s="145"/>
      <c r="E986" s="144"/>
      <c r="F986" s="144"/>
      <c r="G986" s="138"/>
    </row>
    <row r="987" spans="1:7" ht="15.75" customHeight="1" x14ac:dyDescent="0.25">
      <c r="A987" s="138"/>
      <c r="B987" s="138"/>
      <c r="D987" s="145"/>
      <c r="E987" s="144"/>
      <c r="F987" s="144"/>
      <c r="G987" s="138"/>
    </row>
    <row r="988" spans="1:7" ht="15.75" customHeight="1" x14ac:dyDescent="0.25">
      <c r="A988" s="138"/>
      <c r="B988" s="138"/>
      <c r="D988" s="145"/>
      <c r="E988" s="144"/>
      <c r="F988" s="144"/>
      <c r="G988" s="138"/>
    </row>
    <row r="989" spans="1:7" ht="15.75" customHeight="1" x14ac:dyDescent="0.25">
      <c r="A989" s="138"/>
      <c r="B989" s="138"/>
      <c r="D989" s="145"/>
      <c r="E989" s="144"/>
      <c r="F989" s="144"/>
      <c r="G989" s="138"/>
    </row>
    <row r="990" spans="1:7" ht="15.75" customHeight="1" x14ac:dyDescent="0.25">
      <c r="A990" s="138"/>
      <c r="B990" s="138"/>
      <c r="D990" s="145"/>
      <c r="E990" s="144"/>
      <c r="F990" s="144"/>
      <c r="G990" s="138"/>
    </row>
    <row r="991" spans="1:7" ht="15.75" customHeight="1" x14ac:dyDescent="0.25">
      <c r="A991" s="138"/>
      <c r="B991" s="138"/>
      <c r="D991" s="145"/>
      <c r="E991" s="144"/>
      <c r="F991" s="144"/>
      <c r="G991" s="138"/>
    </row>
    <row r="992" spans="1:7" ht="15.75" customHeight="1" x14ac:dyDescent="0.25">
      <c r="A992" s="138"/>
      <c r="B992" s="138"/>
      <c r="D992" s="145"/>
      <c r="E992" s="144"/>
      <c r="F992" s="144"/>
      <c r="G992" s="138"/>
    </row>
    <row r="993" spans="1:7" ht="15.75" customHeight="1" x14ac:dyDescent="0.25">
      <c r="A993" s="138"/>
      <c r="B993" s="138"/>
      <c r="D993" s="145"/>
      <c r="E993" s="144"/>
      <c r="F993" s="144"/>
      <c r="G993" s="138"/>
    </row>
    <row r="994" spans="1:7" ht="15.75" customHeight="1" x14ac:dyDescent="0.25">
      <c r="A994" s="138"/>
      <c r="B994" s="138"/>
      <c r="D994" s="145"/>
      <c r="E994" s="144"/>
      <c r="F994" s="144"/>
      <c r="G994" s="138"/>
    </row>
    <row r="995" spans="1:7" ht="15.75" customHeight="1" x14ac:dyDescent="0.25">
      <c r="A995" s="138"/>
      <c r="B995" s="138"/>
      <c r="D995" s="145"/>
      <c r="E995" s="144"/>
      <c r="F995" s="144"/>
      <c r="G995" s="138"/>
    </row>
    <row r="996" spans="1:7" ht="15.75" customHeight="1" x14ac:dyDescent="0.25">
      <c r="A996" s="138"/>
      <c r="B996" s="138"/>
      <c r="D996" s="145"/>
      <c r="E996" s="144"/>
      <c r="F996" s="144"/>
      <c r="G996" s="138"/>
    </row>
    <row r="997" spans="1:7" ht="15.75" customHeight="1" x14ac:dyDescent="0.25">
      <c r="A997" s="138"/>
      <c r="B997" s="138"/>
      <c r="D997" s="145"/>
      <c r="E997" s="144"/>
      <c r="F997" s="144"/>
      <c r="G997" s="138"/>
    </row>
  </sheetData>
  <pageMargins left="0.25" right="0.25" top="0.55000000000000004" bottom="0.56000000000000005" header="0" footer="0"/>
  <pageSetup scale="68"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80C2-46A3-494C-A25D-AEE0D02224DD}">
  <dimension ref="A1:AE1000"/>
  <sheetViews>
    <sheetView showGridLines="0" workbookViewId="0">
      <pane ySplit="6" topLeftCell="A7" activePane="bottomLeft" state="frozen"/>
      <selection pane="bottomLeft" activeCell="M16" sqref="M16"/>
    </sheetView>
  </sheetViews>
  <sheetFormatPr defaultColWidth="11.85546875" defaultRowHeight="15" customHeight="1" x14ac:dyDescent="0.25"/>
  <cols>
    <col min="1" max="1" width="4.42578125" style="110" customWidth="1"/>
    <col min="2" max="2" width="8.5703125" style="110" customWidth="1"/>
    <col min="3" max="3" width="9.28515625" style="110" customWidth="1"/>
    <col min="4" max="4" width="11.5703125" style="110" customWidth="1"/>
    <col min="5" max="5" width="8.5703125" style="110" customWidth="1"/>
    <col min="6" max="6" width="9.28515625" style="110" customWidth="1"/>
    <col min="7" max="7" width="11.5703125" style="110" customWidth="1"/>
    <col min="8" max="8" width="8.5703125" style="110" customWidth="1"/>
    <col min="9" max="9" width="9.28515625" style="110" customWidth="1"/>
    <col min="10" max="10" width="11.5703125" style="110" customWidth="1"/>
    <col min="11" max="11" width="8.5703125" style="110" customWidth="1"/>
    <col min="12" max="12" width="9.28515625" style="110" customWidth="1"/>
    <col min="13" max="13" width="11.5703125" style="110" customWidth="1"/>
    <col min="14" max="14" width="8.5703125" style="110" customWidth="1"/>
    <col min="15" max="15" width="9.28515625" style="110" customWidth="1"/>
    <col min="16" max="16" width="11.5703125" style="110" customWidth="1"/>
    <col min="17" max="17" width="8.5703125" style="110" customWidth="1"/>
    <col min="18" max="18" width="9.28515625" style="110" customWidth="1"/>
    <col min="19" max="19" width="11.5703125" style="110" customWidth="1"/>
    <col min="20" max="20" width="8.5703125" style="110" customWidth="1"/>
    <col min="21" max="21" width="9.28515625" style="110" customWidth="1"/>
    <col min="22" max="22" width="11.5703125" style="110" customWidth="1"/>
    <col min="23" max="23" width="8.5703125" style="110" customWidth="1"/>
    <col min="24" max="24" width="9.28515625" style="110" customWidth="1"/>
    <col min="25" max="25" width="11.5703125" style="110" customWidth="1"/>
    <col min="26" max="26" width="8.5703125" style="110" customWidth="1"/>
    <col min="27" max="27" width="9.28515625" style="110" customWidth="1"/>
    <col min="28" max="28" width="11.5703125" style="110" customWidth="1"/>
    <col min="29" max="29" width="8.5703125" style="110" customWidth="1"/>
    <col min="30" max="30" width="9.28515625" style="110" customWidth="1"/>
    <col min="31" max="31" width="11.5703125" style="110" customWidth="1"/>
    <col min="32" max="44" width="9" style="110" customWidth="1"/>
    <col min="45" max="16384" width="11.85546875" style="110"/>
  </cols>
  <sheetData>
    <row r="1" spans="2:31" ht="15.75" customHeight="1" x14ac:dyDescent="0.25"/>
    <row r="2" spans="2:31" ht="15.75" customHeight="1" x14ac:dyDescent="0.25"/>
    <row r="3" spans="2:31" ht="15.75" customHeight="1" x14ac:dyDescent="0.25"/>
    <row r="4" spans="2:31" ht="15.75" customHeight="1" x14ac:dyDescent="0.25"/>
    <row r="5" spans="2:31" ht="15.75" customHeight="1" x14ac:dyDescent="0.25">
      <c r="B5" s="399" t="s">
        <v>361</v>
      </c>
      <c r="C5" s="397"/>
      <c r="D5" s="398"/>
      <c r="E5" s="399" t="s">
        <v>239</v>
      </c>
      <c r="F5" s="397"/>
      <c r="G5" s="398"/>
      <c r="H5" s="399" t="s">
        <v>162</v>
      </c>
      <c r="I5" s="397"/>
      <c r="J5" s="398"/>
      <c r="K5" s="396" t="s">
        <v>360</v>
      </c>
      <c r="L5" s="397"/>
      <c r="M5" s="398"/>
      <c r="N5" s="399" t="s">
        <v>359</v>
      </c>
      <c r="O5" s="397"/>
      <c r="P5" s="398"/>
      <c r="Q5" s="399" t="s">
        <v>358</v>
      </c>
      <c r="R5" s="397"/>
      <c r="S5" s="398"/>
      <c r="T5" s="396" t="s">
        <v>101</v>
      </c>
      <c r="U5" s="397"/>
      <c r="V5" s="398"/>
      <c r="W5" s="396" t="s">
        <v>357</v>
      </c>
      <c r="X5" s="397"/>
      <c r="Y5" s="398"/>
      <c r="Z5" s="399" t="s">
        <v>356</v>
      </c>
      <c r="AA5" s="397"/>
      <c r="AB5" s="398"/>
      <c r="AC5" s="399" t="s">
        <v>355</v>
      </c>
      <c r="AD5" s="397"/>
      <c r="AE5" s="398"/>
    </row>
    <row r="6" spans="2:31" ht="15.75" customHeight="1" x14ac:dyDescent="0.25">
      <c r="B6" s="136" t="s">
        <v>394</v>
      </c>
      <c r="C6" s="135" t="s">
        <v>393</v>
      </c>
      <c r="D6" s="134" t="s">
        <v>392</v>
      </c>
      <c r="E6" s="136" t="s">
        <v>394</v>
      </c>
      <c r="F6" s="135" t="s">
        <v>393</v>
      </c>
      <c r="G6" s="134" t="s">
        <v>392</v>
      </c>
      <c r="H6" s="136" t="s">
        <v>394</v>
      </c>
      <c r="I6" s="135" t="s">
        <v>393</v>
      </c>
      <c r="J6" s="134" t="s">
        <v>392</v>
      </c>
      <c r="K6" s="136" t="s">
        <v>394</v>
      </c>
      <c r="L6" s="135" t="s">
        <v>393</v>
      </c>
      <c r="M6" s="134" t="s">
        <v>392</v>
      </c>
      <c r="N6" s="136" t="s">
        <v>394</v>
      </c>
      <c r="O6" s="135" t="s">
        <v>393</v>
      </c>
      <c r="P6" s="134" t="s">
        <v>392</v>
      </c>
      <c r="Q6" s="136" t="s">
        <v>394</v>
      </c>
      <c r="R6" s="135" t="s">
        <v>393</v>
      </c>
      <c r="S6" s="134" t="s">
        <v>392</v>
      </c>
      <c r="T6" s="136" t="s">
        <v>394</v>
      </c>
      <c r="U6" s="135" t="s">
        <v>393</v>
      </c>
      <c r="V6" s="134" t="s">
        <v>392</v>
      </c>
      <c r="W6" s="136" t="s">
        <v>394</v>
      </c>
      <c r="X6" s="135" t="s">
        <v>393</v>
      </c>
      <c r="Y6" s="134" t="s">
        <v>392</v>
      </c>
      <c r="Z6" s="136" t="s">
        <v>394</v>
      </c>
      <c r="AA6" s="135" t="s">
        <v>393</v>
      </c>
      <c r="AB6" s="134" t="s">
        <v>392</v>
      </c>
      <c r="AC6" s="136" t="s">
        <v>394</v>
      </c>
      <c r="AD6" s="135" t="s">
        <v>393</v>
      </c>
      <c r="AE6" s="134" t="s">
        <v>392</v>
      </c>
    </row>
    <row r="7" spans="2:31" ht="15.75" customHeight="1" x14ac:dyDescent="0.25">
      <c r="B7" s="133" t="s">
        <v>390</v>
      </c>
      <c r="C7" s="132" t="s">
        <v>368</v>
      </c>
      <c r="D7" s="131"/>
      <c r="E7" s="133" t="s">
        <v>390</v>
      </c>
      <c r="F7" s="132" t="s">
        <v>368</v>
      </c>
      <c r="G7" s="131" t="s">
        <v>385</v>
      </c>
      <c r="H7" s="133" t="s">
        <v>390</v>
      </c>
      <c r="I7" s="132" t="s">
        <v>368</v>
      </c>
      <c r="J7" s="131"/>
      <c r="K7" s="133" t="s">
        <v>390</v>
      </c>
      <c r="L7" s="132" t="s">
        <v>368</v>
      </c>
      <c r="M7" s="131" t="s">
        <v>387</v>
      </c>
      <c r="N7" s="133" t="s">
        <v>390</v>
      </c>
      <c r="O7" s="132" t="s">
        <v>368</v>
      </c>
      <c r="P7" s="131" t="s">
        <v>480</v>
      </c>
      <c r="Q7" s="133" t="s">
        <v>390</v>
      </c>
      <c r="R7" s="132" t="s">
        <v>368</v>
      </c>
      <c r="S7" s="131" t="s">
        <v>490</v>
      </c>
      <c r="T7" s="133" t="s">
        <v>390</v>
      </c>
      <c r="U7" s="132" t="s">
        <v>368</v>
      </c>
      <c r="V7" s="131" t="s">
        <v>380</v>
      </c>
      <c r="W7" s="133" t="s">
        <v>390</v>
      </c>
      <c r="X7" s="132" t="s">
        <v>368</v>
      </c>
      <c r="Y7" s="131" t="s">
        <v>481</v>
      </c>
      <c r="Z7" s="133" t="s">
        <v>390</v>
      </c>
      <c r="AA7" s="132" t="s">
        <v>368</v>
      </c>
      <c r="AB7" s="131" t="s">
        <v>488</v>
      </c>
      <c r="AC7" s="133" t="s">
        <v>390</v>
      </c>
      <c r="AD7" s="132" t="s">
        <v>368</v>
      </c>
      <c r="AE7" s="131" t="s">
        <v>387</v>
      </c>
    </row>
    <row r="8" spans="2:31" ht="15.75" customHeight="1" x14ac:dyDescent="0.25">
      <c r="B8" s="130" t="s">
        <v>389</v>
      </c>
      <c r="C8" s="129" t="s">
        <v>368</v>
      </c>
      <c r="D8" s="128"/>
      <c r="E8" s="130" t="s">
        <v>389</v>
      </c>
      <c r="F8" s="129" t="s">
        <v>368</v>
      </c>
      <c r="G8" s="128" t="s">
        <v>385</v>
      </c>
      <c r="H8" s="130" t="s">
        <v>389</v>
      </c>
      <c r="I8" s="129" t="s">
        <v>368</v>
      </c>
      <c r="J8" s="128"/>
      <c r="K8" s="130" t="s">
        <v>389</v>
      </c>
      <c r="L8" s="129" t="s">
        <v>368</v>
      </c>
      <c r="M8" s="128" t="s">
        <v>387</v>
      </c>
      <c r="N8" s="130" t="s">
        <v>389</v>
      </c>
      <c r="O8" s="129" t="s">
        <v>368</v>
      </c>
      <c r="P8" s="128" t="s">
        <v>482</v>
      </c>
      <c r="Q8" s="130" t="s">
        <v>389</v>
      </c>
      <c r="R8" s="129" t="s">
        <v>368</v>
      </c>
      <c r="S8" s="128" t="s">
        <v>391</v>
      </c>
      <c r="T8" s="130" t="s">
        <v>389</v>
      </c>
      <c r="U8" s="129" t="s">
        <v>368</v>
      </c>
      <c r="V8" s="128" t="s">
        <v>491</v>
      </c>
      <c r="W8" s="130" t="s">
        <v>389</v>
      </c>
      <c r="X8" s="129" t="s">
        <v>368</v>
      </c>
      <c r="Y8" s="128"/>
      <c r="Z8" s="130" t="s">
        <v>389</v>
      </c>
      <c r="AA8" s="129" t="s">
        <v>368</v>
      </c>
      <c r="AB8" s="128" t="s">
        <v>488</v>
      </c>
      <c r="AC8" s="130" t="s">
        <v>389</v>
      </c>
      <c r="AD8" s="129" t="s">
        <v>368</v>
      </c>
      <c r="AE8" s="128" t="s">
        <v>391</v>
      </c>
    </row>
    <row r="9" spans="2:31" ht="15.75" customHeight="1" x14ac:dyDescent="0.25">
      <c r="B9" s="130" t="s">
        <v>386</v>
      </c>
      <c r="C9" s="129" t="s">
        <v>368</v>
      </c>
      <c r="D9" s="128"/>
      <c r="E9" s="130" t="s">
        <v>386</v>
      </c>
      <c r="F9" s="129" t="s">
        <v>368</v>
      </c>
      <c r="G9" s="128" t="s">
        <v>385</v>
      </c>
      <c r="H9" s="130" t="s">
        <v>386</v>
      </c>
      <c r="I9" s="129" t="s">
        <v>368</v>
      </c>
      <c r="J9" s="128"/>
      <c r="K9" s="130" t="s">
        <v>386</v>
      </c>
      <c r="L9" s="129" t="s">
        <v>368</v>
      </c>
      <c r="M9" s="128" t="s">
        <v>387</v>
      </c>
      <c r="N9" s="130" t="s">
        <v>386</v>
      </c>
      <c r="O9" s="129" t="s">
        <v>368</v>
      </c>
      <c r="P9" s="128" t="s">
        <v>481</v>
      </c>
      <c r="Q9" s="130" t="s">
        <v>386</v>
      </c>
      <c r="R9" s="129" t="s">
        <v>368</v>
      </c>
      <c r="S9" s="128" t="s">
        <v>380</v>
      </c>
      <c r="T9" s="130" t="s">
        <v>386</v>
      </c>
      <c r="U9" s="129" t="s">
        <v>368</v>
      </c>
      <c r="V9" s="128" t="s">
        <v>391</v>
      </c>
      <c r="W9" s="130" t="s">
        <v>386</v>
      </c>
      <c r="X9" s="129" t="s">
        <v>368</v>
      </c>
      <c r="Y9" s="128"/>
      <c r="Z9" s="130" t="s">
        <v>386</v>
      </c>
      <c r="AA9" s="129" t="s">
        <v>368</v>
      </c>
      <c r="AB9" s="128" t="s">
        <v>488</v>
      </c>
      <c r="AC9" s="130" t="s">
        <v>386</v>
      </c>
      <c r="AD9" s="129" t="s">
        <v>368</v>
      </c>
      <c r="AE9" s="128" t="s">
        <v>387</v>
      </c>
    </row>
    <row r="10" spans="2:31" ht="15.75" customHeight="1" x14ac:dyDescent="0.25">
      <c r="B10" s="130" t="s">
        <v>382</v>
      </c>
      <c r="C10" s="129" t="s">
        <v>368</v>
      </c>
      <c r="D10" s="128"/>
      <c r="E10" s="130" t="s">
        <v>382</v>
      </c>
      <c r="F10" s="129" t="s">
        <v>368</v>
      </c>
      <c r="G10" s="128" t="s">
        <v>385</v>
      </c>
      <c r="H10" s="130" t="s">
        <v>382</v>
      </c>
      <c r="I10" s="129" t="s">
        <v>368</v>
      </c>
      <c r="J10" s="128"/>
      <c r="K10" s="130" t="s">
        <v>382</v>
      </c>
      <c r="L10" s="129" t="s">
        <v>368</v>
      </c>
      <c r="M10" s="128" t="s">
        <v>387</v>
      </c>
      <c r="N10" s="130" t="s">
        <v>382</v>
      </c>
      <c r="O10" s="129" t="s">
        <v>368</v>
      </c>
      <c r="P10" s="128" t="s">
        <v>483</v>
      </c>
      <c r="Q10" s="130" t="s">
        <v>382</v>
      </c>
      <c r="R10" s="129" t="s">
        <v>368</v>
      </c>
      <c r="S10" s="128" t="s">
        <v>481</v>
      </c>
      <c r="T10" s="130" t="s">
        <v>382</v>
      </c>
      <c r="U10" s="129" t="s">
        <v>368</v>
      </c>
      <c r="V10" s="128" t="s">
        <v>491</v>
      </c>
      <c r="W10" s="130" t="s">
        <v>382</v>
      </c>
      <c r="X10" s="129" t="s">
        <v>368</v>
      </c>
      <c r="Y10" s="128"/>
      <c r="Z10" s="130" t="s">
        <v>382</v>
      </c>
      <c r="AA10" s="129" t="s">
        <v>368</v>
      </c>
      <c r="AB10" s="128" t="s">
        <v>488</v>
      </c>
      <c r="AC10" s="130" t="s">
        <v>382</v>
      </c>
      <c r="AD10" s="129" t="s">
        <v>368</v>
      </c>
      <c r="AE10" s="128" t="s">
        <v>391</v>
      </c>
    </row>
    <row r="11" spans="2:31" ht="15.75" customHeight="1" x14ac:dyDescent="0.25">
      <c r="B11" s="130" t="s">
        <v>390</v>
      </c>
      <c r="C11" s="129" t="s">
        <v>144</v>
      </c>
      <c r="D11" s="128"/>
      <c r="E11" s="130" t="s">
        <v>390</v>
      </c>
      <c r="F11" s="129" t="s">
        <v>144</v>
      </c>
      <c r="G11" s="128" t="s">
        <v>479</v>
      </c>
      <c r="H11" s="130" t="s">
        <v>390</v>
      </c>
      <c r="I11" s="129" t="s">
        <v>144</v>
      </c>
      <c r="J11" s="128"/>
      <c r="K11" s="130" t="s">
        <v>390</v>
      </c>
      <c r="L11" s="129" t="s">
        <v>144</v>
      </c>
      <c r="M11" s="128" t="s">
        <v>158</v>
      </c>
      <c r="N11" s="130" t="s">
        <v>390</v>
      </c>
      <c r="O11" s="129" t="s">
        <v>144</v>
      </c>
      <c r="P11" s="128" t="s">
        <v>385</v>
      </c>
      <c r="Q11" s="130" t="s">
        <v>390</v>
      </c>
      <c r="R11" s="129" t="s">
        <v>144</v>
      </c>
      <c r="S11" s="128" t="s">
        <v>158</v>
      </c>
      <c r="T11" s="130" t="s">
        <v>390</v>
      </c>
      <c r="U11" s="129" t="s">
        <v>144</v>
      </c>
      <c r="V11" s="128" t="s">
        <v>158</v>
      </c>
      <c r="W11" s="130" t="s">
        <v>390</v>
      </c>
      <c r="X11" s="129" t="s">
        <v>144</v>
      </c>
      <c r="Y11" s="128"/>
      <c r="Z11" s="130" t="s">
        <v>390</v>
      </c>
      <c r="AA11" s="129" t="s">
        <v>144</v>
      </c>
      <c r="AB11" s="128" t="s">
        <v>158</v>
      </c>
      <c r="AC11" s="130" t="s">
        <v>390</v>
      </c>
      <c r="AD11" s="129" t="s">
        <v>144</v>
      </c>
      <c r="AE11" s="128" t="s">
        <v>158</v>
      </c>
    </row>
    <row r="12" spans="2:31" ht="15.75" customHeight="1" x14ac:dyDescent="0.25">
      <c r="B12" s="130" t="s">
        <v>389</v>
      </c>
      <c r="C12" s="129" t="s">
        <v>144</v>
      </c>
      <c r="D12" s="128"/>
      <c r="E12" s="130" t="s">
        <v>389</v>
      </c>
      <c r="F12" s="129" t="s">
        <v>144</v>
      </c>
      <c r="G12" s="128" t="s">
        <v>479</v>
      </c>
      <c r="H12" s="130" t="s">
        <v>389</v>
      </c>
      <c r="I12" s="129" t="s">
        <v>144</v>
      </c>
      <c r="J12" s="128"/>
      <c r="K12" s="130" t="s">
        <v>389</v>
      </c>
      <c r="L12" s="129" t="s">
        <v>144</v>
      </c>
      <c r="M12" s="128" t="s">
        <v>385</v>
      </c>
      <c r="N12" s="130" t="s">
        <v>389</v>
      </c>
      <c r="O12" s="129" t="s">
        <v>144</v>
      </c>
      <c r="P12" s="128" t="s">
        <v>485</v>
      </c>
      <c r="Q12" s="130" t="s">
        <v>389</v>
      </c>
      <c r="R12" s="129" t="s">
        <v>144</v>
      </c>
      <c r="S12" s="128" t="s">
        <v>385</v>
      </c>
      <c r="T12" s="130" t="s">
        <v>389</v>
      </c>
      <c r="U12" s="129" t="s">
        <v>144</v>
      </c>
      <c r="V12" s="128" t="s">
        <v>385</v>
      </c>
      <c r="W12" s="130" t="s">
        <v>389</v>
      </c>
      <c r="X12" s="129" t="s">
        <v>144</v>
      </c>
      <c r="Y12" s="128"/>
      <c r="Z12" s="130" t="s">
        <v>389</v>
      </c>
      <c r="AA12" s="129" t="s">
        <v>144</v>
      </c>
      <c r="AB12" s="128" t="s">
        <v>158</v>
      </c>
      <c r="AC12" s="130" t="s">
        <v>389</v>
      </c>
      <c r="AD12" s="129" t="s">
        <v>144</v>
      </c>
      <c r="AE12" s="128" t="s">
        <v>385</v>
      </c>
    </row>
    <row r="13" spans="2:31" ht="15.75" customHeight="1" x14ac:dyDescent="0.25">
      <c r="B13" s="130" t="s">
        <v>386</v>
      </c>
      <c r="C13" s="129" t="s">
        <v>144</v>
      </c>
      <c r="D13" s="128"/>
      <c r="E13" s="130" t="s">
        <v>386</v>
      </c>
      <c r="F13" s="129" t="s">
        <v>144</v>
      </c>
      <c r="G13" s="128" t="s">
        <v>479</v>
      </c>
      <c r="H13" s="130" t="s">
        <v>386</v>
      </c>
      <c r="I13" s="129" t="s">
        <v>144</v>
      </c>
      <c r="J13" s="128"/>
      <c r="K13" s="130" t="s">
        <v>386</v>
      </c>
      <c r="L13" s="129" t="s">
        <v>144</v>
      </c>
      <c r="M13" s="128" t="s">
        <v>158</v>
      </c>
      <c r="N13" s="130" t="s">
        <v>386</v>
      </c>
      <c r="O13" s="129" t="s">
        <v>144</v>
      </c>
      <c r="P13" s="128" t="s">
        <v>486</v>
      </c>
      <c r="Q13" s="130" t="s">
        <v>386</v>
      </c>
      <c r="R13" s="129" t="s">
        <v>144</v>
      </c>
      <c r="S13" s="128" t="s">
        <v>158</v>
      </c>
      <c r="T13" s="130" t="s">
        <v>386</v>
      </c>
      <c r="U13" s="129" t="s">
        <v>144</v>
      </c>
      <c r="V13" s="128" t="s">
        <v>158</v>
      </c>
      <c r="W13" s="130" t="s">
        <v>386</v>
      </c>
      <c r="X13" s="129" t="s">
        <v>144</v>
      </c>
      <c r="Y13" s="128"/>
      <c r="Z13" s="130" t="s">
        <v>386</v>
      </c>
      <c r="AA13" s="129" t="s">
        <v>144</v>
      </c>
      <c r="AB13" s="128" t="s">
        <v>158</v>
      </c>
      <c r="AC13" s="130" t="s">
        <v>386</v>
      </c>
      <c r="AD13" s="129" t="s">
        <v>144</v>
      </c>
      <c r="AE13" s="128" t="s">
        <v>158</v>
      </c>
    </row>
    <row r="14" spans="2:31" ht="15.75" customHeight="1" x14ac:dyDescent="0.25">
      <c r="B14" s="130" t="s">
        <v>382</v>
      </c>
      <c r="C14" s="129" t="s">
        <v>144</v>
      </c>
      <c r="D14" s="128"/>
      <c r="E14" s="130" t="s">
        <v>382</v>
      </c>
      <c r="F14" s="129" t="s">
        <v>144</v>
      </c>
      <c r="G14" s="128" t="s">
        <v>479</v>
      </c>
      <c r="H14" s="130" t="s">
        <v>382</v>
      </c>
      <c r="I14" s="129" t="s">
        <v>144</v>
      </c>
      <c r="J14" s="128"/>
      <c r="K14" s="130" t="s">
        <v>382</v>
      </c>
      <c r="L14" s="129" t="s">
        <v>144</v>
      </c>
      <c r="M14" s="128" t="s">
        <v>385</v>
      </c>
      <c r="N14" s="130" t="s">
        <v>382</v>
      </c>
      <c r="O14" s="129" t="s">
        <v>144</v>
      </c>
      <c r="P14" s="128" t="s">
        <v>484</v>
      </c>
      <c r="Q14" s="130" t="s">
        <v>382</v>
      </c>
      <c r="R14" s="129" t="s">
        <v>144</v>
      </c>
      <c r="S14" s="128" t="s">
        <v>484</v>
      </c>
      <c r="T14" s="130" t="s">
        <v>382</v>
      </c>
      <c r="U14" s="129" t="s">
        <v>144</v>
      </c>
      <c r="V14" s="128" t="s">
        <v>387</v>
      </c>
      <c r="W14" s="130" t="s">
        <v>382</v>
      </c>
      <c r="X14" s="129" t="s">
        <v>144</v>
      </c>
      <c r="Y14" s="128"/>
      <c r="Z14" s="130" t="s">
        <v>382</v>
      </c>
      <c r="AA14" s="129" t="s">
        <v>144</v>
      </c>
      <c r="AB14" s="128" t="s">
        <v>158</v>
      </c>
      <c r="AC14" s="130" t="s">
        <v>382</v>
      </c>
      <c r="AD14" s="129" t="s">
        <v>144</v>
      </c>
      <c r="AE14" s="128" t="s">
        <v>387</v>
      </c>
    </row>
    <row r="15" spans="2:31" ht="15.75" customHeight="1" x14ac:dyDescent="0.25">
      <c r="B15" s="130" t="s">
        <v>390</v>
      </c>
      <c r="C15" s="129" t="s">
        <v>381</v>
      </c>
      <c r="D15" s="128"/>
      <c r="E15" s="130" t="s">
        <v>390</v>
      </c>
      <c r="F15" s="129" t="s">
        <v>381</v>
      </c>
      <c r="G15" s="128" t="s">
        <v>478</v>
      </c>
      <c r="H15" s="130" t="s">
        <v>390</v>
      </c>
      <c r="I15" s="129" t="s">
        <v>381</v>
      </c>
      <c r="J15" s="128"/>
      <c r="K15" s="130" t="s">
        <v>390</v>
      </c>
      <c r="L15" s="129" t="s">
        <v>381</v>
      </c>
      <c r="M15" s="128" t="s">
        <v>158</v>
      </c>
      <c r="N15" s="130" t="s">
        <v>390</v>
      </c>
      <c r="O15" s="129" t="s">
        <v>381</v>
      </c>
      <c r="P15" s="128" t="s">
        <v>480</v>
      </c>
      <c r="Q15" s="130" t="s">
        <v>390</v>
      </c>
      <c r="R15" s="129" t="s">
        <v>381</v>
      </c>
      <c r="S15" s="128" t="s">
        <v>484</v>
      </c>
      <c r="T15" s="130" t="s">
        <v>390</v>
      </c>
      <c r="U15" s="129" t="s">
        <v>381</v>
      </c>
      <c r="V15" s="128" t="s">
        <v>387</v>
      </c>
      <c r="W15" s="130" t="s">
        <v>390</v>
      </c>
      <c r="X15" s="129" t="s">
        <v>381</v>
      </c>
      <c r="Y15" s="128" t="s">
        <v>487</v>
      </c>
      <c r="Z15" s="130" t="s">
        <v>390</v>
      </c>
      <c r="AA15" s="129" t="s">
        <v>381</v>
      </c>
      <c r="AB15" s="128" t="s">
        <v>488</v>
      </c>
      <c r="AC15" s="130" t="s">
        <v>390</v>
      </c>
      <c r="AD15" s="129" t="s">
        <v>381</v>
      </c>
      <c r="AE15" s="128" t="s">
        <v>158</v>
      </c>
    </row>
    <row r="16" spans="2:31" ht="15.75" customHeight="1" x14ac:dyDescent="0.25">
      <c r="B16" s="130" t="s">
        <v>389</v>
      </c>
      <c r="C16" s="129" t="s">
        <v>381</v>
      </c>
      <c r="D16" s="128"/>
      <c r="E16" s="130" t="s">
        <v>389</v>
      </c>
      <c r="F16" s="129" t="s">
        <v>381</v>
      </c>
      <c r="G16" s="151" t="s">
        <v>478</v>
      </c>
      <c r="H16" s="130" t="s">
        <v>389</v>
      </c>
      <c r="I16" s="129" t="s">
        <v>381</v>
      </c>
      <c r="J16" s="128"/>
      <c r="K16" s="130" t="s">
        <v>389</v>
      </c>
      <c r="L16" s="129" t="s">
        <v>381</v>
      </c>
      <c r="M16" s="128" t="s">
        <v>384</v>
      </c>
      <c r="N16" s="130" t="s">
        <v>389</v>
      </c>
      <c r="O16" s="129" t="s">
        <v>381</v>
      </c>
      <c r="P16" s="128" t="s">
        <v>482</v>
      </c>
      <c r="Q16" s="130" t="s">
        <v>389</v>
      </c>
      <c r="R16" s="129" t="s">
        <v>381</v>
      </c>
      <c r="S16" s="128" t="s">
        <v>490</v>
      </c>
      <c r="T16" s="130" t="s">
        <v>389</v>
      </c>
      <c r="U16" s="129" t="s">
        <v>381</v>
      </c>
      <c r="V16" s="128" t="s">
        <v>380</v>
      </c>
      <c r="W16" s="130" t="s">
        <v>389</v>
      </c>
      <c r="X16" s="129" t="s">
        <v>381</v>
      </c>
      <c r="Y16" s="128" t="s">
        <v>487</v>
      </c>
      <c r="Z16" s="130" t="s">
        <v>389</v>
      </c>
      <c r="AA16" s="129" t="s">
        <v>381</v>
      </c>
      <c r="AB16" s="128" t="s">
        <v>488</v>
      </c>
      <c r="AC16" s="130" t="s">
        <v>389</v>
      </c>
      <c r="AD16" s="129" t="s">
        <v>381</v>
      </c>
      <c r="AE16" s="128" t="s">
        <v>387</v>
      </c>
    </row>
    <row r="17" spans="1:31" ht="15.75" customHeight="1" x14ac:dyDescent="0.25">
      <c r="B17" s="130" t="s">
        <v>386</v>
      </c>
      <c r="C17" s="129" t="s">
        <v>381</v>
      </c>
      <c r="D17" s="128"/>
      <c r="E17" s="130" t="s">
        <v>386</v>
      </c>
      <c r="F17" s="129" t="s">
        <v>381</v>
      </c>
      <c r="G17" s="128" t="s">
        <v>478</v>
      </c>
      <c r="H17" s="130" t="s">
        <v>386</v>
      </c>
      <c r="I17" s="129" t="s">
        <v>381</v>
      </c>
      <c r="J17" s="128"/>
      <c r="K17" s="130" t="s">
        <v>386</v>
      </c>
      <c r="L17" s="129" t="s">
        <v>381</v>
      </c>
      <c r="M17" s="128" t="s">
        <v>388</v>
      </c>
      <c r="N17" s="130" t="s">
        <v>386</v>
      </c>
      <c r="O17" s="129" t="s">
        <v>381</v>
      </c>
      <c r="P17" s="128" t="s">
        <v>481</v>
      </c>
      <c r="Q17" s="130" t="s">
        <v>386</v>
      </c>
      <c r="R17" s="129" t="s">
        <v>381</v>
      </c>
      <c r="S17" s="128" t="s">
        <v>387</v>
      </c>
      <c r="T17" s="130" t="s">
        <v>386</v>
      </c>
      <c r="U17" s="129" t="s">
        <v>381</v>
      </c>
      <c r="V17" s="128" t="s">
        <v>387</v>
      </c>
      <c r="W17" s="130" t="s">
        <v>386</v>
      </c>
      <c r="X17" s="129" t="s">
        <v>381</v>
      </c>
      <c r="Y17" s="128" t="s">
        <v>487</v>
      </c>
      <c r="Z17" s="130" t="s">
        <v>386</v>
      </c>
      <c r="AA17" s="129" t="s">
        <v>381</v>
      </c>
      <c r="AB17" s="128" t="s">
        <v>488</v>
      </c>
      <c r="AC17" s="130" t="s">
        <v>386</v>
      </c>
      <c r="AD17" s="129" t="s">
        <v>381</v>
      </c>
      <c r="AE17" s="128" t="s">
        <v>385</v>
      </c>
    </row>
    <row r="18" spans="1:31" ht="15.75" customHeight="1" x14ac:dyDescent="0.25">
      <c r="B18" s="127" t="s">
        <v>382</v>
      </c>
      <c r="C18" s="126" t="s">
        <v>381</v>
      </c>
      <c r="D18" s="125"/>
      <c r="E18" s="127" t="s">
        <v>382</v>
      </c>
      <c r="F18" s="126" t="s">
        <v>381</v>
      </c>
      <c r="G18" s="125" t="s">
        <v>478</v>
      </c>
      <c r="H18" s="127" t="s">
        <v>382</v>
      </c>
      <c r="I18" s="126" t="s">
        <v>381</v>
      </c>
      <c r="J18" s="125"/>
      <c r="K18" s="127" t="s">
        <v>382</v>
      </c>
      <c r="L18" s="126" t="s">
        <v>381</v>
      </c>
      <c r="M18" s="125" t="s">
        <v>384</v>
      </c>
      <c r="N18" s="127" t="s">
        <v>382</v>
      </c>
      <c r="O18" s="126" t="s">
        <v>381</v>
      </c>
      <c r="P18" s="125" t="s">
        <v>483</v>
      </c>
      <c r="Q18" s="127" t="s">
        <v>382</v>
      </c>
      <c r="R18" s="126" t="s">
        <v>381</v>
      </c>
      <c r="S18" s="125" t="s">
        <v>489</v>
      </c>
      <c r="T18" s="127" t="s">
        <v>382</v>
      </c>
      <c r="U18" s="126" t="s">
        <v>381</v>
      </c>
      <c r="V18" s="125" t="s">
        <v>383</v>
      </c>
      <c r="W18" s="127" t="s">
        <v>382</v>
      </c>
      <c r="X18" s="126" t="s">
        <v>381</v>
      </c>
      <c r="Y18" s="125" t="s">
        <v>487</v>
      </c>
      <c r="Z18" s="127" t="s">
        <v>382</v>
      </c>
      <c r="AA18" s="126" t="s">
        <v>381</v>
      </c>
      <c r="AB18" s="125" t="s">
        <v>488</v>
      </c>
      <c r="AC18" s="127" t="s">
        <v>382</v>
      </c>
      <c r="AD18" s="126" t="s">
        <v>381</v>
      </c>
      <c r="AE18" s="125" t="s">
        <v>380</v>
      </c>
    </row>
    <row r="19" spans="1:31" s="169" customFormat="1" ht="15.75" customHeight="1" x14ac:dyDescent="0.25">
      <c r="C19" s="170" t="s">
        <v>496</v>
      </c>
      <c r="D19" s="171" t="s">
        <v>497</v>
      </c>
      <c r="F19" s="170" t="s">
        <v>496</v>
      </c>
      <c r="G19" s="171" t="s">
        <v>498</v>
      </c>
      <c r="I19" s="170" t="s">
        <v>496</v>
      </c>
      <c r="J19" s="171" t="s">
        <v>499</v>
      </c>
      <c r="L19" s="170" t="s">
        <v>496</v>
      </c>
      <c r="M19" s="171" t="s">
        <v>497</v>
      </c>
      <c r="O19" s="170" t="s">
        <v>496</v>
      </c>
      <c r="P19" s="171" t="s">
        <v>500</v>
      </c>
      <c r="R19" s="170" t="s">
        <v>496</v>
      </c>
      <c r="S19" s="171" t="s">
        <v>499</v>
      </c>
      <c r="U19" s="170" t="s">
        <v>496</v>
      </c>
      <c r="V19" s="171" t="s">
        <v>499</v>
      </c>
      <c r="X19" s="170" t="s">
        <v>496</v>
      </c>
      <c r="Y19" s="171" t="s">
        <v>501</v>
      </c>
      <c r="AA19" s="170" t="s">
        <v>496</v>
      </c>
      <c r="AB19" s="171" t="s">
        <v>499</v>
      </c>
      <c r="AD19" s="170" t="s">
        <v>496</v>
      </c>
      <c r="AE19" s="171" t="s">
        <v>497</v>
      </c>
    </row>
    <row r="20" spans="1:31" ht="21" customHeight="1" x14ac:dyDescent="0.35">
      <c r="A20" s="124" t="s">
        <v>379</v>
      </c>
      <c r="H20" s="123"/>
      <c r="I20" s="123"/>
      <c r="J20" s="123"/>
    </row>
    <row r="21" spans="1:31" ht="15.75" customHeight="1" x14ac:dyDescent="0.25">
      <c r="B21" s="121" t="s">
        <v>378</v>
      </c>
      <c r="E21" s="121" t="s">
        <v>377</v>
      </c>
      <c r="H21" s="121" t="s">
        <v>376</v>
      </c>
      <c r="I21" s="121"/>
      <c r="J21" s="121"/>
      <c r="K21" s="121" t="s">
        <v>375</v>
      </c>
      <c r="N21" s="121" t="s">
        <v>374</v>
      </c>
      <c r="Q21" s="121" t="s">
        <v>373</v>
      </c>
      <c r="T21" s="121" t="s">
        <v>372</v>
      </c>
      <c r="W21" s="121" t="s">
        <v>371</v>
      </c>
      <c r="Z21" s="121" t="s">
        <v>370</v>
      </c>
      <c r="AC21" s="121" t="s">
        <v>369</v>
      </c>
    </row>
    <row r="22" spans="1:31" ht="15.75" customHeight="1" x14ac:dyDescent="0.25">
      <c r="B22" s="120" t="s">
        <v>368</v>
      </c>
      <c r="E22" s="120" t="s">
        <v>368</v>
      </c>
      <c r="H22" s="120" t="s">
        <v>368</v>
      </c>
      <c r="I22" s="120"/>
      <c r="J22" s="120"/>
      <c r="K22" s="120" t="s">
        <v>368</v>
      </c>
      <c r="L22" s="122" t="s">
        <v>366</v>
      </c>
      <c r="N22" s="120" t="s">
        <v>368</v>
      </c>
      <c r="Q22" s="120" t="s">
        <v>368</v>
      </c>
      <c r="T22" s="120" t="s">
        <v>368</v>
      </c>
      <c r="U22" s="122" t="s">
        <v>366</v>
      </c>
      <c r="W22" s="120" t="s">
        <v>368</v>
      </c>
      <c r="Z22" s="120" t="s">
        <v>368</v>
      </c>
      <c r="AC22" s="120" t="s">
        <v>368</v>
      </c>
      <c r="AD22" s="122" t="s">
        <v>366</v>
      </c>
    </row>
    <row r="23" spans="1:31" ht="15.75" customHeight="1" x14ac:dyDescent="0.25">
      <c r="B23" s="120" t="s">
        <v>365</v>
      </c>
      <c r="E23" s="120" t="s">
        <v>365</v>
      </c>
      <c r="H23" s="120" t="s">
        <v>365</v>
      </c>
      <c r="I23" s="120"/>
      <c r="J23" s="120"/>
      <c r="K23" s="120" t="s">
        <v>365</v>
      </c>
      <c r="L23" s="122" t="s">
        <v>367</v>
      </c>
      <c r="N23" s="120" t="s">
        <v>365</v>
      </c>
      <c r="Q23" s="120" t="s">
        <v>365</v>
      </c>
      <c r="T23" s="120" t="s">
        <v>365</v>
      </c>
      <c r="U23" s="122" t="s">
        <v>366</v>
      </c>
      <c r="W23" s="120" t="s">
        <v>365</v>
      </c>
      <c r="Z23" s="120" t="s">
        <v>365</v>
      </c>
      <c r="AC23" s="120" t="s">
        <v>365</v>
      </c>
    </row>
    <row r="24" spans="1:31" ht="15.75" customHeight="1" x14ac:dyDescent="0.25">
      <c r="H24" s="121"/>
      <c r="I24" s="121"/>
      <c r="J24" s="121"/>
    </row>
    <row r="25" spans="1:31" ht="15.75" customHeight="1" x14ac:dyDescent="0.25">
      <c r="H25" s="120"/>
      <c r="I25" s="120"/>
      <c r="J25" s="120"/>
    </row>
    <row r="26" spans="1:31" ht="15.75" customHeight="1" x14ac:dyDescent="0.25">
      <c r="H26" s="120"/>
      <c r="I26" s="120"/>
      <c r="J26" s="120"/>
    </row>
    <row r="27" spans="1:31" ht="15.75" customHeight="1" x14ac:dyDescent="0.25"/>
    <row r="28" spans="1:31" ht="15.75" customHeight="1" x14ac:dyDescent="0.25"/>
    <row r="29" spans="1:31" ht="15.75" customHeight="1" x14ac:dyDescent="0.25"/>
    <row r="30" spans="1:31" ht="15.75" customHeight="1" x14ac:dyDescent="0.25"/>
    <row r="31" spans="1:31" ht="15.75" customHeight="1" x14ac:dyDescent="0.25"/>
    <row r="32" spans="1:31" ht="15.75" customHeight="1" x14ac:dyDescent="0.25">
      <c r="C32" s="119" t="s">
        <v>364</v>
      </c>
      <c r="D32" s="118" t="s">
        <v>363</v>
      </c>
      <c r="E32" s="148" t="s">
        <v>233</v>
      </c>
      <c r="F32" s="117" t="s">
        <v>362</v>
      </c>
    </row>
    <row r="33" spans="3:6" ht="15.75" customHeight="1" x14ac:dyDescent="0.25">
      <c r="C33" s="116">
        <v>1</v>
      </c>
      <c r="D33" s="111">
        <v>1</v>
      </c>
      <c r="E33" s="110" t="s">
        <v>361</v>
      </c>
      <c r="F33" s="113"/>
    </row>
    <row r="34" spans="3:6" ht="15.75" customHeight="1" x14ac:dyDescent="0.25">
      <c r="C34" s="116">
        <v>2</v>
      </c>
      <c r="D34" s="111">
        <v>2</v>
      </c>
      <c r="E34" s="111" t="s">
        <v>239</v>
      </c>
      <c r="F34" s="113" t="s">
        <v>239</v>
      </c>
    </row>
    <row r="35" spans="3:6" ht="15.75" customHeight="1" x14ac:dyDescent="0.25">
      <c r="C35" s="116">
        <v>3</v>
      </c>
      <c r="D35" s="111">
        <v>3</v>
      </c>
      <c r="E35" s="111" t="s">
        <v>162</v>
      </c>
      <c r="F35" s="113" t="s">
        <v>162</v>
      </c>
    </row>
    <row r="36" spans="3:6" ht="15.75" customHeight="1" x14ac:dyDescent="0.25">
      <c r="C36" s="116">
        <v>4</v>
      </c>
      <c r="D36" s="111">
        <v>4</v>
      </c>
      <c r="E36" s="111" t="s">
        <v>360</v>
      </c>
      <c r="F36" s="113" t="s">
        <v>360</v>
      </c>
    </row>
    <row r="37" spans="3:6" ht="15.75" customHeight="1" x14ac:dyDescent="0.25">
      <c r="C37" s="116"/>
      <c r="D37" s="111">
        <v>5</v>
      </c>
      <c r="E37" s="111" t="s">
        <v>359</v>
      </c>
      <c r="F37" s="113" t="s">
        <v>359</v>
      </c>
    </row>
    <row r="38" spans="3:6" ht="15.75" customHeight="1" x14ac:dyDescent="0.25">
      <c r="C38" s="115"/>
      <c r="D38" s="114">
        <v>6</v>
      </c>
      <c r="E38" s="111" t="s">
        <v>358</v>
      </c>
      <c r="F38" s="113" t="s">
        <v>358</v>
      </c>
    </row>
    <row r="39" spans="3:6" ht="15.75" customHeight="1" x14ac:dyDescent="0.25">
      <c r="E39" s="149" t="s">
        <v>101</v>
      </c>
      <c r="F39" s="113" t="s">
        <v>101</v>
      </c>
    </row>
    <row r="40" spans="3:6" ht="15.75" customHeight="1" x14ac:dyDescent="0.25">
      <c r="E40" s="149" t="s">
        <v>357</v>
      </c>
      <c r="F40" s="113" t="s">
        <v>357</v>
      </c>
    </row>
    <row r="41" spans="3:6" ht="15.75" customHeight="1" x14ac:dyDescent="0.25">
      <c r="E41" s="149" t="s">
        <v>356</v>
      </c>
      <c r="F41" s="113"/>
    </row>
    <row r="42" spans="3:6" ht="15.75" customHeight="1" x14ac:dyDescent="0.25">
      <c r="E42" s="150" t="s">
        <v>355</v>
      </c>
      <c r="F42" s="112"/>
    </row>
    <row r="43" spans="3:6" ht="15.75" customHeight="1" x14ac:dyDescent="0.25"/>
    <row r="44" spans="3:6" ht="15.75" customHeight="1" x14ac:dyDescent="0.25"/>
    <row r="45" spans="3:6" ht="15.75" customHeight="1" x14ac:dyDescent="0.25"/>
    <row r="46" spans="3:6" ht="15.75" customHeight="1" x14ac:dyDescent="0.25"/>
    <row r="47" spans="3:6" ht="15.75" customHeight="1" x14ac:dyDescent="0.25"/>
    <row r="48" spans="3: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W5:Y5"/>
    <mergeCell ref="Z5:AB5"/>
    <mergeCell ref="AC5:AE5"/>
    <mergeCell ref="B5:D5"/>
    <mergeCell ref="E5:G5"/>
    <mergeCell ref="H5:J5"/>
    <mergeCell ref="K5:M5"/>
    <mergeCell ref="N5:P5"/>
    <mergeCell ref="Q5:S5"/>
    <mergeCell ref="T5:V5"/>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D5F7-52D0-4831-9075-B5E9548E1F6C}">
  <dimension ref="A1:KZ123"/>
  <sheetViews>
    <sheetView topLeftCell="A12" workbookViewId="0">
      <selection activeCell="E42" sqref="E42"/>
    </sheetView>
  </sheetViews>
  <sheetFormatPr defaultRowHeight="15" x14ac:dyDescent="0.25"/>
  <cols>
    <col min="1" max="1" width="18.28515625" customWidth="1"/>
    <col min="2" max="2" width="18.140625" customWidth="1"/>
    <col min="3" max="3" width="18" customWidth="1"/>
    <col min="4" max="7" width="18.28515625" customWidth="1"/>
    <col min="9" max="9" width="17.5703125" customWidth="1"/>
    <col min="10" max="10" width="3" customWidth="1"/>
    <col min="11" max="11" width="47" customWidth="1"/>
    <col min="12" max="12" width="18.5703125" customWidth="1"/>
    <col min="13" max="14" width="18.7109375" customWidth="1"/>
  </cols>
  <sheetData>
    <row r="1" spans="1:12" ht="20.25" customHeight="1" x14ac:dyDescent="0.25">
      <c r="I1" t="s">
        <v>175</v>
      </c>
      <c r="L1" t="s">
        <v>176</v>
      </c>
    </row>
    <row r="2" spans="1:12" ht="20.25" customHeight="1" x14ac:dyDescent="0.25">
      <c r="A2" s="325" t="s">
        <v>27</v>
      </c>
      <c r="B2" s="325" t="s">
        <v>21</v>
      </c>
      <c r="C2" s="325" t="s">
        <v>22</v>
      </c>
      <c r="D2" s="325" t="s">
        <v>23</v>
      </c>
      <c r="E2" s="325" t="s">
        <v>24</v>
      </c>
      <c r="F2" s="325" t="s">
        <v>25</v>
      </c>
      <c r="G2" s="325" t="s">
        <v>26</v>
      </c>
      <c r="K2" s="343" t="s">
        <v>121</v>
      </c>
      <c r="L2" t="s">
        <v>119</v>
      </c>
    </row>
    <row r="3" spans="1:12" ht="14.45" customHeight="1" x14ac:dyDescent="0.25">
      <c r="A3" s="336">
        <v>44983</v>
      </c>
      <c r="B3" s="336">
        <f t="shared" ref="B3:G3" si="0">A3+1</f>
        <v>44984</v>
      </c>
      <c r="C3" s="336">
        <f t="shared" si="0"/>
        <v>44985</v>
      </c>
      <c r="D3" s="336">
        <f t="shared" si="0"/>
        <v>44986</v>
      </c>
      <c r="E3" s="336">
        <f t="shared" si="0"/>
        <v>44987</v>
      </c>
      <c r="F3" s="336">
        <f t="shared" si="0"/>
        <v>44988</v>
      </c>
      <c r="G3" s="336">
        <f t="shared" si="0"/>
        <v>44989</v>
      </c>
      <c r="I3" t="s">
        <v>160</v>
      </c>
      <c r="K3" s="343" t="s">
        <v>123</v>
      </c>
      <c r="L3" t="s">
        <v>119</v>
      </c>
    </row>
    <row r="4" spans="1:12" x14ac:dyDescent="0.25">
      <c r="A4" s="345" t="s">
        <v>160</v>
      </c>
      <c r="B4" s="345" t="s">
        <v>160</v>
      </c>
      <c r="C4" s="345" t="s">
        <v>160</v>
      </c>
      <c r="D4" s="326" t="s">
        <v>179</v>
      </c>
      <c r="E4" s="345" t="s">
        <v>160</v>
      </c>
      <c r="F4" s="345" t="s">
        <v>121</v>
      </c>
      <c r="G4" s="333" t="s">
        <v>510</v>
      </c>
      <c r="I4" s="99"/>
    </row>
    <row r="5" spans="1:12" x14ac:dyDescent="0.25">
      <c r="A5" s="338"/>
      <c r="B5" s="338"/>
      <c r="C5" s="339"/>
      <c r="D5" s="338"/>
      <c r="E5" s="339"/>
      <c r="F5" s="338"/>
      <c r="G5" s="341" t="s">
        <v>940</v>
      </c>
      <c r="I5" t="s">
        <v>177</v>
      </c>
      <c r="K5" s="100" t="s">
        <v>127</v>
      </c>
      <c r="L5" t="s">
        <v>178</v>
      </c>
    </row>
    <row r="6" spans="1:12" x14ac:dyDescent="0.25">
      <c r="A6" s="338"/>
      <c r="B6" s="338"/>
      <c r="C6" s="339"/>
      <c r="D6" s="338"/>
      <c r="E6" s="342"/>
      <c r="F6" s="338"/>
      <c r="G6" s="338"/>
    </row>
    <row r="7" spans="1:12" x14ac:dyDescent="0.25">
      <c r="A7" s="338"/>
      <c r="B7" s="338"/>
      <c r="C7" s="338"/>
      <c r="D7" s="338"/>
      <c r="E7" s="338"/>
      <c r="F7" s="338"/>
      <c r="G7" s="338"/>
      <c r="I7" t="s">
        <v>179</v>
      </c>
      <c r="K7" s="101" t="s">
        <v>180</v>
      </c>
      <c r="L7" t="s">
        <v>181</v>
      </c>
    </row>
    <row r="8" spans="1:12" x14ac:dyDescent="0.25">
      <c r="A8" s="340"/>
      <c r="B8" s="340"/>
      <c r="C8" s="340"/>
      <c r="D8" s="340"/>
      <c r="E8" s="340"/>
      <c r="F8" s="340"/>
      <c r="G8" s="340"/>
      <c r="I8" t="s">
        <v>182</v>
      </c>
      <c r="K8" s="101" t="s">
        <v>183</v>
      </c>
      <c r="L8" t="s">
        <v>184</v>
      </c>
    </row>
    <row r="9" spans="1:12" x14ac:dyDescent="0.25">
      <c r="A9" s="337">
        <f>G3+1</f>
        <v>44990</v>
      </c>
      <c r="B9" s="336">
        <f t="shared" ref="B9:G9" si="1">A9+1</f>
        <v>44991</v>
      </c>
      <c r="C9" s="336">
        <f t="shared" si="1"/>
        <v>44992</v>
      </c>
      <c r="D9" s="336">
        <f t="shared" si="1"/>
        <v>44993</v>
      </c>
      <c r="E9" s="336">
        <f t="shared" si="1"/>
        <v>44994</v>
      </c>
      <c r="F9" s="336">
        <f t="shared" si="1"/>
        <v>44995</v>
      </c>
      <c r="G9" s="336">
        <f t="shared" si="1"/>
        <v>44996</v>
      </c>
      <c r="I9" t="s">
        <v>185</v>
      </c>
      <c r="K9" s="101" t="s">
        <v>126</v>
      </c>
      <c r="L9" t="s">
        <v>184</v>
      </c>
    </row>
    <row r="10" spans="1:12" ht="15.75" customHeight="1" x14ac:dyDescent="0.25">
      <c r="A10" s="345" t="s">
        <v>160</v>
      </c>
      <c r="B10" s="345" t="s">
        <v>160</v>
      </c>
      <c r="C10" s="328" t="s">
        <v>854</v>
      </c>
      <c r="D10" s="345" t="s">
        <v>160</v>
      </c>
      <c r="E10" s="345" t="s">
        <v>160</v>
      </c>
      <c r="F10" s="326" t="s">
        <v>179</v>
      </c>
      <c r="G10" s="326" t="s">
        <v>177</v>
      </c>
      <c r="K10" s="102" t="s">
        <v>186</v>
      </c>
      <c r="L10" t="s">
        <v>184</v>
      </c>
    </row>
    <row r="11" spans="1:12" x14ac:dyDescent="0.25">
      <c r="A11" s="338"/>
      <c r="B11" s="346" t="s">
        <v>939</v>
      </c>
      <c r="C11" s="339" t="s">
        <v>938</v>
      </c>
      <c r="D11" s="338"/>
      <c r="E11" s="339"/>
      <c r="F11" s="338" t="s">
        <v>937</v>
      </c>
      <c r="G11" s="341">
        <v>10</v>
      </c>
      <c r="K11" s="102" t="s">
        <v>129</v>
      </c>
      <c r="L11" t="s">
        <v>184</v>
      </c>
    </row>
    <row r="12" spans="1:12" x14ac:dyDescent="0.25">
      <c r="A12" s="338"/>
      <c r="B12" s="338"/>
      <c r="C12" s="339"/>
      <c r="D12" s="338"/>
      <c r="E12" s="342"/>
      <c r="F12" s="338"/>
      <c r="G12" s="338"/>
      <c r="K12" s="102" t="s">
        <v>132</v>
      </c>
      <c r="L12" t="s">
        <v>184</v>
      </c>
    </row>
    <row r="13" spans="1:12" x14ac:dyDescent="0.25">
      <c r="A13" s="338"/>
      <c r="B13" s="338"/>
      <c r="C13" s="338"/>
      <c r="D13" s="338"/>
      <c r="E13" s="338"/>
      <c r="F13" s="338"/>
      <c r="G13" s="338"/>
      <c r="K13" s="102" t="s">
        <v>187</v>
      </c>
      <c r="L13" t="s">
        <v>184</v>
      </c>
    </row>
    <row r="14" spans="1:12" x14ac:dyDescent="0.25">
      <c r="A14" s="340"/>
      <c r="B14" s="340"/>
      <c r="C14" s="340"/>
      <c r="D14" s="340"/>
      <c r="E14" s="340"/>
      <c r="F14" s="340"/>
      <c r="G14" s="340"/>
    </row>
    <row r="15" spans="1:12" ht="14.45" customHeight="1" x14ac:dyDescent="0.25">
      <c r="A15" s="337">
        <f>G9+1</f>
        <v>44997</v>
      </c>
      <c r="B15" s="336">
        <f t="shared" ref="B15:G15" si="2">A15+1</f>
        <v>44998</v>
      </c>
      <c r="C15" s="336">
        <f t="shared" si="2"/>
        <v>44999</v>
      </c>
      <c r="D15" s="336">
        <f t="shared" si="2"/>
        <v>45000</v>
      </c>
      <c r="E15" s="336">
        <f t="shared" si="2"/>
        <v>45001</v>
      </c>
      <c r="F15" s="336">
        <f t="shared" si="2"/>
        <v>45002</v>
      </c>
      <c r="G15" s="336">
        <f t="shared" si="2"/>
        <v>45003</v>
      </c>
      <c r="I15" t="s">
        <v>164</v>
      </c>
      <c r="K15" s="103" t="s">
        <v>188</v>
      </c>
      <c r="L15" t="s">
        <v>189</v>
      </c>
    </row>
    <row r="16" spans="1:12" x14ac:dyDescent="0.25">
      <c r="A16" s="345" t="s">
        <v>121</v>
      </c>
      <c r="B16" s="345" t="s">
        <v>160</v>
      </c>
      <c r="C16" s="333" t="s">
        <v>510</v>
      </c>
      <c r="D16" s="345" t="s">
        <v>160</v>
      </c>
      <c r="E16" s="328" t="s">
        <v>854</v>
      </c>
      <c r="F16" s="345" t="s">
        <v>160</v>
      </c>
      <c r="G16" s="345" t="s">
        <v>160</v>
      </c>
      <c r="I16" t="s">
        <v>190</v>
      </c>
      <c r="K16" s="103" t="s">
        <v>191</v>
      </c>
      <c r="L16" t="s">
        <v>189</v>
      </c>
    </row>
    <row r="17" spans="1:12" x14ac:dyDescent="0.25">
      <c r="A17" s="338"/>
      <c r="B17" s="338"/>
      <c r="C17" s="339" t="s">
        <v>936</v>
      </c>
      <c r="D17" s="338"/>
      <c r="E17" s="339" t="s">
        <v>935</v>
      </c>
      <c r="F17" s="338"/>
      <c r="G17" s="341" t="s">
        <v>934</v>
      </c>
      <c r="K17" s="103" t="s">
        <v>133</v>
      </c>
      <c r="L17" t="s">
        <v>189</v>
      </c>
    </row>
    <row r="18" spans="1:12" x14ac:dyDescent="0.25">
      <c r="A18" s="338"/>
      <c r="B18" s="338"/>
      <c r="C18" s="339"/>
      <c r="D18" s="338"/>
      <c r="E18" s="342"/>
      <c r="F18" s="338"/>
      <c r="G18" s="338"/>
      <c r="K18" s="103" t="s">
        <v>135</v>
      </c>
      <c r="L18" t="s">
        <v>192</v>
      </c>
    </row>
    <row r="19" spans="1:12" x14ac:dyDescent="0.25">
      <c r="A19" s="338"/>
      <c r="B19" s="338"/>
      <c r="C19" s="338"/>
      <c r="D19" s="338"/>
      <c r="E19" s="338"/>
      <c r="F19" s="338"/>
      <c r="G19" s="338"/>
    </row>
    <row r="20" spans="1:12" x14ac:dyDescent="0.25">
      <c r="A20" s="340"/>
      <c r="B20" s="340"/>
      <c r="C20" s="340"/>
      <c r="D20" s="340"/>
      <c r="E20" s="340"/>
      <c r="F20" s="340"/>
      <c r="G20" s="340"/>
      <c r="I20" t="s">
        <v>193</v>
      </c>
      <c r="K20" s="104" t="s">
        <v>194</v>
      </c>
      <c r="L20" t="s">
        <v>195</v>
      </c>
    </row>
    <row r="21" spans="1:12" x14ac:dyDescent="0.25">
      <c r="A21" s="337">
        <f>G15+1</f>
        <v>45004</v>
      </c>
      <c r="B21" s="336">
        <f t="shared" ref="B21:G21" si="3">A21+1</f>
        <v>45005</v>
      </c>
      <c r="C21" s="336">
        <f t="shared" si="3"/>
        <v>45006</v>
      </c>
      <c r="D21" s="336">
        <f t="shared" si="3"/>
        <v>45007</v>
      </c>
      <c r="E21" s="336">
        <f t="shared" si="3"/>
        <v>45008</v>
      </c>
      <c r="F21" s="336">
        <f t="shared" si="3"/>
        <v>45009</v>
      </c>
      <c r="G21" s="336">
        <f t="shared" si="3"/>
        <v>45010</v>
      </c>
      <c r="I21" t="s">
        <v>196</v>
      </c>
      <c r="K21" s="104" t="s">
        <v>197</v>
      </c>
      <c r="L21" t="s">
        <v>195</v>
      </c>
    </row>
    <row r="22" spans="1:12" x14ac:dyDescent="0.25">
      <c r="A22" s="326" t="s">
        <v>179</v>
      </c>
      <c r="B22" s="345" t="s">
        <v>160</v>
      </c>
      <c r="C22" s="327" t="s">
        <v>920</v>
      </c>
      <c r="D22" s="345" t="s">
        <v>160</v>
      </c>
      <c r="E22" s="333" t="s">
        <v>510</v>
      </c>
      <c r="F22" s="335" t="s">
        <v>899</v>
      </c>
      <c r="G22" s="345" t="s">
        <v>121</v>
      </c>
      <c r="I22" t="s">
        <v>198</v>
      </c>
      <c r="K22" s="104" t="s">
        <v>137</v>
      </c>
      <c r="L22" t="s">
        <v>195</v>
      </c>
    </row>
    <row r="23" spans="1:12" x14ac:dyDescent="0.25">
      <c r="A23" s="338" t="s">
        <v>933</v>
      </c>
      <c r="B23" s="338"/>
      <c r="C23" s="339" t="s">
        <v>932</v>
      </c>
      <c r="D23" s="338"/>
      <c r="E23" s="339" t="s">
        <v>143</v>
      </c>
      <c r="F23" s="341">
        <v>800</v>
      </c>
      <c r="G23" s="341"/>
      <c r="I23" t="s">
        <v>199</v>
      </c>
      <c r="K23" s="104" t="s">
        <v>138</v>
      </c>
      <c r="L23" t="s">
        <v>195</v>
      </c>
    </row>
    <row r="24" spans="1:12" x14ac:dyDescent="0.25">
      <c r="A24" s="338"/>
      <c r="B24" s="338"/>
      <c r="C24" s="339"/>
      <c r="D24" s="338"/>
      <c r="E24" s="342"/>
      <c r="F24" s="338"/>
      <c r="G24" s="338"/>
      <c r="I24" t="s">
        <v>200</v>
      </c>
      <c r="K24" s="104" t="s">
        <v>140</v>
      </c>
      <c r="L24" t="s">
        <v>201</v>
      </c>
    </row>
    <row r="25" spans="1:12" x14ac:dyDescent="0.25">
      <c r="A25" s="338"/>
      <c r="B25" s="338"/>
      <c r="C25" s="338"/>
      <c r="D25" s="338"/>
      <c r="E25" s="338"/>
      <c r="F25" s="338"/>
      <c r="G25" s="338"/>
      <c r="I25" t="s">
        <v>161</v>
      </c>
      <c r="K25" s="104" t="s">
        <v>202</v>
      </c>
      <c r="L25" t="s">
        <v>195</v>
      </c>
    </row>
    <row r="26" spans="1:12" x14ac:dyDescent="0.25">
      <c r="A26" s="340"/>
      <c r="B26" s="340"/>
      <c r="C26" s="340"/>
      <c r="D26" s="340"/>
      <c r="E26" s="340"/>
      <c r="F26" s="340"/>
      <c r="G26" s="340"/>
      <c r="I26" t="s">
        <v>203</v>
      </c>
      <c r="K26" s="104" t="s">
        <v>142</v>
      </c>
      <c r="L26" t="s">
        <v>204</v>
      </c>
    </row>
    <row r="27" spans="1:12" x14ac:dyDescent="0.25">
      <c r="A27" s="337">
        <f>G21+1</f>
        <v>45011</v>
      </c>
      <c r="B27" s="336">
        <f t="shared" ref="B27:G27" si="4">A27+1</f>
        <v>45012</v>
      </c>
      <c r="C27" s="336">
        <f t="shared" si="4"/>
        <v>45013</v>
      </c>
      <c r="D27" s="336">
        <f t="shared" si="4"/>
        <v>45014</v>
      </c>
      <c r="E27" s="336">
        <f t="shared" si="4"/>
        <v>45015</v>
      </c>
      <c r="F27" s="336">
        <f t="shared" si="4"/>
        <v>45016</v>
      </c>
      <c r="G27" s="336">
        <f t="shared" si="4"/>
        <v>45017</v>
      </c>
      <c r="I27" t="s">
        <v>205</v>
      </c>
      <c r="K27" s="104" t="s">
        <v>130</v>
      </c>
      <c r="L27" t="s">
        <v>206</v>
      </c>
    </row>
    <row r="28" spans="1:12" x14ac:dyDescent="0.25">
      <c r="A28" s="345" t="s">
        <v>121</v>
      </c>
      <c r="B28" s="345" t="s">
        <v>160</v>
      </c>
      <c r="C28" s="327" t="s">
        <v>851</v>
      </c>
      <c r="D28" s="345" t="s">
        <v>160</v>
      </c>
      <c r="E28" s="333" t="s">
        <v>510</v>
      </c>
      <c r="F28" s="345" t="s">
        <v>601</v>
      </c>
      <c r="G28" s="331" t="s">
        <v>661</v>
      </c>
      <c r="I28" t="s">
        <v>207</v>
      </c>
      <c r="K28" s="104" t="s">
        <v>208</v>
      </c>
      <c r="L28" t="s">
        <v>195</v>
      </c>
    </row>
    <row r="29" spans="1:12" x14ac:dyDescent="0.25">
      <c r="A29" s="338"/>
      <c r="B29" s="338"/>
      <c r="C29" s="339" t="s">
        <v>931</v>
      </c>
      <c r="D29" s="338"/>
      <c r="E29" s="339" t="s">
        <v>930</v>
      </c>
      <c r="F29" s="338"/>
      <c r="G29" s="341">
        <v>1500</v>
      </c>
    </row>
    <row r="30" spans="1:12" x14ac:dyDescent="0.25">
      <c r="A30" s="338"/>
      <c r="B30" s="338"/>
      <c r="C30" s="339"/>
      <c r="D30" s="338"/>
      <c r="E30" s="342"/>
      <c r="F30" s="338"/>
      <c r="G30" s="341">
        <v>400</v>
      </c>
      <c r="K30" s="344" t="s">
        <v>128</v>
      </c>
      <c r="L30" t="s">
        <v>209</v>
      </c>
    </row>
    <row r="31" spans="1:12" x14ac:dyDescent="0.25">
      <c r="A31" s="338"/>
      <c r="B31" s="338"/>
      <c r="C31" s="338"/>
      <c r="D31" s="338"/>
      <c r="E31" s="338"/>
      <c r="F31" s="338"/>
      <c r="G31" s="338"/>
      <c r="K31" s="344" t="s">
        <v>163</v>
      </c>
      <c r="L31" t="s">
        <v>210</v>
      </c>
    </row>
    <row r="32" spans="1:12" x14ac:dyDescent="0.25">
      <c r="A32" s="340"/>
      <c r="B32" s="340"/>
      <c r="C32" s="340"/>
      <c r="D32" s="340"/>
      <c r="E32" s="340"/>
      <c r="F32" s="340"/>
      <c r="G32" s="340"/>
      <c r="K32" s="344" t="s">
        <v>134</v>
      </c>
      <c r="L32" t="s">
        <v>210</v>
      </c>
    </row>
    <row r="33" spans="1:12" x14ac:dyDescent="0.25">
      <c r="A33" s="337">
        <f>G27+1</f>
        <v>45018</v>
      </c>
      <c r="B33" s="336">
        <f t="shared" ref="B33:G33" si="5">A33+1</f>
        <v>45019</v>
      </c>
      <c r="C33" s="336">
        <f t="shared" si="5"/>
        <v>45020</v>
      </c>
      <c r="D33" s="336">
        <f t="shared" si="5"/>
        <v>45021</v>
      </c>
      <c r="E33" s="336">
        <f t="shared" si="5"/>
        <v>45022</v>
      </c>
      <c r="F33" s="336">
        <f t="shared" si="5"/>
        <v>45023</v>
      </c>
      <c r="G33" s="336">
        <f t="shared" si="5"/>
        <v>45024</v>
      </c>
      <c r="K33" s="344" t="s">
        <v>131</v>
      </c>
      <c r="L33" t="s">
        <v>211</v>
      </c>
    </row>
    <row r="34" spans="1:12" x14ac:dyDescent="0.25">
      <c r="A34" s="345" t="s">
        <v>160</v>
      </c>
      <c r="B34" s="326" t="s">
        <v>179</v>
      </c>
      <c r="C34" s="345" t="s">
        <v>160</v>
      </c>
      <c r="D34" s="332" t="s">
        <v>162</v>
      </c>
      <c r="E34" s="345" t="s">
        <v>160</v>
      </c>
      <c r="F34" s="345" t="s">
        <v>160</v>
      </c>
      <c r="G34" s="328" t="s">
        <v>854</v>
      </c>
    </row>
    <row r="35" spans="1:12" x14ac:dyDescent="0.25">
      <c r="A35" s="338"/>
      <c r="B35" s="338" t="s">
        <v>929</v>
      </c>
      <c r="C35" s="339"/>
      <c r="D35" s="338" t="s">
        <v>928</v>
      </c>
      <c r="E35" s="339"/>
      <c r="F35" s="338"/>
      <c r="G35" s="341" t="s">
        <v>927</v>
      </c>
      <c r="I35" t="s">
        <v>212</v>
      </c>
      <c r="K35" s="105" t="s">
        <v>213</v>
      </c>
      <c r="L35" t="s">
        <v>214</v>
      </c>
    </row>
    <row r="36" spans="1:12" x14ac:dyDescent="0.25">
      <c r="A36" s="338"/>
      <c r="B36" s="338"/>
      <c r="C36" s="339"/>
      <c r="D36" s="338"/>
      <c r="E36" s="342"/>
      <c r="F36" s="338"/>
      <c r="G36" s="338"/>
      <c r="I36" t="s">
        <v>215</v>
      </c>
      <c r="K36" s="105" t="s">
        <v>921</v>
      </c>
      <c r="L36" t="s">
        <v>216</v>
      </c>
    </row>
    <row r="37" spans="1:12" x14ac:dyDescent="0.25">
      <c r="A37" s="338"/>
      <c r="B37" s="338"/>
      <c r="C37" s="338"/>
      <c r="D37" s="338"/>
      <c r="E37" s="338"/>
      <c r="F37" s="338"/>
      <c r="G37" s="338"/>
    </row>
    <row r="38" spans="1:12" x14ac:dyDescent="0.25">
      <c r="A38" s="340"/>
      <c r="B38" s="340"/>
      <c r="C38" s="340"/>
      <c r="D38" s="340"/>
      <c r="E38" s="340"/>
      <c r="F38" s="340"/>
      <c r="G38" s="340"/>
      <c r="I38" t="s">
        <v>217</v>
      </c>
      <c r="K38" s="105" t="s">
        <v>139</v>
      </c>
      <c r="L38" t="s">
        <v>218</v>
      </c>
    </row>
    <row r="39" spans="1:12" ht="15" customHeight="1" x14ac:dyDescent="0.25">
      <c r="A39" s="337">
        <f>G33+1</f>
        <v>45025</v>
      </c>
      <c r="B39" s="336">
        <f t="shared" ref="B39:G39" si="6">A39+1</f>
        <v>45026</v>
      </c>
      <c r="C39" s="336">
        <f t="shared" si="6"/>
        <v>45027</v>
      </c>
      <c r="D39" s="336">
        <f t="shared" si="6"/>
        <v>45028</v>
      </c>
      <c r="E39" s="336">
        <f t="shared" si="6"/>
        <v>45029</v>
      </c>
      <c r="F39" s="336">
        <f t="shared" si="6"/>
        <v>45030</v>
      </c>
      <c r="G39" s="336">
        <f t="shared" si="6"/>
        <v>45031</v>
      </c>
      <c r="I39" t="s">
        <v>219</v>
      </c>
      <c r="K39" s="105" t="s">
        <v>220</v>
      </c>
      <c r="L39" t="s">
        <v>221</v>
      </c>
    </row>
    <row r="40" spans="1:12" x14ac:dyDescent="0.25">
      <c r="A40" s="345" t="s">
        <v>160</v>
      </c>
      <c r="B40" s="333" t="s">
        <v>510</v>
      </c>
      <c r="C40" s="345" t="s">
        <v>160</v>
      </c>
      <c r="D40" s="345" t="s">
        <v>160</v>
      </c>
      <c r="E40" s="335" t="s">
        <v>926</v>
      </c>
      <c r="F40" s="326" t="s">
        <v>177</v>
      </c>
      <c r="G40" s="345" t="s">
        <v>121</v>
      </c>
      <c r="I40" t="s">
        <v>222</v>
      </c>
      <c r="K40" s="105" t="s">
        <v>141</v>
      </c>
      <c r="L40" t="s">
        <v>218</v>
      </c>
    </row>
    <row r="41" spans="1:12" x14ac:dyDescent="0.25">
      <c r="A41" s="338"/>
      <c r="B41" s="338" t="s">
        <v>966</v>
      </c>
      <c r="C41" s="338"/>
      <c r="D41" s="338"/>
      <c r="E41" s="341">
        <v>800</v>
      </c>
      <c r="F41" s="338"/>
      <c r="G41" s="338"/>
    </row>
    <row r="42" spans="1:12" x14ac:dyDescent="0.25">
      <c r="A42" s="338"/>
      <c r="B42" s="338"/>
      <c r="C42" s="338"/>
      <c r="D42" s="338"/>
      <c r="E42" s="338"/>
      <c r="F42" s="338"/>
      <c r="G42" s="338"/>
      <c r="K42" s="106" t="s">
        <v>124</v>
      </c>
      <c r="L42" t="s">
        <v>162</v>
      </c>
    </row>
    <row r="43" spans="1:12" x14ac:dyDescent="0.25">
      <c r="A43" s="338"/>
      <c r="B43" s="338"/>
      <c r="C43" s="338"/>
      <c r="D43" s="338"/>
      <c r="E43" s="338"/>
      <c r="F43" s="338"/>
      <c r="G43" s="338"/>
      <c r="K43" s="106" t="s">
        <v>223</v>
      </c>
      <c r="L43" t="s">
        <v>224</v>
      </c>
    </row>
    <row r="44" spans="1:12" x14ac:dyDescent="0.25">
      <c r="A44" s="340"/>
      <c r="B44" s="340"/>
      <c r="C44" s="340"/>
      <c r="D44" s="340"/>
      <c r="E44" s="340"/>
      <c r="F44" s="340"/>
      <c r="G44" s="340"/>
      <c r="K44" s="106" t="s">
        <v>225</v>
      </c>
      <c r="L44" t="s">
        <v>162</v>
      </c>
    </row>
    <row r="45" spans="1:12" ht="14.45" customHeight="1" x14ac:dyDescent="0.25">
      <c r="A45" s="337">
        <f>G39+1</f>
        <v>45032</v>
      </c>
      <c r="B45" s="336">
        <f t="shared" ref="B45:G45" si="7">A45+1</f>
        <v>45033</v>
      </c>
      <c r="C45" s="336">
        <f t="shared" si="7"/>
        <v>45034</v>
      </c>
      <c r="D45" s="336">
        <f t="shared" si="7"/>
        <v>45035</v>
      </c>
      <c r="E45" s="336">
        <f t="shared" si="7"/>
        <v>45036</v>
      </c>
      <c r="F45" s="336">
        <f t="shared" si="7"/>
        <v>45037</v>
      </c>
      <c r="G45" s="336">
        <f t="shared" si="7"/>
        <v>45038</v>
      </c>
    </row>
    <row r="46" spans="1:12" x14ac:dyDescent="0.25">
      <c r="A46" s="345" t="s">
        <v>160</v>
      </c>
      <c r="B46" s="345" t="s">
        <v>160</v>
      </c>
      <c r="C46" s="345" t="s">
        <v>160</v>
      </c>
      <c r="D46" s="345" t="s">
        <v>160</v>
      </c>
      <c r="E46" s="345" t="s">
        <v>160</v>
      </c>
      <c r="F46" s="345" t="s">
        <v>160</v>
      </c>
      <c r="G46" s="328" t="s">
        <v>854</v>
      </c>
      <c r="K46" s="107" t="s">
        <v>125</v>
      </c>
      <c r="L46" t="s">
        <v>226</v>
      </c>
    </row>
    <row r="47" spans="1:12" x14ac:dyDescent="0.25">
      <c r="A47" s="338"/>
      <c r="B47" s="338"/>
      <c r="C47" s="338"/>
      <c r="D47" s="338"/>
      <c r="E47" s="338"/>
      <c r="F47" s="338"/>
      <c r="G47" s="348">
        <v>200400300400400</v>
      </c>
    </row>
    <row r="48" spans="1:12" x14ac:dyDescent="0.25">
      <c r="A48" s="338"/>
      <c r="B48" s="338"/>
      <c r="C48" s="338"/>
      <c r="D48" s="338"/>
      <c r="E48" s="338"/>
      <c r="F48" s="338"/>
      <c r="G48" s="338"/>
      <c r="K48" s="107" t="s">
        <v>136</v>
      </c>
      <c r="L48" t="s">
        <v>227</v>
      </c>
    </row>
    <row r="49" spans="1:12" x14ac:dyDescent="0.25">
      <c r="A49" s="338"/>
      <c r="B49" s="338"/>
      <c r="C49" s="338"/>
      <c r="D49" s="338"/>
      <c r="E49" s="338"/>
      <c r="F49" s="338"/>
      <c r="G49" s="338"/>
    </row>
    <row r="50" spans="1:12" x14ac:dyDescent="0.25">
      <c r="A50" s="340"/>
      <c r="B50" s="340"/>
      <c r="C50" s="340"/>
      <c r="D50" s="340"/>
      <c r="E50" s="340"/>
      <c r="F50" s="340"/>
      <c r="G50" s="340"/>
      <c r="K50" s="107" t="s">
        <v>122</v>
      </c>
      <c r="L50" t="s">
        <v>228</v>
      </c>
    </row>
    <row r="51" spans="1:12" ht="14.45" customHeight="1" x14ac:dyDescent="0.25">
      <c r="A51" s="337">
        <f>G45+1</f>
        <v>45039</v>
      </c>
      <c r="B51" s="336">
        <f t="shared" ref="B51:G51" si="8">A51+1</f>
        <v>45040</v>
      </c>
      <c r="C51" s="336">
        <f t="shared" si="8"/>
        <v>45041</v>
      </c>
      <c r="D51" s="336">
        <f t="shared" si="8"/>
        <v>45042</v>
      </c>
      <c r="E51" s="336">
        <f t="shared" si="8"/>
        <v>45043</v>
      </c>
      <c r="F51" s="336">
        <f t="shared" si="8"/>
        <v>45044</v>
      </c>
      <c r="G51" s="336">
        <f t="shared" si="8"/>
        <v>45045</v>
      </c>
      <c r="K51" s="107" t="s">
        <v>143</v>
      </c>
      <c r="L51" t="s">
        <v>228</v>
      </c>
    </row>
    <row r="52" spans="1:12" x14ac:dyDescent="0.25">
      <c r="A52" s="326" t="s">
        <v>177</v>
      </c>
      <c r="B52" s="345" t="s">
        <v>160</v>
      </c>
      <c r="C52" s="107" t="s">
        <v>922</v>
      </c>
      <c r="D52" s="345" t="s">
        <v>160</v>
      </c>
      <c r="E52" s="335" t="s">
        <v>547</v>
      </c>
      <c r="F52" s="345" t="s">
        <v>160</v>
      </c>
      <c r="G52" s="345" t="s">
        <v>160</v>
      </c>
    </row>
    <row r="53" spans="1:12" x14ac:dyDescent="0.25">
      <c r="A53" s="338"/>
      <c r="B53" s="338"/>
      <c r="C53" s="338" t="s">
        <v>122</v>
      </c>
      <c r="D53" s="338"/>
      <c r="E53" s="338" t="s">
        <v>1004</v>
      </c>
      <c r="F53" s="338"/>
      <c r="G53" s="338"/>
    </row>
    <row r="54" spans="1:12" x14ac:dyDescent="0.25">
      <c r="A54" s="338"/>
      <c r="B54" s="338"/>
      <c r="C54" s="338"/>
      <c r="D54" s="338"/>
      <c r="E54" s="338"/>
      <c r="F54" s="338"/>
      <c r="G54" s="338"/>
    </row>
    <row r="55" spans="1:12" x14ac:dyDescent="0.25">
      <c r="A55" s="338"/>
      <c r="B55" s="338"/>
      <c r="C55" s="338"/>
      <c r="D55" s="338"/>
      <c r="E55" s="338"/>
      <c r="F55" s="338"/>
      <c r="G55" s="338"/>
    </row>
    <row r="56" spans="1:12" x14ac:dyDescent="0.25">
      <c r="A56" s="340"/>
      <c r="B56" s="340"/>
      <c r="C56" s="340"/>
      <c r="D56" s="340"/>
      <c r="E56" s="340"/>
      <c r="F56" s="340"/>
      <c r="G56" s="340"/>
    </row>
    <row r="57" spans="1:12" x14ac:dyDescent="0.25">
      <c r="A57" s="337">
        <f>G51+1</f>
        <v>45046</v>
      </c>
      <c r="B57" s="336">
        <f t="shared" ref="B57:G57" si="9">A57+1</f>
        <v>45047</v>
      </c>
      <c r="C57" s="336">
        <f t="shared" si="9"/>
        <v>45048</v>
      </c>
      <c r="D57" s="336">
        <f t="shared" si="9"/>
        <v>45049</v>
      </c>
      <c r="E57" s="336">
        <f t="shared" si="9"/>
        <v>45050</v>
      </c>
      <c r="F57" s="336">
        <f t="shared" si="9"/>
        <v>45051</v>
      </c>
      <c r="G57" s="336">
        <f t="shared" si="9"/>
        <v>45052</v>
      </c>
    </row>
    <row r="58" spans="1:12" x14ac:dyDescent="0.25">
      <c r="A58" s="345" t="s">
        <v>160</v>
      </c>
      <c r="B58" s="327" t="s">
        <v>942</v>
      </c>
      <c r="C58" s="345" t="s">
        <v>160</v>
      </c>
      <c r="D58" s="107" t="s">
        <v>922</v>
      </c>
      <c r="E58" s="345" t="s">
        <v>160</v>
      </c>
      <c r="F58" s="345" t="s">
        <v>160</v>
      </c>
      <c r="G58" s="345" t="s">
        <v>941</v>
      </c>
    </row>
    <row r="59" spans="1:12" x14ac:dyDescent="0.25">
      <c r="A59" s="329"/>
      <c r="B59" s="329"/>
      <c r="C59" s="329"/>
      <c r="D59" s="329" t="s">
        <v>943</v>
      </c>
      <c r="E59" s="329"/>
      <c r="F59" s="329"/>
      <c r="G59" s="329"/>
    </row>
    <row r="60" spans="1:12" x14ac:dyDescent="0.25">
      <c r="A60" s="329"/>
      <c r="B60" s="329"/>
      <c r="C60" s="329"/>
      <c r="D60" s="329"/>
      <c r="E60" s="329"/>
      <c r="F60" s="329"/>
      <c r="G60" s="329"/>
    </row>
    <row r="61" spans="1:12" x14ac:dyDescent="0.25">
      <c r="A61" s="329"/>
      <c r="B61" s="329"/>
      <c r="C61" s="329"/>
      <c r="D61" s="329"/>
      <c r="E61" s="329"/>
      <c r="F61" s="329"/>
      <c r="G61" s="329"/>
    </row>
    <row r="62" spans="1:12" x14ac:dyDescent="0.25">
      <c r="A62" s="330"/>
      <c r="B62" s="330"/>
      <c r="C62" s="330"/>
      <c r="D62" s="330"/>
      <c r="E62" s="330"/>
      <c r="F62" s="330"/>
      <c r="G62" s="330"/>
    </row>
    <row r="63" spans="1:12" x14ac:dyDescent="0.25">
      <c r="A63" s="337">
        <f>G57+1</f>
        <v>45053</v>
      </c>
      <c r="B63" s="336">
        <f t="shared" ref="B63:G63" si="10">A63+1</f>
        <v>45054</v>
      </c>
      <c r="C63" s="336">
        <f t="shared" si="10"/>
        <v>45055</v>
      </c>
      <c r="D63" s="336">
        <f t="shared" si="10"/>
        <v>45056</v>
      </c>
      <c r="E63" s="336">
        <f t="shared" si="10"/>
        <v>45057</v>
      </c>
      <c r="F63" s="336">
        <f t="shared" si="10"/>
        <v>45058</v>
      </c>
      <c r="G63" s="336">
        <f t="shared" si="10"/>
        <v>45059</v>
      </c>
    </row>
    <row r="64" spans="1:12" x14ac:dyDescent="0.25">
      <c r="A64" s="345" t="s">
        <v>160</v>
      </c>
      <c r="B64" s="345" t="s">
        <v>160</v>
      </c>
      <c r="C64" s="345" t="s">
        <v>160</v>
      </c>
      <c r="D64" s="345" t="s">
        <v>160</v>
      </c>
      <c r="E64" s="345" t="s">
        <v>160</v>
      </c>
      <c r="F64" s="335" t="s">
        <v>925</v>
      </c>
      <c r="G64" s="345" t="s">
        <v>160</v>
      </c>
    </row>
    <row r="65" spans="1:312" x14ac:dyDescent="0.25">
      <c r="A65" s="329"/>
      <c r="B65" s="329"/>
      <c r="C65" s="329"/>
      <c r="D65" s="329"/>
      <c r="E65" s="329"/>
      <c r="F65" s="329"/>
      <c r="G65" s="329"/>
    </row>
    <row r="66" spans="1:312" x14ac:dyDescent="0.25">
      <c r="A66" s="329"/>
      <c r="B66" s="329"/>
      <c r="C66" s="329"/>
      <c r="D66" s="329"/>
      <c r="E66" s="329"/>
      <c r="F66" s="329"/>
      <c r="G66" s="329"/>
    </row>
    <row r="67" spans="1:312" x14ac:dyDescent="0.25">
      <c r="A67" s="329"/>
      <c r="B67" s="329"/>
      <c r="C67" s="329"/>
      <c r="D67" s="329"/>
      <c r="E67" s="329"/>
      <c r="F67" s="329"/>
      <c r="G67" s="329"/>
    </row>
    <row r="68" spans="1:312" x14ac:dyDescent="0.25">
      <c r="A68" s="330"/>
      <c r="B68" s="330"/>
      <c r="C68" s="330"/>
      <c r="D68" s="330"/>
      <c r="E68" s="330"/>
      <c r="F68" s="330"/>
      <c r="G68" s="330"/>
    </row>
    <row r="80" spans="1:312" x14ac:dyDescent="0.25">
      <c r="KV80" t="s">
        <v>923</v>
      </c>
      <c r="KW80" t="s">
        <v>506</v>
      </c>
      <c r="KX80" t="s">
        <v>495</v>
      </c>
      <c r="KZ80" t="s">
        <v>924</v>
      </c>
    </row>
    <row r="81" spans="308:312" x14ac:dyDescent="0.25">
      <c r="KV81">
        <v>1</v>
      </c>
      <c r="KW81">
        <v>43</v>
      </c>
      <c r="KX81" s="334">
        <v>8.3333333333333329E-2</v>
      </c>
      <c r="KZ81">
        <f t="shared" ref="KZ81:KZ89" si="11">(KW81/3)*8</f>
        <v>114.66666666666667</v>
      </c>
    </row>
    <row r="82" spans="308:312" x14ac:dyDescent="0.25">
      <c r="KV82">
        <v>2</v>
      </c>
      <c r="KW82">
        <v>44</v>
      </c>
      <c r="KX82" s="334">
        <v>8.3333333333333329E-2</v>
      </c>
      <c r="KZ82">
        <f t="shared" si="11"/>
        <v>117.33333333333333</v>
      </c>
    </row>
    <row r="83" spans="308:312" x14ac:dyDescent="0.25">
      <c r="KV83">
        <v>3</v>
      </c>
      <c r="KW83">
        <v>44</v>
      </c>
      <c r="KX83" s="334">
        <v>8.3333333333333329E-2</v>
      </c>
      <c r="KZ83">
        <f t="shared" si="11"/>
        <v>117.33333333333333</v>
      </c>
    </row>
    <row r="84" spans="308:312" x14ac:dyDescent="0.25">
      <c r="KV84">
        <v>4</v>
      </c>
      <c r="KW84">
        <v>44</v>
      </c>
      <c r="KX84" s="334">
        <v>7.6388888888888895E-2</v>
      </c>
      <c r="KZ84">
        <f t="shared" si="11"/>
        <v>117.33333333333333</v>
      </c>
    </row>
    <row r="85" spans="308:312" x14ac:dyDescent="0.25">
      <c r="KV85">
        <v>5</v>
      </c>
      <c r="KW85">
        <v>44</v>
      </c>
      <c r="KX85" s="334">
        <v>6.9444444444444434E-2</v>
      </c>
      <c r="KZ85">
        <f t="shared" si="11"/>
        <v>117.33333333333333</v>
      </c>
    </row>
    <row r="86" spans="308:312" x14ac:dyDescent="0.25">
      <c r="KV86">
        <v>6</v>
      </c>
      <c r="KW86">
        <v>44</v>
      </c>
      <c r="KX86" s="334">
        <v>6.25E-2</v>
      </c>
      <c r="KZ86">
        <f t="shared" si="11"/>
        <v>117.33333333333333</v>
      </c>
    </row>
    <row r="87" spans="308:312" x14ac:dyDescent="0.25">
      <c r="KV87">
        <v>7</v>
      </c>
      <c r="KW87">
        <v>44</v>
      </c>
      <c r="KX87" s="334">
        <v>5.5555555555555552E-2</v>
      </c>
      <c r="KZ87">
        <f t="shared" si="11"/>
        <v>117.33333333333333</v>
      </c>
    </row>
    <row r="88" spans="308:312" x14ac:dyDescent="0.25">
      <c r="KV88">
        <v>8</v>
      </c>
      <c r="KW88">
        <v>44</v>
      </c>
      <c r="KX88" s="334">
        <v>4.8611111111111112E-2</v>
      </c>
      <c r="KZ88">
        <f t="shared" si="11"/>
        <v>117.33333333333333</v>
      </c>
    </row>
    <row r="89" spans="308:312" x14ac:dyDescent="0.25">
      <c r="KV89">
        <v>9</v>
      </c>
      <c r="KW89">
        <v>44.9</v>
      </c>
      <c r="KX89" s="334">
        <v>4.1666666666666664E-2</v>
      </c>
      <c r="KZ89">
        <f t="shared" si="11"/>
        <v>119.73333333333333</v>
      </c>
    </row>
    <row r="123" ht="1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26C9-AD20-4787-95FD-D13AD99326ED}">
  <dimension ref="A1:AY19"/>
  <sheetViews>
    <sheetView zoomScale="79" workbookViewId="0">
      <selection activeCell="B8" sqref="B8:Q8"/>
    </sheetView>
  </sheetViews>
  <sheetFormatPr defaultColWidth="8.85546875" defaultRowHeight="15" x14ac:dyDescent="0.25"/>
  <cols>
    <col min="1" max="1" width="10" style="369" bestFit="1" customWidth="1"/>
    <col min="2" max="51" width="4.5703125" style="369" customWidth="1"/>
    <col min="52" max="16384" width="8.85546875" style="369"/>
  </cols>
  <sheetData>
    <row r="1" spans="1:51" s="383" customFormat="1" ht="15.75" thickBot="1" x14ac:dyDescent="0.3">
      <c r="A1" s="387"/>
      <c r="B1" s="386"/>
      <c r="C1" s="400">
        <v>4.1666666666666664E-2</v>
      </c>
      <c r="D1" s="400"/>
      <c r="E1" s="400">
        <v>8.3333333333333301E-2</v>
      </c>
      <c r="F1" s="400"/>
      <c r="G1" s="400">
        <v>0.125</v>
      </c>
      <c r="H1" s="400"/>
      <c r="I1" s="400">
        <v>0.16666666666666699</v>
      </c>
      <c r="J1" s="400"/>
      <c r="K1" s="400">
        <v>0.20833333333333301</v>
      </c>
      <c r="L1" s="400"/>
      <c r="M1" s="400">
        <v>0.25</v>
      </c>
      <c r="N1" s="400"/>
      <c r="O1" s="400">
        <v>0.29166666666666702</v>
      </c>
      <c r="P1" s="400"/>
      <c r="Q1" s="400">
        <v>0.33333333333333298</v>
      </c>
      <c r="R1" s="400"/>
      <c r="S1" s="400">
        <v>0.375</v>
      </c>
      <c r="T1" s="400"/>
      <c r="U1" s="400">
        <v>0.41666666666666702</v>
      </c>
      <c r="V1" s="400"/>
      <c r="W1" s="400">
        <v>0.45833333333333298</v>
      </c>
      <c r="X1" s="400"/>
      <c r="Y1" s="400">
        <v>0.5</v>
      </c>
      <c r="Z1" s="400"/>
      <c r="AA1" s="400">
        <v>0.54166666666666696</v>
      </c>
      <c r="AB1" s="400"/>
      <c r="AC1" s="400">
        <v>0.58333333333333304</v>
      </c>
      <c r="AD1" s="400"/>
      <c r="AE1" s="400">
        <v>0.625</v>
      </c>
      <c r="AF1" s="400"/>
      <c r="AG1" s="400">
        <v>0.66666666666666696</v>
      </c>
      <c r="AH1" s="400"/>
      <c r="AI1" s="400">
        <v>0.70833333333333304</v>
      </c>
      <c r="AJ1" s="400"/>
      <c r="AK1" s="400">
        <v>0.75</v>
      </c>
      <c r="AL1" s="400"/>
      <c r="AM1" s="400">
        <v>0.79166666666666696</v>
      </c>
      <c r="AN1" s="400"/>
      <c r="AO1" s="400">
        <v>0.83333333333333304</v>
      </c>
      <c r="AP1" s="400"/>
      <c r="AQ1" s="400">
        <v>0.875</v>
      </c>
      <c r="AR1" s="400"/>
      <c r="AS1" s="400">
        <v>0.91666666666666596</v>
      </c>
      <c r="AT1" s="400"/>
      <c r="AU1" s="400">
        <v>0.95833333333333304</v>
      </c>
      <c r="AV1" s="400"/>
      <c r="AW1" s="385"/>
      <c r="AX1" s="384"/>
      <c r="AY1" s="384"/>
    </row>
    <row r="2" spans="1:51" s="380" customFormat="1" ht="39.6" customHeight="1" thickBot="1" x14ac:dyDescent="0.3">
      <c r="A2" s="378" t="s">
        <v>1</v>
      </c>
      <c r="B2" s="401" t="s">
        <v>90</v>
      </c>
      <c r="C2" s="402"/>
      <c r="D2" s="402"/>
      <c r="E2" s="402"/>
      <c r="F2" s="402"/>
      <c r="G2" s="402"/>
      <c r="H2" s="402"/>
      <c r="I2" s="402"/>
      <c r="J2" s="402"/>
      <c r="K2" s="402"/>
      <c r="L2" s="402"/>
      <c r="M2" s="402"/>
      <c r="N2" s="402"/>
      <c r="O2" s="402"/>
      <c r="P2" s="404" t="s">
        <v>1083</v>
      </c>
      <c r="Q2" s="404"/>
      <c r="R2" s="404"/>
      <c r="S2" s="403" t="s">
        <v>1085</v>
      </c>
      <c r="T2" s="403"/>
      <c r="U2" s="403"/>
      <c r="V2" s="403"/>
      <c r="W2" s="403"/>
      <c r="X2" s="403"/>
      <c r="Y2" s="406" t="s">
        <v>1080</v>
      </c>
      <c r="Z2" s="407"/>
      <c r="AA2" s="409" t="s">
        <v>1067</v>
      </c>
      <c r="AB2" s="409"/>
      <c r="AC2" s="409"/>
      <c r="AD2" s="409"/>
      <c r="AE2" s="409"/>
      <c r="AF2" s="409"/>
      <c r="AG2" s="409"/>
      <c r="AH2" s="409"/>
      <c r="AI2" s="409"/>
      <c r="AJ2" s="411"/>
      <c r="AK2" s="411"/>
      <c r="AL2" s="407" t="s">
        <v>1076</v>
      </c>
      <c r="AM2" s="407"/>
      <c r="AN2" s="410" t="s">
        <v>1086</v>
      </c>
      <c r="AO2" s="410"/>
      <c r="AP2" s="410"/>
      <c r="AQ2" s="411"/>
      <c r="AR2" s="412"/>
      <c r="AS2" s="402" t="s">
        <v>90</v>
      </c>
      <c r="AT2" s="402"/>
      <c r="AU2" s="402"/>
      <c r="AV2" s="402"/>
      <c r="AW2" s="408"/>
    </row>
    <row r="3" spans="1:51" s="380" customFormat="1" ht="39.6" customHeight="1" thickBot="1" x14ac:dyDescent="0.3">
      <c r="A3" s="378" t="s">
        <v>2</v>
      </c>
      <c r="B3" s="401" t="s">
        <v>90</v>
      </c>
      <c r="C3" s="402"/>
      <c r="D3" s="402"/>
      <c r="E3" s="402"/>
      <c r="F3" s="402"/>
      <c r="G3" s="402"/>
      <c r="H3" s="402"/>
      <c r="I3" s="402"/>
      <c r="J3" s="402"/>
      <c r="K3" s="402"/>
      <c r="L3" s="402"/>
      <c r="M3" s="403" t="s">
        <v>1085</v>
      </c>
      <c r="N3" s="403"/>
      <c r="O3" s="403"/>
      <c r="P3" s="403"/>
      <c r="Q3" s="403"/>
      <c r="R3" s="403"/>
      <c r="S3" s="376" t="s">
        <v>1077</v>
      </c>
      <c r="T3" s="405" t="s">
        <v>1067</v>
      </c>
      <c r="U3" s="405"/>
      <c r="V3" s="405"/>
      <c r="W3" s="405"/>
      <c r="X3" s="405"/>
      <c r="Y3" s="413" t="s">
        <v>1080</v>
      </c>
      <c r="Z3" s="413"/>
      <c r="AA3" s="405" t="s">
        <v>1067</v>
      </c>
      <c r="AB3" s="405"/>
      <c r="AC3" s="405"/>
      <c r="AD3" s="405"/>
      <c r="AE3" s="405"/>
      <c r="AF3" s="405"/>
      <c r="AG3" s="405"/>
      <c r="AH3" s="405"/>
      <c r="AI3" s="403" t="s">
        <v>1084</v>
      </c>
      <c r="AJ3" s="403"/>
      <c r="AK3" s="403"/>
      <c r="AL3" s="413" t="s">
        <v>1076</v>
      </c>
      <c r="AM3" s="413"/>
      <c r="AN3" s="414"/>
      <c r="AO3" s="414"/>
      <c r="AP3" s="414"/>
      <c r="AQ3" s="405" t="s">
        <v>1075</v>
      </c>
      <c r="AR3" s="405"/>
      <c r="AS3" s="405"/>
      <c r="AT3" s="405"/>
      <c r="AU3" s="402" t="s">
        <v>90</v>
      </c>
      <c r="AV3" s="402"/>
      <c r="AW3" s="408"/>
    </row>
    <row r="4" spans="1:51" s="380" customFormat="1" ht="39.6" customHeight="1" thickBot="1" x14ac:dyDescent="0.3">
      <c r="A4" s="378" t="s">
        <v>3</v>
      </c>
      <c r="B4" s="401" t="s">
        <v>90</v>
      </c>
      <c r="C4" s="402"/>
      <c r="D4" s="402"/>
      <c r="E4" s="402"/>
      <c r="F4" s="402"/>
      <c r="G4" s="402"/>
      <c r="H4" s="402"/>
      <c r="I4" s="402"/>
      <c r="J4" s="402"/>
      <c r="K4" s="402"/>
      <c r="L4" s="402"/>
      <c r="M4" s="402"/>
      <c r="N4" s="402"/>
      <c r="O4" s="402"/>
      <c r="P4" s="404" t="s">
        <v>1083</v>
      </c>
      <c r="Q4" s="404"/>
      <c r="R4" s="404"/>
      <c r="S4" s="403" t="s">
        <v>1078</v>
      </c>
      <c r="T4" s="403"/>
      <c r="U4" s="403"/>
      <c r="V4" s="403"/>
      <c r="W4" s="405" t="s">
        <v>1067</v>
      </c>
      <c r="X4" s="405"/>
      <c r="Y4" s="413" t="s">
        <v>1080</v>
      </c>
      <c r="Z4" s="413"/>
      <c r="AA4" s="404" t="s">
        <v>1067</v>
      </c>
      <c r="AB4" s="404"/>
      <c r="AC4" s="404"/>
      <c r="AD4" s="404"/>
      <c r="AE4" s="404"/>
      <c r="AF4" s="404"/>
      <c r="AG4" s="404"/>
      <c r="AH4" s="404"/>
      <c r="AI4" s="404"/>
      <c r="AJ4" s="414"/>
      <c r="AK4" s="414"/>
      <c r="AL4" s="413" t="s">
        <v>1076</v>
      </c>
      <c r="AM4" s="413"/>
      <c r="AN4" s="414"/>
      <c r="AO4" s="414"/>
      <c r="AP4" s="414"/>
      <c r="AQ4" s="405" t="s">
        <v>1075</v>
      </c>
      <c r="AR4" s="405"/>
      <c r="AS4" s="405"/>
      <c r="AT4" s="405"/>
      <c r="AU4" s="402" t="s">
        <v>90</v>
      </c>
      <c r="AV4" s="402"/>
      <c r="AW4" s="408"/>
    </row>
    <row r="5" spans="1:51" s="380" customFormat="1" ht="39.6" customHeight="1" thickBot="1" x14ac:dyDescent="0.3">
      <c r="A5" s="378" t="s">
        <v>4</v>
      </c>
      <c r="B5" s="401" t="s">
        <v>90</v>
      </c>
      <c r="C5" s="402"/>
      <c r="D5" s="402"/>
      <c r="E5" s="402"/>
      <c r="F5" s="402"/>
      <c r="G5" s="402"/>
      <c r="H5" s="402"/>
      <c r="I5" s="402"/>
      <c r="J5" s="402"/>
      <c r="K5" s="402"/>
      <c r="L5" s="402"/>
      <c r="M5" s="402"/>
      <c r="N5" s="402"/>
      <c r="O5" s="403" t="s">
        <v>1078</v>
      </c>
      <c r="P5" s="403"/>
      <c r="Q5" s="403"/>
      <c r="R5" s="403"/>
      <c r="S5" s="382" t="s">
        <v>1077</v>
      </c>
      <c r="T5" s="417" t="s">
        <v>1067</v>
      </c>
      <c r="U5" s="417"/>
      <c r="V5" s="417"/>
      <c r="W5" s="417"/>
      <c r="X5" s="417"/>
      <c r="Y5" s="407" t="s">
        <v>1080</v>
      </c>
      <c r="Z5" s="407"/>
      <c r="AA5" s="417" t="s">
        <v>1067</v>
      </c>
      <c r="AB5" s="417"/>
      <c r="AC5" s="417"/>
      <c r="AD5" s="417"/>
      <c r="AE5" s="417"/>
      <c r="AF5" s="417"/>
      <c r="AG5" s="417"/>
      <c r="AH5" s="417"/>
      <c r="AI5" s="417"/>
      <c r="AJ5" s="418" t="s">
        <v>1055</v>
      </c>
      <c r="AK5" s="418"/>
      <c r="AL5" s="407" t="s">
        <v>1076</v>
      </c>
      <c r="AM5" s="407"/>
      <c r="AN5" s="411"/>
      <c r="AO5" s="411"/>
      <c r="AP5" s="411"/>
      <c r="AQ5" s="411"/>
      <c r="AR5" s="411"/>
      <c r="AS5" s="415" t="s">
        <v>90</v>
      </c>
      <c r="AT5" s="415"/>
      <c r="AU5" s="415"/>
      <c r="AV5" s="415"/>
      <c r="AW5" s="416"/>
    </row>
    <row r="6" spans="1:51" s="380" customFormat="1" ht="39.6" customHeight="1" thickBot="1" x14ac:dyDescent="0.3">
      <c r="A6" s="378" t="s">
        <v>5</v>
      </c>
      <c r="B6" s="420" t="s">
        <v>90</v>
      </c>
      <c r="C6" s="415"/>
      <c r="D6" s="415"/>
      <c r="E6" s="415"/>
      <c r="F6" s="415"/>
      <c r="G6" s="415"/>
      <c r="H6" s="415"/>
      <c r="I6" s="415"/>
      <c r="J6" s="415"/>
      <c r="K6" s="415"/>
      <c r="L6" s="415"/>
      <c r="M6" s="415"/>
      <c r="N6" s="415"/>
      <c r="O6" s="418" t="s">
        <v>1078</v>
      </c>
      <c r="P6" s="418"/>
      <c r="Q6" s="418"/>
      <c r="R6" s="418"/>
      <c r="S6" s="381" t="s">
        <v>1077</v>
      </c>
      <c r="T6" s="417" t="s">
        <v>1067</v>
      </c>
      <c r="U6" s="417"/>
      <c r="V6" s="417"/>
      <c r="W6" s="417"/>
      <c r="X6" s="417"/>
      <c r="Y6" s="407" t="s">
        <v>1080</v>
      </c>
      <c r="Z6" s="407"/>
      <c r="AA6" s="417" t="s">
        <v>1067</v>
      </c>
      <c r="AB6" s="417"/>
      <c r="AC6" s="417"/>
      <c r="AD6" s="417"/>
      <c r="AE6" s="417"/>
      <c r="AF6" s="417"/>
      <c r="AG6" s="417"/>
      <c r="AH6" s="418" t="s">
        <v>1082</v>
      </c>
      <c r="AI6" s="418"/>
      <c r="AJ6" s="418"/>
      <c r="AK6" s="418"/>
      <c r="AL6" s="418"/>
      <c r="AM6" s="418"/>
      <c r="AN6" s="407" t="s">
        <v>1076</v>
      </c>
      <c r="AO6" s="407"/>
      <c r="AP6" s="411"/>
      <c r="AQ6" s="411"/>
      <c r="AR6" s="411"/>
      <c r="AS6" s="415" t="s">
        <v>90</v>
      </c>
      <c r="AT6" s="415"/>
      <c r="AU6" s="415"/>
      <c r="AV6" s="415"/>
      <c r="AW6" s="416"/>
    </row>
    <row r="7" spans="1:51" ht="39.4" customHeight="1" thickBot="1" x14ac:dyDescent="0.3">
      <c r="A7" s="378" t="s">
        <v>6</v>
      </c>
      <c r="B7" s="420" t="s">
        <v>90</v>
      </c>
      <c r="C7" s="415"/>
      <c r="D7" s="415"/>
      <c r="E7" s="415"/>
      <c r="F7" s="415"/>
      <c r="G7" s="415"/>
      <c r="H7" s="415"/>
      <c r="I7" s="415"/>
      <c r="J7" s="415"/>
      <c r="K7" s="415"/>
      <c r="L7" s="415"/>
      <c r="M7" s="415"/>
      <c r="N7" s="415"/>
      <c r="O7" s="419" t="s">
        <v>1081</v>
      </c>
      <c r="P7" s="419"/>
      <c r="Q7" s="419"/>
      <c r="R7" s="419"/>
      <c r="S7" s="419"/>
      <c r="T7" s="379" t="s">
        <v>1077</v>
      </c>
      <c r="U7" s="370"/>
      <c r="V7" s="370"/>
      <c r="W7" s="370"/>
      <c r="X7" s="370"/>
      <c r="Y7" s="370"/>
      <c r="Z7" s="413" t="s">
        <v>1080</v>
      </c>
      <c r="AA7" s="413"/>
      <c r="AB7" s="370"/>
      <c r="AC7" s="370"/>
      <c r="AD7" s="370"/>
      <c r="AE7" s="370"/>
      <c r="AF7" s="370"/>
      <c r="AG7" s="370"/>
      <c r="AH7" s="370"/>
      <c r="AI7" s="370"/>
      <c r="AJ7" s="370"/>
      <c r="AK7" s="370"/>
      <c r="AL7" s="413" t="s">
        <v>1076</v>
      </c>
      <c r="AM7" s="413"/>
      <c r="AN7" s="414"/>
      <c r="AO7" s="414"/>
      <c r="AP7" s="414"/>
      <c r="AQ7" s="405" t="s">
        <v>1075</v>
      </c>
      <c r="AR7" s="405"/>
      <c r="AS7" s="405"/>
      <c r="AT7" s="402" t="s">
        <v>90</v>
      </c>
      <c r="AU7" s="402"/>
      <c r="AV7" s="402"/>
      <c r="AW7" s="408"/>
    </row>
    <row r="8" spans="1:51" ht="39.4" customHeight="1" thickBot="1" x14ac:dyDescent="0.3">
      <c r="A8" s="378" t="s">
        <v>0</v>
      </c>
      <c r="B8" s="401" t="s">
        <v>90</v>
      </c>
      <c r="C8" s="402"/>
      <c r="D8" s="402"/>
      <c r="E8" s="402"/>
      <c r="F8" s="402"/>
      <c r="G8" s="402"/>
      <c r="H8" s="402"/>
      <c r="I8" s="402"/>
      <c r="J8" s="402"/>
      <c r="K8" s="402"/>
      <c r="L8" s="402"/>
      <c r="M8" s="402"/>
      <c r="N8" s="402"/>
      <c r="O8" s="402"/>
      <c r="P8" s="402"/>
      <c r="Q8" s="402"/>
      <c r="R8" s="376" t="s">
        <v>1077</v>
      </c>
      <c r="S8" s="377"/>
      <c r="T8" s="421" t="s">
        <v>1079</v>
      </c>
      <c r="U8" s="421"/>
      <c r="V8" s="421"/>
      <c r="W8" s="403" t="s">
        <v>1078</v>
      </c>
      <c r="X8" s="403"/>
      <c r="Y8" s="403"/>
      <c r="Z8" s="403"/>
      <c r="AA8" s="376" t="s">
        <v>1077</v>
      </c>
      <c r="AB8" s="370"/>
      <c r="AC8" s="370"/>
      <c r="AD8" s="370"/>
      <c r="AE8" s="370"/>
      <c r="AF8" s="370"/>
      <c r="AG8" s="370"/>
      <c r="AH8" s="370"/>
      <c r="AI8" s="370"/>
      <c r="AJ8" s="370"/>
      <c r="AK8" s="370"/>
      <c r="AL8" s="413" t="s">
        <v>1076</v>
      </c>
      <c r="AM8" s="413"/>
      <c r="AN8" s="414"/>
      <c r="AO8" s="414"/>
      <c r="AP8" s="414"/>
      <c r="AQ8" s="405" t="s">
        <v>1075</v>
      </c>
      <c r="AR8" s="405"/>
      <c r="AS8" s="405"/>
      <c r="AT8" s="402" t="s">
        <v>90</v>
      </c>
      <c r="AU8" s="402"/>
      <c r="AV8" s="402"/>
      <c r="AW8" s="408"/>
    </row>
    <row r="16" spans="1:51" x14ac:dyDescent="0.25">
      <c r="Y16" s="369" t="s">
        <v>1074</v>
      </c>
      <c r="Z16" s="369" t="s">
        <v>1073</v>
      </c>
      <c r="AA16" s="369" t="s">
        <v>1072</v>
      </c>
    </row>
    <row r="17" spans="6:27" x14ac:dyDescent="0.25">
      <c r="X17" s="369" t="s">
        <v>1071</v>
      </c>
      <c r="Y17" s="369">
        <v>59</v>
      </c>
      <c r="Z17" s="369">
        <f>59/168</f>
        <v>0.35119047619047616</v>
      </c>
      <c r="AA17" s="369">
        <v>9</v>
      </c>
    </row>
    <row r="18" spans="6:27" ht="15.75" thickBot="1" x14ac:dyDescent="0.3">
      <c r="X18" s="369" t="s">
        <v>1070</v>
      </c>
      <c r="Y18" s="369">
        <v>109</v>
      </c>
      <c r="Z18" s="369">
        <f>109/168</f>
        <v>0.64880952380952384</v>
      </c>
      <c r="AA18" s="369">
        <v>10</v>
      </c>
    </row>
    <row r="19" spans="6:27" ht="15.75" thickBot="1" x14ac:dyDescent="0.3">
      <c r="F19" s="375" t="s">
        <v>1069</v>
      </c>
      <c r="G19" s="371"/>
      <c r="H19" s="374" t="s">
        <v>1068</v>
      </c>
      <c r="I19" s="371"/>
      <c r="J19" s="373" t="s">
        <v>90</v>
      </c>
      <c r="K19" s="371"/>
      <c r="L19" s="372" t="s">
        <v>104</v>
      </c>
      <c r="M19" s="371"/>
      <c r="N19" s="370" t="s">
        <v>1067</v>
      </c>
    </row>
  </sheetData>
  <mergeCells count="86">
    <mergeCell ref="AT7:AW7"/>
    <mergeCell ref="T8:V8"/>
    <mergeCell ref="W8:Z8"/>
    <mergeCell ref="AQ7:AS7"/>
    <mergeCell ref="AL8:AM8"/>
    <mergeCell ref="AN7:AP7"/>
    <mergeCell ref="AN8:AP8"/>
    <mergeCell ref="AQ8:AS8"/>
    <mergeCell ref="AT8:AW8"/>
    <mergeCell ref="AN5:AR5"/>
    <mergeCell ref="O7:S7"/>
    <mergeCell ref="Z7:AA7"/>
    <mergeCell ref="AL7:AM7"/>
    <mergeCell ref="B8:Q8"/>
    <mergeCell ref="B6:N6"/>
    <mergeCell ref="O6:R6"/>
    <mergeCell ref="T6:X6"/>
    <mergeCell ref="B7:N7"/>
    <mergeCell ref="AS5:AW5"/>
    <mergeCell ref="AP6:AR6"/>
    <mergeCell ref="AS6:AW6"/>
    <mergeCell ref="B5:N5"/>
    <mergeCell ref="S4:V4"/>
    <mergeCell ref="T5:X5"/>
    <mergeCell ref="Y5:Z5"/>
    <mergeCell ref="AL5:AM5"/>
    <mergeCell ref="W4:X4"/>
    <mergeCell ref="O5:R5"/>
    <mergeCell ref="Y6:Z6"/>
    <mergeCell ref="AA6:AG6"/>
    <mergeCell ref="AH6:AM6"/>
    <mergeCell ref="AN6:AO6"/>
    <mergeCell ref="AA5:AI5"/>
    <mergeCell ref="AJ5:AK5"/>
    <mergeCell ref="AU3:AW3"/>
    <mergeCell ref="B4:O4"/>
    <mergeCell ref="P4:R4"/>
    <mergeCell ref="Y4:Z4"/>
    <mergeCell ref="AA4:AI4"/>
    <mergeCell ref="AJ4:AK4"/>
    <mergeCell ref="AL4:AM4"/>
    <mergeCell ref="T3:X3"/>
    <mergeCell ref="Y3:Z3"/>
    <mergeCell ref="AQ4:AT4"/>
    <mergeCell ref="AU4:AW4"/>
    <mergeCell ref="AN4:AP4"/>
    <mergeCell ref="AL3:AM3"/>
    <mergeCell ref="AN3:AP3"/>
    <mergeCell ref="AQ3:AT3"/>
    <mergeCell ref="AU1:AV1"/>
    <mergeCell ref="AS2:AW2"/>
    <mergeCell ref="AA2:AI2"/>
    <mergeCell ref="AL2:AM2"/>
    <mergeCell ref="AN2:AP2"/>
    <mergeCell ref="AJ2:AK2"/>
    <mergeCell ref="AQ2:AR2"/>
    <mergeCell ref="AM1:AN1"/>
    <mergeCell ref="AO1:AP1"/>
    <mergeCell ref="AQ1:AR1"/>
    <mergeCell ref="AS1:AT1"/>
    <mergeCell ref="S1:T1"/>
    <mergeCell ref="U1:V1"/>
    <mergeCell ref="AI3:AK3"/>
    <mergeCell ref="AA3:AH3"/>
    <mergeCell ref="Y2:Z2"/>
    <mergeCell ref="AA1:AB1"/>
    <mergeCell ref="AC1:AD1"/>
    <mergeCell ref="AE1:AF1"/>
    <mergeCell ref="AG1:AH1"/>
    <mergeCell ref="AI1:AJ1"/>
    <mergeCell ref="AK1:AL1"/>
    <mergeCell ref="W1:X1"/>
    <mergeCell ref="Y1:Z1"/>
    <mergeCell ref="S2:X2"/>
    <mergeCell ref="M1:N1"/>
    <mergeCell ref="B3:L3"/>
    <mergeCell ref="M3:R3"/>
    <mergeCell ref="B2:O2"/>
    <mergeCell ref="P2:R2"/>
    <mergeCell ref="C1:D1"/>
    <mergeCell ref="E1:F1"/>
    <mergeCell ref="G1:H1"/>
    <mergeCell ref="I1:J1"/>
    <mergeCell ref="K1:L1"/>
    <mergeCell ref="O1:P1"/>
    <mergeCell ref="Q1:R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AD19-B7AB-4724-BA0E-6AC52F557859}">
  <dimension ref="A1:KU123"/>
  <sheetViews>
    <sheetView topLeftCell="A54" zoomScale="110" zoomScaleNormal="110" workbookViewId="0">
      <selection activeCell="A70" sqref="A70"/>
    </sheetView>
  </sheetViews>
  <sheetFormatPr defaultRowHeight="15.75" x14ac:dyDescent="0.25"/>
  <cols>
    <col min="1" max="1" width="18.28515625" customWidth="1"/>
    <col min="2" max="2" width="18.140625" customWidth="1"/>
    <col min="3" max="3" width="18" customWidth="1"/>
    <col min="4" max="7" width="18.28515625" customWidth="1"/>
    <col min="8" max="8" width="8.140625" style="358" customWidth="1"/>
    <col min="9" max="9" width="18.7109375" customWidth="1"/>
    <col min="12" max="12" width="9.140625" style="28"/>
  </cols>
  <sheetData>
    <row r="1" spans="1:12" ht="20.25" customHeight="1" x14ac:dyDescent="0.25"/>
    <row r="2" spans="1:12" ht="20.25" customHeight="1" x14ac:dyDescent="0.25">
      <c r="A2" s="325" t="s">
        <v>21</v>
      </c>
      <c r="B2" s="325" t="s">
        <v>22</v>
      </c>
      <c r="C2" s="325" t="s">
        <v>23</v>
      </c>
      <c r="D2" s="325" t="s">
        <v>24</v>
      </c>
      <c r="E2" s="325" t="s">
        <v>25</v>
      </c>
      <c r="F2" s="325" t="s">
        <v>26</v>
      </c>
      <c r="G2" s="325" t="s">
        <v>27</v>
      </c>
    </row>
    <row r="3" spans="1:12" ht="14.45" customHeight="1" x14ac:dyDescent="0.25">
      <c r="A3" s="336">
        <v>45075</v>
      </c>
      <c r="B3" s="336">
        <f t="shared" ref="B3:G3" si="0">A3+1</f>
        <v>45076</v>
      </c>
      <c r="C3" s="336">
        <f t="shared" si="0"/>
        <v>45077</v>
      </c>
      <c r="D3" s="336">
        <f t="shared" si="0"/>
        <v>45078</v>
      </c>
      <c r="E3" s="336">
        <f t="shared" si="0"/>
        <v>45079</v>
      </c>
      <c r="F3" s="336">
        <f t="shared" si="0"/>
        <v>45080</v>
      </c>
      <c r="G3" s="336">
        <f t="shared" si="0"/>
        <v>45081</v>
      </c>
      <c r="L3" s="28">
        <v>45</v>
      </c>
    </row>
    <row r="4" spans="1:12" x14ac:dyDescent="0.25">
      <c r="A4" s="345" t="s">
        <v>160</v>
      </c>
      <c r="B4" s="345" t="s">
        <v>160</v>
      </c>
      <c r="C4" s="345" t="s">
        <v>160</v>
      </c>
      <c r="D4" s="345" t="s">
        <v>160</v>
      </c>
      <c r="E4" s="345" t="s">
        <v>160</v>
      </c>
      <c r="F4" s="326" t="s">
        <v>177</v>
      </c>
      <c r="G4" s="345" t="s">
        <v>160</v>
      </c>
      <c r="H4" s="358">
        <f>SUM(A8:G8)</f>
        <v>45</v>
      </c>
    </row>
    <row r="5" spans="1:12" x14ac:dyDescent="0.25">
      <c r="A5" s="346" t="s">
        <v>1028</v>
      </c>
      <c r="B5" s="338"/>
      <c r="C5" s="339"/>
      <c r="D5" s="346" t="s">
        <v>1028</v>
      </c>
      <c r="E5" s="339"/>
      <c r="F5" s="338"/>
      <c r="G5" s="341"/>
    </row>
    <row r="6" spans="1:12" x14ac:dyDescent="0.25">
      <c r="A6" s="338"/>
      <c r="B6" s="338"/>
      <c r="C6" s="339"/>
      <c r="D6" s="338"/>
      <c r="E6" s="342"/>
      <c r="F6" s="338"/>
      <c r="G6" s="338"/>
    </row>
    <row r="7" spans="1:12" x14ac:dyDescent="0.25">
      <c r="A7" s="338"/>
      <c r="B7" s="338"/>
      <c r="C7" s="338"/>
      <c r="D7" s="338"/>
      <c r="E7" s="338"/>
      <c r="F7" s="338"/>
      <c r="G7" s="338"/>
    </row>
    <row r="8" spans="1:12" x14ac:dyDescent="0.25">
      <c r="A8" s="340">
        <v>6.7</v>
      </c>
      <c r="B8" s="340">
        <v>6</v>
      </c>
      <c r="C8" s="340">
        <v>6.3</v>
      </c>
      <c r="D8" s="340">
        <v>5.8</v>
      </c>
      <c r="E8" s="340">
        <v>5</v>
      </c>
      <c r="F8" s="340">
        <v>9</v>
      </c>
      <c r="G8" s="340">
        <v>6.2</v>
      </c>
    </row>
    <row r="9" spans="1:12" x14ac:dyDescent="0.25">
      <c r="A9" s="337">
        <f>G3+1</f>
        <v>45082</v>
      </c>
      <c r="B9" s="336">
        <f t="shared" ref="B9:G9" si="1">A9+1</f>
        <v>45083</v>
      </c>
      <c r="C9" s="336">
        <f t="shared" si="1"/>
        <v>45084</v>
      </c>
      <c r="D9" s="336">
        <f t="shared" si="1"/>
        <v>45085</v>
      </c>
      <c r="E9" s="336">
        <f t="shared" si="1"/>
        <v>45086</v>
      </c>
      <c r="F9" s="336">
        <f t="shared" si="1"/>
        <v>45087</v>
      </c>
      <c r="G9" s="336">
        <f t="shared" si="1"/>
        <v>45088</v>
      </c>
      <c r="L9" s="28">
        <v>50</v>
      </c>
    </row>
    <row r="10" spans="1:12" ht="15.75" customHeight="1" x14ac:dyDescent="0.25">
      <c r="A10" s="345" t="s">
        <v>160</v>
      </c>
      <c r="B10" s="345" t="s">
        <v>1016</v>
      </c>
      <c r="C10" s="345" t="s">
        <v>160</v>
      </c>
      <c r="D10" s="345" t="s">
        <v>160</v>
      </c>
      <c r="E10" s="345" t="s">
        <v>160</v>
      </c>
      <c r="F10" s="326" t="s">
        <v>177</v>
      </c>
      <c r="G10" s="345" t="s">
        <v>160</v>
      </c>
      <c r="H10" s="358">
        <f>SUM(A14:G14)</f>
        <v>50</v>
      </c>
    </row>
    <row r="11" spans="1:12" x14ac:dyDescent="0.25">
      <c r="A11" s="338"/>
      <c r="B11" s="346"/>
      <c r="C11" s="339" t="s">
        <v>1027</v>
      </c>
      <c r="D11" s="346" t="s">
        <v>1010</v>
      </c>
      <c r="E11" s="342" t="s">
        <v>1015</v>
      </c>
      <c r="F11" s="338"/>
      <c r="G11" s="341"/>
    </row>
    <row r="12" spans="1:12" x14ac:dyDescent="0.25">
      <c r="A12" s="338"/>
      <c r="B12" s="338"/>
      <c r="C12" s="339"/>
      <c r="D12" s="338"/>
      <c r="E12" s="342"/>
      <c r="F12" s="338"/>
      <c r="G12" s="338"/>
    </row>
    <row r="13" spans="1:12" x14ac:dyDescent="0.25">
      <c r="A13" s="338"/>
      <c r="B13" s="338"/>
      <c r="C13" s="338"/>
      <c r="D13" s="338"/>
      <c r="E13" s="338"/>
      <c r="F13" s="338"/>
      <c r="G13" s="338"/>
    </row>
    <row r="14" spans="1:12" x14ac:dyDescent="0.25">
      <c r="A14" s="340">
        <v>6.5</v>
      </c>
      <c r="B14" s="340">
        <v>8</v>
      </c>
      <c r="C14" s="340">
        <v>7.5</v>
      </c>
      <c r="D14" s="340">
        <v>6</v>
      </c>
      <c r="E14" s="340">
        <v>6</v>
      </c>
      <c r="F14" s="340">
        <v>10</v>
      </c>
      <c r="G14" s="340">
        <v>6</v>
      </c>
    </row>
    <row r="15" spans="1:12" ht="14.45" customHeight="1" x14ac:dyDescent="0.25">
      <c r="A15" s="337">
        <f>G9+1</f>
        <v>45089</v>
      </c>
      <c r="B15" s="336">
        <f t="shared" ref="B15:G15" si="2">A15+1</f>
        <v>45090</v>
      </c>
      <c r="C15" s="336">
        <f t="shared" si="2"/>
        <v>45091</v>
      </c>
      <c r="D15" s="336">
        <f t="shared" si="2"/>
        <v>45092</v>
      </c>
      <c r="E15" s="336">
        <f t="shared" si="2"/>
        <v>45093</v>
      </c>
      <c r="F15" s="336">
        <f t="shared" si="2"/>
        <v>45094</v>
      </c>
      <c r="G15" s="336">
        <f t="shared" si="2"/>
        <v>45095</v>
      </c>
      <c r="L15" s="28">
        <v>55</v>
      </c>
    </row>
    <row r="16" spans="1:12" x14ac:dyDescent="0.25">
      <c r="A16" s="345" t="s">
        <v>160</v>
      </c>
      <c r="B16" s="345" t="s">
        <v>1016</v>
      </c>
      <c r="C16" s="345" t="s">
        <v>160</v>
      </c>
      <c r="D16" s="345" t="s">
        <v>160</v>
      </c>
      <c r="E16" s="345" t="s">
        <v>1016</v>
      </c>
      <c r="F16" s="326" t="s">
        <v>177</v>
      </c>
      <c r="G16" s="345" t="s">
        <v>160</v>
      </c>
      <c r="H16" s="358">
        <f>SUM(A20:G20)</f>
        <v>55</v>
      </c>
    </row>
    <row r="17" spans="1:12" x14ac:dyDescent="0.25">
      <c r="A17" s="346" t="s">
        <v>1010</v>
      </c>
      <c r="B17" s="338" t="s">
        <v>1026</v>
      </c>
      <c r="C17" s="362" t="s">
        <v>1015</v>
      </c>
      <c r="D17" s="364" t="s">
        <v>1010</v>
      </c>
      <c r="E17" s="365" t="s">
        <v>1015</v>
      </c>
      <c r="F17" s="338" t="s">
        <v>1024</v>
      </c>
      <c r="G17" s="341"/>
    </row>
    <row r="18" spans="1:12" x14ac:dyDescent="0.25">
      <c r="A18" s="338"/>
      <c r="B18" s="338"/>
      <c r="C18" s="339"/>
      <c r="D18" s="338"/>
      <c r="E18" s="362" t="s">
        <v>1010</v>
      </c>
      <c r="F18" s="338"/>
      <c r="G18" s="338"/>
    </row>
    <row r="19" spans="1:12" x14ac:dyDescent="0.25">
      <c r="A19" s="338"/>
      <c r="B19" s="338"/>
      <c r="C19" s="338"/>
      <c r="D19" s="338"/>
      <c r="E19" s="338"/>
      <c r="F19" s="338"/>
      <c r="G19" s="338"/>
    </row>
    <row r="20" spans="1:12" x14ac:dyDescent="0.25">
      <c r="A20" s="340">
        <v>7</v>
      </c>
      <c r="B20" s="340">
        <v>10</v>
      </c>
      <c r="C20" s="340">
        <v>8</v>
      </c>
      <c r="D20" s="340">
        <v>7</v>
      </c>
      <c r="E20" s="340">
        <v>7</v>
      </c>
      <c r="F20" s="340">
        <v>10</v>
      </c>
      <c r="G20" s="340">
        <v>6</v>
      </c>
    </row>
    <row r="21" spans="1:12" x14ac:dyDescent="0.25">
      <c r="A21" s="337">
        <f>G15+1</f>
        <v>45096</v>
      </c>
      <c r="B21" s="336">
        <f t="shared" ref="B21:G21" si="3">A21+1</f>
        <v>45097</v>
      </c>
      <c r="C21" s="336">
        <f t="shared" si="3"/>
        <v>45098</v>
      </c>
      <c r="D21" s="336">
        <f t="shared" si="3"/>
        <v>45099</v>
      </c>
      <c r="E21" s="336">
        <f t="shared" si="3"/>
        <v>45100</v>
      </c>
      <c r="F21" s="336">
        <f t="shared" si="3"/>
        <v>45101</v>
      </c>
      <c r="G21" s="336">
        <f t="shared" si="3"/>
        <v>45102</v>
      </c>
      <c r="L21" s="28">
        <v>50</v>
      </c>
    </row>
    <row r="22" spans="1:12" x14ac:dyDescent="0.25">
      <c r="A22" s="367" t="s">
        <v>1089</v>
      </c>
      <c r="B22" s="326" t="s">
        <v>1012</v>
      </c>
      <c r="C22" s="345" t="s">
        <v>160</v>
      </c>
      <c r="D22" s="345" t="s">
        <v>160</v>
      </c>
      <c r="E22" s="345" t="s">
        <v>1016</v>
      </c>
      <c r="F22" s="326" t="s">
        <v>177</v>
      </c>
      <c r="G22" s="366" t="s">
        <v>1063</v>
      </c>
      <c r="H22" s="358">
        <f>SUM(A26:G26)</f>
        <v>50</v>
      </c>
    </row>
    <row r="23" spans="1:12" x14ac:dyDescent="0.25">
      <c r="A23" s="364" t="s">
        <v>1010</v>
      </c>
      <c r="B23" s="338" t="s">
        <v>1025</v>
      </c>
      <c r="C23" s="362" t="s">
        <v>1010</v>
      </c>
      <c r="D23" s="364" t="s">
        <v>1010</v>
      </c>
      <c r="E23" s="342" t="s">
        <v>1015</v>
      </c>
      <c r="F23" s="338"/>
      <c r="G23" s="341"/>
    </row>
    <row r="24" spans="1:12" x14ac:dyDescent="0.25">
      <c r="A24" s="338"/>
      <c r="B24" s="338"/>
      <c r="C24" s="339"/>
      <c r="D24" s="338"/>
      <c r="E24" s="342"/>
      <c r="F24" s="338"/>
      <c r="G24" s="338"/>
    </row>
    <row r="25" spans="1:12" x14ac:dyDescent="0.25">
      <c r="A25" s="338"/>
      <c r="B25" s="338"/>
      <c r="C25" s="338"/>
      <c r="D25" s="338"/>
      <c r="E25" s="338"/>
      <c r="F25" s="338"/>
      <c r="G25" s="338"/>
    </row>
    <row r="26" spans="1:12" x14ac:dyDescent="0.25">
      <c r="A26" s="340">
        <v>0</v>
      </c>
      <c r="B26" s="340">
        <v>14</v>
      </c>
      <c r="C26" s="340">
        <v>6</v>
      </c>
      <c r="D26" s="340">
        <v>3.7</v>
      </c>
      <c r="E26" s="340">
        <v>9</v>
      </c>
      <c r="F26" s="340">
        <v>11</v>
      </c>
      <c r="G26" s="340">
        <v>6.3</v>
      </c>
    </row>
    <row r="27" spans="1:12" x14ac:dyDescent="0.25">
      <c r="A27" s="337">
        <f>G21+1</f>
        <v>45103</v>
      </c>
      <c r="B27" s="336">
        <f t="shared" ref="B27:G27" si="4">A27+1</f>
        <v>45104</v>
      </c>
      <c r="C27" s="336">
        <f t="shared" si="4"/>
        <v>45105</v>
      </c>
      <c r="D27" s="336">
        <f t="shared" si="4"/>
        <v>45106</v>
      </c>
      <c r="E27" s="336">
        <f t="shared" si="4"/>
        <v>45107</v>
      </c>
      <c r="F27" s="336">
        <f t="shared" si="4"/>
        <v>45108</v>
      </c>
      <c r="G27" s="336">
        <f t="shared" si="4"/>
        <v>45109</v>
      </c>
      <c r="L27" s="28">
        <v>60</v>
      </c>
    </row>
    <row r="28" spans="1:12" x14ac:dyDescent="0.25">
      <c r="A28" s="345" t="s">
        <v>160</v>
      </c>
      <c r="B28" s="367" t="s">
        <v>1013</v>
      </c>
      <c r="C28" s="326" t="s">
        <v>1090</v>
      </c>
      <c r="D28" s="345" t="s">
        <v>160</v>
      </c>
      <c r="E28" s="345" t="s">
        <v>1016</v>
      </c>
      <c r="F28" s="326" t="s">
        <v>177</v>
      </c>
      <c r="G28" s="345" t="s">
        <v>160</v>
      </c>
      <c r="H28" s="358">
        <f>SUM(A32:G32)</f>
        <v>60</v>
      </c>
    </row>
    <row r="29" spans="1:12" x14ac:dyDescent="0.25">
      <c r="A29" s="364" t="s">
        <v>1010</v>
      </c>
      <c r="B29" s="388" t="s">
        <v>1022</v>
      </c>
      <c r="C29" s="389" t="s">
        <v>1022</v>
      </c>
      <c r="D29" s="364" t="s">
        <v>1010</v>
      </c>
      <c r="E29" s="342" t="s">
        <v>1015</v>
      </c>
      <c r="F29" s="338" t="s">
        <v>1024</v>
      </c>
      <c r="G29" s="341"/>
    </row>
    <row r="30" spans="1:12" x14ac:dyDescent="0.25">
      <c r="A30" s="338"/>
      <c r="B30" s="338"/>
      <c r="C30" s="339"/>
      <c r="D30" s="338"/>
      <c r="E30" s="342"/>
      <c r="F30" s="338"/>
      <c r="G30" s="341"/>
    </row>
    <row r="31" spans="1:12" x14ac:dyDescent="0.25">
      <c r="A31" s="338"/>
      <c r="B31" s="338"/>
      <c r="C31" s="338"/>
      <c r="D31" s="338"/>
      <c r="E31" s="338"/>
      <c r="F31" s="338"/>
      <c r="G31" s="338"/>
    </row>
    <row r="32" spans="1:12" x14ac:dyDescent="0.25">
      <c r="A32" s="340">
        <v>8</v>
      </c>
      <c r="B32" s="340"/>
      <c r="C32" s="340">
        <v>12</v>
      </c>
      <c r="D32" s="340">
        <v>8</v>
      </c>
      <c r="E32" s="340">
        <v>12</v>
      </c>
      <c r="F32" s="340">
        <v>12</v>
      </c>
      <c r="G32" s="340">
        <v>8</v>
      </c>
    </row>
    <row r="33" spans="1:12" x14ac:dyDescent="0.25">
      <c r="A33" s="337">
        <f>G27+1</f>
        <v>45110</v>
      </c>
      <c r="B33" s="336">
        <f t="shared" ref="B33:G33" si="5">A33+1</f>
        <v>45111</v>
      </c>
      <c r="C33" s="336">
        <f t="shared" si="5"/>
        <v>45112</v>
      </c>
      <c r="D33" s="336">
        <f t="shared" si="5"/>
        <v>45113</v>
      </c>
      <c r="E33" s="336">
        <f t="shared" si="5"/>
        <v>45114</v>
      </c>
      <c r="F33" s="336">
        <f t="shared" si="5"/>
        <v>45115</v>
      </c>
      <c r="G33" s="336">
        <f t="shared" si="5"/>
        <v>45116</v>
      </c>
      <c r="L33" s="28">
        <v>65</v>
      </c>
    </row>
    <row r="34" spans="1:12" x14ac:dyDescent="0.25">
      <c r="A34" s="345" t="s">
        <v>160</v>
      </c>
      <c r="B34" s="367" t="s">
        <v>1012</v>
      </c>
      <c r="C34" s="326" t="s">
        <v>1094</v>
      </c>
      <c r="D34" s="367" t="s">
        <v>160</v>
      </c>
      <c r="E34" s="345" t="s">
        <v>1093</v>
      </c>
      <c r="F34" s="391" t="s">
        <v>1095</v>
      </c>
      <c r="G34" s="345" t="s">
        <v>160</v>
      </c>
      <c r="H34" s="358">
        <f>SUM(A38:G38)</f>
        <v>40</v>
      </c>
    </row>
    <row r="35" spans="1:12" x14ac:dyDescent="0.25">
      <c r="A35" s="346" t="s">
        <v>1010</v>
      </c>
      <c r="B35" s="388" t="s">
        <v>1023</v>
      </c>
      <c r="C35" s="389" t="s">
        <v>1092</v>
      </c>
      <c r="D35" s="364" t="s">
        <v>1010</v>
      </c>
      <c r="E35" s="390" t="s">
        <v>1015</v>
      </c>
      <c r="F35" s="338"/>
      <c r="G35" s="341"/>
    </row>
    <row r="36" spans="1:12" x14ac:dyDescent="0.25">
      <c r="A36" s="338"/>
      <c r="B36" s="338"/>
      <c r="C36" s="339"/>
      <c r="D36" s="338"/>
      <c r="E36" s="342"/>
      <c r="F36" s="338"/>
      <c r="G36" s="338"/>
    </row>
    <row r="37" spans="1:12" x14ac:dyDescent="0.25">
      <c r="A37" s="338"/>
      <c r="B37" s="338"/>
      <c r="C37" s="338"/>
      <c r="D37" s="338"/>
      <c r="E37" s="338"/>
      <c r="F37" s="338"/>
      <c r="G37" s="338"/>
    </row>
    <row r="38" spans="1:12" x14ac:dyDescent="0.25">
      <c r="A38" s="340">
        <v>9</v>
      </c>
      <c r="B38" s="340"/>
      <c r="C38" s="340">
        <v>5.4</v>
      </c>
      <c r="D38" s="340"/>
      <c r="E38" s="340">
        <v>6.4</v>
      </c>
      <c r="F38" s="340">
        <v>9.1</v>
      </c>
      <c r="G38" s="340">
        <v>10.1</v>
      </c>
    </row>
    <row r="39" spans="1:12" ht="15" customHeight="1" x14ac:dyDescent="0.25">
      <c r="A39" s="337">
        <f>G33+1</f>
        <v>45117</v>
      </c>
      <c r="B39" s="336">
        <f t="shared" ref="B39:G39" si="6">A39+1</f>
        <v>45118</v>
      </c>
      <c r="C39" s="336">
        <f t="shared" si="6"/>
        <v>45119</v>
      </c>
      <c r="D39" s="336">
        <f t="shared" si="6"/>
        <v>45120</v>
      </c>
      <c r="E39" s="336">
        <f t="shared" si="6"/>
        <v>45121</v>
      </c>
      <c r="F39" s="336">
        <f t="shared" si="6"/>
        <v>45122</v>
      </c>
      <c r="G39" s="336">
        <f t="shared" si="6"/>
        <v>45123</v>
      </c>
      <c r="L39" s="28">
        <v>70</v>
      </c>
    </row>
    <row r="40" spans="1:12" x14ac:dyDescent="0.25">
      <c r="A40" s="345" t="s">
        <v>160</v>
      </c>
      <c r="B40" s="326" t="s">
        <v>1013</v>
      </c>
      <c r="C40" s="345" t="s">
        <v>160</v>
      </c>
      <c r="D40" s="345" t="s">
        <v>160</v>
      </c>
      <c r="E40" s="345" t="s">
        <v>1016</v>
      </c>
      <c r="F40" s="326" t="s">
        <v>177</v>
      </c>
      <c r="G40" s="345" t="s">
        <v>160</v>
      </c>
      <c r="H40" s="358">
        <f>SUM(A44:G44)</f>
        <v>73</v>
      </c>
    </row>
    <row r="41" spans="1:12" x14ac:dyDescent="0.25">
      <c r="A41" s="346" t="s">
        <v>1010</v>
      </c>
      <c r="B41" s="338" t="s">
        <v>1116</v>
      </c>
      <c r="C41" s="362" t="s">
        <v>1010</v>
      </c>
      <c r="D41" s="364" t="s">
        <v>1010</v>
      </c>
      <c r="E41" s="342" t="s">
        <v>1015</v>
      </c>
      <c r="F41" s="338"/>
      <c r="G41" s="341"/>
    </row>
    <row r="42" spans="1:12" x14ac:dyDescent="0.25">
      <c r="A42" s="338"/>
      <c r="B42" s="338"/>
      <c r="C42" s="338"/>
      <c r="D42" s="338"/>
      <c r="E42" s="338"/>
      <c r="F42" s="338"/>
      <c r="G42" s="338"/>
    </row>
    <row r="43" spans="1:12" x14ac:dyDescent="0.25">
      <c r="A43" s="338"/>
      <c r="B43" s="338"/>
      <c r="C43" s="338"/>
      <c r="D43" s="338"/>
      <c r="E43" s="338"/>
      <c r="F43" s="338"/>
      <c r="G43" s="338"/>
    </row>
    <row r="44" spans="1:12" x14ac:dyDescent="0.25">
      <c r="A44" s="340">
        <v>10</v>
      </c>
      <c r="B44" s="340">
        <v>14</v>
      </c>
      <c r="C44" s="340">
        <v>8.1</v>
      </c>
      <c r="D44" s="340">
        <v>8</v>
      </c>
      <c r="E44" s="340">
        <v>9.9</v>
      </c>
      <c r="F44" s="340">
        <v>13</v>
      </c>
      <c r="G44" s="340">
        <v>10</v>
      </c>
    </row>
    <row r="45" spans="1:12" ht="14.45" customHeight="1" x14ac:dyDescent="0.25">
      <c r="A45" s="337">
        <f>G39+1</f>
        <v>45124</v>
      </c>
      <c r="B45" s="336">
        <f t="shared" ref="B45:G45" si="7">A45+1</f>
        <v>45125</v>
      </c>
      <c r="C45" s="336">
        <f t="shared" si="7"/>
        <v>45126</v>
      </c>
      <c r="D45" s="336">
        <f t="shared" si="7"/>
        <v>45127</v>
      </c>
      <c r="E45" s="336">
        <f t="shared" si="7"/>
        <v>45128</v>
      </c>
      <c r="F45" s="336">
        <f t="shared" si="7"/>
        <v>45129</v>
      </c>
      <c r="G45" s="336">
        <f t="shared" si="7"/>
        <v>45130</v>
      </c>
      <c r="L45" s="28">
        <v>60</v>
      </c>
    </row>
    <row r="46" spans="1:12" x14ac:dyDescent="0.25">
      <c r="A46" s="367" t="s">
        <v>160</v>
      </c>
      <c r="B46" s="345" t="s">
        <v>1017</v>
      </c>
      <c r="C46" s="345" t="s">
        <v>160</v>
      </c>
      <c r="D46" s="345" t="s">
        <v>160</v>
      </c>
      <c r="E46" s="345" t="s">
        <v>1016</v>
      </c>
      <c r="F46" s="326" t="s">
        <v>177</v>
      </c>
      <c r="G46" s="345" t="s">
        <v>160</v>
      </c>
      <c r="H46" s="358">
        <f>SUM(A50:G50)</f>
        <v>68</v>
      </c>
    </row>
    <row r="47" spans="1:12" x14ac:dyDescent="0.25">
      <c r="A47" s="364" t="s">
        <v>1010</v>
      </c>
      <c r="B47" s="338" t="s">
        <v>1021</v>
      </c>
      <c r="C47" s="339"/>
      <c r="D47" s="346" t="s">
        <v>1010</v>
      </c>
      <c r="E47" s="342" t="s">
        <v>1015</v>
      </c>
      <c r="F47" s="338"/>
      <c r="G47" s="341"/>
    </row>
    <row r="48" spans="1:12" x14ac:dyDescent="0.25">
      <c r="A48" s="338"/>
      <c r="B48" s="338"/>
      <c r="C48" s="338"/>
      <c r="D48" s="338"/>
      <c r="E48" s="338"/>
      <c r="F48" s="338"/>
      <c r="G48" s="338"/>
    </row>
    <row r="49" spans="1:12" x14ac:dyDescent="0.25">
      <c r="A49" s="338"/>
      <c r="B49" s="338"/>
      <c r="C49" s="338"/>
      <c r="D49" s="338"/>
      <c r="E49" s="338"/>
      <c r="F49" s="338"/>
      <c r="G49" s="338"/>
    </row>
    <row r="50" spans="1:12" x14ac:dyDescent="0.25">
      <c r="A50" s="340"/>
      <c r="B50" s="340">
        <v>15</v>
      </c>
      <c r="C50" s="340">
        <v>10.1</v>
      </c>
      <c r="D50" s="340">
        <v>8.3000000000000007</v>
      </c>
      <c r="E50" s="340">
        <v>12.1</v>
      </c>
      <c r="F50" s="340">
        <v>13.5</v>
      </c>
      <c r="G50" s="340">
        <v>9</v>
      </c>
    </row>
    <row r="51" spans="1:12" ht="14.45" customHeight="1" x14ac:dyDescent="0.25">
      <c r="A51" s="337">
        <f>G45+1</f>
        <v>45131</v>
      </c>
      <c r="B51" s="336">
        <f t="shared" ref="B51:G51" si="8">A51+1</f>
        <v>45132</v>
      </c>
      <c r="C51" s="336">
        <f t="shared" si="8"/>
        <v>45133</v>
      </c>
      <c r="D51" s="336">
        <f t="shared" si="8"/>
        <v>45134</v>
      </c>
      <c r="E51" s="336">
        <f t="shared" si="8"/>
        <v>45135</v>
      </c>
      <c r="F51" s="336">
        <f t="shared" si="8"/>
        <v>45136</v>
      </c>
      <c r="G51" s="336">
        <f t="shared" si="8"/>
        <v>45137</v>
      </c>
      <c r="L51" s="28">
        <v>75</v>
      </c>
    </row>
    <row r="52" spans="1:12" x14ac:dyDescent="0.25">
      <c r="A52" s="345" t="s">
        <v>160</v>
      </c>
      <c r="B52" s="326" t="s">
        <v>1128</v>
      </c>
      <c r="C52" s="345" t="s">
        <v>1127</v>
      </c>
      <c r="D52" s="345" t="s">
        <v>160</v>
      </c>
      <c r="E52" s="345" t="s">
        <v>1016</v>
      </c>
      <c r="F52" s="326" t="s">
        <v>177</v>
      </c>
      <c r="G52" s="345" t="s">
        <v>160</v>
      </c>
      <c r="H52" s="358">
        <f>SUM(A56:G56)</f>
        <v>69.099999999999994</v>
      </c>
    </row>
    <row r="53" spans="1:12" x14ac:dyDescent="0.25">
      <c r="A53" s="346" t="s">
        <v>1010</v>
      </c>
      <c r="B53" s="388" t="s">
        <v>1020</v>
      </c>
      <c r="C53" s="339"/>
      <c r="D53" s="364" t="s">
        <v>1010</v>
      </c>
      <c r="E53" s="342" t="s">
        <v>1015</v>
      </c>
      <c r="F53" s="338" t="s">
        <v>1019</v>
      </c>
      <c r="G53" s="341"/>
    </row>
    <row r="54" spans="1:12" x14ac:dyDescent="0.25">
      <c r="A54" s="338"/>
      <c r="B54" s="338"/>
      <c r="C54" s="339"/>
      <c r="D54" s="338"/>
      <c r="E54" s="342"/>
      <c r="F54" s="392" t="s">
        <v>1129</v>
      </c>
      <c r="G54" s="393" t="s">
        <v>1130</v>
      </c>
    </row>
    <row r="55" spans="1:12" x14ac:dyDescent="0.25">
      <c r="A55" s="338"/>
      <c r="B55" s="338"/>
      <c r="C55" s="338"/>
      <c r="D55" s="338"/>
      <c r="E55" s="338"/>
      <c r="F55" s="338"/>
      <c r="G55" s="338"/>
    </row>
    <row r="56" spans="1:12" x14ac:dyDescent="0.25">
      <c r="A56" s="340">
        <v>10</v>
      </c>
      <c r="B56" s="340">
        <v>4.3</v>
      </c>
      <c r="C56" s="340">
        <v>10.1</v>
      </c>
      <c r="D56" s="340">
        <v>10.199999999999999</v>
      </c>
      <c r="E56" s="340">
        <v>10.5</v>
      </c>
      <c r="F56" s="340">
        <v>14</v>
      </c>
      <c r="G56" s="340">
        <v>10</v>
      </c>
    </row>
    <row r="57" spans="1:12" x14ac:dyDescent="0.25">
      <c r="A57" s="337">
        <f>G51+1</f>
        <v>45138</v>
      </c>
      <c r="B57" s="336">
        <f t="shared" ref="B57:G57" si="9">A57+1</f>
        <v>45139</v>
      </c>
      <c r="C57" s="336">
        <f t="shared" si="9"/>
        <v>45140</v>
      </c>
      <c r="D57" s="336">
        <f t="shared" si="9"/>
        <v>45141</v>
      </c>
      <c r="E57" s="336">
        <f t="shared" si="9"/>
        <v>45142</v>
      </c>
      <c r="F57" s="336">
        <f t="shared" si="9"/>
        <v>45143</v>
      </c>
      <c r="G57" s="336">
        <f t="shared" si="9"/>
        <v>45144</v>
      </c>
      <c r="L57" s="28">
        <v>75</v>
      </c>
    </row>
    <row r="58" spans="1:12" x14ac:dyDescent="0.25">
      <c r="A58" s="345" t="s">
        <v>160</v>
      </c>
      <c r="B58" s="326" t="s">
        <v>1013</v>
      </c>
      <c r="C58" s="345" t="s">
        <v>160</v>
      </c>
      <c r="D58" s="345" t="s">
        <v>160</v>
      </c>
      <c r="E58" s="326" t="s">
        <v>1012</v>
      </c>
      <c r="F58" s="326" t="s">
        <v>177</v>
      </c>
      <c r="G58" s="345" t="s">
        <v>160</v>
      </c>
      <c r="H58" s="358">
        <f>SUM(A62:G62)</f>
        <v>74.599999999999994</v>
      </c>
    </row>
    <row r="59" spans="1:12" x14ac:dyDescent="0.25">
      <c r="A59" s="346" t="s">
        <v>1010</v>
      </c>
      <c r="B59" s="338" t="s">
        <v>1117</v>
      </c>
      <c r="C59" s="339"/>
      <c r="D59" s="346" t="s">
        <v>1010</v>
      </c>
      <c r="E59" s="342" t="s">
        <v>1018</v>
      </c>
      <c r="F59" s="338"/>
      <c r="G59" s="341"/>
    </row>
    <row r="60" spans="1:12" x14ac:dyDescent="0.25">
      <c r="A60" s="338"/>
      <c r="B60" s="338"/>
      <c r="C60" s="338"/>
      <c r="D60" s="338"/>
      <c r="E60" s="338"/>
      <c r="F60" s="338"/>
      <c r="G60" s="338"/>
    </row>
    <row r="61" spans="1:12" x14ac:dyDescent="0.25">
      <c r="A61" s="338"/>
      <c r="B61" s="338"/>
      <c r="C61" s="338"/>
      <c r="D61" s="338"/>
      <c r="E61" s="338"/>
      <c r="F61" s="338"/>
      <c r="G61" s="338"/>
    </row>
    <row r="62" spans="1:12" x14ac:dyDescent="0.25">
      <c r="A62" s="340">
        <v>8</v>
      </c>
      <c r="B62" s="340">
        <v>14</v>
      </c>
      <c r="C62" s="340">
        <v>8</v>
      </c>
      <c r="D62" s="340">
        <v>6.3</v>
      </c>
      <c r="E62" s="340">
        <v>14.3</v>
      </c>
      <c r="F62" s="340">
        <v>14</v>
      </c>
      <c r="G62" s="340">
        <v>10</v>
      </c>
    </row>
    <row r="63" spans="1:12" x14ac:dyDescent="0.25">
      <c r="A63" s="337">
        <f>G57+1</f>
        <v>45145</v>
      </c>
      <c r="B63" s="336">
        <f t="shared" ref="B63:G63" si="10">A63+1</f>
        <v>45146</v>
      </c>
      <c r="C63" s="336">
        <f t="shared" si="10"/>
        <v>45147</v>
      </c>
      <c r="D63" s="336">
        <f t="shared" si="10"/>
        <v>45148</v>
      </c>
      <c r="E63" s="336">
        <f t="shared" si="10"/>
        <v>45149</v>
      </c>
      <c r="F63" s="336">
        <f t="shared" si="10"/>
        <v>45150</v>
      </c>
      <c r="G63" s="336">
        <f t="shared" si="10"/>
        <v>45151</v>
      </c>
      <c r="L63" s="28">
        <v>75</v>
      </c>
    </row>
    <row r="64" spans="1:12" x14ac:dyDescent="0.25">
      <c r="A64" s="345" t="s">
        <v>160</v>
      </c>
      <c r="B64" s="367" t="s">
        <v>160</v>
      </c>
      <c r="C64" s="345" t="s">
        <v>160</v>
      </c>
      <c r="D64" s="345" t="s">
        <v>160</v>
      </c>
      <c r="E64" s="345" t="s">
        <v>1016</v>
      </c>
      <c r="F64" s="326" t="s">
        <v>177</v>
      </c>
      <c r="G64" s="345" t="s">
        <v>160</v>
      </c>
      <c r="H64" s="358">
        <f>SUM(A68:G68)</f>
        <v>58.1</v>
      </c>
    </row>
    <row r="65" spans="1:307" x14ac:dyDescent="0.25">
      <c r="A65" s="360" t="s">
        <v>1010</v>
      </c>
      <c r="B65" s="364"/>
      <c r="D65" s="360" t="s">
        <v>1010</v>
      </c>
      <c r="E65" s="359"/>
      <c r="F65" s="338" t="s">
        <v>1014</v>
      </c>
      <c r="G65" s="4"/>
    </row>
    <row r="66" spans="1:307" x14ac:dyDescent="0.25">
      <c r="A66" s="329"/>
      <c r="B66" s="338"/>
      <c r="C66" s="329"/>
      <c r="D66" s="329"/>
      <c r="E66" s="329"/>
      <c r="F66" s="338"/>
      <c r="G66" s="329"/>
    </row>
    <row r="67" spans="1:307" x14ac:dyDescent="0.25">
      <c r="A67" s="329"/>
      <c r="B67" s="338"/>
      <c r="C67" s="329"/>
      <c r="D67" s="329"/>
      <c r="E67" s="329"/>
      <c r="F67" s="338"/>
      <c r="G67" s="329"/>
    </row>
    <row r="68" spans="1:307" x14ac:dyDescent="0.25">
      <c r="A68" s="330">
        <v>9</v>
      </c>
      <c r="B68" s="340"/>
      <c r="C68" s="330">
        <v>8</v>
      </c>
      <c r="D68" s="330">
        <v>10</v>
      </c>
      <c r="E68" s="330">
        <v>11</v>
      </c>
      <c r="F68" s="340">
        <v>10.1</v>
      </c>
      <c r="G68" s="330">
        <v>10</v>
      </c>
    </row>
    <row r="69" spans="1:307" x14ac:dyDescent="0.25">
      <c r="A69" s="337">
        <f>G63+1</f>
        <v>45152</v>
      </c>
      <c r="B69" s="336">
        <f t="shared" ref="B69:G69" si="11">A69+1</f>
        <v>45153</v>
      </c>
      <c r="C69" s="336">
        <f t="shared" si="11"/>
        <v>45154</v>
      </c>
      <c r="D69" s="336">
        <f t="shared" si="11"/>
        <v>45155</v>
      </c>
      <c r="E69" s="336">
        <f t="shared" si="11"/>
        <v>45156</v>
      </c>
      <c r="F69" s="336">
        <f t="shared" si="11"/>
        <v>45157</v>
      </c>
      <c r="G69" s="336">
        <f t="shared" si="11"/>
        <v>45158</v>
      </c>
      <c r="L69" s="28">
        <v>65</v>
      </c>
    </row>
    <row r="70" spans="1:307" x14ac:dyDescent="0.25">
      <c r="A70" s="345" t="s">
        <v>160</v>
      </c>
      <c r="B70" s="326" t="s">
        <v>1013</v>
      </c>
      <c r="C70" s="345" t="s">
        <v>160</v>
      </c>
      <c r="D70" s="345" t="s">
        <v>160</v>
      </c>
      <c r="E70" s="326" t="s">
        <v>1012</v>
      </c>
      <c r="F70" s="326" t="s">
        <v>177</v>
      </c>
      <c r="G70" s="345" t="s">
        <v>160</v>
      </c>
      <c r="H70" s="358">
        <f>SUM(A74:G74)</f>
        <v>70</v>
      </c>
    </row>
    <row r="71" spans="1:307" x14ac:dyDescent="0.25">
      <c r="A71" s="360" t="s">
        <v>1010</v>
      </c>
      <c r="B71" s="329" t="s">
        <v>1011</v>
      </c>
      <c r="D71" s="360" t="s">
        <v>1010</v>
      </c>
      <c r="E71" s="359" t="s">
        <v>1009</v>
      </c>
      <c r="F71" s="329" t="s">
        <v>1008</v>
      </c>
      <c r="G71" s="4"/>
    </row>
    <row r="72" spans="1:307" x14ac:dyDescent="0.25">
      <c r="A72" s="329"/>
      <c r="B72" s="329"/>
      <c r="C72" s="329"/>
      <c r="D72" s="329"/>
      <c r="E72" s="329"/>
      <c r="F72" s="329"/>
      <c r="G72" s="329"/>
    </row>
    <row r="73" spans="1:307" x14ac:dyDescent="0.25">
      <c r="A73" s="329"/>
      <c r="B73" s="329"/>
      <c r="C73" s="329"/>
      <c r="D73" s="329"/>
      <c r="E73" s="329"/>
      <c r="F73" s="329"/>
      <c r="G73" s="329"/>
    </row>
    <row r="74" spans="1:307" x14ac:dyDescent="0.25">
      <c r="A74" s="330">
        <v>8</v>
      </c>
      <c r="B74" s="330">
        <v>10</v>
      </c>
      <c r="C74" s="330">
        <v>8</v>
      </c>
      <c r="D74" s="330">
        <v>8</v>
      </c>
      <c r="E74" s="330">
        <v>15</v>
      </c>
      <c r="F74" s="330">
        <v>13</v>
      </c>
      <c r="G74" s="330">
        <v>8</v>
      </c>
    </row>
    <row r="75" spans="1:307" x14ac:dyDescent="0.25">
      <c r="A75" s="337"/>
      <c r="B75" s="336"/>
      <c r="C75" s="336"/>
      <c r="D75" s="336"/>
      <c r="E75" s="336"/>
      <c r="F75" s="336"/>
      <c r="G75" s="336"/>
    </row>
    <row r="76" spans="1:307" x14ac:dyDescent="0.25">
      <c r="H76" s="358">
        <f>SUM(H1:H65)</f>
        <v>642.80000000000007</v>
      </c>
    </row>
    <row r="80" spans="1:307" x14ac:dyDescent="0.25">
      <c r="KQ80" t="s">
        <v>923</v>
      </c>
      <c r="KR80" t="s">
        <v>506</v>
      </c>
      <c r="KS80" t="s">
        <v>495</v>
      </c>
      <c r="KU80" t="s">
        <v>924</v>
      </c>
    </row>
    <row r="81" spans="303:307" x14ac:dyDescent="0.25">
      <c r="KQ81">
        <v>1</v>
      </c>
      <c r="KR81">
        <v>43</v>
      </c>
      <c r="KS81" s="334">
        <v>8.3333333333333329E-2</v>
      </c>
      <c r="KU81">
        <f t="shared" ref="KU81:KU89" si="12">(KR81/3)*8</f>
        <v>114.66666666666667</v>
      </c>
    </row>
    <row r="82" spans="303:307" x14ac:dyDescent="0.25">
      <c r="KQ82">
        <v>2</v>
      </c>
      <c r="KR82">
        <v>44</v>
      </c>
      <c r="KS82" s="334">
        <v>8.3333333333333329E-2</v>
      </c>
      <c r="KU82">
        <f t="shared" si="12"/>
        <v>117.33333333333333</v>
      </c>
    </row>
    <row r="83" spans="303:307" x14ac:dyDescent="0.25">
      <c r="KQ83">
        <v>3</v>
      </c>
      <c r="KR83">
        <v>44</v>
      </c>
      <c r="KS83" s="334">
        <v>8.3333333333333329E-2</v>
      </c>
      <c r="KU83">
        <f t="shared" si="12"/>
        <v>117.33333333333333</v>
      </c>
    </row>
    <row r="84" spans="303:307" x14ac:dyDescent="0.25">
      <c r="KQ84">
        <v>4</v>
      </c>
      <c r="KR84">
        <v>44</v>
      </c>
      <c r="KS84" s="334">
        <v>7.6388888888888895E-2</v>
      </c>
      <c r="KU84">
        <f t="shared" si="12"/>
        <v>117.33333333333333</v>
      </c>
    </row>
    <row r="85" spans="303:307" x14ac:dyDescent="0.25">
      <c r="KQ85">
        <v>5</v>
      </c>
      <c r="KR85">
        <v>44</v>
      </c>
      <c r="KS85" s="334">
        <v>6.9444444444444434E-2</v>
      </c>
      <c r="KU85">
        <f t="shared" si="12"/>
        <v>117.33333333333333</v>
      </c>
    </row>
    <row r="86" spans="303:307" x14ac:dyDescent="0.25">
      <c r="KQ86">
        <v>6</v>
      </c>
      <c r="KR86">
        <v>44</v>
      </c>
      <c r="KS86" s="334">
        <v>6.25E-2</v>
      </c>
      <c r="KU86">
        <f t="shared" si="12"/>
        <v>117.33333333333333</v>
      </c>
    </row>
    <row r="87" spans="303:307" x14ac:dyDescent="0.25">
      <c r="KQ87">
        <v>7</v>
      </c>
      <c r="KR87">
        <v>44</v>
      </c>
      <c r="KS87" s="334">
        <v>5.5555555555555552E-2</v>
      </c>
      <c r="KU87">
        <f t="shared" si="12"/>
        <v>117.33333333333333</v>
      </c>
    </row>
    <row r="88" spans="303:307" x14ac:dyDescent="0.25">
      <c r="KQ88">
        <v>8</v>
      </c>
      <c r="KR88">
        <v>44</v>
      </c>
      <c r="KS88" s="334">
        <v>4.8611111111111112E-2</v>
      </c>
      <c r="KU88">
        <f t="shared" si="12"/>
        <v>117.33333333333333</v>
      </c>
    </row>
    <row r="89" spans="303:307" x14ac:dyDescent="0.25">
      <c r="KQ89">
        <v>9</v>
      </c>
      <c r="KR89">
        <v>44.9</v>
      </c>
      <c r="KS89" s="334">
        <v>4.1666666666666664E-2</v>
      </c>
      <c r="KU89">
        <f t="shared" si="12"/>
        <v>119.73333333333333</v>
      </c>
    </row>
    <row r="123" ht="1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pageSetUpPr fitToPage="1"/>
  </sheetPr>
  <dimension ref="A1:AC111"/>
  <sheetViews>
    <sheetView zoomScale="109" zoomScaleNormal="100" workbookViewId="0">
      <selection activeCell="W3" sqref="S3:X16"/>
    </sheetView>
  </sheetViews>
  <sheetFormatPr defaultColWidth="9.140625" defaultRowHeight="15" x14ac:dyDescent="0.25"/>
  <cols>
    <col min="1" max="1" width="8.140625" style="72" customWidth="1"/>
    <col min="2" max="2" width="2.140625" style="72" customWidth="1"/>
    <col min="3" max="3" width="8.140625" style="72" customWidth="1"/>
    <col min="4" max="4" width="20.140625" style="73" customWidth="1"/>
    <col min="5" max="5" width="7.140625" style="73" customWidth="1"/>
    <col min="6" max="8" width="8.140625" style="72" customWidth="1"/>
    <col min="9" max="9" width="5.5703125" style="95" customWidth="1"/>
    <col min="10" max="10" width="4.7109375" style="72" customWidth="1"/>
    <col min="11" max="24" width="8.5703125" customWidth="1"/>
    <col min="25" max="25" width="4.7109375" style="72" customWidth="1"/>
    <col min="27" max="27" width="11.42578125" customWidth="1"/>
    <col min="28" max="28" width="73.42578125" customWidth="1"/>
    <col min="30" max="16384" width="9.140625" style="72"/>
  </cols>
  <sheetData>
    <row r="1" spans="1:29" ht="13.5" customHeight="1" thickBot="1" x14ac:dyDescent="0.3">
      <c r="A1" s="438" t="s">
        <v>0</v>
      </c>
      <c r="B1" s="440" t="s">
        <v>20</v>
      </c>
      <c r="C1" s="442" t="s">
        <v>6</v>
      </c>
      <c r="D1" s="444" t="s">
        <v>109</v>
      </c>
      <c r="E1" s="87" t="s">
        <v>109</v>
      </c>
      <c r="F1" s="446" t="s">
        <v>235</v>
      </c>
      <c r="G1" s="446" t="s">
        <v>234</v>
      </c>
      <c r="H1" s="444" t="s">
        <v>87</v>
      </c>
      <c r="I1" s="436" t="s">
        <v>116</v>
      </c>
      <c r="J1" s="76"/>
      <c r="K1" s="456" t="s">
        <v>711</v>
      </c>
      <c r="L1" s="456"/>
      <c r="M1" s="456"/>
      <c r="N1" s="456"/>
      <c r="O1" s="456"/>
      <c r="P1" s="456"/>
      <c r="Q1" s="456"/>
      <c r="R1" s="456"/>
      <c r="S1" s="456"/>
      <c r="T1" s="456"/>
      <c r="U1" s="456"/>
      <c r="V1" s="456"/>
      <c r="W1" s="456"/>
      <c r="X1" s="456"/>
      <c r="Y1" s="76"/>
      <c r="Z1" t="s">
        <v>175</v>
      </c>
      <c r="AC1" t="s">
        <v>176</v>
      </c>
    </row>
    <row r="2" spans="1:29" ht="13.5" customHeight="1" x14ac:dyDescent="0.25">
      <c r="A2" s="439"/>
      <c r="B2" s="441"/>
      <c r="C2" s="443"/>
      <c r="D2" s="445"/>
      <c r="E2" s="86" t="s">
        <v>89</v>
      </c>
      <c r="F2" s="447"/>
      <c r="G2" s="447"/>
      <c r="H2" s="445"/>
      <c r="I2" s="437"/>
      <c r="J2" s="76"/>
      <c r="K2" s="457"/>
      <c r="L2" s="457"/>
      <c r="M2" s="457"/>
      <c r="N2" s="457"/>
      <c r="O2" s="457"/>
      <c r="P2" s="457"/>
      <c r="Q2" s="457"/>
      <c r="R2" s="457"/>
      <c r="S2" s="457"/>
      <c r="T2" s="457"/>
      <c r="U2" s="457"/>
      <c r="V2" s="457"/>
      <c r="W2" s="457"/>
      <c r="X2" s="457"/>
      <c r="Y2" s="76"/>
      <c r="AB2" s="277" t="s">
        <v>121</v>
      </c>
      <c r="AC2" t="s">
        <v>119</v>
      </c>
    </row>
    <row r="3" spans="1:29" ht="13.5" customHeight="1" x14ac:dyDescent="0.3">
      <c r="A3" s="83">
        <v>44927</v>
      </c>
      <c r="B3" s="79" t="s">
        <v>110</v>
      </c>
      <c r="C3" s="78">
        <v>44933</v>
      </c>
      <c r="D3" s="77"/>
      <c r="E3" s="82"/>
      <c r="F3" s="448" t="s">
        <v>509</v>
      </c>
      <c r="G3" s="221" t="s">
        <v>374</v>
      </c>
      <c r="H3" s="433" t="s">
        <v>111</v>
      </c>
      <c r="I3" s="94">
        <v>1</v>
      </c>
      <c r="J3" s="76"/>
      <c r="K3" s="458" t="s">
        <v>0</v>
      </c>
      <c r="L3" s="459"/>
      <c r="M3" s="458" t="s">
        <v>1</v>
      </c>
      <c r="N3" s="459"/>
      <c r="O3" s="458" t="s">
        <v>2</v>
      </c>
      <c r="P3" s="459"/>
      <c r="Q3" s="458" t="s">
        <v>3</v>
      </c>
      <c r="R3" s="459"/>
      <c r="S3" s="458" t="s">
        <v>4</v>
      </c>
      <c r="T3" s="459"/>
      <c r="U3" s="458" t="s">
        <v>5</v>
      </c>
      <c r="V3" s="459"/>
      <c r="W3" s="458" t="s">
        <v>6</v>
      </c>
      <c r="X3" s="459"/>
      <c r="Y3" s="76"/>
      <c r="Z3" t="s">
        <v>160</v>
      </c>
      <c r="AB3" s="277" t="s">
        <v>123</v>
      </c>
      <c r="AC3" t="s">
        <v>119</v>
      </c>
    </row>
    <row r="4" spans="1:29" ht="13.5" customHeight="1" x14ac:dyDescent="0.3">
      <c r="A4" s="80">
        <f t="shared" ref="A4:A35" si="0">A3+7</f>
        <v>44934</v>
      </c>
      <c r="B4" s="85" t="s">
        <v>110</v>
      </c>
      <c r="C4" s="84">
        <f t="shared" ref="C4:C35" si="1">C3+7</f>
        <v>44940</v>
      </c>
      <c r="D4" s="77" t="s">
        <v>546</v>
      </c>
      <c r="E4" s="82" t="s">
        <v>548</v>
      </c>
      <c r="F4" s="448"/>
      <c r="G4" s="221" t="s">
        <v>374</v>
      </c>
      <c r="H4" s="433"/>
      <c r="I4" s="94">
        <f t="shared" ref="I4:I35" si="2">I3+1</f>
        <v>2</v>
      </c>
      <c r="J4" s="76"/>
      <c r="K4" s="460"/>
      <c r="L4" s="461"/>
      <c r="M4" s="460"/>
      <c r="N4" s="461"/>
      <c r="O4" s="460"/>
      <c r="P4" s="461"/>
      <c r="Q4" s="460"/>
      <c r="R4" s="461"/>
      <c r="S4" s="460"/>
      <c r="T4" s="461"/>
      <c r="U4" s="460"/>
      <c r="V4" s="461"/>
      <c r="W4" s="460"/>
      <c r="X4" s="461"/>
      <c r="Y4" s="76"/>
      <c r="Z4" s="99"/>
    </row>
    <row r="5" spans="1:29" ht="13.5" customHeight="1" x14ac:dyDescent="0.3">
      <c r="A5" s="80">
        <f t="shared" si="0"/>
        <v>44941</v>
      </c>
      <c r="B5" s="85" t="s">
        <v>110</v>
      </c>
      <c r="C5" s="84">
        <f t="shared" si="1"/>
        <v>44947</v>
      </c>
      <c r="D5" s="77" t="s">
        <v>547</v>
      </c>
      <c r="E5" s="82" t="s">
        <v>548</v>
      </c>
      <c r="F5" s="448"/>
      <c r="G5" s="221" t="s">
        <v>374</v>
      </c>
      <c r="H5" s="433"/>
      <c r="I5" s="94">
        <f t="shared" si="2"/>
        <v>3</v>
      </c>
      <c r="J5" s="76"/>
      <c r="K5" s="462" t="s">
        <v>775</v>
      </c>
      <c r="L5" s="463"/>
      <c r="M5" s="464" t="s">
        <v>765</v>
      </c>
      <c r="N5" s="465"/>
      <c r="O5" s="489" t="s">
        <v>767</v>
      </c>
      <c r="P5" s="490"/>
      <c r="Q5" s="468" t="s">
        <v>769</v>
      </c>
      <c r="R5" s="469"/>
      <c r="S5" s="466" t="s">
        <v>770</v>
      </c>
      <c r="T5" s="467"/>
      <c r="U5" s="491" t="s">
        <v>772</v>
      </c>
      <c r="V5" s="492"/>
      <c r="W5" s="468" t="s">
        <v>144</v>
      </c>
      <c r="X5" s="469"/>
      <c r="Y5" s="76"/>
      <c r="Z5" t="s">
        <v>177</v>
      </c>
      <c r="AB5" s="100" t="s">
        <v>127</v>
      </c>
      <c r="AC5" t="s">
        <v>178</v>
      </c>
    </row>
    <row r="6" spans="1:29" ht="13.5" customHeight="1" x14ac:dyDescent="0.3">
      <c r="A6" s="80">
        <f t="shared" si="0"/>
        <v>44948</v>
      </c>
      <c r="B6" s="85" t="s">
        <v>110</v>
      </c>
      <c r="C6" s="84">
        <f t="shared" si="1"/>
        <v>44954</v>
      </c>
      <c r="D6" s="77"/>
      <c r="E6" s="82"/>
      <c r="F6" s="448"/>
      <c r="G6" s="221" t="s">
        <v>370</v>
      </c>
      <c r="H6" s="433"/>
      <c r="I6" s="94">
        <f t="shared" si="2"/>
        <v>4</v>
      </c>
      <c r="J6" s="76"/>
      <c r="K6" s="277"/>
      <c r="L6" s="277"/>
      <c r="M6" s="470" t="s">
        <v>169</v>
      </c>
      <c r="N6" s="471"/>
      <c r="O6" s="481" t="s">
        <v>736</v>
      </c>
      <c r="P6" s="482"/>
      <c r="Q6" s="477" t="s">
        <v>743</v>
      </c>
      <c r="R6" s="478"/>
      <c r="S6" s="479" t="s">
        <v>150</v>
      </c>
      <c r="T6" s="480"/>
      <c r="U6" s="479" t="s">
        <v>168</v>
      </c>
      <c r="V6" s="480"/>
      <c r="W6" s="477" t="s">
        <v>38</v>
      </c>
      <c r="X6" s="478"/>
      <c r="Y6" s="76"/>
    </row>
    <row r="7" spans="1:29" ht="13.5" customHeight="1" x14ac:dyDescent="0.3">
      <c r="A7" s="80">
        <f t="shared" si="0"/>
        <v>44955</v>
      </c>
      <c r="B7" s="79" t="s">
        <v>110</v>
      </c>
      <c r="C7" s="84">
        <f t="shared" si="1"/>
        <v>44961</v>
      </c>
      <c r="D7" s="77" t="s">
        <v>547</v>
      </c>
      <c r="E7" s="82" t="s">
        <v>548</v>
      </c>
      <c r="F7" s="448"/>
      <c r="G7" s="221" t="s">
        <v>373</v>
      </c>
      <c r="H7" s="433"/>
      <c r="I7" s="94">
        <f t="shared" si="2"/>
        <v>5</v>
      </c>
      <c r="J7" s="76"/>
      <c r="K7" s="277"/>
      <c r="L7" s="277"/>
      <c r="M7" s="470" t="s">
        <v>752</v>
      </c>
      <c r="N7" s="471"/>
      <c r="O7" s="483" t="s">
        <v>738</v>
      </c>
      <c r="P7" s="484"/>
      <c r="Q7" s="496" t="s">
        <v>744</v>
      </c>
      <c r="R7" s="497"/>
      <c r="S7" s="470" t="s">
        <v>760</v>
      </c>
      <c r="T7" s="476"/>
      <c r="U7" s="481" t="s">
        <v>737</v>
      </c>
      <c r="V7" s="482"/>
      <c r="W7" s="496" t="s">
        <v>37</v>
      </c>
      <c r="X7" s="497"/>
      <c r="Y7" s="76"/>
      <c r="Z7" t="s">
        <v>179</v>
      </c>
      <c r="AB7" s="101" t="s">
        <v>180</v>
      </c>
      <c r="AC7" t="s">
        <v>181</v>
      </c>
    </row>
    <row r="8" spans="1:29" ht="13.5" customHeight="1" x14ac:dyDescent="0.3">
      <c r="A8" s="80">
        <f t="shared" si="0"/>
        <v>44962</v>
      </c>
      <c r="B8" s="79" t="s">
        <v>110</v>
      </c>
      <c r="C8" s="84">
        <f t="shared" si="1"/>
        <v>44968</v>
      </c>
      <c r="D8" s="77" t="s">
        <v>549</v>
      </c>
      <c r="E8" s="82" t="s">
        <v>553</v>
      </c>
      <c r="F8" s="448"/>
      <c r="G8" s="221" t="s">
        <v>373</v>
      </c>
      <c r="H8" s="433"/>
      <c r="I8" s="94">
        <f t="shared" si="2"/>
        <v>6</v>
      </c>
      <c r="J8" s="76"/>
      <c r="K8" s="277"/>
      <c r="L8" s="277"/>
      <c r="M8" s="472" t="s">
        <v>753</v>
      </c>
      <c r="N8" s="473"/>
      <c r="O8" s="483" t="s">
        <v>740</v>
      </c>
      <c r="P8" s="484"/>
      <c r="Q8" s="496" t="s">
        <v>745</v>
      </c>
      <c r="R8" s="497"/>
      <c r="S8" s="472" t="s">
        <v>761</v>
      </c>
      <c r="T8" s="473"/>
      <c r="U8" s="483" t="s">
        <v>739</v>
      </c>
      <c r="V8" s="484"/>
      <c r="W8" s="496" t="s">
        <v>39</v>
      </c>
      <c r="X8" s="497"/>
      <c r="Y8" s="76"/>
      <c r="Z8" t="s">
        <v>182</v>
      </c>
      <c r="AB8" s="101" t="s">
        <v>183</v>
      </c>
      <c r="AC8" t="s">
        <v>184</v>
      </c>
    </row>
    <row r="9" spans="1:29" ht="13.5" customHeight="1" x14ac:dyDescent="0.3">
      <c r="A9" s="80">
        <f t="shared" si="0"/>
        <v>44969</v>
      </c>
      <c r="B9" s="79" t="s">
        <v>110</v>
      </c>
      <c r="C9" s="84">
        <f t="shared" si="1"/>
        <v>44975</v>
      </c>
      <c r="D9" s="291" t="s">
        <v>550</v>
      </c>
      <c r="E9" s="82"/>
      <c r="F9" s="449" t="s">
        <v>510</v>
      </c>
      <c r="G9" s="221" t="s">
        <v>373</v>
      </c>
      <c r="H9" s="433"/>
      <c r="I9" s="94">
        <f t="shared" si="2"/>
        <v>7</v>
      </c>
      <c r="J9" s="76"/>
      <c r="K9" s="277"/>
      <c r="L9" s="277"/>
      <c r="M9" s="487" t="s">
        <v>751</v>
      </c>
      <c r="N9" s="488"/>
      <c r="O9" s="483" t="s">
        <v>742</v>
      </c>
      <c r="P9" s="484"/>
      <c r="Q9" s="498" t="s">
        <v>746</v>
      </c>
      <c r="R9" s="499"/>
      <c r="S9" s="470" t="s">
        <v>759</v>
      </c>
      <c r="T9" s="476"/>
      <c r="U9" s="485" t="s">
        <v>741</v>
      </c>
      <c r="V9" s="486"/>
      <c r="W9" s="496" t="s">
        <v>40</v>
      </c>
      <c r="X9" s="497"/>
      <c r="Y9" s="76"/>
      <c r="Z9" t="s">
        <v>185</v>
      </c>
      <c r="AB9" s="101" t="s">
        <v>126</v>
      </c>
      <c r="AC9" t="s">
        <v>184</v>
      </c>
    </row>
    <row r="10" spans="1:29" ht="13.5" customHeight="1" x14ac:dyDescent="0.3">
      <c r="A10" s="80">
        <f t="shared" si="0"/>
        <v>44976</v>
      </c>
      <c r="B10" s="79" t="s">
        <v>110</v>
      </c>
      <c r="C10" s="84">
        <f t="shared" si="1"/>
        <v>44982</v>
      </c>
      <c r="D10" s="291" t="s">
        <v>552</v>
      </c>
      <c r="E10" s="82"/>
      <c r="F10" s="449"/>
      <c r="G10" s="221" t="s">
        <v>370</v>
      </c>
      <c r="H10" s="433"/>
      <c r="I10" s="94">
        <f t="shared" si="2"/>
        <v>8</v>
      </c>
      <c r="J10" s="76"/>
      <c r="K10" s="277"/>
      <c r="L10" s="277"/>
      <c r="M10" s="472" t="s">
        <v>152</v>
      </c>
      <c r="N10" s="473"/>
      <c r="O10" s="485" t="s">
        <v>758</v>
      </c>
      <c r="P10" s="486"/>
      <c r="Q10" s="498" t="s">
        <v>748</v>
      </c>
      <c r="R10" s="499"/>
      <c r="S10" s="472" t="s">
        <v>762</v>
      </c>
      <c r="T10" s="473"/>
      <c r="U10" s="470" t="s">
        <v>415</v>
      </c>
      <c r="V10" s="476"/>
      <c r="W10" s="496" t="s">
        <v>747</v>
      </c>
      <c r="X10" s="497"/>
      <c r="Y10" s="76"/>
      <c r="AB10" s="102" t="s">
        <v>186</v>
      </c>
      <c r="AC10" t="s">
        <v>184</v>
      </c>
    </row>
    <row r="11" spans="1:29" ht="13.5" customHeight="1" x14ac:dyDescent="0.3">
      <c r="A11" s="80">
        <f t="shared" si="0"/>
        <v>44983</v>
      </c>
      <c r="B11" s="79" t="s">
        <v>110</v>
      </c>
      <c r="C11" s="84">
        <f t="shared" si="1"/>
        <v>44989</v>
      </c>
      <c r="D11" s="77"/>
      <c r="E11" s="82"/>
      <c r="F11" s="449"/>
      <c r="G11" s="221" t="s">
        <v>375</v>
      </c>
      <c r="H11" s="450" t="s">
        <v>112</v>
      </c>
      <c r="I11" s="94">
        <f t="shared" si="2"/>
        <v>9</v>
      </c>
      <c r="J11" s="76"/>
      <c r="K11" s="277"/>
      <c r="L11" s="277"/>
      <c r="M11" s="474" t="s">
        <v>766</v>
      </c>
      <c r="N11" s="475"/>
      <c r="O11" s="466" t="s">
        <v>768</v>
      </c>
      <c r="P11" s="467"/>
      <c r="Q11" s="304" t="s">
        <v>750</v>
      </c>
      <c r="R11" s="305"/>
      <c r="S11" s="470" t="s">
        <v>763</v>
      </c>
      <c r="T11" s="476"/>
      <c r="U11" s="487" t="s">
        <v>771</v>
      </c>
      <c r="V11" s="488"/>
      <c r="W11" s="498" t="s">
        <v>749</v>
      </c>
      <c r="X11" s="499"/>
      <c r="Y11" s="76"/>
      <c r="AB11" s="102" t="s">
        <v>129</v>
      </c>
      <c r="AC11" t="s">
        <v>184</v>
      </c>
    </row>
    <row r="12" spans="1:29" ht="13.5" customHeight="1" x14ac:dyDescent="0.3">
      <c r="A12" s="80">
        <f t="shared" si="0"/>
        <v>44990</v>
      </c>
      <c r="B12" s="79" t="s">
        <v>110</v>
      </c>
      <c r="C12" s="84">
        <f t="shared" si="1"/>
        <v>44996</v>
      </c>
      <c r="D12" s="77"/>
      <c r="E12" s="82"/>
      <c r="F12" s="449"/>
      <c r="G12" s="221" t="s">
        <v>375</v>
      </c>
      <c r="H12" s="451"/>
      <c r="I12" s="94">
        <f t="shared" si="2"/>
        <v>10</v>
      </c>
      <c r="J12" s="76"/>
      <c r="K12" s="277"/>
      <c r="L12" s="277"/>
      <c r="M12" s="493" t="s">
        <v>757</v>
      </c>
      <c r="N12" s="494"/>
      <c r="O12" s="470" t="s">
        <v>754</v>
      </c>
      <c r="P12" s="476"/>
      <c r="Q12" s="500" t="s">
        <v>242</v>
      </c>
      <c r="R12" s="501"/>
      <c r="S12" s="472" t="s">
        <v>764</v>
      </c>
      <c r="T12" s="473"/>
      <c r="U12" s="472" t="s">
        <v>149</v>
      </c>
      <c r="V12" s="473"/>
      <c r="W12" s="502" t="s">
        <v>748</v>
      </c>
      <c r="X12" s="503"/>
      <c r="Y12" s="76"/>
      <c r="AB12" s="102" t="s">
        <v>132</v>
      </c>
      <c r="AC12" t="s">
        <v>184</v>
      </c>
    </row>
    <row r="13" spans="1:29" ht="13.5" customHeight="1" x14ac:dyDescent="0.3">
      <c r="A13" s="80">
        <f t="shared" si="0"/>
        <v>44997</v>
      </c>
      <c r="B13" s="79" t="s">
        <v>110</v>
      </c>
      <c r="C13" s="84">
        <f t="shared" si="1"/>
        <v>45003</v>
      </c>
      <c r="D13" s="77"/>
      <c r="E13" s="82"/>
      <c r="F13" s="449"/>
      <c r="G13" s="221" t="s">
        <v>375</v>
      </c>
      <c r="H13" s="451"/>
      <c r="I13" s="94">
        <f t="shared" si="2"/>
        <v>11</v>
      </c>
      <c r="J13" s="76"/>
      <c r="K13" s="277"/>
      <c r="L13" s="277"/>
      <c r="M13" s="277"/>
      <c r="N13" s="277"/>
      <c r="O13" s="472" t="s">
        <v>154</v>
      </c>
      <c r="P13" s="473"/>
      <c r="Q13" s="493" t="s">
        <v>773</v>
      </c>
      <c r="R13" s="494"/>
      <c r="S13" s="277"/>
      <c r="T13" s="277"/>
      <c r="U13" s="277"/>
      <c r="V13" s="277"/>
      <c r="W13" s="277"/>
      <c r="X13" s="277"/>
      <c r="Y13" s="76"/>
      <c r="AB13" s="102" t="s">
        <v>187</v>
      </c>
      <c r="AC13" t="s">
        <v>184</v>
      </c>
    </row>
    <row r="14" spans="1:29" ht="13.5" customHeight="1" x14ac:dyDescent="0.3">
      <c r="A14" s="80">
        <f t="shared" si="0"/>
        <v>45004</v>
      </c>
      <c r="B14" s="85" t="s">
        <v>110</v>
      </c>
      <c r="C14" s="84">
        <f t="shared" si="1"/>
        <v>45010</v>
      </c>
      <c r="D14" s="77" t="s">
        <v>662</v>
      </c>
      <c r="E14" s="82" t="s">
        <v>666</v>
      </c>
      <c r="F14" s="449"/>
      <c r="G14" s="221" t="s">
        <v>370</v>
      </c>
      <c r="H14" s="451"/>
      <c r="I14" s="94">
        <f t="shared" si="2"/>
        <v>12</v>
      </c>
      <c r="J14" s="76"/>
      <c r="K14" s="277"/>
      <c r="L14" s="277"/>
      <c r="M14" s="277"/>
      <c r="N14" s="277"/>
      <c r="O14" s="487" t="s">
        <v>153</v>
      </c>
      <c r="P14" s="488"/>
      <c r="Q14" s="277"/>
      <c r="R14" s="277"/>
      <c r="S14" s="277"/>
      <c r="T14" s="277"/>
      <c r="U14" s="277"/>
      <c r="V14" s="277"/>
      <c r="W14" s="277"/>
      <c r="X14" s="277"/>
      <c r="Y14" s="76"/>
    </row>
    <row r="15" spans="1:29" ht="13.5" customHeight="1" x14ac:dyDescent="0.3">
      <c r="A15" s="80">
        <f t="shared" si="0"/>
        <v>45011</v>
      </c>
      <c r="B15" s="85" t="s">
        <v>110</v>
      </c>
      <c r="C15" s="84">
        <f t="shared" si="1"/>
        <v>45017</v>
      </c>
      <c r="D15" s="77" t="s">
        <v>661</v>
      </c>
      <c r="E15" s="82" t="s">
        <v>667</v>
      </c>
      <c r="F15" s="453" t="s">
        <v>165</v>
      </c>
      <c r="G15" s="221" t="s">
        <v>374</v>
      </c>
      <c r="H15" s="451"/>
      <c r="I15" s="94">
        <f t="shared" si="2"/>
        <v>13</v>
      </c>
      <c r="J15" s="76"/>
      <c r="K15" s="277"/>
      <c r="L15" s="277"/>
      <c r="M15" s="277"/>
      <c r="N15" s="277"/>
      <c r="O15" s="487" t="s">
        <v>755</v>
      </c>
      <c r="P15" s="488"/>
      <c r="Q15" s="277"/>
      <c r="R15" s="277"/>
      <c r="S15" s="495" t="s">
        <v>774</v>
      </c>
      <c r="T15" s="495"/>
      <c r="U15" s="495"/>
      <c r="V15" s="495"/>
      <c r="W15" s="495"/>
      <c r="X15" s="495"/>
      <c r="Y15" s="76"/>
      <c r="Z15" t="s">
        <v>164</v>
      </c>
      <c r="AB15" s="103" t="s">
        <v>188</v>
      </c>
      <c r="AC15" t="s">
        <v>189</v>
      </c>
    </row>
    <row r="16" spans="1:29" ht="13.5" customHeight="1" x14ac:dyDescent="0.3">
      <c r="A16" s="80">
        <f t="shared" si="0"/>
        <v>45018</v>
      </c>
      <c r="B16" s="85" t="s">
        <v>110</v>
      </c>
      <c r="C16" s="84">
        <f t="shared" si="1"/>
        <v>45024</v>
      </c>
      <c r="D16" s="77"/>
      <c r="E16" s="82"/>
      <c r="F16" s="453"/>
      <c r="G16" s="221" t="s">
        <v>374</v>
      </c>
      <c r="H16" s="451"/>
      <c r="I16" s="94">
        <f t="shared" si="2"/>
        <v>14</v>
      </c>
      <c r="J16" s="76"/>
      <c r="K16" s="277"/>
      <c r="L16" s="277"/>
      <c r="M16" s="277"/>
      <c r="N16" s="277"/>
      <c r="O16" s="472" t="s">
        <v>756</v>
      </c>
      <c r="P16" s="473"/>
      <c r="Q16" s="277"/>
      <c r="R16" s="277"/>
      <c r="S16" s="495"/>
      <c r="T16" s="495"/>
      <c r="U16" s="495"/>
      <c r="V16" s="495"/>
      <c r="W16" s="495"/>
      <c r="X16" s="495"/>
      <c r="Y16" s="76"/>
      <c r="Z16" t="s">
        <v>190</v>
      </c>
      <c r="AB16" s="103" t="s">
        <v>191</v>
      </c>
      <c r="AC16" t="s">
        <v>189</v>
      </c>
    </row>
    <row r="17" spans="1:29" ht="13.5" customHeight="1" x14ac:dyDescent="0.3">
      <c r="A17" s="80">
        <f t="shared" si="0"/>
        <v>45025</v>
      </c>
      <c r="B17" s="79" t="s">
        <v>110</v>
      </c>
      <c r="C17" s="84">
        <f t="shared" si="1"/>
        <v>45031</v>
      </c>
      <c r="D17" s="77"/>
      <c r="E17" s="82"/>
      <c r="F17" s="453"/>
      <c r="G17" s="221" t="s">
        <v>374</v>
      </c>
      <c r="H17" s="451"/>
      <c r="I17" s="94">
        <f t="shared" si="2"/>
        <v>15</v>
      </c>
      <c r="J17" s="76"/>
      <c r="K17" s="277"/>
      <c r="L17" s="277"/>
      <c r="M17" s="277"/>
      <c r="N17" s="277"/>
      <c r="O17" s="277"/>
      <c r="P17" s="277"/>
      <c r="Q17" s="277"/>
      <c r="R17" s="277"/>
      <c r="S17" s="300" t="s">
        <v>712</v>
      </c>
      <c r="T17" s="300" t="s">
        <v>713</v>
      </c>
      <c r="U17" s="300" t="s">
        <v>714</v>
      </c>
      <c r="V17" s="300" t="s">
        <v>156</v>
      </c>
      <c r="W17" s="300" t="s">
        <v>715</v>
      </c>
      <c r="X17" s="300" t="s">
        <v>716</v>
      </c>
      <c r="Y17" s="76"/>
      <c r="AB17" s="103" t="s">
        <v>133</v>
      </c>
      <c r="AC17" t="s">
        <v>189</v>
      </c>
    </row>
    <row r="18" spans="1:29" ht="13.5" customHeight="1" x14ac:dyDescent="0.3">
      <c r="A18" s="80">
        <f t="shared" si="0"/>
        <v>45032</v>
      </c>
      <c r="B18" s="79" t="s">
        <v>110</v>
      </c>
      <c r="C18" s="84">
        <f t="shared" si="1"/>
        <v>45038</v>
      </c>
      <c r="D18" s="77" t="s">
        <v>662</v>
      </c>
      <c r="E18" s="82" t="s">
        <v>548</v>
      </c>
      <c r="F18" s="453"/>
      <c r="G18" s="221" t="s">
        <v>370</v>
      </c>
      <c r="H18" s="451"/>
      <c r="I18" s="94">
        <f t="shared" si="2"/>
        <v>16</v>
      </c>
      <c r="J18" s="76"/>
      <c r="K18" s="277"/>
      <c r="L18" s="277"/>
      <c r="M18" s="277"/>
      <c r="N18" s="277"/>
      <c r="O18" s="277"/>
      <c r="P18" s="277"/>
      <c r="Q18" s="277"/>
      <c r="R18" s="277"/>
      <c r="S18" s="301" t="s">
        <v>717</v>
      </c>
      <c r="T18" s="301" t="s">
        <v>718</v>
      </c>
      <c r="U18" s="301" t="s">
        <v>719</v>
      </c>
      <c r="V18" s="301" t="s">
        <v>720</v>
      </c>
      <c r="W18" s="301" t="s">
        <v>721</v>
      </c>
      <c r="X18" s="301" t="s">
        <v>722</v>
      </c>
      <c r="Y18" s="76"/>
      <c r="AB18" s="103" t="s">
        <v>135</v>
      </c>
      <c r="AC18" t="s">
        <v>192</v>
      </c>
    </row>
    <row r="19" spans="1:29" ht="13.5" customHeight="1" x14ac:dyDescent="0.3">
      <c r="A19" s="80">
        <f t="shared" si="0"/>
        <v>45039</v>
      </c>
      <c r="B19" s="79" t="s">
        <v>110</v>
      </c>
      <c r="C19" s="84">
        <f t="shared" si="1"/>
        <v>45045</v>
      </c>
      <c r="D19" s="291" t="s">
        <v>663</v>
      </c>
      <c r="E19" s="82" t="s">
        <v>666</v>
      </c>
      <c r="F19" s="453"/>
      <c r="G19" s="221" t="s">
        <v>373</v>
      </c>
      <c r="H19" s="451"/>
      <c r="I19" s="94">
        <f t="shared" si="2"/>
        <v>17</v>
      </c>
      <c r="J19" s="76"/>
      <c r="K19" s="277"/>
      <c r="L19" s="277"/>
      <c r="M19" s="277"/>
      <c r="N19" s="277"/>
      <c r="O19" s="277"/>
      <c r="P19" s="277"/>
      <c r="Q19" s="277"/>
      <c r="R19" s="277"/>
      <c r="S19" s="301" t="s">
        <v>724</v>
      </c>
      <c r="T19" s="301" t="s">
        <v>725</v>
      </c>
      <c r="U19" s="301" t="s">
        <v>726</v>
      </c>
      <c r="V19" s="301" t="s">
        <v>727</v>
      </c>
      <c r="W19" s="301" t="s">
        <v>728</v>
      </c>
      <c r="X19" s="301" t="s">
        <v>729</v>
      </c>
      <c r="Y19" s="76"/>
    </row>
    <row r="20" spans="1:29" ht="13.5" customHeight="1" x14ac:dyDescent="0.3">
      <c r="A20" s="80">
        <f t="shared" si="0"/>
        <v>45046</v>
      </c>
      <c r="B20" s="79" t="s">
        <v>110</v>
      </c>
      <c r="C20" s="84">
        <f t="shared" si="1"/>
        <v>45052</v>
      </c>
      <c r="D20" s="291" t="s">
        <v>664</v>
      </c>
      <c r="E20" s="82" t="s">
        <v>551</v>
      </c>
      <c r="F20" s="453"/>
      <c r="G20" s="221" t="s">
        <v>373</v>
      </c>
      <c r="H20" s="451"/>
      <c r="I20" s="94">
        <f t="shared" si="2"/>
        <v>18</v>
      </c>
      <c r="J20" s="76"/>
      <c r="K20" s="277"/>
      <c r="L20" s="277"/>
      <c r="M20" s="277"/>
      <c r="N20" s="277"/>
      <c r="O20" s="277"/>
      <c r="P20" s="277"/>
      <c r="Q20" s="277"/>
      <c r="R20" s="277"/>
      <c r="S20" s="301" t="s">
        <v>730</v>
      </c>
      <c r="T20" s="301" t="s">
        <v>731</v>
      </c>
      <c r="U20" s="301" t="s">
        <v>732</v>
      </c>
      <c r="V20" s="301" t="s">
        <v>733</v>
      </c>
      <c r="W20" s="301" t="s">
        <v>734</v>
      </c>
      <c r="X20" s="301" t="s">
        <v>735</v>
      </c>
      <c r="Y20" s="76"/>
      <c r="Z20" t="s">
        <v>193</v>
      </c>
      <c r="AB20" s="104" t="s">
        <v>194</v>
      </c>
      <c r="AC20" t="s">
        <v>195</v>
      </c>
    </row>
    <row r="21" spans="1:29" ht="13.5" customHeight="1" x14ac:dyDescent="0.3">
      <c r="A21" s="80">
        <f t="shared" si="0"/>
        <v>45053</v>
      </c>
      <c r="B21" s="79" t="s">
        <v>110</v>
      </c>
      <c r="C21" s="84">
        <f t="shared" si="1"/>
        <v>45059</v>
      </c>
      <c r="D21" s="291" t="s">
        <v>665</v>
      </c>
      <c r="E21" s="82" t="s">
        <v>666</v>
      </c>
      <c r="F21" s="454" t="s">
        <v>115</v>
      </c>
      <c r="G21" s="221" t="s">
        <v>373</v>
      </c>
      <c r="H21" s="451"/>
      <c r="I21" s="94">
        <f t="shared" si="2"/>
        <v>19</v>
      </c>
      <c r="J21" s="76"/>
      <c r="K21" s="277"/>
      <c r="L21" s="277"/>
      <c r="M21" s="277"/>
      <c r="N21" s="277"/>
      <c r="O21" s="277"/>
      <c r="P21" s="277"/>
      <c r="Q21" s="277"/>
      <c r="R21" s="277"/>
      <c r="S21" s="277"/>
      <c r="T21" s="277"/>
      <c r="U21" s="277"/>
      <c r="V21" s="277"/>
      <c r="W21" s="277"/>
      <c r="X21" s="277"/>
      <c r="Y21" s="76"/>
      <c r="Z21" t="s">
        <v>196</v>
      </c>
      <c r="AB21" s="104" t="s">
        <v>197</v>
      </c>
      <c r="AC21" t="s">
        <v>195</v>
      </c>
    </row>
    <row r="22" spans="1:29" ht="13.5" customHeight="1" x14ac:dyDescent="0.3">
      <c r="A22" s="80">
        <f t="shared" si="0"/>
        <v>45060</v>
      </c>
      <c r="B22" s="79" t="s">
        <v>110</v>
      </c>
      <c r="C22" s="84">
        <f t="shared" si="1"/>
        <v>45066</v>
      </c>
      <c r="D22" s="77"/>
      <c r="E22" s="82"/>
      <c r="F22" s="454"/>
      <c r="G22" s="221" t="s">
        <v>370</v>
      </c>
      <c r="H22" s="452"/>
      <c r="I22" s="94">
        <f t="shared" si="2"/>
        <v>20</v>
      </c>
      <c r="J22" s="76"/>
      <c r="K22" s="277"/>
      <c r="L22" s="277"/>
      <c r="M22" s="277"/>
      <c r="N22" s="277"/>
      <c r="O22" s="277"/>
      <c r="P22" s="277"/>
      <c r="Q22" s="277"/>
      <c r="R22" s="277"/>
      <c r="S22" s="277"/>
      <c r="T22" s="277"/>
      <c r="U22" s="277"/>
      <c r="V22" s="277"/>
      <c r="W22" s="277"/>
      <c r="X22" s="277"/>
      <c r="Y22" s="76"/>
      <c r="Z22" t="s">
        <v>198</v>
      </c>
      <c r="AB22" s="104" t="s">
        <v>137</v>
      </c>
      <c r="AC22" t="s">
        <v>195</v>
      </c>
    </row>
    <row r="23" spans="1:29" ht="13.5" customHeight="1" x14ac:dyDescent="0.3">
      <c r="A23" s="80">
        <f t="shared" si="0"/>
        <v>45067</v>
      </c>
      <c r="B23" s="79" t="s">
        <v>110</v>
      </c>
      <c r="C23" s="84">
        <f t="shared" si="1"/>
        <v>45073</v>
      </c>
      <c r="D23" s="77"/>
      <c r="E23" s="82"/>
      <c r="F23" s="422" t="s">
        <v>508</v>
      </c>
      <c r="G23" s="221" t="s">
        <v>378</v>
      </c>
      <c r="H23" s="423" t="s">
        <v>113</v>
      </c>
      <c r="I23" s="94">
        <f t="shared" si="2"/>
        <v>21</v>
      </c>
      <c r="J23" s="76"/>
      <c r="K23" s="277"/>
      <c r="L23" s="277"/>
      <c r="M23" s="277"/>
      <c r="N23" s="277"/>
      <c r="O23" s="277"/>
      <c r="P23" s="277"/>
      <c r="Q23" s="277"/>
      <c r="R23" s="277"/>
      <c r="S23" s="277"/>
      <c r="T23" s="277"/>
      <c r="U23" s="277"/>
      <c r="V23" s="277"/>
      <c r="W23" s="277"/>
      <c r="X23" s="277"/>
      <c r="Y23" s="76"/>
      <c r="Z23" t="s">
        <v>199</v>
      </c>
      <c r="AB23" s="104" t="s">
        <v>138</v>
      </c>
      <c r="AC23" t="s">
        <v>195</v>
      </c>
    </row>
    <row r="24" spans="1:29" ht="13.5" customHeight="1" x14ac:dyDescent="0.3">
      <c r="A24" s="80">
        <f t="shared" si="0"/>
        <v>45074</v>
      </c>
      <c r="B24" s="79" t="s">
        <v>110</v>
      </c>
      <c r="C24" s="78">
        <f t="shared" si="1"/>
        <v>45080</v>
      </c>
      <c r="D24" s="77"/>
      <c r="E24" s="82"/>
      <c r="F24" s="422"/>
      <c r="G24" s="221" t="s">
        <v>378</v>
      </c>
      <c r="H24" s="424"/>
      <c r="I24" s="94">
        <f t="shared" si="2"/>
        <v>22</v>
      </c>
      <c r="J24" s="76"/>
      <c r="K24" s="277"/>
      <c r="L24" s="277"/>
      <c r="M24" s="277"/>
      <c r="N24" s="277"/>
      <c r="O24" s="277"/>
      <c r="P24" s="277"/>
      <c r="Q24" s="277"/>
      <c r="R24" s="277"/>
      <c r="S24" s="277"/>
      <c r="T24" s="277"/>
      <c r="U24" s="277"/>
      <c r="V24" s="277"/>
      <c r="W24" s="277"/>
      <c r="X24" s="277"/>
      <c r="Y24" s="76"/>
      <c r="Z24" t="s">
        <v>200</v>
      </c>
      <c r="AB24" s="104" t="s">
        <v>140</v>
      </c>
      <c r="AC24" t="s">
        <v>201</v>
      </c>
    </row>
    <row r="25" spans="1:29" ht="13.5" customHeight="1" x14ac:dyDescent="0.3">
      <c r="A25" s="80">
        <f t="shared" si="0"/>
        <v>45081</v>
      </c>
      <c r="B25" s="85" t="s">
        <v>110</v>
      </c>
      <c r="C25" s="84">
        <f t="shared" si="1"/>
        <v>45087</v>
      </c>
      <c r="D25" s="77"/>
      <c r="E25" s="82"/>
      <c r="F25" s="422"/>
      <c r="G25" s="221" t="s">
        <v>377</v>
      </c>
      <c r="H25" s="424"/>
      <c r="I25" s="94">
        <f t="shared" si="2"/>
        <v>23</v>
      </c>
      <c r="J25" s="76"/>
      <c r="K25" s="277"/>
      <c r="L25" s="277"/>
      <c r="M25" s="277"/>
      <c r="N25" s="277"/>
      <c r="O25" s="277"/>
      <c r="P25" s="277"/>
      <c r="Q25" s="277"/>
      <c r="R25" s="277"/>
      <c r="S25" s="277"/>
      <c r="T25" s="277"/>
      <c r="U25" s="277"/>
      <c r="V25" s="277"/>
      <c r="W25" s="277"/>
      <c r="X25" s="277"/>
      <c r="Y25" s="76"/>
      <c r="Z25" t="s">
        <v>161</v>
      </c>
      <c r="AB25" s="104" t="s">
        <v>202</v>
      </c>
      <c r="AC25" t="s">
        <v>195</v>
      </c>
    </row>
    <row r="26" spans="1:29" ht="13.5" customHeight="1" x14ac:dyDescent="0.3">
      <c r="A26" s="80">
        <f t="shared" si="0"/>
        <v>45088</v>
      </c>
      <c r="B26" s="79" t="s">
        <v>110</v>
      </c>
      <c r="C26" s="78">
        <f t="shared" si="1"/>
        <v>45094</v>
      </c>
      <c r="D26" s="77"/>
      <c r="E26" s="82"/>
      <c r="F26" s="422"/>
      <c r="G26" s="221" t="s">
        <v>377</v>
      </c>
      <c r="H26" s="424"/>
      <c r="I26" s="94">
        <f t="shared" si="2"/>
        <v>24</v>
      </c>
      <c r="J26" s="76"/>
      <c r="K26" s="277"/>
      <c r="L26" s="277"/>
      <c r="M26" s="277"/>
      <c r="N26" s="277"/>
      <c r="O26" s="277"/>
      <c r="P26" s="277"/>
      <c r="Q26" s="277"/>
      <c r="R26" s="277"/>
      <c r="S26" s="277"/>
      <c r="T26" s="277"/>
      <c r="U26" s="277"/>
      <c r="V26" s="277"/>
      <c r="W26" s="277"/>
      <c r="X26" s="277"/>
      <c r="Y26" s="76"/>
      <c r="Z26" t="s">
        <v>203</v>
      </c>
      <c r="AB26" s="104" t="s">
        <v>142</v>
      </c>
      <c r="AC26" t="s">
        <v>204</v>
      </c>
    </row>
    <row r="27" spans="1:29" ht="13.5" customHeight="1" x14ac:dyDescent="0.3">
      <c r="A27" s="80">
        <f t="shared" si="0"/>
        <v>45095</v>
      </c>
      <c r="B27" s="79" t="s">
        <v>110</v>
      </c>
      <c r="C27" s="78">
        <f t="shared" si="1"/>
        <v>45101</v>
      </c>
      <c r="D27" s="77"/>
      <c r="E27" s="82"/>
      <c r="F27" s="422"/>
      <c r="G27" s="221" t="s">
        <v>377</v>
      </c>
      <c r="H27" s="424"/>
      <c r="I27" s="94">
        <f t="shared" si="2"/>
        <v>25</v>
      </c>
      <c r="J27" s="76"/>
      <c r="K27" s="277"/>
      <c r="L27" s="277"/>
      <c r="M27" s="277"/>
      <c r="N27" s="277"/>
      <c r="O27" s="277"/>
      <c r="P27" s="277"/>
      <c r="Q27" s="277"/>
      <c r="R27" s="277"/>
      <c r="S27" s="277"/>
      <c r="T27" s="277"/>
      <c r="U27" s="277"/>
      <c r="V27" s="277"/>
      <c r="W27" s="277"/>
      <c r="X27" s="277"/>
      <c r="Y27" s="76"/>
      <c r="Z27" t="s">
        <v>205</v>
      </c>
      <c r="AB27" s="104" t="s">
        <v>130</v>
      </c>
      <c r="AC27" t="s">
        <v>206</v>
      </c>
    </row>
    <row r="28" spans="1:29" ht="13.5" customHeight="1" x14ac:dyDescent="0.3">
      <c r="A28" s="80">
        <f t="shared" si="0"/>
        <v>45102</v>
      </c>
      <c r="B28" s="79" t="s">
        <v>110</v>
      </c>
      <c r="C28" s="78">
        <f t="shared" si="1"/>
        <v>45108</v>
      </c>
      <c r="D28" s="77"/>
      <c r="E28" s="82"/>
      <c r="F28" s="422"/>
      <c r="G28" s="221" t="s">
        <v>375</v>
      </c>
      <c r="H28" s="424"/>
      <c r="I28" s="94">
        <f t="shared" si="2"/>
        <v>26</v>
      </c>
      <c r="J28" s="76"/>
      <c r="K28" s="277"/>
      <c r="L28" s="277"/>
      <c r="M28" s="277"/>
      <c r="N28" s="277"/>
      <c r="O28" s="277"/>
      <c r="P28" s="277"/>
      <c r="Q28" s="277"/>
      <c r="R28" s="277"/>
      <c r="S28" s="277"/>
      <c r="T28" s="277"/>
      <c r="U28" s="277"/>
      <c r="V28" s="277"/>
      <c r="W28" s="277"/>
      <c r="X28" s="277"/>
      <c r="Y28" s="76"/>
      <c r="Z28" t="s">
        <v>207</v>
      </c>
      <c r="AB28" s="104" t="s">
        <v>208</v>
      </c>
      <c r="AC28" t="s">
        <v>195</v>
      </c>
    </row>
    <row r="29" spans="1:29" ht="13.5" customHeight="1" x14ac:dyDescent="0.3">
      <c r="A29" s="83">
        <f t="shared" si="0"/>
        <v>45109</v>
      </c>
      <c r="B29" s="79" t="s">
        <v>110</v>
      </c>
      <c r="C29" s="78">
        <f t="shared" si="1"/>
        <v>45115</v>
      </c>
      <c r="D29" s="77"/>
      <c r="E29" s="82"/>
      <c r="F29" s="426" t="s">
        <v>120</v>
      </c>
      <c r="G29" s="221" t="s">
        <v>375</v>
      </c>
      <c r="H29" s="424"/>
      <c r="I29" s="94">
        <f t="shared" si="2"/>
        <v>27</v>
      </c>
      <c r="J29" s="76"/>
      <c r="K29" s="277"/>
      <c r="L29" s="277"/>
      <c r="M29" s="277"/>
      <c r="N29" s="277"/>
      <c r="O29" s="277"/>
      <c r="P29" s="277"/>
      <c r="Q29" s="76"/>
      <c r="R29" s="277"/>
      <c r="S29" s="277"/>
      <c r="T29" s="277"/>
      <c r="U29" s="277"/>
      <c r="V29" s="277"/>
      <c r="W29" s="277"/>
      <c r="X29" s="277"/>
      <c r="Y29" s="76"/>
    </row>
    <row r="30" spans="1:29" ht="13.5" customHeight="1" x14ac:dyDescent="0.3">
      <c r="A30" s="80">
        <f t="shared" si="0"/>
        <v>45116</v>
      </c>
      <c r="B30" s="79" t="s">
        <v>110</v>
      </c>
      <c r="C30" s="78">
        <f t="shared" si="1"/>
        <v>45122</v>
      </c>
      <c r="D30" s="77"/>
      <c r="E30" s="82"/>
      <c r="F30" s="426"/>
      <c r="G30" s="221" t="s">
        <v>375</v>
      </c>
      <c r="H30" s="424"/>
      <c r="I30" s="94">
        <f t="shared" si="2"/>
        <v>28</v>
      </c>
      <c r="J30" s="76"/>
      <c r="K30" s="277"/>
      <c r="L30" s="277"/>
      <c r="M30" s="277"/>
      <c r="N30" s="277"/>
      <c r="O30" s="277"/>
      <c r="P30" s="277"/>
      <c r="Q30" s="76" t="s">
        <v>723</v>
      </c>
      <c r="R30" s="277"/>
      <c r="S30" s="277"/>
      <c r="T30" s="277"/>
      <c r="U30" s="277"/>
      <c r="V30" s="277"/>
      <c r="W30" s="277"/>
      <c r="X30" s="277"/>
      <c r="Y30" s="76"/>
      <c r="AB30" s="276" t="s">
        <v>128</v>
      </c>
      <c r="AC30" t="s">
        <v>209</v>
      </c>
    </row>
    <row r="31" spans="1:29" ht="13.5" customHeight="1" x14ac:dyDescent="0.3">
      <c r="A31" s="80">
        <f t="shared" si="0"/>
        <v>45123</v>
      </c>
      <c r="B31" s="79" t="s">
        <v>110</v>
      </c>
      <c r="C31" s="78">
        <f t="shared" si="1"/>
        <v>45129</v>
      </c>
      <c r="D31" s="77"/>
      <c r="E31" s="82"/>
      <c r="F31" s="426"/>
      <c r="G31" s="221" t="s">
        <v>370</v>
      </c>
      <c r="H31" s="424"/>
      <c r="I31" s="94">
        <f t="shared" si="2"/>
        <v>29</v>
      </c>
      <c r="J31" s="76"/>
      <c r="K31" s="277"/>
      <c r="L31" s="277"/>
      <c r="M31" s="277"/>
      <c r="N31" s="277"/>
      <c r="O31" s="277"/>
      <c r="P31" s="277"/>
      <c r="Q31" s="76" t="s">
        <v>723</v>
      </c>
      <c r="R31" s="277"/>
      <c r="S31" s="277"/>
      <c r="T31" s="277"/>
      <c r="U31" s="277"/>
      <c r="V31" s="277"/>
      <c r="W31" s="277"/>
      <c r="X31" s="277"/>
      <c r="Y31" s="76"/>
      <c r="AB31" s="276" t="s">
        <v>163</v>
      </c>
      <c r="AC31" t="s">
        <v>210</v>
      </c>
    </row>
    <row r="32" spans="1:29" ht="13.5" customHeight="1" x14ac:dyDescent="0.3">
      <c r="A32" s="80">
        <f t="shared" si="0"/>
        <v>45130</v>
      </c>
      <c r="B32" s="79" t="s">
        <v>110</v>
      </c>
      <c r="C32" s="78">
        <f t="shared" si="1"/>
        <v>45136</v>
      </c>
      <c r="D32" s="77"/>
      <c r="E32" s="82"/>
      <c r="F32" s="426"/>
      <c r="G32" s="221" t="s">
        <v>373</v>
      </c>
      <c r="H32" s="424"/>
      <c r="I32" s="94">
        <f t="shared" si="2"/>
        <v>30</v>
      </c>
      <c r="J32" s="76"/>
      <c r="K32" s="277"/>
      <c r="L32" s="277"/>
      <c r="M32" s="277"/>
      <c r="N32" s="277"/>
      <c r="O32" s="277"/>
      <c r="P32" s="277"/>
      <c r="Q32" s="76" t="s">
        <v>723</v>
      </c>
      <c r="R32" s="277"/>
      <c r="S32" s="277"/>
      <c r="T32" s="277"/>
      <c r="U32" s="277"/>
      <c r="V32" s="277"/>
      <c r="W32" s="277"/>
      <c r="X32" s="277"/>
      <c r="Y32" s="76"/>
      <c r="AB32" s="276" t="s">
        <v>134</v>
      </c>
      <c r="AC32" t="s">
        <v>210</v>
      </c>
    </row>
    <row r="33" spans="1:29" ht="13.5" customHeight="1" x14ac:dyDescent="0.3">
      <c r="A33" s="80">
        <f t="shared" si="0"/>
        <v>45137</v>
      </c>
      <c r="B33" s="79" t="s">
        <v>110</v>
      </c>
      <c r="C33" s="78">
        <f t="shared" si="1"/>
        <v>45143</v>
      </c>
      <c r="D33" s="77"/>
      <c r="E33" s="82"/>
      <c r="F33" s="426"/>
      <c r="G33" s="221" t="s">
        <v>373</v>
      </c>
      <c r="H33" s="424"/>
      <c r="I33" s="94">
        <f t="shared" si="2"/>
        <v>31</v>
      </c>
      <c r="J33" s="76"/>
      <c r="K33" s="76" t="s">
        <v>723</v>
      </c>
      <c r="L33" s="76" t="s">
        <v>723</v>
      </c>
      <c r="M33" s="76" t="s">
        <v>723</v>
      </c>
      <c r="N33" s="76" t="s">
        <v>723</v>
      </c>
      <c r="O33" s="76" t="s">
        <v>723</v>
      </c>
      <c r="P33" s="76" t="s">
        <v>723</v>
      </c>
      <c r="Q33" s="76" t="s">
        <v>723</v>
      </c>
      <c r="R33" s="277"/>
      <c r="S33" s="277"/>
      <c r="T33" s="277"/>
      <c r="U33" s="277"/>
      <c r="V33" s="277"/>
      <c r="W33" s="277"/>
      <c r="X33" s="277"/>
      <c r="Y33" s="76"/>
      <c r="AB33" s="276" t="s">
        <v>131</v>
      </c>
      <c r="AC33" t="s">
        <v>211</v>
      </c>
    </row>
    <row r="34" spans="1:29" ht="13.5" customHeight="1" x14ac:dyDescent="0.3">
      <c r="A34" s="80">
        <f t="shared" si="0"/>
        <v>45144</v>
      </c>
      <c r="B34" s="79" t="s">
        <v>110</v>
      </c>
      <c r="C34" s="78">
        <f t="shared" si="1"/>
        <v>45150</v>
      </c>
      <c r="D34" s="77"/>
      <c r="E34" s="82"/>
      <c r="F34" s="426"/>
      <c r="G34" s="221" t="s">
        <v>373</v>
      </c>
      <c r="H34" s="425"/>
      <c r="I34" s="94">
        <f t="shared" si="2"/>
        <v>32</v>
      </c>
      <c r="J34" s="76"/>
      <c r="K34" s="76" t="s">
        <v>723</v>
      </c>
      <c r="L34" s="76" t="s">
        <v>723</v>
      </c>
      <c r="M34" s="76" t="s">
        <v>723</v>
      </c>
      <c r="N34" s="76" t="s">
        <v>723</v>
      </c>
      <c r="O34" s="76" t="s">
        <v>723</v>
      </c>
      <c r="P34" s="76" t="s">
        <v>723</v>
      </c>
      <c r="Q34" s="76" t="s">
        <v>723</v>
      </c>
      <c r="R34" s="277"/>
      <c r="S34" s="277"/>
      <c r="T34" s="277"/>
      <c r="U34" s="277"/>
      <c r="V34" s="277"/>
      <c r="W34" s="277"/>
      <c r="X34" s="277"/>
      <c r="Y34" s="76"/>
    </row>
    <row r="35" spans="1:29" ht="13.5" customHeight="1" x14ac:dyDescent="0.3">
      <c r="A35" s="80">
        <f t="shared" si="0"/>
        <v>45151</v>
      </c>
      <c r="B35" s="79" t="s">
        <v>110</v>
      </c>
      <c r="C35" s="78">
        <f t="shared" si="1"/>
        <v>45157</v>
      </c>
      <c r="D35" s="77"/>
      <c r="E35" s="81"/>
      <c r="F35" s="428" t="s">
        <v>179</v>
      </c>
      <c r="G35" s="221" t="s">
        <v>372</v>
      </c>
      <c r="H35" s="429" t="s">
        <v>114</v>
      </c>
      <c r="I35" s="94">
        <f t="shared" si="2"/>
        <v>33</v>
      </c>
      <c r="J35" s="76"/>
      <c r="K35" s="76"/>
      <c r="L35" s="76"/>
      <c r="M35" s="76"/>
      <c r="N35" s="76"/>
      <c r="O35" s="76"/>
      <c r="P35" s="76"/>
      <c r="Q35" s="76"/>
      <c r="R35" s="277"/>
      <c r="S35" s="277"/>
      <c r="T35" s="277"/>
      <c r="U35" s="277"/>
      <c r="V35" s="277"/>
      <c r="W35" s="277"/>
      <c r="X35" s="277"/>
      <c r="Y35" s="76"/>
      <c r="Z35" t="s">
        <v>212</v>
      </c>
      <c r="AB35" s="105" t="s">
        <v>213</v>
      </c>
      <c r="AC35" t="s">
        <v>214</v>
      </c>
    </row>
    <row r="36" spans="1:29" ht="13.5" customHeight="1" x14ac:dyDescent="0.3">
      <c r="A36" s="80">
        <f t="shared" ref="A36:A54" si="3">A35+7</f>
        <v>45158</v>
      </c>
      <c r="B36" s="79" t="s">
        <v>110</v>
      </c>
      <c r="C36" s="78">
        <f t="shared" ref="C36:C54" si="4">C35+7</f>
        <v>45164</v>
      </c>
      <c r="D36" s="77"/>
      <c r="E36" s="81"/>
      <c r="F36" s="428"/>
      <c r="G36" s="221" t="s">
        <v>372</v>
      </c>
      <c r="H36" s="430"/>
      <c r="I36" s="94">
        <f t="shared" ref="I36:I54" si="5">I35+1</f>
        <v>34</v>
      </c>
      <c r="J36" s="76"/>
      <c r="K36" s="76"/>
      <c r="L36" s="76"/>
      <c r="M36" s="76"/>
      <c r="N36" s="76"/>
      <c r="O36" s="76"/>
      <c r="P36" s="76"/>
      <c r="Q36" s="76"/>
      <c r="R36" s="277"/>
      <c r="S36" s="277"/>
      <c r="T36" s="277"/>
      <c r="U36" s="277"/>
      <c r="V36" s="277"/>
      <c r="W36" s="277"/>
      <c r="X36" s="277"/>
      <c r="Y36" s="76"/>
      <c r="Z36" t="s">
        <v>215</v>
      </c>
      <c r="AB36" s="105" t="s">
        <v>803</v>
      </c>
      <c r="AC36" t="s">
        <v>216</v>
      </c>
    </row>
    <row r="37" spans="1:29" ht="13.5" customHeight="1" x14ac:dyDescent="0.3">
      <c r="A37" s="80">
        <f t="shared" si="3"/>
        <v>45165</v>
      </c>
      <c r="B37" s="79" t="s">
        <v>110</v>
      </c>
      <c r="C37" s="78">
        <f t="shared" si="4"/>
        <v>45171</v>
      </c>
      <c r="D37" s="77" t="s">
        <v>1059</v>
      </c>
      <c r="E37" s="81" t="s">
        <v>1060</v>
      </c>
      <c r="F37" s="428"/>
      <c r="G37" s="221" t="s">
        <v>372</v>
      </c>
      <c r="H37" s="430"/>
      <c r="I37" s="94">
        <f t="shared" si="5"/>
        <v>35</v>
      </c>
      <c r="J37" s="76"/>
      <c r="K37" s="76"/>
      <c r="L37" s="76"/>
      <c r="M37" s="76"/>
      <c r="N37" s="76"/>
      <c r="O37" s="76"/>
      <c r="P37" s="76"/>
      <c r="Q37" s="76"/>
      <c r="R37" s="277"/>
      <c r="S37" s="277"/>
      <c r="T37" s="277"/>
      <c r="U37" s="277"/>
      <c r="V37" s="277"/>
      <c r="W37" s="277"/>
      <c r="X37" s="277"/>
      <c r="Y37" s="76"/>
    </row>
    <row r="38" spans="1:29" ht="13.5" customHeight="1" x14ac:dyDescent="0.3">
      <c r="A38" s="80">
        <f t="shared" si="3"/>
        <v>45172</v>
      </c>
      <c r="B38" s="79" t="s">
        <v>110</v>
      </c>
      <c r="C38" s="78">
        <f t="shared" si="4"/>
        <v>45178</v>
      </c>
      <c r="D38" s="77"/>
      <c r="E38" s="81"/>
      <c r="F38" s="428"/>
      <c r="G38" s="221" t="s">
        <v>373</v>
      </c>
      <c r="H38" s="430"/>
      <c r="I38" s="94">
        <f t="shared" si="5"/>
        <v>36</v>
      </c>
      <c r="J38" s="76"/>
      <c r="K38" s="76"/>
      <c r="L38" s="76"/>
      <c r="M38" s="76"/>
      <c r="N38" s="76"/>
      <c r="O38" s="76"/>
      <c r="P38" s="76"/>
      <c r="Q38" s="76"/>
      <c r="R38" s="76"/>
      <c r="S38" s="76"/>
      <c r="T38" s="76"/>
      <c r="U38" s="76"/>
      <c r="V38" s="76"/>
      <c r="W38" s="76"/>
      <c r="X38" s="76"/>
      <c r="Y38" s="76"/>
      <c r="Z38" t="s">
        <v>217</v>
      </c>
      <c r="AB38" s="105" t="s">
        <v>139</v>
      </c>
      <c r="AC38" t="s">
        <v>218</v>
      </c>
    </row>
    <row r="39" spans="1:29" ht="13.5" customHeight="1" x14ac:dyDescent="0.3">
      <c r="A39" s="80">
        <f t="shared" si="3"/>
        <v>45179</v>
      </c>
      <c r="B39" s="79" t="s">
        <v>110</v>
      </c>
      <c r="C39" s="78">
        <f t="shared" si="4"/>
        <v>45185</v>
      </c>
      <c r="D39" s="77" t="s">
        <v>546</v>
      </c>
      <c r="E39" s="81" t="s">
        <v>548</v>
      </c>
      <c r="F39" s="428"/>
      <c r="G39" s="221" t="s">
        <v>373</v>
      </c>
      <c r="H39" s="430"/>
      <c r="I39" s="94">
        <f t="shared" si="5"/>
        <v>37</v>
      </c>
      <c r="J39" s="76"/>
      <c r="K39" s="76"/>
      <c r="L39" s="76"/>
      <c r="M39" s="76"/>
      <c r="N39" s="76"/>
      <c r="O39" s="76"/>
      <c r="P39" s="76"/>
      <c r="Q39" s="76"/>
      <c r="R39" s="76"/>
      <c r="S39" s="76"/>
      <c r="T39" s="76"/>
      <c r="U39" s="76"/>
      <c r="V39" s="76"/>
      <c r="W39" s="76"/>
      <c r="X39" s="76"/>
      <c r="Y39" s="76"/>
      <c r="Z39" t="s">
        <v>219</v>
      </c>
      <c r="AB39" s="105" t="s">
        <v>220</v>
      </c>
      <c r="AC39" t="s">
        <v>221</v>
      </c>
    </row>
    <row r="40" spans="1:29" ht="13.5" customHeight="1" x14ac:dyDescent="0.3">
      <c r="A40" s="80">
        <f t="shared" si="3"/>
        <v>45186</v>
      </c>
      <c r="B40" s="79" t="s">
        <v>110</v>
      </c>
      <c r="C40" s="78">
        <f t="shared" si="4"/>
        <v>45192</v>
      </c>
      <c r="D40" s="77"/>
      <c r="E40" s="81"/>
      <c r="F40" s="428"/>
      <c r="G40" s="221" t="s">
        <v>373</v>
      </c>
      <c r="H40" s="430"/>
      <c r="I40" s="94">
        <f t="shared" si="5"/>
        <v>38</v>
      </c>
      <c r="J40" s="76"/>
      <c r="K40" s="76"/>
      <c r="L40" s="76"/>
      <c r="M40" s="76"/>
      <c r="N40" s="76"/>
      <c r="O40" s="76"/>
      <c r="P40" s="76"/>
      <c r="Q40" s="76"/>
      <c r="R40" s="76"/>
      <c r="S40" s="76"/>
      <c r="T40" s="76"/>
      <c r="U40" s="76"/>
      <c r="V40" s="76"/>
      <c r="W40" s="76"/>
      <c r="X40" s="76"/>
      <c r="Y40" s="76"/>
      <c r="Z40" t="s">
        <v>222</v>
      </c>
      <c r="AB40" s="105" t="s">
        <v>141</v>
      </c>
      <c r="AC40" t="s">
        <v>218</v>
      </c>
    </row>
    <row r="41" spans="1:29" ht="13.5" customHeight="1" x14ac:dyDescent="0.3">
      <c r="A41" s="80">
        <f t="shared" si="3"/>
        <v>45193</v>
      </c>
      <c r="B41" s="79" t="s">
        <v>110</v>
      </c>
      <c r="C41" s="78">
        <f t="shared" si="4"/>
        <v>45199</v>
      </c>
      <c r="D41" s="77" t="s">
        <v>1061</v>
      </c>
      <c r="E41" s="81" t="s">
        <v>1060</v>
      </c>
      <c r="F41" s="432" t="s">
        <v>507</v>
      </c>
      <c r="G41" s="221" t="s">
        <v>370</v>
      </c>
      <c r="H41" s="430"/>
      <c r="I41" s="94">
        <f t="shared" si="5"/>
        <v>39</v>
      </c>
      <c r="J41" s="76"/>
      <c r="K41" s="76"/>
      <c r="L41" s="76"/>
      <c r="M41" s="76"/>
      <c r="N41" s="76"/>
      <c r="O41" s="76"/>
      <c r="P41" s="76"/>
      <c r="Q41" s="76"/>
      <c r="R41" s="76"/>
      <c r="S41" s="76"/>
      <c r="T41" s="76"/>
      <c r="U41" s="76"/>
      <c r="V41" s="76"/>
      <c r="W41" s="76"/>
      <c r="X41" s="76"/>
      <c r="Y41" s="76"/>
    </row>
    <row r="42" spans="1:29" ht="13.5" customHeight="1" x14ac:dyDescent="0.3">
      <c r="A42" s="80">
        <f t="shared" si="3"/>
        <v>45200</v>
      </c>
      <c r="B42" s="79" t="s">
        <v>110</v>
      </c>
      <c r="C42" s="78">
        <f t="shared" si="4"/>
        <v>45206</v>
      </c>
      <c r="D42" s="77" t="s">
        <v>662</v>
      </c>
      <c r="E42" s="81" t="s">
        <v>1060</v>
      </c>
      <c r="F42" s="432"/>
      <c r="G42" s="221" t="s">
        <v>372</v>
      </c>
      <c r="H42" s="430"/>
      <c r="I42" s="94">
        <f t="shared" si="5"/>
        <v>40</v>
      </c>
      <c r="J42" s="76"/>
      <c r="K42" s="76"/>
      <c r="L42" s="76"/>
      <c r="M42" s="76"/>
      <c r="N42" s="76"/>
      <c r="O42" s="76"/>
      <c r="P42" s="76"/>
      <c r="Q42" s="76"/>
      <c r="R42" s="76"/>
      <c r="S42" s="76"/>
      <c r="T42" s="76"/>
      <c r="U42" s="76"/>
      <c r="V42" s="76"/>
      <c r="W42" s="76"/>
      <c r="X42" s="76"/>
      <c r="Y42" s="76"/>
      <c r="AB42" s="106" t="s">
        <v>124</v>
      </c>
      <c r="AC42" t="s">
        <v>162</v>
      </c>
    </row>
    <row r="43" spans="1:29" ht="13.5" customHeight="1" x14ac:dyDescent="0.3">
      <c r="A43" s="80">
        <f t="shared" si="3"/>
        <v>45207</v>
      </c>
      <c r="B43" s="79" t="s">
        <v>110</v>
      </c>
      <c r="C43" s="78">
        <f t="shared" si="4"/>
        <v>45213</v>
      </c>
      <c r="D43" s="77"/>
      <c r="E43" s="81"/>
      <c r="F43" s="432"/>
      <c r="G43" s="221" t="s">
        <v>372</v>
      </c>
      <c r="H43" s="430"/>
      <c r="I43" s="94">
        <f t="shared" si="5"/>
        <v>41</v>
      </c>
      <c r="J43" s="76"/>
      <c r="K43" s="76"/>
      <c r="L43" s="76"/>
      <c r="M43" s="76"/>
      <c r="N43" s="76"/>
      <c r="O43" s="76"/>
      <c r="P43" s="76"/>
      <c r="Q43" s="76"/>
      <c r="R43" s="76"/>
      <c r="S43" s="76"/>
      <c r="T43" s="76"/>
      <c r="U43" s="76"/>
      <c r="V43" s="76"/>
      <c r="W43" s="76"/>
      <c r="X43" s="76"/>
      <c r="Y43" s="76"/>
      <c r="AB43" s="106" t="s">
        <v>223</v>
      </c>
      <c r="AC43" t="s">
        <v>224</v>
      </c>
    </row>
    <row r="44" spans="1:29" ht="13.5" customHeight="1" x14ac:dyDescent="0.3">
      <c r="A44" s="80">
        <f t="shared" si="3"/>
        <v>45214</v>
      </c>
      <c r="B44" s="79" t="s">
        <v>110</v>
      </c>
      <c r="C44" s="78">
        <f t="shared" si="4"/>
        <v>45220</v>
      </c>
      <c r="D44" s="77" t="s">
        <v>1054</v>
      </c>
      <c r="E44" s="81" t="s">
        <v>548</v>
      </c>
      <c r="F44" s="432"/>
      <c r="G44" s="221" t="s">
        <v>372</v>
      </c>
      <c r="H44" s="430"/>
      <c r="I44" s="94">
        <f t="shared" si="5"/>
        <v>42</v>
      </c>
      <c r="J44" s="76"/>
      <c r="K44" s="76"/>
      <c r="L44" s="76"/>
      <c r="M44" s="76"/>
      <c r="N44" s="76"/>
      <c r="O44" s="76"/>
      <c r="P44" s="76"/>
      <c r="Q44" s="76"/>
      <c r="R44" s="76"/>
      <c r="S44" s="76"/>
      <c r="T44" s="76"/>
      <c r="U44" s="76"/>
      <c r="V44" s="76"/>
      <c r="W44" s="76"/>
      <c r="X44" s="76"/>
      <c r="Y44" s="76"/>
      <c r="AB44" s="106" t="s">
        <v>225</v>
      </c>
      <c r="AC44" t="s">
        <v>162</v>
      </c>
    </row>
    <row r="45" spans="1:29" ht="13.5" customHeight="1" x14ac:dyDescent="0.3">
      <c r="A45" s="80">
        <f t="shared" si="3"/>
        <v>45221</v>
      </c>
      <c r="B45" s="79" t="s">
        <v>110</v>
      </c>
      <c r="C45" s="78">
        <f t="shared" si="4"/>
        <v>45227</v>
      </c>
      <c r="D45" s="77"/>
      <c r="E45" s="81"/>
      <c r="F45" s="432"/>
      <c r="G45" s="221" t="s">
        <v>377</v>
      </c>
      <c r="H45" s="430"/>
      <c r="I45" s="94">
        <f t="shared" si="5"/>
        <v>43</v>
      </c>
      <c r="J45" s="76"/>
      <c r="K45" s="76"/>
      <c r="L45" s="76"/>
      <c r="M45" s="76"/>
      <c r="N45" s="76"/>
      <c r="O45" s="76"/>
      <c r="P45" s="76"/>
      <c r="Q45" s="76"/>
      <c r="R45" s="76"/>
      <c r="S45" s="76"/>
      <c r="T45" s="76"/>
      <c r="U45" s="76"/>
      <c r="V45" s="76"/>
      <c r="W45" s="76"/>
      <c r="X45" s="76"/>
      <c r="Y45" s="76"/>
    </row>
    <row r="46" spans="1:29" ht="13.5" customHeight="1" x14ac:dyDescent="0.3">
      <c r="A46" s="80">
        <f t="shared" si="3"/>
        <v>45228</v>
      </c>
      <c r="B46" s="79" t="s">
        <v>110</v>
      </c>
      <c r="C46" s="78">
        <f t="shared" si="4"/>
        <v>45234</v>
      </c>
      <c r="D46" s="291" t="s">
        <v>1053</v>
      </c>
      <c r="E46" s="395" t="s">
        <v>548</v>
      </c>
      <c r="F46" s="432"/>
      <c r="G46" s="221" t="s">
        <v>377</v>
      </c>
      <c r="H46" s="431"/>
      <c r="I46" s="94">
        <f t="shared" si="5"/>
        <v>44</v>
      </c>
      <c r="J46" s="76"/>
      <c r="K46" s="76"/>
      <c r="L46" s="76"/>
      <c r="M46" s="76"/>
      <c r="N46" s="76"/>
      <c r="O46" s="76"/>
      <c r="P46" s="76"/>
      <c r="Q46" s="76"/>
      <c r="R46" s="76"/>
      <c r="S46" s="76"/>
      <c r="T46" s="76"/>
      <c r="U46" s="76"/>
      <c r="V46" s="76"/>
      <c r="W46" s="76"/>
      <c r="X46" s="76"/>
      <c r="Y46" s="76"/>
      <c r="AB46" s="107" t="s">
        <v>125</v>
      </c>
      <c r="AC46" t="s">
        <v>226</v>
      </c>
    </row>
    <row r="47" spans="1:29" ht="13.5" customHeight="1" x14ac:dyDescent="0.3">
      <c r="A47" s="80">
        <f t="shared" si="3"/>
        <v>45235</v>
      </c>
      <c r="B47" s="79" t="s">
        <v>110</v>
      </c>
      <c r="C47" s="78">
        <f t="shared" si="4"/>
        <v>45241</v>
      </c>
      <c r="D47" s="291"/>
      <c r="E47" s="395"/>
      <c r="F47" s="455" t="s">
        <v>165</v>
      </c>
      <c r="G47" s="221" t="s">
        <v>377</v>
      </c>
      <c r="H47" s="433" t="s">
        <v>111</v>
      </c>
      <c r="I47" s="94">
        <f t="shared" si="5"/>
        <v>45</v>
      </c>
      <c r="J47" s="76"/>
      <c r="K47" s="76"/>
      <c r="L47" s="76"/>
      <c r="M47" s="76"/>
      <c r="N47" s="76"/>
      <c r="O47" s="76"/>
      <c r="P47" s="76"/>
      <c r="Q47" s="76"/>
      <c r="R47" s="76"/>
      <c r="S47" s="76"/>
      <c r="T47" s="76"/>
      <c r="U47" s="76"/>
      <c r="V47" s="76"/>
      <c r="W47" s="76"/>
      <c r="X47" s="76"/>
      <c r="Y47" s="76"/>
    </row>
    <row r="48" spans="1:29" ht="13.5" customHeight="1" x14ac:dyDescent="0.3">
      <c r="A48" s="80">
        <f t="shared" si="3"/>
        <v>45242</v>
      </c>
      <c r="B48" s="79" t="s">
        <v>110</v>
      </c>
      <c r="C48" s="78">
        <f t="shared" si="4"/>
        <v>45248</v>
      </c>
      <c r="D48" s="291" t="s">
        <v>1062</v>
      </c>
      <c r="E48" s="395" t="s">
        <v>548</v>
      </c>
      <c r="F48" s="455"/>
      <c r="G48" s="221" t="s">
        <v>370</v>
      </c>
      <c r="H48" s="433"/>
      <c r="I48" s="94">
        <f t="shared" si="5"/>
        <v>46</v>
      </c>
      <c r="J48" s="76"/>
      <c r="K48" s="76"/>
      <c r="L48" s="76"/>
      <c r="M48" s="76"/>
      <c r="N48" s="76"/>
      <c r="O48" s="76"/>
      <c r="P48" s="76"/>
      <c r="Q48" s="76"/>
      <c r="R48" s="76"/>
      <c r="S48" s="76"/>
      <c r="T48" s="76"/>
      <c r="U48" s="76"/>
      <c r="V48" s="76"/>
      <c r="W48" s="76"/>
      <c r="X48" s="76"/>
      <c r="Y48" s="76"/>
      <c r="AB48" s="107" t="s">
        <v>136</v>
      </c>
      <c r="AC48" t="s">
        <v>227</v>
      </c>
    </row>
    <row r="49" spans="1:29" ht="13.5" customHeight="1" x14ac:dyDescent="0.3">
      <c r="A49" s="80">
        <f t="shared" si="3"/>
        <v>45249</v>
      </c>
      <c r="B49" s="79" t="s">
        <v>110</v>
      </c>
      <c r="C49" s="78">
        <f t="shared" si="4"/>
        <v>45255</v>
      </c>
      <c r="D49" s="77"/>
      <c r="E49" s="81"/>
      <c r="F49" s="455"/>
      <c r="G49" s="221" t="s">
        <v>375</v>
      </c>
      <c r="H49" s="433"/>
      <c r="I49" s="94">
        <f t="shared" si="5"/>
        <v>47</v>
      </c>
      <c r="J49" s="76"/>
      <c r="K49" s="76"/>
      <c r="L49" s="76"/>
      <c r="M49" s="76"/>
      <c r="N49" s="76"/>
      <c r="O49" s="76"/>
      <c r="P49" s="76"/>
      <c r="Q49" s="76"/>
      <c r="R49" s="76"/>
      <c r="S49" s="76"/>
      <c r="T49" s="76"/>
      <c r="U49" s="76"/>
      <c r="V49" s="76"/>
      <c r="W49" s="76"/>
      <c r="X49" s="76"/>
      <c r="Y49" s="76"/>
    </row>
    <row r="50" spans="1:29" ht="13.5" customHeight="1" x14ac:dyDescent="0.3">
      <c r="A50" s="80">
        <f t="shared" si="3"/>
        <v>45256</v>
      </c>
      <c r="B50" s="79" t="s">
        <v>110</v>
      </c>
      <c r="C50" s="78">
        <f t="shared" si="4"/>
        <v>45262</v>
      </c>
      <c r="D50" s="77"/>
      <c r="E50" s="81"/>
      <c r="F50" s="455"/>
      <c r="G50" s="221" t="s">
        <v>375</v>
      </c>
      <c r="H50" s="433"/>
      <c r="I50" s="94">
        <f t="shared" si="5"/>
        <v>48</v>
      </c>
      <c r="J50" s="76"/>
      <c r="K50" s="76"/>
      <c r="L50" s="76"/>
      <c r="M50" s="76"/>
      <c r="N50" s="76"/>
      <c r="O50" s="76"/>
      <c r="P50" s="76"/>
      <c r="Q50" s="76"/>
      <c r="R50" s="76"/>
      <c r="S50" s="76"/>
      <c r="T50" s="76"/>
      <c r="U50" s="76"/>
      <c r="V50" s="76"/>
      <c r="W50" s="76"/>
      <c r="X50" s="76"/>
      <c r="Y50" s="76"/>
      <c r="AB50" s="107" t="s">
        <v>122</v>
      </c>
      <c r="AC50" t="s">
        <v>228</v>
      </c>
    </row>
    <row r="51" spans="1:29" ht="13.5" customHeight="1" x14ac:dyDescent="0.3">
      <c r="A51" s="80">
        <f t="shared" si="3"/>
        <v>45263</v>
      </c>
      <c r="B51" s="79" t="s">
        <v>110</v>
      </c>
      <c r="C51" s="78">
        <f t="shared" si="4"/>
        <v>45269</v>
      </c>
      <c r="D51" s="77"/>
      <c r="E51" s="81"/>
      <c r="F51" s="455"/>
      <c r="G51" s="221" t="s">
        <v>375</v>
      </c>
      <c r="H51" s="433"/>
      <c r="I51" s="94">
        <f t="shared" si="5"/>
        <v>49</v>
      </c>
      <c r="J51" s="76"/>
      <c r="K51" s="76"/>
      <c r="L51" s="76"/>
      <c r="M51" s="76"/>
      <c r="N51" s="76"/>
      <c r="O51" s="76"/>
      <c r="P51" s="76"/>
      <c r="Q51" s="76"/>
      <c r="R51" s="76"/>
      <c r="S51" s="76"/>
      <c r="T51" s="76"/>
      <c r="U51" s="76"/>
      <c r="V51" s="76"/>
      <c r="W51" s="76"/>
      <c r="X51" s="76"/>
      <c r="Y51" s="76"/>
      <c r="AB51" s="107" t="s">
        <v>143</v>
      </c>
      <c r="AC51" t="s">
        <v>228</v>
      </c>
    </row>
    <row r="52" spans="1:29" ht="13.5" customHeight="1" x14ac:dyDescent="0.3">
      <c r="A52" s="80">
        <f t="shared" si="3"/>
        <v>45270</v>
      </c>
      <c r="B52" s="79" t="s">
        <v>110</v>
      </c>
      <c r="C52" s="78">
        <f t="shared" si="4"/>
        <v>45276</v>
      </c>
      <c r="D52" s="77"/>
      <c r="E52" s="81"/>
      <c r="F52" s="455"/>
      <c r="G52" s="221" t="s">
        <v>371</v>
      </c>
      <c r="H52" s="433"/>
      <c r="I52" s="94">
        <f t="shared" si="5"/>
        <v>50</v>
      </c>
      <c r="J52" s="76"/>
      <c r="K52" s="76"/>
      <c r="L52" s="76"/>
      <c r="M52" s="76"/>
      <c r="N52" s="76"/>
      <c r="O52" s="76"/>
      <c r="P52" s="76"/>
      <c r="Q52" s="76"/>
      <c r="R52" s="76"/>
      <c r="S52" s="76"/>
      <c r="T52" s="76"/>
      <c r="U52" s="76"/>
      <c r="V52" s="76"/>
      <c r="W52" s="76"/>
      <c r="X52" s="76"/>
      <c r="Y52" s="76"/>
    </row>
    <row r="53" spans="1:29" ht="13.5" customHeight="1" x14ac:dyDescent="0.3">
      <c r="A53" s="80">
        <f t="shared" si="3"/>
        <v>45277</v>
      </c>
      <c r="B53" s="79" t="s">
        <v>110</v>
      </c>
      <c r="C53" s="78">
        <f t="shared" si="4"/>
        <v>45283</v>
      </c>
      <c r="D53" s="77"/>
      <c r="E53" s="81"/>
      <c r="F53" s="427" t="s">
        <v>505</v>
      </c>
      <c r="G53" s="221" t="s">
        <v>371</v>
      </c>
      <c r="H53" s="433"/>
      <c r="I53" s="94">
        <f t="shared" si="5"/>
        <v>51</v>
      </c>
      <c r="J53" s="76"/>
      <c r="K53" s="76"/>
      <c r="L53" s="76"/>
      <c r="M53" s="76"/>
      <c r="N53" s="76"/>
      <c r="O53" s="76"/>
      <c r="P53" s="76"/>
      <c r="Q53" s="76"/>
      <c r="R53" s="76"/>
      <c r="S53" s="76"/>
      <c r="T53" s="76"/>
      <c r="U53" s="76"/>
      <c r="V53" s="76"/>
      <c r="W53" s="76"/>
      <c r="X53" s="76"/>
      <c r="Y53" s="76"/>
    </row>
    <row r="54" spans="1:29" ht="13.5" customHeight="1" x14ac:dyDescent="0.3">
      <c r="A54" s="80">
        <f t="shared" si="3"/>
        <v>45284</v>
      </c>
      <c r="B54" s="79" t="s">
        <v>110</v>
      </c>
      <c r="C54" s="78">
        <f t="shared" si="4"/>
        <v>45290</v>
      </c>
      <c r="D54" s="77"/>
      <c r="E54" s="81"/>
      <c r="F54" s="427"/>
      <c r="G54" s="221" t="s">
        <v>370</v>
      </c>
      <c r="H54" s="433"/>
      <c r="I54" s="94">
        <f t="shared" si="5"/>
        <v>52</v>
      </c>
      <c r="J54" s="76"/>
      <c r="K54" s="76"/>
      <c r="L54" s="76"/>
      <c r="M54" s="76"/>
      <c r="N54" s="76"/>
      <c r="O54" s="76"/>
      <c r="P54" s="76"/>
      <c r="Q54" s="76"/>
      <c r="R54" s="76"/>
      <c r="S54" s="76"/>
      <c r="T54" s="76"/>
      <c r="U54" s="76"/>
      <c r="V54" s="76"/>
      <c r="W54" s="76"/>
      <c r="X54" s="76"/>
      <c r="Y54" s="76"/>
    </row>
    <row r="55" spans="1:29" ht="10.5" customHeight="1" x14ac:dyDescent="0.25">
      <c r="A55" s="74"/>
      <c r="B55" s="74"/>
      <c r="C55" s="74"/>
      <c r="D55" s="74"/>
      <c r="E55" s="74"/>
      <c r="F55" s="74"/>
      <c r="G55" s="74"/>
      <c r="H55" s="74"/>
      <c r="I55" s="75"/>
      <c r="J55" s="74"/>
      <c r="K55" s="302"/>
      <c r="L55" s="302"/>
      <c r="M55" s="302"/>
      <c r="N55" s="302"/>
      <c r="O55" s="302"/>
      <c r="P55" s="302"/>
      <c r="Q55" s="302"/>
      <c r="R55" s="302"/>
      <c r="S55" s="302"/>
      <c r="T55" s="302"/>
      <c r="U55" s="302"/>
      <c r="V55" s="302"/>
      <c r="W55" s="302"/>
      <c r="X55" s="302"/>
      <c r="Y55" s="303"/>
    </row>
    <row r="56" spans="1:29" x14ac:dyDescent="0.25">
      <c r="Z56" s="434" t="s">
        <v>166</v>
      </c>
      <c r="AA56" s="435"/>
    </row>
    <row r="57" spans="1:29" x14ac:dyDescent="0.25">
      <c r="Z57" s="88" t="s">
        <v>167</v>
      </c>
      <c r="AA57" s="89" t="s">
        <v>171</v>
      </c>
    </row>
    <row r="58" spans="1:29" x14ac:dyDescent="0.25">
      <c r="Z58" s="90" t="s">
        <v>169</v>
      </c>
      <c r="AA58" s="91" t="s">
        <v>172</v>
      </c>
    </row>
    <row r="59" spans="1:29" x14ac:dyDescent="0.25">
      <c r="Z59" s="90" t="s">
        <v>168</v>
      </c>
      <c r="AA59" s="91" t="s">
        <v>173</v>
      </c>
    </row>
    <row r="60" spans="1:29" x14ac:dyDescent="0.25">
      <c r="Z60" s="92" t="s">
        <v>170</v>
      </c>
      <c r="AA60" s="93" t="s">
        <v>174</v>
      </c>
    </row>
    <row r="61" spans="1:29" x14ac:dyDescent="0.25">
      <c r="Z61" s="72"/>
      <c r="AA61" s="72"/>
    </row>
    <row r="62" spans="1:29" x14ac:dyDescent="0.25">
      <c r="Z62" s="72" t="s">
        <v>239</v>
      </c>
      <c r="AA62" s="72"/>
    </row>
    <row r="63" spans="1:29" x14ac:dyDescent="0.25">
      <c r="Z63" s="72" t="s">
        <v>101</v>
      </c>
      <c r="AA63" s="72"/>
    </row>
    <row r="64" spans="1:29" x14ac:dyDescent="0.25">
      <c r="Z64" s="72" t="s">
        <v>162</v>
      </c>
      <c r="AA64" s="72" t="s">
        <v>236</v>
      </c>
      <c r="AB64" t="s">
        <v>237</v>
      </c>
    </row>
    <row r="65" spans="26:27" x14ac:dyDescent="0.25">
      <c r="Z65" s="72" t="s">
        <v>238</v>
      </c>
      <c r="AA65" s="72" t="s">
        <v>95</v>
      </c>
    </row>
    <row r="75" spans="26:27" ht="15" customHeight="1" x14ac:dyDescent="0.25"/>
    <row r="111" ht="15" customHeight="1" x14ac:dyDescent="0.25"/>
  </sheetData>
  <mergeCells count="86">
    <mergeCell ref="Q13:R13"/>
    <mergeCell ref="S7:T7"/>
    <mergeCell ref="W10:X10"/>
    <mergeCell ref="S12:T12"/>
    <mergeCell ref="Q12:R12"/>
    <mergeCell ref="W11:X11"/>
    <mergeCell ref="W12:X12"/>
    <mergeCell ref="O16:P16"/>
    <mergeCell ref="O7:P7"/>
    <mergeCell ref="O8:P8"/>
    <mergeCell ref="O9:P9"/>
    <mergeCell ref="O10:P10"/>
    <mergeCell ref="U5:V5"/>
    <mergeCell ref="O13:P13"/>
    <mergeCell ref="O14:P14"/>
    <mergeCell ref="O15:P15"/>
    <mergeCell ref="M12:N12"/>
    <mergeCell ref="M9:N9"/>
    <mergeCell ref="M10:N10"/>
    <mergeCell ref="S15:X16"/>
    <mergeCell ref="Q6:R6"/>
    <mergeCell ref="Q7:R7"/>
    <mergeCell ref="Q8:R8"/>
    <mergeCell ref="Q9:R9"/>
    <mergeCell ref="Q10:R10"/>
    <mergeCell ref="W7:X7"/>
    <mergeCell ref="W8:X8"/>
    <mergeCell ref="W9:X9"/>
    <mergeCell ref="W5:X5"/>
    <mergeCell ref="O12:P12"/>
    <mergeCell ref="W6:X6"/>
    <mergeCell ref="S6:T6"/>
    <mergeCell ref="U6:V6"/>
    <mergeCell ref="U7:V7"/>
    <mergeCell ref="U8:V8"/>
    <mergeCell ref="U9:V9"/>
    <mergeCell ref="U10:V10"/>
    <mergeCell ref="U11:V11"/>
    <mergeCell ref="U12:V12"/>
    <mergeCell ref="O5:P5"/>
    <mergeCell ref="O6:P6"/>
    <mergeCell ref="S8:T8"/>
    <mergeCell ref="S9:T9"/>
    <mergeCell ref="S10:T10"/>
    <mergeCell ref="K5:L5"/>
    <mergeCell ref="M5:N5"/>
    <mergeCell ref="O11:P11"/>
    <mergeCell ref="Q5:R5"/>
    <mergeCell ref="S5:T5"/>
    <mergeCell ref="M6:N6"/>
    <mergeCell ref="M7:N7"/>
    <mergeCell ref="M8:N8"/>
    <mergeCell ref="M11:N11"/>
    <mergeCell ref="S11:T11"/>
    <mergeCell ref="K1:X2"/>
    <mergeCell ref="K3:L4"/>
    <mergeCell ref="M3:N4"/>
    <mergeCell ref="O3:P4"/>
    <mergeCell ref="Q3:R4"/>
    <mergeCell ref="S3:T4"/>
    <mergeCell ref="U3:V4"/>
    <mergeCell ref="W3:X4"/>
    <mergeCell ref="Z56:AA56"/>
    <mergeCell ref="I1:I2"/>
    <mergeCell ref="A1:A2"/>
    <mergeCell ref="B1:B2"/>
    <mergeCell ref="C1:C2"/>
    <mergeCell ref="D1:D2"/>
    <mergeCell ref="F1:F2"/>
    <mergeCell ref="G1:G2"/>
    <mergeCell ref="H1:H2"/>
    <mergeCell ref="F3:F8"/>
    <mergeCell ref="H3:H10"/>
    <mergeCell ref="F9:F14"/>
    <mergeCell ref="H11:H22"/>
    <mergeCell ref="F15:F20"/>
    <mergeCell ref="F21:F22"/>
    <mergeCell ref="F47:F52"/>
    <mergeCell ref="F23:F28"/>
    <mergeCell ref="H23:H34"/>
    <mergeCell ref="F29:F34"/>
    <mergeCell ref="F53:F54"/>
    <mergeCell ref="F35:F40"/>
    <mergeCell ref="H35:H46"/>
    <mergeCell ref="F41:F46"/>
    <mergeCell ref="H47:H54"/>
  </mergeCells>
  <phoneticPr fontId="30" type="noConversion"/>
  <conditionalFormatting sqref="G3:G54">
    <cfRule type="cellIs" dxfId="50" priority="1" operator="equal">
      <formula>0</formula>
    </cfRule>
    <cfRule type="cellIs" dxfId="49" priority="2" operator="equal">
      <formula>"SPD"</formula>
    </cfRule>
    <cfRule type="cellIs" dxfId="48" priority="3" operator="equal">
      <formula>"PWR"</formula>
    </cfRule>
    <cfRule type="cellIs" dxfId="47" priority="4" operator="equal">
      <formula>"HYP"</formula>
    </cfRule>
    <cfRule type="cellIs" dxfId="46" priority="5" operator="equal">
      <formula>"STR"</formula>
    </cfRule>
    <cfRule type="cellIs" dxfId="45" priority="6" operator="equal">
      <formula>"STC"</formula>
    </cfRule>
    <cfRule type="cellIs" dxfId="44" priority="7" operator="equal">
      <formula>"MAX"</formula>
    </cfRule>
    <cfRule type="cellIs" dxfId="43" priority="8" operator="equal">
      <formula>"SPE"</formula>
    </cfRule>
    <cfRule type="cellIs" dxfId="42" priority="9" operator="equal">
      <formula>"END"</formula>
    </cfRule>
    <cfRule type="cellIs" dxfId="41" priority="10" operator="equal">
      <formula>"UNL"</formula>
    </cfRule>
    <cfRule type="cellIs" dxfId="40" priority="11" operator="equal">
      <formula>"FDN"</formula>
    </cfRule>
  </conditionalFormatting>
  <hyperlinks>
    <hyperlink ref="I3" location="'1'!A1" display="'1'!A1" xr:uid="{00000000-0004-0000-0100-000000000000}"/>
    <hyperlink ref="I4" location="'2'!A1" display="'2'!A1" xr:uid="{00000000-0004-0000-0100-000001000000}"/>
    <hyperlink ref="I5" location="'3'!A1" display="'3'!A1" xr:uid="{00000000-0004-0000-0100-000002000000}"/>
    <hyperlink ref="I6" location="'4'!A1" display="'4'!A1" xr:uid="{00000000-0004-0000-0100-000003000000}"/>
    <hyperlink ref="I7" location="'5'!A1" display="'5'!A1" xr:uid="{00000000-0004-0000-0100-000004000000}"/>
    <hyperlink ref="I8" location="'6'!A1" display="'6'!A1" xr:uid="{00000000-0004-0000-0100-000005000000}"/>
    <hyperlink ref="I9" location="'7'!A1" display="'7'!A1" xr:uid="{00000000-0004-0000-0100-000006000000}"/>
    <hyperlink ref="I10" location="'8'!A1" display="'8'!A1" xr:uid="{00000000-0004-0000-0100-000007000000}"/>
    <hyperlink ref="I11" location="'9'!A1" display="'9'!A1" xr:uid="{00000000-0004-0000-0100-000008000000}"/>
    <hyperlink ref="I12" location="'10'!A1" display="'10'!A1" xr:uid="{00000000-0004-0000-0100-000009000000}"/>
    <hyperlink ref="I13" location="'11'!A1" display="'11'!A1" xr:uid="{00000000-0004-0000-0100-00000A000000}"/>
    <hyperlink ref="I14" location="'12'!A1" display="'12'!A1" xr:uid="{00000000-0004-0000-0100-00000B000000}"/>
    <hyperlink ref="I15" location="'13'!A1" display="'13'!A1" xr:uid="{00000000-0004-0000-0100-00000C000000}"/>
    <hyperlink ref="I16" location="'14'!A1" display="'14'!A1" xr:uid="{00000000-0004-0000-0100-00000D000000}"/>
    <hyperlink ref="I17" location="'15'!A1" display="'15'!A1" xr:uid="{00000000-0004-0000-0100-00000E000000}"/>
    <hyperlink ref="I18" location="'16'!A1" display="'16'!A1" xr:uid="{00000000-0004-0000-0100-00000F000000}"/>
    <hyperlink ref="I19" location="'17'!A1" display="'17'!A1" xr:uid="{00000000-0004-0000-0100-000010000000}"/>
    <hyperlink ref="I20" location="'18'!A1" display="'18'!A1" xr:uid="{00000000-0004-0000-0100-000011000000}"/>
    <hyperlink ref="I21" location="'19'!A1" display="'19'!A1" xr:uid="{00000000-0004-0000-0100-000012000000}"/>
    <hyperlink ref="I22" location="'20'!A1" display="'20'!A1" xr:uid="{00000000-0004-0000-0100-000013000000}"/>
    <hyperlink ref="I23" location="'21'!A1" display="'21'!A1" xr:uid="{00000000-0004-0000-0100-000014000000}"/>
    <hyperlink ref="I24" location="'22'!A1" display="'22'!A1" xr:uid="{00000000-0004-0000-0100-000015000000}"/>
    <hyperlink ref="I25" location="'23'!A1" display="'23'!A1" xr:uid="{00000000-0004-0000-0100-000016000000}"/>
    <hyperlink ref="I26" location="'24'!A1" display="'24'!A1" xr:uid="{00000000-0004-0000-0100-000017000000}"/>
    <hyperlink ref="I27" location="'25'!A1" display="'25'!A1" xr:uid="{00000000-0004-0000-0100-000018000000}"/>
    <hyperlink ref="I28" location="'26'!A1" display="'26'!A1" xr:uid="{00000000-0004-0000-0100-000019000000}"/>
    <hyperlink ref="I29" location="'27'!A1" display="'27'!A1" xr:uid="{00000000-0004-0000-0100-00001A000000}"/>
    <hyperlink ref="I30" location="'28'!A1" display="'28'!A1" xr:uid="{00000000-0004-0000-0100-00001B000000}"/>
    <hyperlink ref="I31" location="'29'!A1" display="'29'!A1" xr:uid="{00000000-0004-0000-0100-00001C000000}"/>
    <hyperlink ref="I32" location="'30'!A1" display="'30'!A1" xr:uid="{00000000-0004-0000-0100-00001D000000}"/>
    <hyperlink ref="I33" location="'31'!A1" display="'31'!A1" xr:uid="{00000000-0004-0000-0100-00001E000000}"/>
    <hyperlink ref="I34" location="'32'!A1" display="'32'!A1" xr:uid="{00000000-0004-0000-0100-00001F000000}"/>
    <hyperlink ref="I35" location="'33'!A1" display="'33'!A1" xr:uid="{00000000-0004-0000-0100-000020000000}"/>
    <hyperlink ref="I36" location="'34'!A1" display="'34'!A1" xr:uid="{00000000-0004-0000-0100-000021000000}"/>
    <hyperlink ref="I37" location="'35'!A1" display="'35'!A1" xr:uid="{00000000-0004-0000-0100-000022000000}"/>
    <hyperlink ref="I38" location="'36'!A1" display="'36'!A1" xr:uid="{00000000-0004-0000-0100-000023000000}"/>
    <hyperlink ref="I39" location="'37'!A1" display="'37'!A1" xr:uid="{00000000-0004-0000-0100-000024000000}"/>
    <hyperlink ref="I40" location="'38'!A1" display="'38'!A1" xr:uid="{00000000-0004-0000-0100-000025000000}"/>
    <hyperlink ref="I41" location="'39'!A1" display="'39'!A1" xr:uid="{00000000-0004-0000-0100-000026000000}"/>
    <hyperlink ref="I42" location="'40'!A1" display="'40'!A1" xr:uid="{00000000-0004-0000-0100-000027000000}"/>
    <hyperlink ref="I43" location="'41'!A1" display="'41'!A1" xr:uid="{00000000-0004-0000-0100-000028000000}"/>
    <hyperlink ref="I44" location="'42'!A1" display="'42'!A1" xr:uid="{00000000-0004-0000-0100-000029000000}"/>
    <hyperlink ref="I45" location="'43'!A1" display="'43'!A1" xr:uid="{00000000-0004-0000-0100-00002A000000}"/>
    <hyperlink ref="I46" location="'44'!A1" display="'44'!A1" xr:uid="{00000000-0004-0000-0100-00002B000000}"/>
    <hyperlink ref="I47" location="'45'!A1" display="'45'!A1" xr:uid="{00000000-0004-0000-0100-00002C000000}"/>
    <hyperlink ref="I48" location="'46'!A1" display="'46'!A1" xr:uid="{00000000-0004-0000-0100-00002D000000}"/>
    <hyperlink ref="I49" location="'47'!A1" display="'47'!A1" xr:uid="{00000000-0004-0000-0100-00002E000000}"/>
    <hyperlink ref="I50" location="'48'!A1" display="'48'!A1" xr:uid="{00000000-0004-0000-0100-00002F000000}"/>
    <hyperlink ref="I51" location="'49'!A1" display="'49'!A1" xr:uid="{00000000-0004-0000-0100-000030000000}"/>
    <hyperlink ref="I52" location="'50'!A1" display="'50'!A1" xr:uid="{00000000-0004-0000-0100-000031000000}"/>
    <hyperlink ref="I53" location="'51'!A1" display="'51'!A1" xr:uid="{00000000-0004-0000-0100-000032000000}"/>
    <hyperlink ref="I54" location="'52'!A1" display="'52'!A1" xr:uid="{00000000-0004-0000-0100-000033000000}"/>
  </hyperlinks>
  <pageMargins left="0.7" right="0.7" top="0.75" bottom="0.75" header="0.3" footer="0.3"/>
  <pageSetup scale="67"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3A6FE-383E-4D30-BACE-0CD7A3B2EC99}">
  <dimension ref="A1:R119"/>
  <sheetViews>
    <sheetView zoomScale="85" zoomScaleNormal="85" workbookViewId="0">
      <pane ySplit="1" topLeftCell="A2" activePane="bottomLeft" state="frozen"/>
      <selection pane="bottomLeft" activeCell="B34" sqref="B34"/>
    </sheetView>
  </sheetViews>
  <sheetFormatPr defaultRowHeight="15" x14ac:dyDescent="0.25"/>
  <cols>
    <col min="1" max="1" width="18.28515625" customWidth="1"/>
    <col min="2" max="2" width="96.85546875" customWidth="1"/>
    <col min="3" max="3" width="39.28515625" bestFit="1" customWidth="1"/>
    <col min="4" max="4" width="8.85546875" style="73"/>
    <col min="5" max="6" width="8.85546875" style="28"/>
    <col min="7" max="7" width="8.85546875" style="28" customWidth="1"/>
    <col min="8" max="8" width="8.85546875" style="28"/>
  </cols>
  <sheetData>
    <row r="1" spans="2:18" x14ac:dyDescent="0.25">
      <c r="C1" t="s">
        <v>859</v>
      </c>
      <c r="D1" s="73" t="s">
        <v>851</v>
      </c>
      <c r="E1" s="28" t="s">
        <v>507</v>
      </c>
      <c r="F1" s="28" t="s">
        <v>856</v>
      </c>
      <c r="G1" s="28" t="s">
        <v>854</v>
      </c>
      <c r="H1" s="28" t="s">
        <v>162</v>
      </c>
      <c r="J1" s="28" t="s">
        <v>869</v>
      </c>
      <c r="L1" s="311" t="s">
        <v>873</v>
      </c>
      <c r="M1" s="311" t="s">
        <v>874</v>
      </c>
      <c r="N1" s="311" t="s">
        <v>875</v>
      </c>
      <c r="O1" s="311" t="s">
        <v>876</v>
      </c>
      <c r="P1" s="311" t="s">
        <v>877</v>
      </c>
      <c r="Q1" s="311" t="s">
        <v>878</v>
      </c>
      <c r="R1" s="311" t="s">
        <v>879</v>
      </c>
    </row>
    <row r="2" spans="2:18" x14ac:dyDescent="0.25">
      <c r="B2" t="s">
        <v>860</v>
      </c>
      <c r="C2" t="s">
        <v>861</v>
      </c>
      <c r="D2" s="73" t="s">
        <v>852</v>
      </c>
      <c r="I2" s="312" t="s">
        <v>887</v>
      </c>
      <c r="J2" t="s">
        <v>870</v>
      </c>
      <c r="L2" s="317" t="s">
        <v>880</v>
      </c>
      <c r="M2" s="312">
        <v>1</v>
      </c>
      <c r="O2" s="317" t="s">
        <v>880</v>
      </c>
      <c r="P2" s="314">
        <v>4</v>
      </c>
      <c r="Q2" s="317" t="s">
        <v>880</v>
      </c>
      <c r="R2" s="316">
        <v>6</v>
      </c>
    </row>
    <row r="3" spans="2:18" x14ac:dyDescent="0.25">
      <c r="B3" t="s">
        <v>855</v>
      </c>
      <c r="C3" t="s">
        <v>862</v>
      </c>
      <c r="E3" s="28" t="s">
        <v>852</v>
      </c>
      <c r="I3" s="313" t="s">
        <v>507</v>
      </c>
      <c r="J3" t="s">
        <v>871</v>
      </c>
      <c r="L3" s="317" t="s">
        <v>880</v>
      </c>
      <c r="M3" s="313">
        <v>2</v>
      </c>
      <c r="N3" s="317" t="s">
        <v>880</v>
      </c>
      <c r="O3" s="312">
        <v>1</v>
      </c>
      <c r="P3" s="317" t="s">
        <v>880</v>
      </c>
      <c r="Q3" s="316">
        <v>6</v>
      </c>
      <c r="R3" s="318" t="s">
        <v>881</v>
      </c>
    </row>
    <row r="4" spans="2:18" x14ac:dyDescent="0.25">
      <c r="B4" s="310" t="s">
        <v>857</v>
      </c>
      <c r="C4" s="310" t="s">
        <v>863</v>
      </c>
      <c r="F4" s="28" t="s">
        <v>852</v>
      </c>
      <c r="G4" s="28" t="s">
        <v>853</v>
      </c>
      <c r="I4" s="281" t="s">
        <v>888</v>
      </c>
      <c r="L4" s="317" t="s">
        <v>880</v>
      </c>
      <c r="M4" s="312">
        <v>1</v>
      </c>
      <c r="O4" s="317" t="s">
        <v>880</v>
      </c>
      <c r="P4" s="314">
        <v>4</v>
      </c>
      <c r="Q4" s="317" t="s">
        <v>880</v>
      </c>
      <c r="R4" s="318" t="s">
        <v>881</v>
      </c>
    </row>
    <row r="5" spans="2:18" x14ac:dyDescent="0.25">
      <c r="B5" t="s">
        <v>858</v>
      </c>
      <c r="C5" t="s">
        <v>864</v>
      </c>
      <c r="E5" s="28" t="s">
        <v>852</v>
      </c>
      <c r="G5" s="28" t="s">
        <v>852</v>
      </c>
      <c r="H5" s="28" t="s">
        <v>852</v>
      </c>
      <c r="I5" s="314" t="s">
        <v>889</v>
      </c>
      <c r="J5" t="s">
        <v>872</v>
      </c>
      <c r="L5" s="313">
        <v>2</v>
      </c>
      <c r="M5" s="317" t="s">
        <v>880</v>
      </c>
      <c r="N5" s="314">
        <v>4</v>
      </c>
      <c r="O5" s="317" t="s">
        <v>880</v>
      </c>
      <c r="P5" s="312">
        <v>1</v>
      </c>
      <c r="Q5" s="317" t="s">
        <v>880</v>
      </c>
      <c r="R5" s="317" t="s">
        <v>880</v>
      </c>
    </row>
    <row r="6" spans="2:18" x14ac:dyDescent="0.25">
      <c r="B6" s="310" t="s">
        <v>865</v>
      </c>
      <c r="C6" s="310" t="s">
        <v>868</v>
      </c>
      <c r="F6" s="28" t="s">
        <v>852</v>
      </c>
      <c r="G6" s="28" t="s">
        <v>852</v>
      </c>
      <c r="I6" s="315" t="s">
        <v>890</v>
      </c>
    </row>
    <row r="7" spans="2:18" x14ac:dyDescent="0.25">
      <c r="B7" t="s">
        <v>866</v>
      </c>
      <c r="C7" t="s">
        <v>867</v>
      </c>
      <c r="F7" s="28" t="s">
        <v>882</v>
      </c>
      <c r="G7" s="28" t="s">
        <v>882</v>
      </c>
      <c r="H7" s="28" t="s">
        <v>852</v>
      </c>
      <c r="I7" s="316" t="s">
        <v>162</v>
      </c>
      <c r="J7" t="s">
        <v>872</v>
      </c>
    </row>
    <row r="10" spans="2:18" x14ac:dyDescent="0.25">
      <c r="L10" s="317" t="s">
        <v>880</v>
      </c>
      <c r="M10" s="316">
        <v>6</v>
      </c>
      <c r="N10" s="317" t="s">
        <v>880</v>
      </c>
      <c r="O10" s="312">
        <v>1</v>
      </c>
      <c r="Q10" s="317" t="s">
        <v>883</v>
      </c>
      <c r="R10" s="319">
        <v>4</v>
      </c>
    </row>
    <row r="11" spans="2:18" x14ac:dyDescent="0.25">
      <c r="L11" s="317" t="s">
        <v>880</v>
      </c>
      <c r="M11" s="312">
        <v>1</v>
      </c>
      <c r="N11" s="317" t="s">
        <v>880</v>
      </c>
      <c r="O11" s="313">
        <v>2</v>
      </c>
      <c r="P11" s="317" t="s">
        <v>880</v>
      </c>
      <c r="Q11" s="316">
        <v>6</v>
      </c>
      <c r="R11" s="318" t="s">
        <v>881</v>
      </c>
    </row>
    <row r="12" spans="2:18" x14ac:dyDescent="0.25">
      <c r="L12" s="317" t="s">
        <v>880</v>
      </c>
      <c r="M12" s="312">
        <v>1</v>
      </c>
      <c r="O12" s="317" t="s">
        <v>880</v>
      </c>
      <c r="P12" s="314">
        <v>4</v>
      </c>
      <c r="Q12" s="317" t="s">
        <v>880</v>
      </c>
      <c r="R12" s="318" t="s">
        <v>881</v>
      </c>
    </row>
    <row r="13" spans="2:18" x14ac:dyDescent="0.25">
      <c r="B13" s="277" t="s">
        <v>121</v>
      </c>
      <c r="C13" t="s">
        <v>119</v>
      </c>
      <c r="L13" s="317" t="s">
        <v>880</v>
      </c>
      <c r="M13" s="316">
        <v>6</v>
      </c>
      <c r="N13" s="317" t="s">
        <v>880</v>
      </c>
      <c r="O13" s="312">
        <v>1</v>
      </c>
      <c r="P13" s="317" t="s">
        <v>880</v>
      </c>
      <c r="Q13" s="317" t="s">
        <v>883</v>
      </c>
      <c r="R13" s="319">
        <v>4</v>
      </c>
    </row>
    <row r="14" spans="2:18" x14ac:dyDescent="0.25">
      <c r="B14" s="277" t="s">
        <v>123</v>
      </c>
      <c r="C14" t="s">
        <v>119</v>
      </c>
      <c r="F14" s="28" t="s">
        <v>853</v>
      </c>
    </row>
    <row r="15" spans="2:18" x14ac:dyDescent="0.25">
      <c r="B15" s="100" t="s">
        <v>127</v>
      </c>
      <c r="C15" t="s">
        <v>178</v>
      </c>
      <c r="D15" s="73" t="s">
        <v>852</v>
      </c>
      <c r="F15" s="28" t="s">
        <v>853</v>
      </c>
    </row>
    <row r="16" spans="2:18" x14ac:dyDescent="0.25">
      <c r="B16" s="101" t="s">
        <v>180</v>
      </c>
      <c r="C16" t="s">
        <v>181</v>
      </c>
      <c r="E16" s="28" t="s">
        <v>852</v>
      </c>
      <c r="F16" s="28" t="s">
        <v>853</v>
      </c>
    </row>
    <row r="17" spans="2:8" x14ac:dyDescent="0.25">
      <c r="B17" s="101" t="s">
        <v>183</v>
      </c>
      <c r="C17" t="s">
        <v>184</v>
      </c>
      <c r="E17" s="28" t="s">
        <v>852</v>
      </c>
    </row>
    <row r="18" spans="2:8" x14ac:dyDescent="0.25">
      <c r="B18" s="101" t="s">
        <v>126</v>
      </c>
      <c r="C18" t="s">
        <v>184</v>
      </c>
      <c r="E18" s="28" t="s">
        <v>852</v>
      </c>
    </row>
    <row r="19" spans="2:8" x14ac:dyDescent="0.25">
      <c r="B19" s="102" t="s">
        <v>186</v>
      </c>
      <c r="C19" t="s">
        <v>184</v>
      </c>
      <c r="E19" s="28" t="s">
        <v>852</v>
      </c>
    </row>
    <row r="20" spans="2:8" x14ac:dyDescent="0.25">
      <c r="B20" s="102" t="s">
        <v>129</v>
      </c>
      <c r="C20" t="s">
        <v>184</v>
      </c>
    </row>
    <row r="21" spans="2:8" x14ac:dyDescent="0.25">
      <c r="B21" s="102" t="s">
        <v>132</v>
      </c>
      <c r="C21" t="s">
        <v>184</v>
      </c>
    </row>
    <row r="22" spans="2:8" x14ac:dyDescent="0.25">
      <c r="B22" s="102" t="s">
        <v>187</v>
      </c>
      <c r="C22" t="s">
        <v>184</v>
      </c>
    </row>
    <row r="23" spans="2:8" x14ac:dyDescent="0.25">
      <c r="B23" s="103" t="s">
        <v>188</v>
      </c>
      <c r="C23" t="s">
        <v>189</v>
      </c>
      <c r="D23" s="73" t="s">
        <v>852</v>
      </c>
    </row>
    <row r="24" spans="2:8" x14ac:dyDescent="0.25">
      <c r="B24" s="103" t="s">
        <v>191</v>
      </c>
      <c r="C24" t="s">
        <v>189</v>
      </c>
      <c r="D24" s="73" t="s">
        <v>852</v>
      </c>
    </row>
    <row r="25" spans="2:8" x14ac:dyDescent="0.25">
      <c r="B25" s="104" t="s">
        <v>194</v>
      </c>
      <c r="C25" t="s">
        <v>195</v>
      </c>
      <c r="F25" s="28" t="s">
        <v>852</v>
      </c>
    </row>
    <row r="26" spans="2:8" x14ac:dyDescent="0.25">
      <c r="B26" s="104" t="s">
        <v>197</v>
      </c>
      <c r="C26" t="s">
        <v>195</v>
      </c>
      <c r="G26" s="28" t="s">
        <v>852</v>
      </c>
      <c r="H26" s="28" t="s">
        <v>852</v>
      </c>
    </row>
    <row r="27" spans="2:8" x14ac:dyDescent="0.25">
      <c r="B27" s="104" t="s">
        <v>137</v>
      </c>
      <c r="C27" t="s">
        <v>195</v>
      </c>
    </row>
    <row r="28" spans="2:8" x14ac:dyDescent="0.25">
      <c r="B28" s="104" t="s">
        <v>138</v>
      </c>
      <c r="C28" t="s">
        <v>195</v>
      </c>
    </row>
    <row r="29" spans="2:8" x14ac:dyDescent="0.25">
      <c r="B29" s="104" t="s">
        <v>140</v>
      </c>
      <c r="C29" t="s">
        <v>201</v>
      </c>
    </row>
    <row r="30" spans="2:8" x14ac:dyDescent="0.25">
      <c r="B30" s="104" t="s">
        <v>202</v>
      </c>
      <c r="C30" t="s">
        <v>195</v>
      </c>
    </row>
    <row r="31" spans="2:8" x14ac:dyDescent="0.25">
      <c r="B31" s="104" t="s">
        <v>142</v>
      </c>
      <c r="C31" t="s">
        <v>204</v>
      </c>
    </row>
    <row r="32" spans="2:8" x14ac:dyDescent="0.25">
      <c r="B32" s="104" t="s">
        <v>130</v>
      </c>
      <c r="C32" t="s">
        <v>206</v>
      </c>
    </row>
    <row r="33" spans="2:3" x14ac:dyDescent="0.25">
      <c r="B33" s="104" t="s">
        <v>208</v>
      </c>
      <c r="C33" t="s">
        <v>195</v>
      </c>
    </row>
    <row r="34" spans="2:3" x14ac:dyDescent="0.25">
      <c r="B34" s="276" t="s">
        <v>128</v>
      </c>
      <c r="C34" t="s">
        <v>209</v>
      </c>
    </row>
    <row r="35" spans="2:3" x14ac:dyDescent="0.25">
      <c r="B35" s="276" t="s">
        <v>163</v>
      </c>
      <c r="C35" t="s">
        <v>210</v>
      </c>
    </row>
    <row r="36" spans="2:3" x14ac:dyDescent="0.25">
      <c r="B36" s="276" t="s">
        <v>134</v>
      </c>
      <c r="C36" t="s">
        <v>210</v>
      </c>
    </row>
    <row r="37" spans="2:3" x14ac:dyDescent="0.25">
      <c r="B37" s="276" t="s">
        <v>131</v>
      </c>
      <c r="C37" t="s">
        <v>211</v>
      </c>
    </row>
    <row r="38" spans="2:3" x14ac:dyDescent="0.25">
      <c r="B38" s="105" t="s">
        <v>213</v>
      </c>
      <c r="C38" t="s">
        <v>214</v>
      </c>
    </row>
    <row r="39" spans="2:3" x14ac:dyDescent="0.25">
      <c r="B39" s="105" t="s">
        <v>803</v>
      </c>
      <c r="C39" t="s">
        <v>216</v>
      </c>
    </row>
    <row r="40" spans="2:3" x14ac:dyDescent="0.25">
      <c r="B40" s="105" t="s">
        <v>139</v>
      </c>
      <c r="C40" t="s">
        <v>218</v>
      </c>
    </row>
    <row r="41" spans="2:3" x14ac:dyDescent="0.25">
      <c r="B41" s="105" t="s">
        <v>220</v>
      </c>
      <c r="C41" t="s">
        <v>221</v>
      </c>
    </row>
    <row r="42" spans="2:3" x14ac:dyDescent="0.25">
      <c r="B42" s="105" t="s">
        <v>141</v>
      </c>
      <c r="C42" t="s">
        <v>218</v>
      </c>
    </row>
    <row r="43" spans="2:3" x14ac:dyDescent="0.25">
      <c r="B43" s="106" t="s">
        <v>124</v>
      </c>
      <c r="C43" t="s">
        <v>162</v>
      </c>
    </row>
    <row r="44" spans="2:3" x14ac:dyDescent="0.25">
      <c r="B44" s="106" t="s">
        <v>223</v>
      </c>
      <c r="C44" t="s">
        <v>224</v>
      </c>
    </row>
    <row r="45" spans="2:3" x14ac:dyDescent="0.25">
      <c r="B45" s="106" t="s">
        <v>225</v>
      </c>
      <c r="C45" t="s">
        <v>162</v>
      </c>
    </row>
    <row r="46" spans="2:3" x14ac:dyDescent="0.25">
      <c r="B46" s="107" t="s">
        <v>125</v>
      </c>
      <c r="C46" t="s">
        <v>226</v>
      </c>
    </row>
    <row r="47" spans="2:3" x14ac:dyDescent="0.25">
      <c r="B47" s="107" t="s">
        <v>136</v>
      </c>
      <c r="C47" t="s">
        <v>227</v>
      </c>
    </row>
    <row r="48" spans="2:3" x14ac:dyDescent="0.25">
      <c r="B48" s="107" t="s">
        <v>122</v>
      </c>
      <c r="C48" t="s">
        <v>228</v>
      </c>
    </row>
    <row r="49" spans="1:3" x14ac:dyDescent="0.25">
      <c r="B49" s="107" t="s">
        <v>143</v>
      </c>
      <c r="C49" t="s">
        <v>228</v>
      </c>
    </row>
    <row r="50" spans="1:3" x14ac:dyDescent="0.25">
      <c r="B50" s="103" t="s">
        <v>135</v>
      </c>
      <c r="C50" t="s">
        <v>192</v>
      </c>
    </row>
    <row r="53" spans="1:3" x14ac:dyDescent="0.25">
      <c r="A53" s="312" t="s">
        <v>887</v>
      </c>
      <c r="B53" t="s">
        <v>891</v>
      </c>
    </row>
    <row r="54" spans="1:3" x14ac:dyDescent="0.25">
      <c r="A54" s="314" t="s">
        <v>889</v>
      </c>
      <c r="B54" t="s">
        <v>894</v>
      </c>
    </row>
    <row r="55" spans="1:3" x14ac:dyDescent="0.25">
      <c r="A55" s="316" t="s">
        <v>162</v>
      </c>
      <c r="B55" t="s">
        <v>892</v>
      </c>
    </row>
    <row r="56" spans="1:3" x14ac:dyDescent="0.25">
      <c r="A56" s="312" t="s">
        <v>887</v>
      </c>
      <c r="B56" s="3" t="s">
        <v>895</v>
      </c>
    </row>
    <row r="57" spans="1:3" x14ac:dyDescent="0.25">
      <c r="A57" s="322" t="s">
        <v>507</v>
      </c>
      <c r="B57" t="s">
        <v>893</v>
      </c>
    </row>
    <row r="58" spans="1:3" x14ac:dyDescent="0.25">
      <c r="A58" s="314" t="s">
        <v>889</v>
      </c>
      <c r="B58" t="s">
        <v>196</v>
      </c>
    </row>
    <row r="59" spans="1:3" x14ac:dyDescent="0.25">
      <c r="A59" s="312" t="s">
        <v>887</v>
      </c>
      <c r="B59" t="s">
        <v>896</v>
      </c>
    </row>
    <row r="60" spans="1:3" x14ac:dyDescent="0.25">
      <c r="A60" s="315" t="s">
        <v>890</v>
      </c>
      <c r="B60" t="s">
        <v>200</v>
      </c>
    </row>
    <row r="61" spans="1:3" x14ac:dyDescent="0.25">
      <c r="A61" s="316" t="s">
        <v>162</v>
      </c>
      <c r="B61" t="s">
        <v>892</v>
      </c>
    </row>
    <row r="62" spans="1:3" x14ac:dyDescent="0.25">
      <c r="A62" s="321" t="s">
        <v>885</v>
      </c>
    </row>
    <row r="63" spans="1:3" x14ac:dyDescent="0.25">
      <c r="A63" s="323" t="s">
        <v>898</v>
      </c>
      <c r="B63" s="3" t="s">
        <v>219</v>
      </c>
    </row>
    <row r="64" spans="1:3" x14ac:dyDescent="0.25">
      <c r="A64" s="321" t="s">
        <v>886</v>
      </c>
    </row>
    <row r="65" spans="1:2" x14ac:dyDescent="0.25">
      <c r="A65" s="315" t="s">
        <v>890</v>
      </c>
      <c r="B65" t="s">
        <v>897</v>
      </c>
    </row>
    <row r="66" spans="1:2" x14ac:dyDescent="0.25">
      <c r="A66" s="312" t="s">
        <v>887</v>
      </c>
      <c r="B66" t="s">
        <v>891</v>
      </c>
    </row>
    <row r="67" spans="1:2" x14ac:dyDescent="0.25">
      <c r="A67" s="322" t="s">
        <v>507</v>
      </c>
      <c r="B67" t="s">
        <v>893</v>
      </c>
    </row>
    <row r="68" spans="1:2" x14ac:dyDescent="0.25">
      <c r="A68" s="323" t="s">
        <v>898</v>
      </c>
      <c r="B68" t="s">
        <v>143</v>
      </c>
    </row>
    <row r="69" spans="1:2" x14ac:dyDescent="0.25">
      <c r="A69" s="321" t="s">
        <v>884</v>
      </c>
    </row>
    <row r="84" spans="1:1" x14ac:dyDescent="0.25">
      <c r="A84" s="320"/>
    </row>
    <row r="97" spans="1:1" x14ac:dyDescent="0.25">
      <c r="A97" s="320"/>
    </row>
    <row r="98" spans="1:1" x14ac:dyDescent="0.25">
      <c r="A98" s="324"/>
    </row>
    <row r="104" spans="1:1" x14ac:dyDescent="0.25">
      <c r="A104" s="320"/>
    </row>
    <row r="105" spans="1:1" x14ac:dyDescent="0.25">
      <c r="A105" s="324"/>
    </row>
    <row r="111" spans="1:1" x14ac:dyDescent="0.25">
      <c r="A111" s="320"/>
    </row>
    <row r="112" spans="1:1" x14ac:dyDescent="0.25">
      <c r="A112" s="324"/>
    </row>
    <row r="118" spans="1:1" x14ac:dyDescent="0.25">
      <c r="A118" s="320"/>
    </row>
    <row r="119" spans="1:1" x14ac:dyDescent="0.25">
      <c r="A119" s="324"/>
    </row>
  </sheetData>
  <conditionalFormatting sqref="J1 L1 N1 P1 R1 D1:H1048576">
    <cfRule type="cellIs" dxfId="39" priority="1" operator="equal">
      <formula>"no"</formula>
    </cfRule>
    <cfRule type="cellIs" dxfId="38" priority="2" operator="equal">
      <formula>"yes"</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B67"/>
  <sheetViews>
    <sheetView tabSelected="1" zoomScale="90" zoomScaleNormal="90" workbookViewId="0">
      <pane xSplit="1" topLeftCell="B1" activePane="topRight" state="frozen"/>
      <selection activeCell="A6" sqref="A6"/>
      <selection pane="topRight" activeCell="R51" sqref="R51"/>
    </sheetView>
  </sheetViews>
  <sheetFormatPr defaultColWidth="9.140625" defaultRowHeight="15" x14ac:dyDescent="0.25"/>
  <cols>
    <col min="1" max="1" width="13.5703125" style="64" customWidth="1"/>
    <col min="2" max="366" width="4.140625" style="64" customWidth="1"/>
    <col min="367" max="16384" width="9.140625" style="64"/>
  </cols>
  <sheetData>
    <row r="1" spans="1:366" s="232" customFormat="1" ht="15.75" thickBot="1" x14ac:dyDescent="0.3">
      <c r="A1" s="52">
        <v>2023</v>
      </c>
      <c r="B1" s="507" t="s">
        <v>72</v>
      </c>
      <c r="C1" s="508"/>
      <c r="D1" s="508"/>
      <c r="E1" s="508"/>
      <c r="F1" s="508"/>
      <c r="G1" s="508"/>
      <c r="H1" s="508"/>
      <c r="I1" s="508"/>
      <c r="J1" s="508"/>
      <c r="K1" s="508"/>
      <c r="L1" s="508"/>
      <c r="M1" s="508"/>
      <c r="N1" s="508"/>
      <c r="O1" s="508"/>
      <c r="P1" s="508"/>
      <c r="Q1" s="508"/>
      <c r="R1" s="508"/>
      <c r="S1" s="508"/>
      <c r="T1" s="508"/>
      <c r="U1" s="508"/>
      <c r="V1" s="508"/>
      <c r="W1" s="508"/>
      <c r="X1" s="508"/>
      <c r="Y1" s="508"/>
      <c r="Z1" s="508"/>
      <c r="AA1" s="508"/>
      <c r="AB1" s="508"/>
      <c r="AC1" s="508"/>
      <c r="AD1" s="508"/>
      <c r="AE1" s="508"/>
      <c r="AF1" s="509"/>
      <c r="AG1" s="510" t="s">
        <v>73</v>
      </c>
      <c r="AH1" s="511"/>
      <c r="AI1" s="511"/>
      <c r="AJ1" s="511"/>
      <c r="AK1" s="511"/>
      <c r="AL1" s="511"/>
      <c r="AM1" s="511"/>
      <c r="AN1" s="511"/>
      <c r="AO1" s="511"/>
      <c r="AP1" s="511"/>
      <c r="AQ1" s="511"/>
      <c r="AR1" s="511"/>
      <c r="AS1" s="511"/>
      <c r="AT1" s="511"/>
      <c r="AU1" s="511"/>
      <c r="AV1" s="511"/>
      <c r="AW1" s="511"/>
      <c r="AX1" s="511"/>
      <c r="AY1" s="511"/>
      <c r="AZ1" s="511"/>
      <c r="BA1" s="511"/>
      <c r="BB1" s="511"/>
      <c r="BC1" s="511"/>
      <c r="BD1" s="511"/>
      <c r="BE1" s="511"/>
      <c r="BF1" s="511"/>
      <c r="BG1" s="511"/>
      <c r="BH1" s="512"/>
      <c r="BI1" s="513" t="s">
        <v>42</v>
      </c>
      <c r="BJ1" s="514"/>
      <c r="BK1" s="514"/>
      <c r="BL1" s="514"/>
      <c r="BM1" s="514"/>
      <c r="BN1" s="514"/>
      <c r="BO1" s="514"/>
      <c r="BP1" s="514"/>
      <c r="BQ1" s="514"/>
      <c r="BR1" s="514"/>
      <c r="BS1" s="514"/>
      <c r="BT1" s="514"/>
      <c r="BU1" s="514"/>
      <c r="BV1" s="514"/>
      <c r="BW1" s="514"/>
      <c r="BX1" s="514"/>
      <c r="BY1" s="514"/>
      <c r="BZ1" s="514"/>
      <c r="CA1" s="514"/>
      <c r="CB1" s="514"/>
      <c r="CC1" s="514"/>
      <c r="CD1" s="514"/>
      <c r="CE1" s="514"/>
      <c r="CF1" s="514"/>
      <c r="CG1" s="514"/>
      <c r="CH1" s="514"/>
      <c r="CI1" s="514"/>
      <c r="CJ1" s="514"/>
      <c r="CK1" s="514"/>
      <c r="CL1" s="514"/>
      <c r="CM1" s="515"/>
      <c r="CN1" s="516" t="s">
        <v>43</v>
      </c>
      <c r="CO1" s="517"/>
      <c r="CP1" s="517"/>
      <c r="CQ1" s="517"/>
      <c r="CR1" s="517"/>
      <c r="CS1" s="517"/>
      <c r="CT1" s="517"/>
      <c r="CU1" s="517"/>
      <c r="CV1" s="517"/>
      <c r="CW1" s="517"/>
      <c r="CX1" s="517"/>
      <c r="CY1" s="517"/>
      <c r="CZ1" s="517"/>
      <c r="DA1" s="517"/>
      <c r="DB1" s="517"/>
      <c r="DC1" s="517"/>
      <c r="DD1" s="517"/>
      <c r="DE1" s="517"/>
      <c r="DF1" s="517"/>
      <c r="DG1" s="517"/>
      <c r="DH1" s="517"/>
      <c r="DI1" s="517"/>
      <c r="DJ1" s="517"/>
      <c r="DK1" s="517"/>
      <c r="DL1" s="517"/>
      <c r="DM1" s="517"/>
      <c r="DN1" s="517"/>
      <c r="DO1" s="517"/>
      <c r="DP1" s="517"/>
      <c r="DQ1" s="518"/>
      <c r="DR1" s="519" t="s">
        <v>44</v>
      </c>
      <c r="DS1" s="520"/>
      <c r="DT1" s="520"/>
      <c r="DU1" s="520"/>
      <c r="DV1" s="520"/>
      <c r="DW1" s="520"/>
      <c r="DX1" s="520"/>
      <c r="DY1" s="520"/>
      <c r="DZ1" s="520"/>
      <c r="EA1" s="520"/>
      <c r="EB1" s="520"/>
      <c r="EC1" s="520"/>
      <c r="ED1" s="520"/>
      <c r="EE1" s="520"/>
      <c r="EF1" s="520"/>
      <c r="EG1" s="520"/>
      <c r="EH1" s="520"/>
      <c r="EI1" s="520"/>
      <c r="EJ1" s="520"/>
      <c r="EK1" s="520"/>
      <c r="EL1" s="520"/>
      <c r="EM1" s="520"/>
      <c r="EN1" s="520"/>
      <c r="EO1" s="520"/>
      <c r="EP1" s="520"/>
      <c r="EQ1" s="520"/>
      <c r="ER1" s="520"/>
      <c r="ES1" s="520"/>
      <c r="ET1" s="520"/>
      <c r="EU1" s="520"/>
      <c r="EV1" s="521"/>
      <c r="EW1" s="522" t="s">
        <v>48</v>
      </c>
      <c r="EX1" s="523"/>
      <c r="EY1" s="523"/>
      <c r="EZ1" s="523"/>
      <c r="FA1" s="523"/>
      <c r="FB1" s="523"/>
      <c r="FC1" s="523"/>
      <c r="FD1" s="523"/>
      <c r="FE1" s="523"/>
      <c r="FF1" s="523"/>
      <c r="FG1" s="523"/>
      <c r="FH1" s="523"/>
      <c r="FI1" s="523"/>
      <c r="FJ1" s="523"/>
      <c r="FK1" s="523"/>
      <c r="FL1" s="523"/>
      <c r="FM1" s="523"/>
      <c r="FN1" s="523"/>
      <c r="FO1" s="523"/>
      <c r="FP1" s="523"/>
      <c r="FQ1" s="523"/>
      <c r="FR1" s="523"/>
      <c r="FS1" s="523"/>
      <c r="FT1" s="523"/>
      <c r="FU1" s="523"/>
      <c r="FV1" s="523"/>
      <c r="FW1" s="523"/>
      <c r="FX1" s="523"/>
      <c r="FY1" s="523"/>
      <c r="FZ1" s="524"/>
      <c r="GA1" s="525" t="s">
        <v>52</v>
      </c>
      <c r="GB1" s="526"/>
      <c r="GC1" s="526"/>
      <c r="GD1" s="526"/>
      <c r="GE1" s="526"/>
      <c r="GF1" s="526"/>
      <c r="GG1" s="526"/>
      <c r="GH1" s="526"/>
      <c r="GI1" s="526"/>
      <c r="GJ1" s="526"/>
      <c r="GK1" s="526"/>
      <c r="GL1" s="526"/>
      <c r="GM1" s="526"/>
      <c r="GN1" s="526"/>
      <c r="GO1" s="526"/>
      <c r="GP1" s="526"/>
      <c r="GQ1" s="526"/>
      <c r="GR1" s="526"/>
      <c r="GS1" s="526"/>
      <c r="GT1" s="526"/>
      <c r="GU1" s="526"/>
      <c r="GV1" s="526"/>
      <c r="GW1" s="526"/>
      <c r="GX1" s="526"/>
      <c r="GY1" s="526"/>
      <c r="GZ1" s="526"/>
      <c r="HA1" s="526"/>
      <c r="HB1" s="526"/>
      <c r="HC1" s="526"/>
      <c r="HD1" s="526"/>
      <c r="HE1" s="527"/>
      <c r="HF1" s="528" t="s">
        <v>59</v>
      </c>
      <c r="HG1" s="529"/>
      <c r="HH1" s="529"/>
      <c r="HI1" s="529"/>
      <c r="HJ1" s="529"/>
      <c r="HK1" s="529"/>
      <c r="HL1" s="529"/>
      <c r="HM1" s="529"/>
      <c r="HN1" s="529"/>
      <c r="HO1" s="529"/>
      <c r="HP1" s="529"/>
      <c r="HQ1" s="529"/>
      <c r="HR1" s="529"/>
      <c r="HS1" s="529"/>
      <c r="HT1" s="529"/>
      <c r="HU1" s="529"/>
      <c r="HV1" s="529"/>
      <c r="HW1" s="529"/>
      <c r="HX1" s="529"/>
      <c r="HY1" s="529"/>
      <c r="HZ1" s="529"/>
      <c r="IA1" s="529"/>
      <c r="IB1" s="529"/>
      <c r="IC1" s="529"/>
      <c r="ID1" s="529"/>
      <c r="IE1" s="529"/>
      <c r="IF1" s="529"/>
      <c r="IG1" s="529"/>
      <c r="IH1" s="529"/>
      <c r="II1" s="529"/>
      <c r="IJ1" s="530"/>
      <c r="IK1" s="531" t="s">
        <v>64</v>
      </c>
      <c r="IL1" s="532"/>
      <c r="IM1" s="532"/>
      <c r="IN1" s="532"/>
      <c r="IO1" s="532"/>
      <c r="IP1" s="532"/>
      <c r="IQ1" s="532"/>
      <c r="IR1" s="532"/>
      <c r="IS1" s="532"/>
      <c r="IT1" s="532"/>
      <c r="IU1" s="532"/>
      <c r="IV1" s="532"/>
      <c r="IW1" s="532"/>
      <c r="IX1" s="532"/>
      <c r="IY1" s="532"/>
      <c r="IZ1" s="532"/>
      <c r="JA1" s="532"/>
      <c r="JB1" s="532"/>
      <c r="JC1" s="532"/>
      <c r="JD1" s="532"/>
      <c r="JE1" s="532"/>
      <c r="JF1" s="532"/>
      <c r="JG1" s="532"/>
      <c r="JH1" s="532"/>
      <c r="JI1" s="532"/>
      <c r="JJ1" s="532"/>
      <c r="JK1" s="532"/>
      <c r="JL1" s="532"/>
      <c r="JM1" s="532"/>
      <c r="JN1" s="533"/>
      <c r="JO1" s="534" t="s">
        <v>70</v>
      </c>
      <c r="JP1" s="535"/>
      <c r="JQ1" s="535"/>
      <c r="JR1" s="535"/>
      <c r="JS1" s="535"/>
      <c r="JT1" s="535"/>
      <c r="JU1" s="535"/>
      <c r="JV1" s="535"/>
      <c r="JW1" s="535"/>
      <c r="JX1" s="535"/>
      <c r="JY1" s="535"/>
      <c r="JZ1" s="535"/>
      <c r="KA1" s="535"/>
      <c r="KB1" s="535"/>
      <c r="KC1" s="535"/>
      <c r="KD1" s="535"/>
      <c r="KE1" s="535"/>
      <c r="KF1" s="535"/>
      <c r="KG1" s="535"/>
      <c r="KH1" s="535"/>
      <c r="KI1" s="535"/>
      <c r="KJ1" s="535"/>
      <c r="KK1" s="535"/>
      <c r="KL1" s="535"/>
      <c r="KM1" s="535"/>
      <c r="KN1" s="535"/>
      <c r="KO1" s="535"/>
      <c r="KP1" s="535"/>
      <c r="KQ1" s="535"/>
      <c r="KR1" s="535"/>
      <c r="KS1" s="536"/>
      <c r="KT1" s="537" t="s">
        <v>85</v>
      </c>
      <c r="KU1" s="538"/>
      <c r="KV1" s="538"/>
      <c r="KW1" s="538"/>
      <c r="KX1" s="538"/>
      <c r="KY1" s="538"/>
      <c r="KZ1" s="538"/>
      <c r="LA1" s="538"/>
      <c r="LB1" s="538"/>
      <c r="LC1" s="538"/>
      <c r="LD1" s="538"/>
      <c r="LE1" s="538"/>
      <c r="LF1" s="538"/>
      <c r="LG1" s="538"/>
      <c r="LH1" s="538"/>
      <c r="LI1" s="538"/>
      <c r="LJ1" s="538"/>
      <c r="LK1" s="538"/>
      <c r="LL1" s="538"/>
      <c r="LM1" s="538"/>
      <c r="LN1" s="538"/>
      <c r="LO1" s="538"/>
      <c r="LP1" s="538"/>
      <c r="LQ1" s="538"/>
      <c r="LR1" s="538"/>
      <c r="LS1" s="538"/>
      <c r="LT1" s="538"/>
      <c r="LU1" s="538"/>
      <c r="LV1" s="538"/>
      <c r="LW1" s="539"/>
      <c r="LX1" s="504" t="s">
        <v>86</v>
      </c>
      <c r="LY1" s="505"/>
      <c r="LZ1" s="505"/>
      <c r="MA1" s="505"/>
      <c r="MB1" s="505"/>
      <c r="MC1" s="505"/>
      <c r="MD1" s="505"/>
      <c r="ME1" s="505"/>
      <c r="MF1" s="505"/>
      <c r="MG1" s="505"/>
      <c r="MH1" s="505"/>
      <c r="MI1" s="505"/>
      <c r="MJ1" s="505"/>
      <c r="MK1" s="505"/>
      <c r="ML1" s="505"/>
      <c r="MM1" s="505"/>
      <c r="MN1" s="505"/>
      <c r="MO1" s="505"/>
      <c r="MP1" s="505"/>
      <c r="MQ1" s="505"/>
      <c r="MR1" s="505"/>
      <c r="MS1" s="505"/>
      <c r="MT1" s="505"/>
      <c r="MU1" s="505"/>
      <c r="MV1" s="505"/>
      <c r="MW1" s="505"/>
      <c r="MX1" s="505"/>
      <c r="MY1" s="505"/>
      <c r="MZ1" s="505"/>
      <c r="NA1" s="505"/>
      <c r="NB1" s="506"/>
    </row>
    <row r="2" spans="1:366" s="268" customFormat="1" x14ac:dyDescent="0.25">
      <c r="A2" s="267" t="s">
        <v>230</v>
      </c>
      <c r="B2" s="268">
        <v>1</v>
      </c>
      <c r="C2" s="268">
        <v>2</v>
      </c>
      <c r="D2" s="268">
        <v>3</v>
      </c>
      <c r="E2" s="268">
        <v>4</v>
      </c>
      <c r="F2" s="268">
        <v>5</v>
      </c>
      <c r="G2" s="268">
        <v>6</v>
      </c>
      <c r="H2" s="268">
        <v>7</v>
      </c>
      <c r="I2" s="268">
        <v>8</v>
      </c>
      <c r="J2" s="268">
        <v>9</v>
      </c>
      <c r="K2" s="268">
        <v>10</v>
      </c>
      <c r="L2" s="268">
        <v>11</v>
      </c>
      <c r="M2" s="268">
        <v>12</v>
      </c>
      <c r="N2" s="268">
        <v>13</v>
      </c>
      <c r="O2" s="268">
        <v>14</v>
      </c>
      <c r="P2" s="268">
        <v>15</v>
      </c>
      <c r="Q2" s="268">
        <v>16</v>
      </c>
      <c r="R2" s="268">
        <v>17</v>
      </c>
      <c r="S2" s="268">
        <v>18</v>
      </c>
      <c r="T2" s="268">
        <v>19</v>
      </c>
      <c r="U2" s="268">
        <v>20</v>
      </c>
      <c r="V2" s="268">
        <v>21</v>
      </c>
      <c r="W2" s="268">
        <v>22</v>
      </c>
      <c r="X2" s="268">
        <v>23</v>
      </c>
      <c r="Y2" s="268">
        <v>24</v>
      </c>
      <c r="Z2" s="268">
        <v>25</v>
      </c>
      <c r="AA2" s="268">
        <v>26</v>
      </c>
      <c r="AB2" s="268">
        <v>27</v>
      </c>
      <c r="AC2" s="268">
        <v>28</v>
      </c>
      <c r="AD2" s="268">
        <v>29</v>
      </c>
      <c r="AE2" s="268">
        <v>30</v>
      </c>
      <c r="AF2" s="269">
        <v>31</v>
      </c>
      <c r="AG2" s="268">
        <v>1</v>
      </c>
      <c r="AH2" s="268">
        <v>2</v>
      </c>
      <c r="AI2" s="268">
        <v>3</v>
      </c>
      <c r="AJ2" s="268">
        <v>4</v>
      </c>
      <c r="AK2" s="268">
        <v>5</v>
      </c>
      <c r="AL2" s="268">
        <v>6</v>
      </c>
      <c r="AM2" s="268">
        <v>7</v>
      </c>
      <c r="AN2" s="268">
        <v>8</v>
      </c>
      <c r="AO2" s="268">
        <v>9</v>
      </c>
      <c r="AP2" s="268">
        <v>10</v>
      </c>
      <c r="AQ2" s="268">
        <v>11</v>
      </c>
      <c r="AR2" s="268">
        <v>12</v>
      </c>
      <c r="AS2" s="268">
        <v>13</v>
      </c>
      <c r="AT2" s="268">
        <v>14</v>
      </c>
      <c r="AU2" s="268">
        <v>15</v>
      </c>
      <c r="AV2" s="268">
        <v>16</v>
      </c>
      <c r="AW2" s="268">
        <v>17</v>
      </c>
      <c r="AX2" s="268">
        <v>18</v>
      </c>
      <c r="AY2" s="268">
        <v>19</v>
      </c>
      <c r="AZ2" s="268">
        <v>20</v>
      </c>
      <c r="BA2" s="268">
        <v>21</v>
      </c>
      <c r="BB2" s="268">
        <v>22</v>
      </c>
      <c r="BC2" s="268">
        <v>23</v>
      </c>
      <c r="BD2" s="268">
        <v>24</v>
      </c>
      <c r="BE2" s="268">
        <v>25</v>
      </c>
      <c r="BF2" s="268">
        <v>26</v>
      </c>
      <c r="BG2" s="268">
        <v>27</v>
      </c>
      <c r="BH2" s="268">
        <v>28</v>
      </c>
      <c r="BI2" s="268">
        <v>1</v>
      </c>
      <c r="BJ2" s="268">
        <v>2</v>
      </c>
      <c r="BK2" s="268">
        <v>3</v>
      </c>
      <c r="BL2" s="268">
        <v>4</v>
      </c>
      <c r="BM2" s="268">
        <v>5</v>
      </c>
      <c r="BN2" s="268">
        <v>6</v>
      </c>
      <c r="BO2" s="268">
        <v>7</v>
      </c>
      <c r="BP2" s="268">
        <v>8</v>
      </c>
      <c r="BQ2" s="268">
        <v>9</v>
      </c>
      <c r="BR2" s="268">
        <v>10</v>
      </c>
      <c r="BS2" s="268">
        <v>11</v>
      </c>
      <c r="BT2" s="268">
        <v>12</v>
      </c>
      <c r="BU2" s="268">
        <v>13</v>
      </c>
      <c r="BV2" s="268">
        <v>14</v>
      </c>
      <c r="BW2" s="268">
        <v>15</v>
      </c>
      <c r="BX2" s="268">
        <v>16</v>
      </c>
      <c r="BY2" s="268">
        <v>17</v>
      </c>
      <c r="BZ2" s="268">
        <v>18</v>
      </c>
      <c r="CA2" s="268">
        <v>19</v>
      </c>
      <c r="CB2" s="268">
        <v>20</v>
      </c>
      <c r="CC2" s="268">
        <v>21</v>
      </c>
      <c r="CD2" s="268">
        <v>22</v>
      </c>
      <c r="CE2" s="268">
        <v>23</v>
      </c>
      <c r="CF2" s="268">
        <v>24</v>
      </c>
      <c r="CG2" s="268">
        <v>25</v>
      </c>
      <c r="CH2" s="268">
        <v>26</v>
      </c>
      <c r="CI2" s="268">
        <v>27</v>
      </c>
      <c r="CJ2" s="268">
        <v>28</v>
      </c>
      <c r="CK2" s="268">
        <v>29</v>
      </c>
      <c r="CL2" s="268">
        <v>30</v>
      </c>
      <c r="CM2" s="268">
        <v>31</v>
      </c>
      <c r="CN2" s="268">
        <v>1</v>
      </c>
      <c r="CO2" s="268">
        <v>2</v>
      </c>
      <c r="CP2" s="268">
        <v>3</v>
      </c>
      <c r="CQ2" s="268">
        <v>4</v>
      </c>
      <c r="CR2" s="268">
        <v>5</v>
      </c>
      <c r="CS2" s="268">
        <v>6</v>
      </c>
      <c r="CT2" s="268">
        <v>7</v>
      </c>
      <c r="CU2" s="268">
        <v>8</v>
      </c>
      <c r="CV2" s="268">
        <v>9</v>
      </c>
      <c r="CW2" s="268">
        <v>10</v>
      </c>
      <c r="CX2" s="268">
        <v>11</v>
      </c>
      <c r="CY2" s="268">
        <v>12</v>
      </c>
      <c r="CZ2" s="268">
        <v>13</v>
      </c>
      <c r="DA2" s="268">
        <v>14</v>
      </c>
      <c r="DB2" s="268">
        <v>15</v>
      </c>
      <c r="DC2" s="268">
        <v>16</v>
      </c>
      <c r="DD2" s="268">
        <v>17</v>
      </c>
      <c r="DE2" s="268">
        <v>18</v>
      </c>
      <c r="DF2" s="268">
        <v>19</v>
      </c>
      <c r="DG2" s="268">
        <v>20</v>
      </c>
      <c r="DH2" s="268">
        <v>21</v>
      </c>
      <c r="DI2" s="268">
        <v>22</v>
      </c>
      <c r="DJ2" s="268">
        <v>23</v>
      </c>
      <c r="DK2" s="268">
        <v>24</v>
      </c>
      <c r="DL2" s="268">
        <v>25</v>
      </c>
      <c r="DM2" s="268">
        <v>26</v>
      </c>
      <c r="DN2" s="268">
        <v>27</v>
      </c>
      <c r="DO2" s="268">
        <v>28</v>
      </c>
      <c r="DP2" s="268">
        <v>29</v>
      </c>
      <c r="DQ2" s="268">
        <v>30</v>
      </c>
      <c r="DR2" s="268">
        <v>1</v>
      </c>
      <c r="DS2" s="283">
        <v>2</v>
      </c>
      <c r="DT2" s="268">
        <v>3</v>
      </c>
      <c r="DU2" s="268">
        <v>4</v>
      </c>
      <c r="DV2" s="268">
        <v>5</v>
      </c>
      <c r="DW2" s="268">
        <v>6</v>
      </c>
      <c r="DX2" s="268">
        <v>7</v>
      </c>
      <c r="DY2" s="268">
        <v>8</v>
      </c>
      <c r="DZ2" s="268">
        <v>9</v>
      </c>
      <c r="EA2" s="268">
        <v>10</v>
      </c>
      <c r="EB2" s="268">
        <v>11</v>
      </c>
      <c r="EC2" s="268">
        <v>12</v>
      </c>
      <c r="ED2" s="268">
        <v>13</v>
      </c>
      <c r="EE2" s="268">
        <v>14</v>
      </c>
      <c r="EF2" s="268">
        <v>15</v>
      </c>
      <c r="EG2" s="268">
        <v>16</v>
      </c>
      <c r="EH2" s="268">
        <v>17</v>
      </c>
      <c r="EI2" s="268">
        <v>18</v>
      </c>
      <c r="EJ2" s="268">
        <v>19</v>
      </c>
      <c r="EK2" s="268">
        <v>20</v>
      </c>
      <c r="EL2" s="268">
        <v>21</v>
      </c>
      <c r="EM2" s="268">
        <v>22</v>
      </c>
      <c r="EN2" s="268">
        <v>23</v>
      </c>
      <c r="EO2" s="268">
        <v>24</v>
      </c>
      <c r="EP2" s="268">
        <v>25</v>
      </c>
      <c r="EQ2" s="268">
        <v>26</v>
      </c>
      <c r="ER2" s="268">
        <v>27</v>
      </c>
      <c r="ES2" s="268">
        <v>28</v>
      </c>
      <c r="ET2" s="268">
        <v>29</v>
      </c>
      <c r="EU2" s="268">
        <v>30</v>
      </c>
      <c r="EV2" s="268">
        <v>31</v>
      </c>
      <c r="EW2" s="268">
        <v>1</v>
      </c>
      <c r="EX2" s="268">
        <v>2</v>
      </c>
      <c r="EY2" s="268">
        <v>3</v>
      </c>
      <c r="EZ2" s="268">
        <v>4</v>
      </c>
      <c r="FA2" s="268">
        <v>5</v>
      </c>
      <c r="FB2" s="268">
        <v>6</v>
      </c>
      <c r="FC2" s="268">
        <v>7</v>
      </c>
      <c r="FD2" s="268">
        <v>8</v>
      </c>
      <c r="FE2" s="268">
        <v>9</v>
      </c>
      <c r="FF2" s="268">
        <v>10</v>
      </c>
      <c r="FG2" s="268">
        <v>11</v>
      </c>
      <c r="FH2" s="268">
        <v>12</v>
      </c>
      <c r="FI2" s="268">
        <v>13</v>
      </c>
      <c r="FJ2" s="268">
        <v>14</v>
      </c>
      <c r="FK2" s="268">
        <v>15</v>
      </c>
      <c r="FL2" s="268">
        <v>16</v>
      </c>
      <c r="FM2" s="268">
        <v>17</v>
      </c>
      <c r="FN2" s="268">
        <v>18</v>
      </c>
      <c r="FO2" s="268">
        <v>19</v>
      </c>
      <c r="FP2" s="268">
        <v>20</v>
      </c>
      <c r="FQ2" s="268">
        <v>21</v>
      </c>
      <c r="FR2" s="268">
        <v>22</v>
      </c>
      <c r="FS2" s="268">
        <v>23</v>
      </c>
      <c r="FT2" s="268">
        <v>24</v>
      </c>
      <c r="FU2" s="268">
        <v>25</v>
      </c>
      <c r="FV2" s="268">
        <v>26</v>
      </c>
      <c r="FW2" s="268">
        <v>27</v>
      </c>
      <c r="FX2" s="268">
        <v>28</v>
      </c>
      <c r="FY2" s="268">
        <v>29</v>
      </c>
      <c r="FZ2" s="268">
        <v>30</v>
      </c>
      <c r="GA2" s="268">
        <v>1</v>
      </c>
      <c r="GB2" s="268">
        <v>2</v>
      </c>
      <c r="GC2" s="268">
        <v>3</v>
      </c>
      <c r="GD2" s="268">
        <v>4</v>
      </c>
      <c r="GE2" s="268">
        <v>5</v>
      </c>
      <c r="GF2" s="268">
        <v>6</v>
      </c>
      <c r="GG2" s="268">
        <v>7</v>
      </c>
      <c r="GH2" s="268">
        <v>8</v>
      </c>
      <c r="GI2" s="268">
        <v>9</v>
      </c>
      <c r="GJ2" s="268">
        <v>10</v>
      </c>
      <c r="GK2" s="268">
        <v>11</v>
      </c>
      <c r="GL2" s="268">
        <v>12</v>
      </c>
      <c r="GM2" s="268">
        <v>13</v>
      </c>
      <c r="GN2" s="268">
        <v>14</v>
      </c>
      <c r="GO2" s="268">
        <v>15</v>
      </c>
      <c r="GP2" s="268">
        <v>16</v>
      </c>
      <c r="GQ2" s="268">
        <v>17</v>
      </c>
      <c r="GR2" s="268">
        <v>18</v>
      </c>
      <c r="GS2" s="268">
        <v>19</v>
      </c>
      <c r="GT2" s="268">
        <v>20</v>
      </c>
      <c r="GU2" s="268">
        <v>21</v>
      </c>
      <c r="GV2" s="268">
        <v>22</v>
      </c>
      <c r="GW2" s="268">
        <v>23</v>
      </c>
      <c r="GX2" s="268">
        <v>24</v>
      </c>
      <c r="GY2" s="268">
        <v>25</v>
      </c>
      <c r="GZ2" s="268">
        <v>26</v>
      </c>
      <c r="HA2" s="268">
        <v>27</v>
      </c>
      <c r="HB2" s="268">
        <v>28</v>
      </c>
      <c r="HC2" s="268">
        <v>29</v>
      </c>
      <c r="HD2" s="268">
        <v>30</v>
      </c>
      <c r="HE2" s="268">
        <v>31</v>
      </c>
      <c r="HF2" s="268">
        <v>1</v>
      </c>
      <c r="HG2" s="268">
        <v>2</v>
      </c>
      <c r="HH2" s="268">
        <v>3</v>
      </c>
      <c r="HI2" s="268">
        <v>4</v>
      </c>
      <c r="HJ2" s="268">
        <v>5</v>
      </c>
      <c r="HK2" s="268">
        <v>6</v>
      </c>
      <c r="HL2" s="268">
        <v>7</v>
      </c>
      <c r="HM2" s="268">
        <v>8</v>
      </c>
      <c r="HN2" s="268">
        <v>9</v>
      </c>
      <c r="HO2" s="268">
        <v>10</v>
      </c>
      <c r="HP2" s="268">
        <v>11</v>
      </c>
      <c r="HQ2" s="268">
        <v>12</v>
      </c>
      <c r="HR2" s="268">
        <v>13</v>
      </c>
      <c r="HS2" s="268">
        <v>14</v>
      </c>
      <c r="HT2" s="268">
        <v>15</v>
      </c>
      <c r="HU2" s="268">
        <v>16</v>
      </c>
      <c r="HV2" s="268">
        <v>17</v>
      </c>
      <c r="HW2" s="268">
        <v>18</v>
      </c>
      <c r="HX2" s="268">
        <v>19</v>
      </c>
      <c r="HY2" s="268">
        <v>20</v>
      </c>
      <c r="HZ2" s="268">
        <v>21</v>
      </c>
      <c r="IA2" s="268">
        <v>22</v>
      </c>
      <c r="IB2" s="268">
        <v>23</v>
      </c>
      <c r="IC2" s="268">
        <v>24</v>
      </c>
      <c r="ID2" s="268">
        <v>25</v>
      </c>
      <c r="IE2" s="268">
        <v>26</v>
      </c>
      <c r="IF2" s="268">
        <v>27</v>
      </c>
      <c r="IG2" s="268">
        <v>28</v>
      </c>
      <c r="IH2" s="268">
        <v>29</v>
      </c>
      <c r="II2" s="268">
        <v>30</v>
      </c>
      <c r="IJ2" s="268">
        <v>31</v>
      </c>
      <c r="IK2" s="268">
        <v>1</v>
      </c>
      <c r="IL2" s="268">
        <v>2</v>
      </c>
      <c r="IM2" s="268">
        <v>3</v>
      </c>
      <c r="IN2" s="268">
        <v>4</v>
      </c>
      <c r="IO2" s="268">
        <v>5</v>
      </c>
      <c r="IP2" s="268">
        <v>6</v>
      </c>
      <c r="IQ2" s="268">
        <v>7</v>
      </c>
      <c r="IR2" s="268">
        <v>8</v>
      </c>
      <c r="IS2" s="268">
        <v>9</v>
      </c>
      <c r="IT2" s="268">
        <v>10</v>
      </c>
      <c r="IU2" s="268">
        <v>11</v>
      </c>
      <c r="IV2" s="268">
        <v>12</v>
      </c>
      <c r="IW2" s="268">
        <v>13</v>
      </c>
      <c r="IX2" s="268">
        <v>14</v>
      </c>
      <c r="IY2" s="268">
        <v>15</v>
      </c>
      <c r="IZ2" s="268">
        <v>16</v>
      </c>
      <c r="JA2" s="268">
        <v>17</v>
      </c>
      <c r="JB2" s="268">
        <v>18</v>
      </c>
      <c r="JC2" s="268">
        <v>19</v>
      </c>
      <c r="JD2" s="268">
        <v>20</v>
      </c>
      <c r="JE2" s="268">
        <v>21</v>
      </c>
      <c r="JF2" s="268">
        <v>22</v>
      </c>
      <c r="JG2" s="268">
        <v>23</v>
      </c>
      <c r="JH2" s="268">
        <v>24</v>
      </c>
      <c r="JI2" s="268">
        <v>25</v>
      </c>
      <c r="JJ2" s="268">
        <v>26</v>
      </c>
      <c r="JK2" s="268">
        <v>27</v>
      </c>
      <c r="JL2" s="268">
        <v>28</v>
      </c>
      <c r="JM2" s="268">
        <v>29</v>
      </c>
      <c r="JN2" s="268">
        <v>30</v>
      </c>
      <c r="JO2" s="268">
        <v>1</v>
      </c>
      <c r="JP2" s="268">
        <v>2</v>
      </c>
      <c r="JQ2" s="268">
        <v>3</v>
      </c>
      <c r="JR2" s="268">
        <v>4</v>
      </c>
      <c r="JS2" s="268">
        <v>5</v>
      </c>
      <c r="JT2" s="268">
        <v>6</v>
      </c>
      <c r="JU2" s="268">
        <v>7</v>
      </c>
      <c r="JV2" s="268">
        <v>8</v>
      </c>
      <c r="JW2" s="268">
        <v>9</v>
      </c>
      <c r="JX2" s="268">
        <v>10</v>
      </c>
      <c r="JY2" s="268">
        <v>11</v>
      </c>
      <c r="JZ2" s="268">
        <v>12</v>
      </c>
      <c r="KA2" s="268">
        <v>13</v>
      </c>
      <c r="KB2" s="268">
        <v>14</v>
      </c>
      <c r="KC2" s="268">
        <v>15</v>
      </c>
      <c r="KD2" s="268">
        <v>16</v>
      </c>
      <c r="KE2" s="268">
        <v>17</v>
      </c>
      <c r="KF2" s="268">
        <v>18</v>
      </c>
      <c r="KG2" s="268">
        <v>19</v>
      </c>
      <c r="KH2" s="268">
        <v>20</v>
      </c>
      <c r="KI2" s="268">
        <v>21</v>
      </c>
      <c r="KJ2" s="268">
        <v>22</v>
      </c>
      <c r="KK2" s="268">
        <v>23</v>
      </c>
      <c r="KL2" s="268">
        <v>24</v>
      </c>
      <c r="KM2" s="268">
        <v>25</v>
      </c>
      <c r="KN2" s="268">
        <v>26</v>
      </c>
      <c r="KO2" s="268">
        <v>27</v>
      </c>
      <c r="KP2" s="268">
        <v>28</v>
      </c>
      <c r="KQ2" s="268">
        <v>29</v>
      </c>
      <c r="KR2" s="268">
        <v>30</v>
      </c>
      <c r="KS2" s="268">
        <v>31</v>
      </c>
      <c r="KT2" s="268">
        <v>1</v>
      </c>
      <c r="KU2" s="268">
        <v>2</v>
      </c>
      <c r="KV2" s="268">
        <v>3</v>
      </c>
      <c r="KW2" s="268">
        <v>4</v>
      </c>
      <c r="KX2" s="268">
        <v>5</v>
      </c>
      <c r="KY2" s="268">
        <v>6</v>
      </c>
      <c r="KZ2" s="268">
        <v>7</v>
      </c>
      <c r="LA2" s="268">
        <v>8</v>
      </c>
      <c r="LB2" s="268">
        <v>9</v>
      </c>
      <c r="LC2" s="268">
        <v>10</v>
      </c>
      <c r="LD2" s="268">
        <v>11</v>
      </c>
      <c r="LE2" s="268">
        <v>12</v>
      </c>
      <c r="LF2" s="268">
        <v>13</v>
      </c>
      <c r="LG2" s="268">
        <v>14</v>
      </c>
      <c r="LH2" s="268">
        <v>15</v>
      </c>
      <c r="LI2" s="268">
        <v>16</v>
      </c>
      <c r="LJ2" s="268">
        <v>17</v>
      </c>
      <c r="LK2" s="268">
        <v>18</v>
      </c>
      <c r="LL2" s="268">
        <v>19</v>
      </c>
      <c r="LM2" s="268">
        <v>20</v>
      </c>
      <c r="LN2" s="268">
        <v>21</v>
      </c>
      <c r="LO2" s="268">
        <v>22</v>
      </c>
      <c r="LP2" s="268">
        <v>23</v>
      </c>
      <c r="LQ2" s="268">
        <v>24</v>
      </c>
      <c r="LR2" s="268">
        <v>25</v>
      </c>
      <c r="LS2" s="268">
        <v>26</v>
      </c>
      <c r="LT2" s="268">
        <v>27</v>
      </c>
      <c r="LU2" s="268">
        <v>28</v>
      </c>
      <c r="LV2" s="268">
        <v>29</v>
      </c>
      <c r="LW2" s="268">
        <v>30</v>
      </c>
      <c r="LX2" s="268">
        <v>1</v>
      </c>
      <c r="LY2" s="268">
        <v>2</v>
      </c>
      <c r="LZ2" s="268">
        <v>3</v>
      </c>
      <c r="MA2" s="268">
        <v>4</v>
      </c>
      <c r="MB2" s="268">
        <v>5</v>
      </c>
      <c r="MC2" s="268">
        <v>6</v>
      </c>
      <c r="MD2" s="268">
        <v>7</v>
      </c>
      <c r="ME2" s="268">
        <v>8</v>
      </c>
      <c r="MF2" s="268">
        <v>9</v>
      </c>
      <c r="MG2" s="268">
        <v>10</v>
      </c>
      <c r="MH2" s="268">
        <v>11</v>
      </c>
      <c r="MI2" s="268">
        <v>12</v>
      </c>
      <c r="MJ2" s="268">
        <v>13</v>
      </c>
      <c r="MK2" s="268">
        <v>14</v>
      </c>
      <c r="ML2" s="268">
        <v>15</v>
      </c>
      <c r="MM2" s="268">
        <v>16</v>
      </c>
      <c r="MN2" s="268">
        <v>17</v>
      </c>
      <c r="MO2" s="268">
        <v>18</v>
      </c>
      <c r="MP2" s="268">
        <v>19</v>
      </c>
      <c r="MQ2" s="268">
        <v>20</v>
      </c>
      <c r="MR2" s="268">
        <v>21</v>
      </c>
      <c r="MS2" s="268">
        <v>22</v>
      </c>
      <c r="MT2" s="268">
        <v>23</v>
      </c>
      <c r="MU2" s="268">
        <v>24</v>
      </c>
      <c r="MV2" s="268">
        <v>25</v>
      </c>
      <c r="MW2" s="268">
        <v>26</v>
      </c>
      <c r="MX2" s="268">
        <v>27</v>
      </c>
      <c r="MY2" s="268">
        <v>28</v>
      </c>
      <c r="MZ2" s="268">
        <v>29</v>
      </c>
      <c r="NA2" s="268">
        <v>30</v>
      </c>
      <c r="NB2" s="268">
        <v>31</v>
      </c>
    </row>
    <row r="3" spans="1:366" s="233" customFormat="1" x14ac:dyDescent="0.25">
      <c r="A3" s="58" t="s">
        <v>104</v>
      </c>
      <c r="B3" s="233">
        <v>4</v>
      </c>
      <c r="C3" s="233">
        <v>3</v>
      </c>
      <c r="D3" s="233">
        <v>7</v>
      </c>
      <c r="E3" s="233">
        <v>3</v>
      </c>
      <c r="F3" s="233">
        <v>5</v>
      </c>
      <c r="G3" s="233">
        <v>3</v>
      </c>
      <c r="H3" s="233">
        <v>7</v>
      </c>
      <c r="I3" s="233">
        <v>4</v>
      </c>
      <c r="J3" s="233">
        <v>4</v>
      </c>
      <c r="L3" s="233">
        <v>9</v>
      </c>
      <c r="M3" s="233">
        <v>3</v>
      </c>
      <c r="N3" s="233">
        <v>3</v>
      </c>
      <c r="O3" s="233">
        <v>6</v>
      </c>
      <c r="P3" s="233">
        <v>3</v>
      </c>
      <c r="Q3" s="233">
        <v>3</v>
      </c>
      <c r="R3" s="233">
        <v>8</v>
      </c>
      <c r="S3" s="233">
        <v>3</v>
      </c>
      <c r="T3" s="233">
        <v>1</v>
      </c>
      <c r="U3" s="233">
        <v>3</v>
      </c>
      <c r="V3" s="233">
        <v>10</v>
      </c>
      <c r="W3" s="233">
        <v>1</v>
      </c>
      <c r="X3" s="233">
        <v>4</v>
      </c>
      <c r="Y3" s="233">
        <v>5</v>
      </c>
      <c r="Z3" s="233">
        <v>7</v>
      </c>
      <c r="AA3" s="233">
        <v>2</v>
      </c>
      <c r="AB3" s="233">
        <v>3</v>
      </c>
      <c r="AE3" s="233">
        <v>3</v>
      </c>
      <c r="AF3" s="235">
        <v>7</v>
      </c>
      <c r="AG3" s="236"/>
      <c r="AH3" s="233">
        <v>3</v>
      </c>
      <c r="AI3" s="233">
        <v>4</v>
      </c>
      <c r="AJ3" s="233">
        <v>7</v>
      </c>
      <c r="AK3" s="233">
        <v>3</v>
      </c>
      <c r="AL3" s="233">
        <v>3</v>
      </c>
      <c r="AM3" s="233">
        <v>5</v>
      </c>
      <c r="AO3" s="233">
        <v>7</v>
      </c>
      <c r="AT3" s="233">
        <v>1</v>
      </c>
      <c r="AU3" s="233">
        <v>2</v>
      </c>
      <c r="AV3" s="233">
        <v>2</v>
      </c>
      <c r="AW3" s="233">
        <v>3</v>
      </c>
      <c r="AX3" s="233">
        <v>3</v>
      </c>
      <c r="AY3" s="233">
        <v>3</v>
      </c>
      <c r="AZ3" s="233">
        <v>4</v>
      </c>
      <c r="BA3" s="233">
        <v>2</v>
      </c>
      <c r="BB3" s="233">
        <v>3</v>
      </c>
      <c r="BC3" s="233">
        <v>5</v>
      </c>
      <c r="BD3" s="233">
        <v>3</v>
      </c>
      <c r="BE3" s="233">
        <v>3</v>
      </c>
      <c r="BF3" s="233">
        <v>3</v>
      </c>
      <c r="BG3" s="233">
        <v>4</v>
      </c>
      <c r="BH3" s="235">
        <v>3</v>
      </c>
      <c r="BI3" s="233">
        <v>6</v>
      </c>
      <c r="BJ3" s="233">
        <v>3</v>
      </c>
      <c r="BL3" s="233">
        <v>7</v>
      </c>
      <c r="BM3" s="233">
        <v>3</v>
      </c>
      <c r="BN3" s="233">
        <v>3</v>
      </c>
      <c r="BO3" s="233">
        <v>6</v>
      </c>
      <c r="BP3" s="233">
        <v>2</v>
      </c>
      <c r="BQ3" s="233">
        <v>4</v>
      </c>
      <c r="BR3" s="233">
        <v>6</v>
      </c>
      <c r="BS3" s="233">
        <v>4</v>
      </c>
      <c r="BU3" s="233">
        <v>3</v>
      </c>
      <c r="BV3" s="233">
        <v>7</v>
      </c>
      <c r="BW3" s="233">
        <v>4</v>
      </c>
      <c r="BX3" s="233">
        <v>8</v>
      </c>
      <c r="BY3" s="233">
        <v>3</v>
      </c>
      <c r="BZ3" s="233">
        <v>2</v>
      </c>
      <c r="CA3" s="233">
        <v>9</v>
      </c>
      <c r="CB3" s="233">
        <v>4</v>
      </c>
      <c r="CC3" s="233">
        <v>6</v>
      </c>
      <c r="CD3" s="233">
        <v>3</v>
      </c>
      <c r="CE3" s="233">
        <v>4</v>
      </c>
      <c r="CF3" s="233">
        <v>8</v>
      </c>
      <c r="CI3" s="233">
        <v>3</v>
      </c>
      <c r="CJ3" s="233">
        <v>7</v>
      </c>
      <c r="CK3" s="233">
        <v>3</v>
      </c>
      <c r="CL3" s="233">
        <v>6</v>
      </c>
      <c r="CM3" s="235">
        <v>3</v>
      </c>
      <c r="CN3" s="233">
        <v>7</v>
      </c>
      <c r="CO3" s="233">
        <v>3</v>
      </c>
      <c r="CP3" s="233">
        <v>6</v>
      </c>
      <c r="CQ3" s="233">
        <v>3</v>
      </c>
      <c r="CR3" s="233">
        <v>10</v>
      </c>
      <c r="CS3" s="233">
        <v>3</v>
      </c>
      <c r="CT3" s="233">
        <v>3</v>
      </c>
      <c r="CU3" s="233">
        <v>7</v>
      </c>
      <c r="CV3" s="233">
        <v>3</v>
      </c>
      <c r="CW3" s="233">
        <v>6</v>
      </c>
      <c r="CX3" s="233">
        <v>3</v>
      </c>
      <c r="CY3" s="233">
        <v>3</v>
      </c>
      <c r="CZ3" s="233">
        <v>6</v>
      </c>
      <c r="DA3" s="233">
        <v>5</v>
      </c>
      <c r="DC3" s="233">
        <v>4</v>
      </c>
      <c r="DD3" s="233">
        <v>4</v>
      </c>
      <c r="DE3" s="233">
        <v>3</v>
      </c>
      <c r="DF3" s="233">
        <v>3</v>
      </c>
      <c r="DG3" s="233">
        <v>3</v>
      </c>
      <c r="DH3" s="233">
        <v>3</v>
      </c>
      <c r="DI3" s="233">
        <v>8</v>
      </c>
      <c r="DJ3" s="233">
        <v>4</v>
      </c>
      <c r="DK3" s="233">
        <v>3</v>
      </c>
      <c r="DL3" s="233">
        <v>6</v>
      </c>
      <c r="DM3" s="233">
        <v>3</v>
      </c>
      <c r="DN3" s="233">
        <v>8</v>
      </c>
      <c r="DO3" s="233">
        <v>2</v>
      </c>
      <c r="DP3" s="233">
        <v>2</v>
      </c>
      <c r="DQ3" s="235">
        <v>8</v>
      </c>
      <c r="DR3" s="233">
        <v>2</v>
      </c>
      <c r="DS3" s="233">
        <v>2</v>
      </c>
      <c r="DT3" s="233">
        <v>10</v>
      </c>
      <c r="DU3" s="233">
        <v>3</v>
      </c>
      <c r="ED3" s="349"/>
      <c r="EE3" s="349"/>
      <c r="EF3" s="349"/>
      <c r="EG3" s="349"/>
      <c r="EH3" s="349"/>
      <c r="EI3" s="349"/>
      <c r="EJ3" s="349"/>
      <c r="EK3" s="349"/>
      <c r="EL3" s="349"/>
      <c r="EM3" s="349"/>
      <c r="EN3" s="349"/>
      <c r="EO3" s="349"/>
      <c r="EP3" s="349"/>
      <c r="EQ3" s="349"/>
      <c r="ER3" s="349"/>
      <c r="ES3" s="349"/>
      <c r="ET3" s="349"/>
      <c r="EU3" s="349"/>
      <c r="EV3" s="350"/>
      <c r="EW3" s="233">
        <v>3</v>
      </c>
      <c r="EX3" s="233">
        <v>3</v>
      </c>
      <c r="EY3" s="233">
        <v>4</v>
      </c>
      <c r="EZ3" s="233">
        <v>3</v>
      </c>
      <c r="FA3" s="233">
        <v>3</v>
      </c>
      <c r="FB3" s="233">
        <v>3</v>
      </c>
      <c r="FC3" s="233">
        <v>3</v>
      </c>
      <c r="FD3" s="233">
        <v>3</v>
      </c>
      <c r="FE3" s="233">
        <v>4</v>
      </c>
      <c r="FF3" s="233">
        <v>4</v>
      </c>
      <c r="FG3" s="233">
        <v>3</v>
      </c>
      <c r="FH3" s="233">
        <v>3</v>
      </c>
      <c r="FI3" s="233">
        <v>3</v>
      </c>
      <c r="FJ3" s="233">
        <v>4</v>
      </c>
      <c r="FK3" s="233">
        <v>2</v>
      </c>
      <c r="FL3" s="233">
        <v>3</v>
      </c>
      <c r="FM3" s="233">
        <v>7</v>
      </c>
      <c r="FN3" s="233">
        <v>3</v>
      </c>
      <c r="FP3" s="233">
        <v>7</v>
      </c>
      <c r="FQ3" s="368">
        <v>3</v>
      </c>
      <c r="FR3" s="233">
        <v>2</v>
      </c>
      <c r="FS3" s="233">
        <v>5</v>
      </c>
      <c r="FT3" s="233">
        <v>5</v>
      </c>
      <c r="FU3" s="233">
        <v>2</v>
      </c>
      <c r="FV3" s="233">
        <v>3</v>
      </c>
      <c r="FX3" s="233">
        <v>6</v>
      </c>
      <c r="FY3" s="233">
        <v>3</v>
      </c>
      <c r="FZ3" s="235">
        <v>3</v>
      </c>
      <c r="GA3" s="233">
        <v>4</v>
      </c>
      <c r="GB3" s="233">
        <v>3</v>
      </c>
      <c r="GC3" s="233">
        <v>3</v>
      </c>
      <c r="GE3" s="233">
        <v>5</v>
      </c>
      <c r="GG3" s="233">
        <v>3</v>
      </c>
      <c r="GH3" s="233">
        <v>3</v>
      </c>
      <c r="GI3" s="233">
        <v>3</v>
      </c>
      <c r="GJ3" s="233">
        <v>4</v>
      </c>
      <c r="GK3" s="233">
        <v>7</v>
      </c>
      <c r="GL3" s="233">
        <v>3</v>
      </c>
      <c r="GM3" s="233">
        <v>3</v>
      </c>
      <c r="GN3" s="233">
        <v>3</v>
      </c>
      <c r="GO3" s="233">
        <v>7</v>
      </c>
      <c r="GP3" s="233">
        <v>3</v>
      </c>
      <c r="HE3" s="235"/>
      <c r="IJ3" s="235"/>
      <c r="IX3" s="233">
        <v>3</v>
      </c>
      <c r="JN3" s="235"/>
      <c r="JO3" s="233">
        <v>3</v>
      </c>
      <c r="JP3" s="233">
        <v>3</v>
      </c>
      <c r="JQ3" s="233">
        <v>7</v>
      </c>
      <c r="JR3" s="233">
        <v>3</v>
      </c>
      <c r="KS3" s="235"/>
      <c r="LW3" s="235"/>
      <c r="NB3" s="235"/>
    </row>
    <row r="4" spans="1:366" s="233" customFormat="1" x14ac:dyDescent="0.25">
      <c r="A4" s="265" t="s">
        <v>633</v>
      </c>
      <c r="T4" s="233">
        <v>4</v>
      </c>
      <c r="AE4" s="234"/>
      <c r="AF4" s="235"/>
      <c r="AG4" s="236"/>
      <c r="BH4" s="235"/>
      <c r="CM4" s="235"/>
      <c r="DQ4" s="235"/>
      <c r="ED4" s="349"/>
      <c r="EE4" s="349"/>
      <c r="EF4" s="349"/>
      <c r="EG4" s="349"/>
      <c r="EH4" s="349"/>
      <c r="EI4" s="349"/>
      <c r="EJ4" s="349"/>
      <c r="EK4" s="349"/>
      <c r="EL4" s="349"/>
      <c r="EM4" s="349"/>
      <c r="EN4" s="349"/>
      <c r="EO4" s="349"/>
      <c r="EP4" s="349"/>
      <c r="EQ4" s="349"/>
      <c r="ER4" s="349"/>
      <c r="ES4" s="349"/>
      <c r="ET4" s="349"/>
      <c r="EU4" s="349"/>
      <c r="EV4" s="350"/>
      <c r="FB4" s="233">
        <v>3</v>
      </c>
      <c r="FP4" s="233">
        <v>2</v>
      </c>
      <c r="FS4" s="233">
        <v>2</v>
      </c>
      <c r="FX4" s="233">
        <v>4</v>
      </c>
      <c r="FZ4" s="235">
        <v>3</v>
      </c>
      <c r="GK4" s="233">
        <v>2</v>
      </c>
      <c r="GN4" s="233">
        <v>3</v>
      </c>
      <c r="HE4" s="235"/>
      <c r="IJ4" s="235"/>
      <c r="JN4" s="235"/>
      <c r="KS4" s="235"/>
      <c r="LW4" s="235"/>
      <c r="NB4" s="235"/>
    </row>
    <row r="5" spans="1:366" s="233" customFormat="1" x14ac:dyDescent="0.25">
      <c r="A5" s="271" t="s">
        <v>108</v>
      </c>
      <c r="AE5" s="234"/>
      <c r="AF5" s="235"/>
      <c r="AG5" s="236"/>
      <c r="BH5" s="235"/>
      <c r="CM5" s="235"/>
      <c r="DQ5" s="235"/>
      <c r="ED5" s="349"/>
      <c r="EE5" s="349"/>
      <c r="EF5" s="349"/>
      <c r="EG5" s="349"/>
      <c r="EH5" s="349"/>
      <c r="EI5" s="349"/>
      <c r="EJ5" s="349"/>
      <c r="EK5" s="349"/>
      <c r="EL5" s="349"/>
      <c r="EM5" s="349"/>
      <c r="EN5" s="349"/>
      <c r="EO5" s="349"/>
      <c r="EP5" s="349"/>
      <c r="EQ5" s="349"/>
      <c r="ER5" s="349"/>
      <c r="ES5" s="349"/>
      <c r="ET5" s="349"/>
      <c r="EU5" s="349"/>
      <c r="EV5" s="350"/>
      <c r="FZ5" s="235"/>
      <c r="HE5" s="235"/>
      <c r="IJ5" s="235"/>
      <c r="JN5" s="235"/>
      <c r="KS5" s="235"/>
      <c r="LW5" s="235"/>
      <c r="NB5" s="235"/>
    </row>
    <row r="6" spans="1:366" s="244" customFormat="1" x14ac:dyDescent="0.25">
      <c r="A6" s="299" t="s">
        <v>101</v>
      </c>
      <c r="C6" s="244" t="s">
        <v>511</v>
      </c>
      <c r="E6" s="244" t="s">
        <v>532</v>
      </c>
      <c r="F6" s="244" t="s">
        <v>144</v>
      </c>
      <c r="G6" s="244" t="s">
        <v>535</v>
      </c>
      <c r="K6" s="244" t="s">
        <v>535</v>
      </c>
      <c r="M6" s="295"/>
      <c r="Q6" s="244" t="s">
        <v>535</v>
      </c>
      <c r="S6" s="244" t="s">
        <v>535</v>
      </c>
      <c r="X6" s="244" t="s">
        <v>535</v>
      </c>
      <c r="Z6" s="244" t="s">
        <v>535</v>
      </c>
      <c r="AB6" s="244" t="s">
        <v>535</v>
      </c>
      <c r="AE6" s="296"/>
      <c r="AF6" s="297"/>
      <c r="AG6" s="298"/>
      <c r="AH6" s="244" t="s">
        <v>535</v>
      </c>
      <c r="AM6" s="244" t="s">
        <v>535</v>
      </c>
      <c r="AU6" s="244" t="s">
        <v>535</v>
      </c>
      <c r="AW6" s="244" t="s">
        <v>535</v>
      </c>
      <c r="BA6" s="244" t="s">
        <v>535</v>
      </c>
      <c r="BC6" s="244" t="s">
        <v>535</v>
      </c>
      <c r="BG6" s="244" t="s">
        <v>535</v>
      </c>
      <c r="BH6" s="297" t="s">
        <v>780</v>
      </c>
      <c r="BI6" s="244" t="s">
        <v>535</v>
      </c>
      <c r="BJ6" s="244" t="s">
        <v>783</v>
      </c>
      <c r="BK6" s="244" t="s">
        <v>783</v>
      </c>
      <c r="BN6" s="244" t="s">
        <v>535</v>
      </c>
      <c r="BO6" s="244" t="s">
        <v>535</v>
      </c>
      <c r="BR6" s="244" t="s">
        <v>535</v>
      </c>
      <c r="BU6" s="244" t="s">
        <v>535</v>
      </c>
      <c r="BV6" s="244" t="s">
        <v>535</v>
      </c>
      <c r="BW6" s="244" t="s">
        <v>780</v>
      </c>
      <c r="BX6" s="244" t="s">
        <v>535</v>
      </c>
      <c r="BY6" s="244" t="s">
        <v>535</v>
      </c>
      <c r="CB6" s="244" t="s">
        <v>535</v>
      </c>
      <c r="CC6" s="244" t="s">
        <v>535</v>
      </c>
      <c r="CE6" s="244" t="s">
        <v>535</v>
      </c>
      <c r="CJ6" s="244" t="s">
        <v>535</v>
      </c>
      <c r="CL6" s="244" t="b">
        <v>1</v>
      </c>
      <c r="CM6" s="297"/>
      <c r="CP6" s="244" t="s">
        <v>535</v>
      </c>
      <c r="CR6" s="244" t="s">
        <v>535</v>
      </c>
      <c r="CS6" s="244" t="s">
        <v>535</v>
      </c>
      <c r="CU6" s="244" t="s">
        <v>535</v>
      </c>
      <c r="CW6" s="244" t="s">
        <v>535</v>
      </c>
      <c r="CX6" s="244" t="s">
        <v>535</v>
      </c>
      <c r="CY6" s="244" t="s">
        <v>535</v>
      </c>
      <c r="DL6" s="244" t="s">
        <v>535</v>
      </c>
      <c r="DQ6" s="297"/>
      <c r="ED6" s="351"/>
      <c r="EE6" s="351"/>
      <c r="EF6" s="351"/>
      <c r="EG6" s="351"/>
      <c r="EH6" s="351"/>
      <c r="EI6" s="351"/>
      <c r="EJ6" s="351"/>
      <c r="EK6" s="351"/>
      <c r="EL6" s="351"/>
      <c r="EM6" s="351"/>
      <c r="EN6" s="351"/>
      <c r="EO6" s="351"/>
      <c r="EP6" s="351"/>
      <c r="EQ6" s="351"/>
      <c r="ER6" s="351"/>
      <c r="ES6" s="351"/>
      <c r="ET6" s="351"/>
      <c r="EU6" s="351"/>
      <c r="EV6" s="352"/>
      <c r="FA6" s="244" t="s">
        <v>1007</v>
      </c>
      <c r="FH6" s="244" t="s">
        <v>1007</v>
      </c>
      <c r="FI6" s="244" t="s">
        <v>1007</v>
      </c>
      <c r="FK6" s="244" t="s">
        <v>1007</v>
      </c>
      <c r="FL6" s="244" t="s">
        <v>1007</v>
      </c>
      <c r="FO6" s="244" t="s">
        <v>1007</v>
      </c>
      <c r="FP6" s="244" t="s">
        <v>1007</v>
      </c>
      <c r="FR6" s="244" t="s">
        <v>1007</v>
      </c>
      <c r="FS6" s="244" t="s">
        <v>1007</v>
      </c>
      <c r="FV6" s="244" t="s">
        <v>1007</v>
      </c>
      <c r="FX6" s="244" t="s">
        <v>1007</v>
      </c>
      <c r="FY6" s="244" t="s">
        <v>1007</v>
      </c>
      <c r="FZ6" s="297" t="s">
        <v>1007</v>
      </c>
      <c r="GJ6" s="244" t="s">
        <v>1007</v>
      </c>
      <c r="GK6" s="244" t="s">
        <v>1007</v>
      </c>
      <c r="GL6" s="244" t="s">
        <v>1007</v>
      </c>
      <c r="GM6" s="244" t="s">
        <v>1007</v>
      </c>
      <c r="GQ6" s="244" t="b">
        <v>1</v>
      </c>
      <c r="GS6" s="244" t="b">
        <v>1</v>
      </c>
      <c r="GT6" s="244" t="b">
        <v>1</v>
      </c>
      <c r="HE6" s="297"/>
      <c r="IJ6" s="297"/>
      <c r="IX6" s="244" t="s">
        <v>1007</v>
      </c>
      <c r="JN6" s="297"/>
      <c r="JQ6" s="244" t="s">
        <v>1007</v>
      </c>
      <c r="KS6" s="297"/>
      <c r="LW6" s="297"/>
      <c r="NB6" s="297"/>
    </row>
    <row r="7" spans="1:366" s="233" customFormat="1" x14ac:dyDescent="0.25">
      <c r="A7" s="262" t="s">
        <v>596</v>
      </c>
      <c r="AE7" s="234" t="s">
        <v>632</v>
      </c>
      <c r="AF7" s="235"/>
      <c r="AG7" s="236"/>
      <c r="AT7" s="293" t="s">
        <v>632</v>
      </c>
      <c r="BB7" s="294" t="s">
        <v>632</v>
      </c>
      <c r="BG7" s="306" t="s">
        <v>632</v>
      </c>
      <c r="BH7" s="235"/>
      <c r="BI7" s="233" t="s">
        <v>782</v>
      </c>
      <c r="BJ7" s="233" t="s">
        <v>632</v>
      </c>
      <c r="BK7" s="233" t="s">
        <v>782</v>
      </c>
      <c r="BX7" s="233" t="s">
        <v>632</v>
      </c>
      <c r="BY7" s="233" t="s">
        <v>782</v>
      </c>
      <c r="CB7" s="233" t="s">
        <v>822</v>
      </c>
      <c r="CI7" s="233" t="s">
        <v>632</v>
      </c>
      <c r="CM7" s="235"/>
      <c r="CP7" s="233" t="s">
        <v>632</v>
      </c>
      <c r="CR7" s="233" t="s">
        <v>782</v>
      </c>
      <c r="DK7" s="233" t="s">
        <v>632</v>
      </c>
      <c r="DQ7" s="235" t="s">
        <v>782</v>
      </c>
      <c r="DR7" s="233" t="s">
        <v>632</v>
      </c>
      <c r="ED7" s="349"/>
      <c r="EE7" s="349"/>
      <c r="EF7" s="349"/>
      <c r="EG7" s="349"/>
      <c r="EH7" s="349"/>
      <c r="EI7" s="349"/>
      <c r="EJ7" s="349"/>
      <c r="EK7" s="349"/>
      <c r="EL7" s="349"/>
      <c r="EM7" s="349"/>
      <c r="EN7" s="349"/>
      <c r="EO7" s="349"/>
      <c r="EP7" s="349"/>
      <c r="EQ7" s="349"/>
      <c r="ER7" s="349"/>
      <c r="ES7" s="349"/>
      <c r="ET7" s="349"/>
      <c r="EU7" s="349"/>
      <c r="EV7" s="350"/>
      <c r="FD7" s="363" t="s">
        <v>1056</v>
      </c>
      <c r="FK7" s="363" t="s">
        <v>1056</v>
      </c>
      <c r="FZ7" s="235"/>
      <c r="HE7" s="235"/>
      <c r="IJ7" s="235"/>
      <c r="IX7" s="394" t="s">
        <v>1131</v>
      </c>
      <c r="JN7" s="235"/>
      <c r="KS7" s="235"/>
      <c r="LW7" s="235"/>
      <c r="NB7" s="235"/>
    </row>
    <row r="8" spans="1:366" s="233" customFormat="1" x14ac:dyDescent="0.25">
      <c r="A8" s="275" t="s">
        <v>95</v>
      </c>
      <c r="B8" s="240" t="b">
        <v>1</v>
      </c>
      <c r="C8" s="240" t="b">
        <v>1</v>
      </c>
      <c r="D8" s="240" t="b">
        <v>1</v>
      </c>
      <c r="E8" s="240" t="b">
        <v>1</v>
      </c>
      <c r="F8" s="240" t="b">
        <v>1</v>
      </c>
      <c r="G8" s="240" t="b">
        <v>1</v>
      </c>
      <c r="H8" s="240" t="b">
        <v>1</v>
      </c>
      <c r="I8" s="240" t="b">
        <v>1</v>
      </c>
      <c r="J8" s="240" t="b">
        <v>1</v>
      </c>
      <c r="K8" s="240" t="b">
        <v>1</v>
      </c>
      <c r="L8" s="240" t="b">
        <v>1</v>
      </c>
      <c r="M8" s="240" t="b">
        <v>1</v>
      </c>
      <c r="N8" s="240" t="b">
        <v>1</v>
      </c>
      <c r="O8" s="240" t="b">
        <v>1</v>
      </c>
      <c r="P8" s="240" t="b">
        <v>1</v>
      </c>
      <c r="Q8" s="240" t="b">
        <v>1</v>
      </c>
      <c r="R8" s="240" t="b">
        <v>1</v>
      </c>
      <c r="S8" s="240" t="b">
        <v>1</v>
      </c>
      <c r="T8" s="240" t="b">
        <v>1</v>
      </c>
      <c r="U8" s="240" t="b">
        <v>1</v>
      </c>
      <c r="V8" s="240" t="b">
        <v>1</v>
      </c>
      <c r="W8" s="240" t="b">
        <v>1</v>
      </c>
      <c r="X8" s="240" t="b">
        <v>1</v>
      </c>
      <c r="Y8" s="240" t="b">
        <v>1</v>
      </c>
      <c r="Z8" s="240" t="b">
        <v>1</v>
      </c>
      <c r="AA8" s="240" t="b">
        <v>1</v>
      </c>
      <c r="AB8" s="240" t="b">
        <v>1</v>
      </c>
      <c r="AC8" s="240" t="b">
        <v>0</v>
      </c>
      <c r="AD8" s="240" t="b">
        <v>0</v>
      </c>
      <c r="AE8" s="240" t="b">
        <v>1</v>
      </c>
      <c r="AF8" s="241" t="b">
        <v>1</v>
      </c>
      <c r="AG8" s="240" t="b">
        <v>0</v>
      </c>
      <c r="AH8" s="240" t="b">
        <v>1</v>
      </c>
      <c r="AI8" s="240" t="b">
        <v>1</v>
      </c>
      <c r="AJ8" s="240" t="b">
        <v>1</v>
      </c>
      <c r="AK8" s="240" t="b">
        <v>1</v>
      </c>
      <c r="AL8" s="240" t="b">
        <v>0</v>
      </c>
      <c r="AM8" s="240" t="b">
        <v>1</v>
      </c>
      <c r="AN8" s="240" t="b">
        <v>1</v>
      </c>
      <c r="AO8" s="240" t="b">
        <v>0</v>
      </c>
      <c r="AP8" s="240" t="b">
        <v>0</v>
      </c>
      <c r="AQ8" s="240" t="b">
        <v>0</v>
      </c>
      <c r="AR8" s="240" t="b">
        <v>0</v>
      </c>
      <c r="AS8" s="240" t="b">
        <v>0</v>
      </c>
      <c r="AT8" s="240" t="b">
        <v>0</v>
      </c>
      <c r="AU8" s="240" t="b">
        <v>0</v>
      </c>
      <c r="AV8" s="240" t="b">
        <v>0</v>
      </c>
      <c r="AW8" s="240" t="b">
        <v>0</v>
      </c>
      <c r="AX8" s="240" t="b">
        <v>0</v>
      </c>
      <c r="AY8" s="240" t="b">
        <v>0</v>
      </c>
      <c r="AZ8" s="240" t="b">
        <v>0</v>
      </c>
      <c r="BA8" s="240" t="b">
        <v>0</v>
      </c>
      <c r="BB8" s="240" t="b">
        <v>0</v>
      </c>
      <c r="BC8" s="240" t="b">
        <v>0</v>
      </c>
      <c r="BD8" s="240" t="b">
        <v>0</v>
      </c>
      <c r="BE8" s="240" t="b">
        <v>0</v>
      </c>
      <c r="BF8" s="240" t="b">
        <v>0</v>
      </c>
      <c r="BG8" s="240" t="b">
        <v>1</v>
      </c>
      <c r="BH8" s="241" t="b">
        <v>1</v>
      </c>
      <c r="BI8" s="240" t="b">
        <v>0</v>
      </c>
      <c r="BJ8" s="240" t="b">
        <v>1</v>
      </c>
      <c r="BK8" s="240" t="b">
        <v>0</v>
      </c>
      <c r="BL8" s="240" t="b">
        <v>0</v>
      </c>
      <c r="BM8" s="240" t="b">
        <v>0</v>
      </c>
      <c r="BN8" s="240" t="b">
        <v>0</v>
      </c>
      <c r="BO8" s="240" t="b">
        <v>1</v>
      </c>
      <c r="BP8" s="240" t="b">
        <v>0</v>
      </c>
      <c r="BQ8" s="240" t="b">
        <v>0</v>
      </c>
      <c r="BR8" s="240" t="b">
        <v>0</v>
      </c>
      <c r="BS8" s="240" t="b">
        <v>0</v>
      </c>
      <c r="BT8" s="240" t="b">
        <v>0</v>
      </c>
      <c r="BU8" s="240" t="b">
        <v>0</v>
      </c>
      <c r="BV8" s="240" t="b">
        <v>0</v>
      </c>
      <c r="BW8" s="240" t="b">
        <v>0</v>
      </c>
      <c r="BX8" s="240" t="b">
        <v>0</v>
      </c>
      <c r="BY8" s="240" t="b">
        <v>0</v>
      </c>
      <c r="BZ8" s="240" t="b">
        <v>0</v>
      </c>
      <c r="CA8" s="240" t="b">
        <v>0</v>
      </c>
      <c r="CB8" s="240" t="b">
        <v>0</v>
      </c>
      <c r="CC8" s="240" t="b">
        <v>1</v>
      </c>
      <c r="CD8" s="240" t="b">
        <v>0</v>
      </c>
      <c r="CE8" s="240" t="b">
        <v>1</v>
      </c>
      <c r="CF8" s="240" t="b">
        <v>0</v>
      </c>
      <c r="CG8" s="240" t="b">
        <v>0</v>
      </c>
      <c r="CH8" s="240" t="b">
        <v>0</v>
      </c>
      <c r="CI8" s="240" t="b">
        <v>0</v>
      </c>
      <c r="CJ8" s="240" t="b">
        <v>1</v>
      </c>
      <c r="CK8" s="240" t="b">
        <v>0</v>
      </c>
      <c r="CL8" s="240" t="b">
        <v>0</v>
      </c>
      <c r="CM8" s="241" t="b">
        <v>0</v>
      </c>
      <c r="CN8" s="240" t="b">
        <v>0</v>
      </c>
      <c r="CO8" s="240" t="b">
        <v>0</v>
      </c>
      <c r="CP8" s="240" t="b">
        <v>0</v>
      </c>
      <c r="CQ8" s="240" t="b">
        <v>0</v>
      </c>
      <c r="CR8" s="240" t="b">
        <v>0</v>
      </c>
      <c r="CS8" s="240" t="b">
        <v>0</v>
      </c>
      <c r="CT8" s="240" t="b">
        <v>0</v>
      </c>
      <c r="CU8" s="240" t="b">
        <v>0</v>
      </c>
      <c r="CV8" s="240" t="b">
        <v>0</v>
      </c>
      <c r="CW8" s="240" t="b">
        <v>0</v>
      </c>
      <c r="CX8" s="240" t="b">
        <v>1</v>
      </c>
      <c r="CY8" s="240" t="b">
        <v>1</v>
      </c>
      <c r="CZ8" s="240" t="b">
        <v>1</v>
      </c>
      <c r="DA8" s="240" t="b">
        <v>0</v>
      </c>
      <c r="DB8" s="240" t="b">
        <v>0</v>
      </c>
      <c r="DC8" s="240" t="b">
        <v>0</v>
      </c>
      <c r="DD8" s="240" t="b">
        <v>0</v>
      </c>
      <c r="DE8" s="240" t="b">
        <v>1</v>
      </c>
      <c r="DF8" s="240" t="b">
        <v>0</v>
      </c>
      <c r="DG8" s="240" t="b">
        <v>0</v>
      </c>
      <c r="DH8" s="240" t="b">
        <v>0</v>
      </c>
      <c r="DI8" s="240" t="b">
        <v>0</v>
      </c>
      <c r="DJ8" s="240" t="b">
        <v>0</v>
      </c>
      <c r="DK8" s="240" t="b">
        <v>0</v>
      </c>
      <c r="DL8" s="240" t="b">
        <v>0</v>
      </c>
      <c r="DM8" s="240" t="b">
        <v>0</v>
      </c>
      <c r="DN8" s="240" t="b">
        <v>0</v>
      </c>
      <c r="DO8" s="240" t="b">
        <v>0</v>
      </c>
      <c r="DP8" s="240" t="b">
        <v>0</v>
      </c>
      <c r="DQ8" s="241" t="b">
        <v>0</v>
      </c>
      <c r="DR8" s="240" t="b">
        <v>0</v>
      </c>
      <c r="DS8" s="240" t="b">
        <v>0</v>
      </c>
      <c r="DT8" s="240" t="b">
        <v>0</v>
      </c>
      <c r="DU8" s="240" t="b">
        <v>0</v>
      </c>
      <c r="DV8" s="240" t="b">
        <v>0</v>
      </c>
      <c r="DW8" s="240" t="b">
        <v>0</v>
      </c>
      <c r="DX8" s="240" t="b">
        <v>0</v>
      </c>
      <c r="DY8" s="240" t="b">
        <v>0</v>
      </c>
      <c r="DZ8" s="240" t="b">
        <v>0</v>
      </c>
      <c r="EA8" s="240" t="b">
        <v>0</v>
      </c>
      <c r="EB8" s="240" t="b">
        <v>0</v>
      </c>
      <c r="EC8" s="240" t="b">
        <v>0</v>
      </c>
      <c r="ED8" s="353" t="b">
        <v>0</v>
      </c>
      <c r="EE8" s="353" t="b">
        <v>0</v>
      </c>
      <c r="EF8" s="353" t="b">
        <v>0</v>
      </c>
      <c r="EG8" s="353" t="b">
        <v>0</v>
      </c>
      <c r="EH8" s="353" t="b">
        <v>0</v>
      </c>
      <c r="EI8" s="353" t="b">
        <v>0</v>
      </c>
      <c r="EJ8" s="353" t="b">
        <v>0</v>
      </c>
      <c r="EK8" s="353" t="b">
        <v>0</v>
      </c>
      <c r="EL8" s="353" t="b">
        <v>0</v>
      </c>
      <c r="EM8" s="353" t="b">
        <v>0</v>
      </c>
      <c r="EN8" s="353" t="b">
        <v>0</v>
      </c>
      <c r="EO8" s="353" t="b">
        <v>0</v>
      </c>
      <c r="EP8" s="353" t="b">
        <v>0</v>
      </c>
      <c r="EQ8" s="353" t="b">
        <v>0</v>
      </c>
      <c r="ER8" s="353" t="b">
        <v>0</v>
      </c>
      <c r="ES8" s="353" t="b">
        <v>0</v>
      </c>
      <c r="ET8" s="353" t="b">
        <v>0</v>
      </c>
      <c r="EU8" s="353" t="b">
        <v>0</v>
      </c>
      <c r="EV8" s="354" t="b">
        <v>0</v>
      </c>
      <c r="EW8" s="240" t="b">
        <v>0</v>
      </c>
      <c r="EX8" s="240" t="b">
        <v>0</v>
      </c>
      <c r="EY8" s="240" t="b">
        <v>0</v>
      </c>
      <c r="EZ8" s="240" t="b">
        <v>0</v>
      </c>
      <c r="FA8" s="240" t="b">
        <v>0</v>
      </c>
      <c r="FB8" s="240" t="b">
        <v>0</v>
      </c>
      <c r="FC8" s="240" t="b">
        <v>0</v>
      </c>
      <c r="FD8" s="240" t="b">
        <v>0</v>
      </c>
      <c r="FE8" s="240" t="b">
        <v>0</v>
      </c>
      <c r="FF8" s="240" t="b">
        <v>0</v>
      </c>
      <c r="FG8" s="240" t="b">
        <v>0</v>
      </c>
      <c r="FH8" s="240" t="b">
        <v>0</v>
      </c>
      <c r="FI8" s="240" t="b">
        <v>0</v>
      </c>
      <c r="FJ8" s="240" t="b">
        <v>0</v>
      </c>
      <c r="FK8" s="240" t="b">
        <v>0</v>
      </c>
      <c r="FL8" s="240" t="b">
        <v>0</v>
      </c>
      <c r="FM8" s="240" t="b">
        <v>0</v>
      </c>
      <c r="FN8" s="240" t="b">
        <v>0</v>
      </c>
      <c r="FO8" s="240" t="b">
        <v>0</v>
      </c>
      <c r="FP8" s="240" t="b">
        <v>0</v>
      </c>
      <c r="FQ8" s="240" t="b">
        <v>0</v>
      </c>
      <c r="FR8" s="240" t="b">
        <v>0</v>
      </c>
      <c r="FS8" s="240" t="b">
        <v>0</v>
      </c>
      <c r="FT8" s="240" t="b">
        <v>0</v>
      </c>
      <c r="FU8" s="240" t="b">
        <v>0</v>
      </c>
      <c r="FV8" s="240" t="b">
        <v>0</v>
      </c>
      <c r="FW8" s="240" t="b">
        <v>0</v>
      </c>
      <c r="FX8" s="240" t="b">
        <v>0</v>
      </c>
      <c r="FY8" s="240" t="b">
        <v>0</v>
      </c>
      <c r="FZ8" s="241" t="b">
        <v>0</v>
      </c>
      <c r="GA8" s="240" t="b">
        <v>0</v>
      </c>
      <c r="GB8" s="240" t="b">
        <v>0</v>
      </c>
      <c r="GC8" s="240" t="b">
        <v>0</v>
      </c>
      <c r="GD8" s="240" t="b">
        <v>0</v>
      </c>
      <c r="GE8" s="240" t="b">
        <v>0</v>
      </c>
      <c r="GF8" s="240" t="b">
        <v>0</v>
      </c>
      <c r="GG8" s="240" t="b">
        <v>0</v>
      </c>
      <c r="GH8" s="240" t="b">
        <v>0</v>
      </c>
      <c r="GI8" s="240" t="b">
        <v>0</v>
      </c>
      <c r="GJ8" s="240" t="b">
        <v>0</v>
      </c>
      <c r="GK8" s="240" t="b">
        <v>0</v>
      </c>
      <c r="GL8" s="240" t="b">
        <v>0</v>
      </c>
      <c r="GM8" s="240" t="b">
        <v>0</v>
      </c>
      <c r="GN8" s="240" t="b">
        <v>0</v>
      </c>
      <c r="GO8" s="240" t="b">
        <v>0</v>
      </c>
      <c r="GP8" s="240" t="b">
        <v>0</v>
      </c>
      <c r="GQ8" s="240" t="b">
        <v>0</v>
      </c>
      <c r="GR8" s="240" t="b">
        <v>0</v>
      </c>
      <c r="GS8" s="240" t="b">
        <v>0</v>
      </c>
      <c r="GT8" s="240" t="b">
        <v>0</v>
      </c>
      <c r="GU8" s="240" t="b">
        <v>0</v>
      </c>
      <c r="GV8" s="240" t="b">
        <v>0</v>
      </c>
      <c r="GW8" s="240" t="b">
        <v>0</v>
      </c>
      <c r="GX8" s="240" t="b">
        <v>0</v>
      </c>
      <c r="GY8" s="240" t="b">
        <v>0</v>
      </c>
      <c r="GZ8" s="240" t="b">
        <v>0</v>
      </c>
      <c r="HA8" s="240" t="b">
        <v>0</v>
      </c>
      <c r="HB8" s="240" t="b">
        <v>0</v>
      </c>
      <c r="HC8" s="240" t="b">
        <v>0</v>
      </c>
      <c r="HD8" s="240" t="b">
        <v>0</v>
      </c>
      <c r="HE8" s="241" t="b">
        <v>0</v>
      </c>
      <c r="HF8" s="240" t="b">
        <v>0</v>
      </c>
      <c r="HG8" s="240" t="b">
        <v>0</v>
      </c>
      <c r="HH8" s="240" t="b">
        <v>0</v>
      </c>
      <c r="HI8" s="240" t="b">
        <v>0</v>
      </c>
      <c r="HJ8" s="240" t="b">
        <v>0</v>
      </c>
      <c r="HK8" s="240" t="b">
        <v>0</v>
      </c>
      <c r="HL8" s="240" t="b">
        <v>0</v>
      </c>
      <c r="HM8" s="240" t="b">
        <v>0</v>
      </c>
      <c r="HN8" s="240" t="b">
        <v>0</v>
      </c>
      <c r="HO8" s="240" t="b">
        <v>0</v>
      </c>
      <c r="HP8" s="240" t="b">
        <v>0</v>
      </c>
      <c r="HQ8" s="240" t="b">
        <v>0</v>
      </c>
      <c r="HR8" s="240" t="b">
        <v>0</v>
      </c>
      <c r="HS8" s="240" t="b">
        <v>0</v>
      </c>
      <c r="HT8" s="240" t="b">
        <v>0</v>
      </c>
      <c r="HU8" s="240" t="b">
        <v>0</v>
      </c>
      <c r="HV8" s="240" t="b">
        <v>0</v>
      </c>
      <c r="HW8" s="240" t="b">
        <v>0</v>
      </c>
      <c r="HX8" s="240" t="b">
        <v>0</v>
      </c>
      <c r="HY8" s="240" t="b">
        <v>0</v>
      </c>
      <c r="HZ8" s="240" t="b">
        <v>0</v>
      </c>
      <c r="IA8" s="240" t="b">
        <v>0</v>
      </c>
      <c r="IB8" s="240" t="b">
        <v>0</v>
      </c>
      <c r="IC8" s="240" t="b">
        <v>0</v>
      </c>
      <c r="ID8" s="240" t="b">
        <v>0</v>
      </c>
      <c r="IE8" s="240" t="b">
        <v>0</v>
      </c>
      <c r="IF8" s="240" t="b">
        <v>0</v>
      </c>
      <c r="IG8" s="240" t="b">
        <v>0</v>
      </c>
      <c r="IH8" s="240" t="b">
        <v>0</v>
      </c>
      <c r="II8" s="240" t="b">
        <v>0</v>
      </c>
      <c r="IJ8" s="241" t="b">
        <v>0</v>
      </c>
      <c r="IK8" s="240" t="b">
        <v>0</v>
      </c>
      <c r="IL8" s="240" t="b">
        <v>0</v>
      </c>
      <c r="IM8" s="240" t="b">
        <v>0</v>
      </c>
      <c r="IN8" s="240" t="b">
        <v>0</v>
      </c>
      <c r="IO8" s="240" t="b">
        <v>0</v>
      </c>
      <c r="IP8" s="240" t="b">
        <v>0</v>
      </c>
      <c r="IQ8" s="240" t="b">
        <v>0</v>
      </c>
      <c r="IR8" s="240" t="b">
        <v>0</v>
      </c>
      <c r="IS8" s="240" t="b">
        <v>0</v>
      </c>
      <c r="IT8" s="240" t="b">
        <v>0</v>
      </c>
      <c r="IU8" s="240" t="b">
        <v>0</v>
      </c>
      <c r="IV8" s="240" t="b">
        <v>0</v>
      </c>
      <c r="IW8" s="240" t="b">
        <v>0</v>
      </c>
      <c r="IX8" s="240" t="b">
        <v>0</v>
      </c>
      <c r="IY8" s="240" t="b">
        <v>0</v>
      </c>
      <c r="IZ8" s="240" t="b">
        <v>0</v>
      </c>
      <c r="JA8" s="240" t="b">
        <v>0</v>
      </c>
      <c r="JB8" s="240" t="b">
        <v>0</v>
      </c>
      <c r="JC8" s="240" t="b">
        <v>0</v>
      </c>
      <c r="JD8" s="240" t="b">
        <v>0</v>
      </c>
      <c r="JE8" s="240" t="b">
        <v>0</v>
      </c>
      <c r="JF8" s="240" t="b">
        <v>0</v>
      </c>
      <c r="JG8" s="240" t="b">
        <v>0</v>
      </c>
      <c r="JH8" s="240" t="b">
        <v>0</v>
      </c>
      <c r="JI8" s="240" t="b">
        <v>0</v>
      </c>
      <c r="JJ8" s="240" t="b">
        <v>0</v>
      </c>
      <c r="JK8" s="240" t="b">
        <v>0</v>
      </c>
      <c r="JL8" s="240" t="b">
        <v>0</v>
      </c>
      <c r="JM8" s="240" t="b">
        <v>0</v>
      </c>
      <c r="JN8" s="241" t="b">
        <v>0</v>
      </c>
      <c r="JO8" s="240" t="b">
        <v>0</v>
      </c>
      <c r="JP8" s="240" t="b">
        <v>0</v>
      </c>
      <c r="JQ8" s="240" t="b">
        <v>0</v>
      </c>
      <c r="JR8" s="240" t="b">
        <v>0</v>
      </c>
      <c r="JS8" s="240" t="b">
        <v>0</v>
      </c>
      <c r="JT8" s="240" t="b">
        <v>0</v>
      </c>
      <c r="JU8" s="240" t="b">
        <v>0</v>
      </c>
      <c r="JV8" s="240" t="b">
        <v>0</v>
      </c>
      <c r="JW8" s="240" t="b">
        <v>0</v>
      </c>
      <c r="JX8" s="240" t="b">
        <v>0</v>
      </c>
      <c r="JY8" s="240" t="b">
        <v>0</v>
      </c>
      <c r="JZ8" s="240" t="b">
        <v>0</v>
      </c>
      <c r="KA8" s="240" t="b">
        <v>0</v>
      </c>
      <c r="KB8" s="240" t="b">
        <v>0</v>
      </c>
      <c r="KC8" s="240" t="b">
        <v>0</v>
      </c>
      <c r="KD8" s="240" t="b">
        <v>0</v>
      </c>
      <c r="KE8" s="240" t="b">
        <v>0</v>
      </c>
      <c r="KF8" s="240" t="b">
        <v>0</v>
      </c>
      <c r="KG8" s="240" t="b">
        <v>0</v>
      </c>
      <c r="KH8" s="240" t="b">
        <v>0</v>
      </c>
      <c r="KI8" s="240" t="b">
        <v>0</v>
      </c>
      <c r="KJ8" s="240" t="b">
        <v>0</v>
      </c>
      <c r="KK8" s="240" t="b">
        <v>0</v>
      </c>
      <c r="KL8" s="240" t="b">
        <v>0</v>
      </c>
      <c r="KM8" s="240" t="b">
        <v>0</v>
      </c>
      <c r="KN8" s="240" t="b">
        <v>0</v>
      </c>
      <c r="KO8" s="240" t="b">
        <v>0</v>
      </c>
      <c r="KP8" s="240" t="b">
        <v>0</v>
      </c>
      <c r="KQ8" s="240" t="b">
        <v>0</v>
      </c>
      <c r="KR8" s="240" t="b">
        <v>0</v>
      </c>
      <c r="KS8" s="241" t="b">
        <v>0</v>
      </c>
      <c r="KT8" s="240" t="b">
        <v>0</v>
      </c>
      <c r="KU8" s="240" t="b">
        <v>0</v>
      </c>
      <c r="KV8" s="240" t="b">
        <v>0</v>
      </c>
      <c r="KW8" s="240" t="b">
        <v>0</v>
      </c>
      <c r="KX8" s="240" t="b">
        <v>0</v>
      </c>
      <c r="KY8" s="240" t="b">
        <v>0</v>
      </c>
      <c r="KZ8" s="240" t="b">
        <v>0</v>
      </c>
      <c r="LA8" s="240" t="b">
        <v>0</v>
      </c>
      <c r="LB8" s="240" t="b">
        <v>0</v>
      </c>
      <c r="LC8" s="240" t="b">
        <v>0</v>
      </c>
      <c r="LD8" s="240" t="b">
        <v>0</v>
      </c>
      <c r="LE8" s="240" t="b">
        <v>0</v>
      </c>
      <c r="LF8" s="240" t="b">
        <v>0</v>
      </c>
      <c r="LG8" s="240" t="b">
        <v>0</v>
      </c>
      <c r="LH8" s="240" t="b">
        <v>0</v>
      </c>
      <c r="LI8" s="240" t="b">
        <v>0</v>
      </c>
      <c r="LJ8" s="240" t="b">
        <v>0</v>
      </c>
      <c r="LK8" s="240" t="b">
        <v>0</v>
      </c>
      <c r="LL8" s="240" t="b">
        <v>0</v>
      </c>
      <c r="LM8" s="240" t="b">
        <v>0</v>
      </c>
      <c r="LN8" s="240" t="b">
        <v>0</v>
      </c>
      <c r="LO8" s="240" t="b">
        <v>0</v>
      </c>
      <c r="LP8" s="240" t="b">
        <v>0</v>
      </c>
      <c r="LQ8" s="240" t="b">
        <v>0</v>
      </c>
      <c r="LR8" s="240" t="b">
        <v>0</v>
      </c>
      <c r="LS8" s="240" t="b">
        <v>0</v>
      </c>
      <c r="LT8" s="240" t="b">
        <v>0</v>
      </c>
      <c r="LU8" s="240" t="b">
        <v>0</v>
      </c>
      <c r="LV8" s="240" t="b">
        <v>0</v>
      </c>
      <c r="LW8" s="241" t="b">
        <v>0</v>
      </c>
      <c r="LX8" s="240" t="b">
        <v>0</v>
      </c>
      <c r="LY8" s="240" t="b">
        <v>0</v>
      </c>
      <c r="LZ8" s="240" t="b">
        <v>0</v>
      </c>
      <c r="MA8" s="240" t="b">
        <v>0</v>
      </c>
      <c r="MB8" s="240" t="b">
        <v>0</v>
      </c>
      <c r="MC8" s="240" t="b">
        <v>0</v>
      </c>
      <c r="MD8" s="240" t="b">
        <v>0</v>
      </c>
      <c r="ME8" s="240" t="b">
        <v>0</v>
      </c>
      <c r="MF8" s="240" t="b">
        <v>0</v>
      </c>
      <c r="MG8" s="240" t="b">
        <v>0</v>
      </c>
      <c r="MH8" s="240" t="b">
        <v>0</v>
      </c>
      <c r="MI8" s="240" t="b">
        <v>0</v>
      </c>
      <c r="MJ8" s="240" t="b">
        <v>0</v>
      </c>
      <c r="MK8" s="240" t="b">
        <v>0</v>
      </c>
      <c r="ML8" s="240" t="b">
        <v>0</v>
      </c>
      <c r="MM8" s="240" t="b">
        <v>0</v>
      </c>
      <c r="MN8" s="240" t="b">
        <v>0</v>
      </c>
      <c r="MO8" s="240" t="b">
        <v>0</v>
      </c>
      <c r="MP8" s="240" t="b">
        <v>0</v>
      </c>
      <c r="MQ8" s="240" t="b">
        <v>0</v>
      </c>
      <c r="MR8" s="240" t="b">
        <v>0</v>
      </c>
      <c r="MS8" s="240" t="b">
        <v>0</v>
      </c>
      <c r="MT8" s="240" t="b">
        <v>0</v>
      </c>
      <c r="MU8" s="240" t="b">
        <v>0</v>
      </c>
      <c r="MV8" s="240" t="b">
        <v>0</v>
      </c>
      <c r="MW8" s="240" t="b">
        <v>0</v>
      </c>
      <c r="MX8" s="240" t="b">
        <v>0</v>
      </c>
      <c r="MY8" s="240" t="b">
        <v>0</v>
      </c>
      <c r="MZ8" s="240" t="b">
        <v>0</v>
      </c>
      <c r="NA8" s="240" t="b">
        <v>0</v>
      </c>
      <c r="NB8" s="241" t="b">
        <v>0</v>
      </c>
    </row>
    <row r="9" spans="1:366" s="233" customFormat="1" x14ac:dyDescent="0.25">
      <c r="A9" s="57" t="s">
        <v>94</v>
      </c>
      <c r="B9" s="240" t="b">
        <v>1</v>
      </c>
      <c r="C9" s="240" t="b">
        <v>1</v>
      </c>
      <c r="D9" s="240" t="b">
        <v>1</v>
      </c>
      <c r="E9" s="240" t="b">
        <v>1</v>
      </c>
      <c r="F9" s="240" t="b">
        <v>1</v>
      </c>
      <c r="G9" s="240" t="b">
        <v>1</v>
      </c>
      <c r="H9" s="240" t="b">
        <v>1</v>
      </c>
      <c r="I9" s="240" t="b">
        <v>1</v>
      </c>
      <c r="J9" s="240" t="b">
        <v>1</v>
      </c>
      <c r="K9" s="240" t="b">
        <v>1</v>
      </c>
      <c r="L9" s="240" t="b">
        <v>1</v>
      </c>
      <c r="M9" s="240" t="b">
        <v>1</v>
      </c>
      <c r="N9" s="240" t="b">
        <v>1</v>
      </c>
      <c r="O9" s="240" t="b">
        <v>1</v>
      </c>
      <c r="P9" s="240" t="b">
        <v>1</v>
      </c>
      <c r="Q9" s="240" t="b">
        <v>1</v>
      </c>
      <c r="R9" s="240" t="b">
        <v>1</v>
      </c>
      <c r="S9" s="240" t="b">
        <v>1</v>
      </c>
      <c r="T9" s="240" t="b">
        <v>1</v>
      </c>
      <c r="U9" s="240" t="b">
        <v>1</v>
      </c>
      <c r="V9" s="240" t="b">
        <v>1</v>
      </c>
      <c r="W9" s="240" t="b">
        <v>1</v>
      </c>
      <c r="X9" s="240" t="b">
        <v>1</v>
      </c>
      <c r="Y9" s="240" t="b">
        <v>1</v>
      </c>
      <c r="Z9" s="240" t="b">
        <v>1</v>
      </c>
      <c r="AA9" s="240" t="b">
        <v>1</v>
      </c>
      <c r="AB9" s="240" t="b">
        <v>1</v>
      </c>
      <c r="AC9" s="240" t="b">
        <v>0</v>
      </c>
      <c r="AD9" s="240" t="b">
        <v>0</v>
      </c>
      <c r="AE9" s="240" t="b">
        <v>1</v>
      </c>
      <c r="AF9" s="241" t="b">
        <v>1</v>
      </c>
      <c r="AG9" s="240" t="b">
        <v>0</v>
      </c>
      <c r="AH9" s="240" t="b">
        <v>1</v>
      </c>
      <c r="AI9" s="240" t="b">
        <v>1</v>
      </c>
      <c r="AJ9" s="240" t="b">
        <v>1</v>
      </c>
      <c r="AK9" s="240" t="b">
        <v>1</v>
      </c>
      <c r="AL9" s="240" t="b">
        <v>0</v>
      </c>
      <c r="AM9" s="240" t="b">
        <v>1</v>
      </c>
      <c r="AN9" s="240" t="b">
        <v>1</v>
      </c>
      <c r="AO9" s="240" t="b">
        <v>0</v>
      </c>
      <c r="AP9" s="240" t="b">
        <v>0</v>
      </c>
      <c r="AQ9" s="240" t="b">
        <v>0</v>
      </c>
      <c r="AR9" s="240" t="b">
        <v>0</v>
      </c>
      <c r="AS9" s="240" t="b">
        <v>0</v>
      </c>
      <c r="AT9" s="240" t="b">
        <v>0</v>
      </c>
      <c r="AU9" s="240" t="b">
        <v>0</v>
      </c>
      <c r="AV9" s="240" t="b">
        <v>0</v>
      </c>
      <c r="AW9" s="240" t="b">
        <v>0</v>
      </c>
      <c r="AX9" s="240" t="b">
        <v>0</v>
      </c>
      <c r="AY9" s="240" t="b">
        <v>0</v>
      </c>
      <c r="AZ9" s="240" t="b">
        <v>0</v>
      </c>
      <c r="BA9" s="240" t="b">
        <v>0</v>
      </c>
      <c r="BB9" s="240" t="b">
        <v>0</v>
      </c>
      <c r="BC9" s="240" t="b">
        <v>0</v>
      </c>
      <c r="BD9" s="240" t="b">
        <v>0</v>
      </c>
      <c r="BE9" s="240" t="b">
        <v>0</v>
      </c>
      <c r="BF9" s="240" t="b">
        <v>0</v>
      </c>
      <c r="BG9" s="240" t="b">
        <v>1</v>
      </c>
      <c r="BH9" s="241" t="b">
        <v>1</v>
      </c>
      <c r="BI9" s="240" t="b">
        <v>0</v>
      </c>
      <c r="BJ9" s="240" t="b">
        <v>1</v>
      </c>
      <c r="BK9" s="240" t="b">
        <v>0</v>
      </c>
      <c r="BL9" s="240" t="b">
        <v>0</v>
      </c>
      <c r="BM9" s="240" t="b">
        <v>0</v>
      </c>
      <c r="BN9" s="240" t="b">
        <v>0</v>
      </c>
      <c r="BO9" s="240" t="b">
        <v>1</v>
      </c>
      <c r="BP9" s="240" t="b">
        <v>0</v>
      </c>
      <c r="BQ9" s="240" t="b">
        <v>0</v>
      </c>
      <c r="BR9" s="240" t="b">
        <v>0</v>
      </c>
      <c r="BS9" s="240" t="b">
        <v>0</v>
      </c>
      <c r="BT9" s="240" t="b">
        <v>0</v>
      </c>
      <c r="BU9" s="240" t="b">
        <v>0</v>
      </c>
      <c r="BV9" s="240" t="b">
        <v>0</v>
      </c>
      <c r="BW9" s="240" t="b">
        <v>0</v>
      </c>
      <c r="BX9" s="240" t="b">
        <v>0</v>
      </c>
      <c r="BY9" s="240" t="b">
        <v>0</v>
      </c>
      <c r="BZ9" s="240" t="b">
        <v>0</v>
      </c>
      <c r="CA9" s="240" t="b">
        <v>0</v>
      </c>
      <c r="CB9" s="240" t="b">
        <v>0</v>
      </c>
      <c r="CC9" s="240" t="b">
        <v>1</v>
      </c>
      <c r="CD9" s="240" t="b">
        <v>0</v>
      </c>
      <c r="CE9" s="240" t="b">
        <v>1</v>
      </c>
      <c r="CF9" s="240" t="b">
        <v>0</v>
      </c>
      <c r="CG9" s="240" t="b">
        <v>0</v>
      </c>
      <c r="CH9" s="240" t="b">
        <v>0</v>
      </c>
      <c r="CI9" s="240" t="b">
        <v>0</v>
      </c>
      <c r="CJ9" s="240" t="b">
        <v>1</v>
      </c>
      <c r="CK9" s="240" t="b">
        <v>0</v>
      </c>
      <c r="CL9" s="240" t="b">
        <v>0</v>
      </c>
      <c r="CM9" s="241" t="b">
        <v>0</v>
      </c>
      <c r="CN9" s="240" t="b">
        <v>0</v>
      </c>
      <c r="CO9" s="240" t="b">
        <v>0</v>
      </c>
      <c r="CP9" s="240" t="b">
        <v>0</v>
      </c>
      <c r="CQ9" s="240" t="b">
        <v>0</v>
      </c>
      <c r="CR9" s="240" t="b">
        <v>0</v>
      </c>
      <c r="CS9" s="240" t="b">
        <v>0</v>
      </c>
      <c r="CT9" s="240" t="b">
        <v>0</v>
      </c>
      <c r="CU9" s="240" t="b">
        <v>0</v>
      </c>
      <c r="CV9" s="240" t="b">
        <v>0</v>
      </c>
      <c r="CW9" s="240" t="b">
        <v>0</v>
      </c>
      <c r="CX9" s="240" t="b">
        <v>1</v>
      </c>
      <c r="CY9" s="240" t="b">
        <v>1</v>
      </c>
      <c r="CZ9" s="240" t="b">
        <v>1</v>
      </c>
      <c r="DA9" s="240" t="b">
        <v>0</v>
      </c>
      <c r="DB9" s="240" t="b">
        <v>0</v>
      </c>
      <c r="DC9" s="240" t="b">
        <v>0</v>
      </c>
      <c r="DD9" s="240" t="b">
        <v>0</v>
      </c>
      <c r="DE9" s="240" t="b">
        <v>1</v>
      </c>
      <c r="DF9" s="240" t="b">
        <v>0</v>
      </c>
      <c r="DG9" s="240" t="b">
        <v>0</v>
      </c>
      <c r="DH9" s="240" t="b">
        <v>0</v>
      </c>
      <c r="DI9" s="240" t="b">
        <v>0</v>
      </c>
      <c r="DJ9" s="240" t="b">
        <v>0</v>
      </c>
      <c r="DK9" s="240" t="b">
        <v>0</v>
      </c>
      <c r="DL9" s="240" t="b">
        <v>0</v>
      </c>
      <c r="DM9" s="240" t="b">
        <v>0</v>
      </c>
      <c r="DN9" s="240" t="b">
        <v>0</v>
      </c>
      <c r="DO9" s="240" t="b">
        <v>0</v>
      </c>
      <c r="DP9" s="240" t="b">
        <v>0</v>
      </c>
      <c r="DQ9" s="241" t="b">
        <v>0</v>
      </c>
      <c r="DR9" s="240" t="b">
        <v>0</v>
      </c>
      <c r="DS9" s="240" t="b">
        <v>0</v>
      </c>
      <c r="DT9" s="240" t="b">
        <v>0</v>
      </c>
      <c r="DU9" s="240" t="b">
        <v>0</v>
      </c>
      <c r="DV9" s="240" t="b">
        <v>0</v>
      </c>
      <c r="DW9" s="240" t="b">
        <v>0</v>
      </c>
      <c r="DX9" s="240" t="b">
        <v>0</v>
      </c>
      <c r="DY9" s="240" t="b">
        <v>0</v>
      </c>
      <c r="DZ9" s="240" t="b">
        <v>0</v>
      </c>
      <c r="EA9" s="240" t="b">
        <v>0</v>
      </c>
      <c r="EB9" s="240" t="b">
        <v>0</v>
      </c>
      <c r="EC9" s="240" t="b">
        <v>0</v>
      </c>
      <c r="ED9" s="353" t="b">
        <v>0</v>
      </c>
      <c r="EE9" s="353" t="b">
        <v>0</v>
      </c>
      <c r="EF9" s="353" t="b">
        <v>0</v>
      </c>
      <c r="EG9" s="353" t="b">
        <v>0</v>
      </c>
      <c r="EH9" s="353" t="b">
        <v>0</v>
      </c>
      <c r="EI9" s="353" t="b">
        <v>0</v>
      </c>
      <c r="EJ9" s="353" t="b">
        <v>0</v>
      </c>
      <c r="EK9" s="353" t="b">
        <v>0</v>
      </c>
      <c r="EL9" s="353" t="b">
        <v>0</v>
      </c>
      <c r="EM9" s="353" t="b">
        <v>0</v>
      </c>
      <c r="EN9" s="353" t="b">
        <v>0</v>
      </c>
      <c r="EO9" s="353" t="b">
        <v>0</v>
      </c>
      <c r="EP9" s="353" t="b">
        <v>0</v>
      </c>
      <c r="EQ9" s="353" t="b">
        <v>0</v>
      </c>
      <c r="ER9" s="353" t="b">
        <v>0</v>
      </c>
      <c r="ES9" s="353" t="b">
        <v>0</v>
      </c>
      <c r="ET9" s="353" t="b">
        <v>0</v>
      </c>
      <c r="EU9" s="353" t="b">
        <v>0</v>
      </c>
      <c r="EV9" s="354" t="b">
        <v>0</v>
      </c>
      <c r="EW9" s="240" t="b">
        <v>0</v>
      </c>
      <c r="EX9" s="240" t="b">
        <v>0</v>
      </c>
      <c r="EY9" s="240" t="b">
        <v>0</v>
      </c>
      <c r="EZ9" s="240" t="b">
        <v>0</v>
      </c>
      <c r="FA9" s="240" t="b">
        <v>0</v>
      </c>
      <c r="FB9" s="240" t="b">
        <v>0</v>
      </c>
      <c r="FC9" s="240" t="b">
        <v>0</v>
      </c>
      <c r="FD9" s="240" t="b">
        <v>0</v>
      </c>
      <c r="FE9" s="240" t="b">
        <v>0</v>
      </c>
      <c r="FF9" s="240" t="b">
        <v>0</v>
      </c>
      <c r="FG9" s="240" t="b">
        <v>0</v>
      </c>
      <c r="FH9" s="240" t="b">
        <v>0</v>
      </c>
      <c r="FI9" s="240" t="b">
        <v>0</v>
      </c>
      <c r="FJ9" s="240" t="b">
        <v>0</v>
      </c>
      <c r="FK9" s="240" t="b">
        <v>0</v>
      </c>
      <c r="FL9" s="240" t="b">
        <v>0</v>
      </c>
      <c r="FM9" s="240" t="b">
        <v>0</v>
      </c>
      <c r="FN9" s="240" t="b">
        <v>0</v>
      </c>
      <c r="FO9" s="240" t="b">
        <v>0</v>
      </c>
      <c r="FP9" s="240" t="b">
        <v>0</v>
      </c>
      <c r="FQ9" s="240" t="b">
        <v>0</v>
      </c>
      <c r="FR9" s="240" t="b">
        <v>0</v>
      </c>
      <c r="FS9" s="240" t="b">
        <v>0</v>
      </c>
      <c r="FT9" s="240" t="b">
        <v>0</v>
      </c>
      <c r="FU9" s="240" t="b">
        <v>0</v>
      </c>
      <c r="FV9" s="240" t="b">
        <v>0</v>
      </c>
      <c r="FW9" s="240" t="b">
        <v>0</v>
      </c>
      <c r="FX9" s="240" t="b">
        <v>0</v>
      </c>
      <c r="FY9" s="240" t="b">
        <v>0</v>
      </c>
      <c r="FZ9" s="241" t="b">
        <v>0</v>
      </c>
      <c r="GA9" s="240" t="b">
        <v>0</v>
      </c>
      <c r="GB9" s="240" t="b">
        <v>0</v>
      </c>
      <c r="GC9" s="240" t="b">
        <v>0</v>
      </c>
      <c r="GD9" s="240" t="b">
        <v>0</v>
      </c>
      <c r="GE9" s="240" t="b">
        <v>0</v>
      </c>
      <c r="GF9" s="240" t="b">
        <v>0</v>
      </c>
      <c r="GG9" s="240" t="b">
        <v>0</v>
      </c>
      <c r="GH9" s="240" t="b">
        <v>0</v>
      </c>
      <c r="GI9" s="240" t="b">
        <v>0</v>
      </c>
      <c r="GJ9" s="240" t="b">
        <v>0</v>
      </c>
      <c r="GK9" s="240" t="b">
        <v>0</v>
      </c>
      <c r="GL9" s="240" t="b">
        <v>0</v>
      </c>
      <c r="GM9" s="240" t="b">
        <v>0</v>
      </c>
      <c r="GN9" s="240" t="b">
        <v>0</v>
      </c>
      <c r="GO9" s="240" t="b">
        <v>0</v>
      </c>
      <c r="GP9" s="240" t="b">
        <v>1</v>
      </c>
      <c r="GQ9" s="240" t="b">
        <v>0</v>
      </c>
      <c r="GR9" s="240" t="b">
        <v>0</v>
      </c>
      <c r="GS9" s="240" t="b">
        <v>0</v>
      </c>
      <c r="GT9" s="240" t="b">
        <v>0</v>
      </c>
      <c r="GU9" s="240" t="b">
        <v>0</v>
      </c>
      <c r="GV9" s="240" t="b">
        <v>0</v>
      </c>
      <c r="GW9" s="240" t="b">
        <v>0</v>
      </c>
      <c r="GX9" s="240" t="b">
        <v>0</v>
      </c>
      <c r="GY9" s="240" t="b">
        <v>0</v>
      </c>
      <c r="GZ9" s="240" t="b">
        <v>0</v>
      </c>
      <c r="HA9" s="240" t="b">
        <v>0</v>
      </c>
      <c r="HB9" s="240" t="b">
        <v>0</v>
      </c>
      <c r="HC9" s="240" t="b">
        <v>0</v>
      </c>
      <c r="HD9" s="240" t="b">
        <v>0</v>
      </c>
      <c r="HE9" s="241" t="b">
        <v>0</v>
      </c>
      <c r="HF9" s="240" t="b">
        <v>0</v>
      </c>
      <c r="HG9" s="240" t="b">
        <v>0</v>
      </c>
      <c r="HH9" s="240" t="b">
        <v>0</v>
      </c>
      <c r="HI9" s="240" t="b">
        <v>0</v>
      </c>
      <c r="HJ9" s="240" t="b">
        <v>0</v>
      </c>
      <c r="HK9" s="240" t="b">
        <v>0</v>
      </c>
      <c r="HL9" s="240" t="b">
        <v>0</v>
      </c>
      <c r="HM9" s="240" t="b">
        <v>0</v>
      </c>
      <c r="HN9" s="240" t="b">
        <v>0</v>
      </c>
      <c r="HO9" s="240" t="b">
        <v>0</v>
      </c>
      <c r="HP9" s="240" t="b">
        <v>0</v>
      </c>
      <c r="HQ9" s="240" t="b">
        <v>0</v>
      </c>
      <c r="HR9" s="240" t="b">
        <v>0</v>
      </c>
      <c r="HS9" s="240" t="b">
        <v>0</v>
      </c>
      <c r="HT9" s="240" t="b">
        <v>0</v>
      </c>
      <c r="HU9" s="240" t="b">
        <v>0</v>
      </c>
      <c r="HV9" s="240" t="b">
        <v>0</v>
      </c>
      <c r="HW9" s="240" t="b">
        <v>0</v>
      </c>
      <c r="HX9" s="240" t="b">
        <v>0</v>
      </c>
      <c r="HY9" s="240" t="b">
        <v>0</v>
      </c>
      <c r="HZ9" s="240" t="b">
        <v>0</v>
      </c>
      <c r="IA9" s="240" t="b">
        <v>0</v>
      </c>
      <c r="IB9" s="240" t="b">
        <v>0</v>
      </c>
      <c r="IC9" s="240" t="b">
        <v>0</v>
      </c>
      <c r="ID9" s="240" t="b">
        <v>0</v>
      </c>
      <c r="IE9" s="240" t="b">
        <v>0</v>
      </c>
      <c r="IF9" s="240" t="b">
        <v>0</v>
      </c>
      <c r="IG9" s="240" t="b">
        <v>0</v>
      </c>
      <c r="IH9" s="240" t="b">
        <v>0</v>
      </c>
      <c r="II9" s="240" t="b">
        <v>0</v>
      </c>
      <c r="IJ9" s="241" t="b">
        <v>0</v>
      </c>
      <c r="IK9" s="240" t="b">
        <v>0</v>
      </c>
      <c r="IL9" s="240" t="b">
        <v>0</v>
      </c>
      <c r="IM9" s="240" t="b">
        <v>0</v>
      </c>
      <c r="IN9" s="240" t="b">
        <v>0</v>
      </c>
      <c r="IO9" s="240" t="b">
        <v>0</v>
      </c>
      <c r="IP9" s="240" t="b">
        <v>0</v>
      </c>
      <c r="IQ9" s="240" t="b">
        <v>0</v>
      </c>
      <c r="IR9" s="240" t="b">
        <v>0</v>
      </c>
      <c r="IS9" s="240" t="b">
        <v>0</v>
      </c>
      <c r="IT9" s="240" t="b">
        <v>0</v>
      </c>
      <c r="IU9" s="240" t="b">
        <v>0</v>
      </c>
      <c r="IV9" s="240" t="b">
        <v>0</v>
      </c>
      <c r="IW9" s="240" t="b">
        <v>0</v>
      </c>
      <c r="IX9" s="240" t="b">
        <v>0</v>
      </c>
      <c r="IY9" s="240" t="b">
        <v>0</v>
      </c>
      <c r="IZ9" s="240" t="b">
        <v>0</v>
      </c>
      <c r="JA9" s="240" t="b">
        <v>0</v>
      </c>
      <c r="JB9" s="240" t="b">
        <v>0</v>
      </c>
      <c r="JC9" s="240" t="b">
        <v>0</v>
      </c>
      <c r="JD9" s="240" t="b">
        <v>0</v>
      </c>
      <c r="JE9" s="240" t="b">
        <v>0</v>
      </c>
      <c r="JF9" s="240" t="b">
        <v>0</v>
      </c>
      <c r="JG9" s="240" t="b">
        <v>0</v>
      </c>
      <c r="JH9" s="240" t="b">
        <v>0</v>
      </c>
      <c r="JI9" s="240" t="b">
        <v>0</v>
      </c>
      <c r="JJ9" s="240" t="b">
        <v>0</v>
      </c>
      <c r="JK9" s="240" t="b">
        <v>0</v>
      </c>
      <c r="JL9" s="240" t="b">
        <v>0</v>
      </c>
      <c r="JM9" s="240" t="b">
        <v>0</v>
      </c>
      <c r="JN9" s="241" t="b">
        <v>0</v>
      </c>
      <c r="JO9" s="240" t="b">
        <v>0</v>
      </c>
      <c r="JP9" s="240" t="b">
        <v>0</v>
      </c>
      <c r="JQ9" s="240" t="b">
        <v>0</v>
      </c>
      <c r="JR9" s="240" t="b">
        <v>0</v>
      </c>
      <c r="JS9" s="240" t="b">
        <v>0</v>
      </c>
      <c r="JT9" s="240" t="b">
        <v>0</v>
      </c>
      <c r="JU9" s="240" t="b">
        <v>0</v>
      </c>
      <c r="JV9" s="240" t="b">
        <v>0</v>
      </c>
      <c r="JW9" s="240" t="b">
        <v>0</v>
      </c>
      <c r="JX9" s="240" t="b">
        <v>0</v>
      </c>
      <c r="JY9" s="240" t="b">
        <v>0</v>
      </c>
      <c r="JZ9" s="240" t="b">
        <v>0</v>
      </c>
      <c r="KA9" s="240" t="b">
        <v>0</v>
      </c>
      <c r="KB9" s="240" t="b">
        <v>0</v>
      </c>
      <c r="KC9" s="240" t="b">
        <v>0</v>
      </c>
      <c r="KD9" s="240" t="b">
        <v>0</v>
      </c>
      <c r="KE9" s="240" t="b">
        <v>0</v>
      </c>
      <c r="KF9" s="240" t="b">
        <v>0</v>
      </c>
      <c r="KG9" s="240" t="b">
        <v>0</v>
      </c>
      <c r="KH9" s="240" t="b">
        <v>0</v>
      </c>
      <c r="KI9" s="240" t="b">
        <v>0</v>
      </c>
      <c r="KJ9" s="240" t="b">
        <v>0</v>
      </c>
      <c r="KK9" s="240" t="b">
        <v>0</v>
      </c>
      <c r="KL9" s="240" t="b">
        <v>0</v>
      </c>
      <c r="KM9" s="240" t="b">
        <v>0</v>
      </c>
      <c r="KN9" s="240" t="b">
        <v>0</v>
      </c>
      <c r="KO9" s="240" t="b">
        <v>0</v>
      </c>
      <c r="KP9" s="240" t="b">
        <v>0</v>
      </c>
      <c r="KQ9" s="240" t="b">
        <v>0</v>
      </c>
      <c r="KR9" s="240" t="b">
        <v>0</v>
      </c>
      <c r="KS9" s="241" t="b">
        <v>0</v>
      </c>
      <c r="KT9" s="240" t="b">
        <v>0</v>
      </c>
      <c r="KU9" s="240" t="b">
        <v>0</v>
      </c>
      <c r="KV9" s="240" t="b">
        <v>0</v>
      </c>
      <c r="KW9" s="240" t="b">
        <v>0</v>
      </c>
      <c r="KX9" s="240" t="b">
        <v>0</v>
      </c>
      <c r="KY9" s="240" t="b">
        <v>0</v>
      </c>
      <c r="KZ9" s="240" t="b">
        <v>0</v>
      </c>
      <c r="LA9" s="240" t="b">
        <v>0</v>
      </c>
      <c r="LB9" s="240" t="b">
        <v>0</v>
      </c>
      <c r="LC9" s="240" t="b">
        <v>0</v>
      </c>
      <c r="LD9" s="240" t="b">
        <v>0</v>
      </c>
      <c r="LE9" s="240" t="b">
        <v>0</v>
      </c>
      <c r="LF9" s="240" t="b">
        <v>0</v>
      </c>
      <c r="LG9" s="240" t="b">
        <v>0</v>
      </c>
      <c r="LH9" s="240" t="b">
        <v>0</v>
      </c>
      <c r="LI9" s="240" t="b">
        <v>0</v>
      </c>
      <c r="LJ9" s="240" t="b">
        <v>0</v>
      </c>
      <c r="LK9" s="240" t="b">
        <v>0</v>
      </c>
      <c r="LL9" s="240" t="b">
        <v>0</v>
      </c>
      <c r="LM9" s="240" t="b">
        <v>0</v>
      </c>
      <c r="LN9" s="240" t="b">
        <v>0</v>
      </c>
      <c r="LO9" s="240" t="b">
        <v>0</v>
      </c>
      <c r="LP9" s="240" t="b">
        <v>0</v>
      </c>
      <c r="LQ9" s="240" t="b">
        <v>0</v>
      </c>
      <c r="LR9" s="240" t="b">
        <v>0</v>
      </c>
      <c r="LS9" s="240" t="b">
        <v>0</v>
      </c>
      <c r="LT9" s="240" t="b">
        <v>0</v>
      </c>
      <c r="LU9" s="240" t="b">
        <v>0</v>
      </c>
      <c r="LV9" s="240" t="b">
        <v>0</v>
      </c>
      <c r="LW9" s="241" t="b">
        <v>0</v>
      </c>
      <c r="LX9" s="240" t="b">
        <v>0</v>
      </c>
      <c r="LY9" s="240" t="b">
        <v>0</v>
      </c>
      <c r="LZ9" s="240" t="b">
        <v>0</v>
      </c>
      <c r="MA9" s="240" t="b">
        <v>0</v>
      </c>
      <c r="MB9" s="240" t="b">
        <v>0</v>
      </c>
      <c r="MC9" s="240" t="b">
        <v>0</v>
      </c>
      <c r="MD9" s="240" t="b">
        <v>0</v>
      </c>
      <c r="ME9" s="240" t="b">
        <v>0</v>
      </c>
      <c r="MF9" s="240" t="b">
        <v>0</v>
      </c>
      <c r="MG9" s="240" t="b">
        <v>0</v>
      </c>
      <c r="MH9" s="240" t="b">
        <v>0</v>
      </c>
      <c r="MI9" s="240" t="b">
        <v>0</v>
      </c>
      <c r="MJ9" s="240" t="b">
        <v>0</v>
      </c>
      <c r="MK9" s="240" t="b">
        <v>0</v>
      </c>
      <c r="ML9" s="240" t="b">
        <v>0</v>
      </c>
      <c r="MM9" s="240" t="b">
        <v>0</v>
      </c>
      <c r="MN9" s="240" t="b">
        <v>0</v>
      </c>
      <c r="MO9" s="240" t="b">
        <v>0</v>
      </c>
      <c r="MP9" s="240" t="b">
        <v>0</v>
      </c>
      <c r="MQ9" s="240" t="b">
        <v>0</v>
      </c>
      <c r="MR9" s="240" t="b">
        <v>0</v>
      </c>
      <c r="MS9" s="240" t="b">
        <v>0</v>
      </c>
      <c r="MT9" s="240" t="b">
        <v>0</v>
      </c>
      <c r="MU9" s="240" t="b">
        <v>0</v>
      </c>
      <c r="MV9" s="240" t="b">
        <v>0</v>
      </c>
      <c r="MW9" s="240" t="b">
        <v>0</v>
      </c>
      <c r="MX9" s="240" t="b">
        <v>0</v>
      </c>
      <c r="MY9" s="240" t="b">
        <v>0</v>
      </c>
      <c r="MZ9" s="240" t="b">
        <v>0</v>
      </c>
      <c r="NA9" s="240" t="b">
        <v>0</v>
      </c>
      <c r="NB9" s="241" t="b">
        <v>0</v>
      </c>
    </row>
    <row r="10" spans="1:366" s="268" customFormat="1" x14ac:dyDescent="0.25">
      <c r="A10" s="268" t="s">
        <v>119</v>
      </c>
      <c r="B10" s="268">
        <v>1</v>
      </c>
      <c r="C10" s="268">
        <v>2</v>
      </c>
      <c r="D10" s="268">
        <v>3</v>
      </c>
      <c r="E10" s="268">
        <v>4</v>
      </c>
      <c r="F10" s="268">
        <v>5</v>
      </c>
      <c r="G10" s="268">
        <v>6</v>
      </c>
      <c r="H10" s="268">
        <v>7</v>
      </c>
      <c r="I10" s="268">
        <v>8</v>
      </c>
      <c r="J10" s="268">
        <v>9</v>
      </c>
      <c r="K10" s="268">
        <v>10</v>
      </c>
      <c r="L10" s="268">
        <v>11</v>
      </c>
      <c r="M10" s="268">
        <v>12</v>
      </c>
      <c r="N10" s="268">
        <v>13</v>
      </c>
      <c r="O10" s="268">
        <v>14</v>
      </c>
      <c r="P10" s="268">
        <v>15</v>
      </c>
      <c r="Q10" s="268">
        <v>16</v>
      </c>
      <c r="R10" s="268">
        <v>17</v>
      </c>
      <c r="S10" s="268">
        <v>18</v>
      </c>
      <c r="T10" s="268">
        <v>19</v>
      </c>
      <c r="U10" s="268">
        <v>20</v>
      </c>
      <c r="V10" s="268">
        <v>21</v>
      </c>
      <c r="W10" s="268">
        <v>22</v>
      </c>
      <c r="X10" s="268">
        <v>23</v>
      </c>
      <c r="Y10" s="268">
        <v>24</v>
      </c>
      <c r="Z10" s="268">
        <v>25</v>
      </c>
      <c r="AA10" s="268">
        <v>26</v>
      </c>
      <c r="AB10" s="268">
        <v>27</v>
      </c>
      <c r="AC10" s="268">
        <v>28</v>
      </c>
      <c r="AD10" s="268">
        <v>29</v>
      </c>
      <c r="AE10" s="268">
        <v>30</v>
      </c>
      <c r="AF10" s="269">
        <v>31</v>
      </c>
      <c r="AG10" s="268">
        <v>1</v>
      </c>
      <c r="AH10" s="268">
        <v>2</v>
      </c>
      <c r="AI10" s="268">
        <v>3</v>
      </c>
      <c r="AJ10" s="268">
        <v>4</v>
      </c>
      <c r="AK10" s="268">
        <v>5</v>
      </c>
      <c r="AL10" s="268">
        <v>6</v>
      </c>
      <c r="AM10" s="268">
        <v>7</v>
      </c>
      <c r="AN10" s="268">
        <v>8</v>
      </c>
      <c r="AO10" s="268">
        <v>9</v>
      </c>
      <c r="AP10" s="268">
        <v>10</v>
      </c>
      <c r="AQ10" s="268">
        <v>11</v>
      </c>
      <c r="AR10" s="268">
        <v>12</v>
      </c>
      <c r="AS10" s="268">
        <v>13</v>
      </c>
      <c r="AT10" s="268">
        <v>14</v>
      </c>
      <c r="AU10" s="268">
        <v>15</v>
      </c>
      <c r="AV10" s="268">
        <v>16</v>
      </c>
      <c r="AW10" s="268">
        <v>17</v>
      </c>
      <c r="AX10" s="268">
        <v>18</v>
      </c>
      <c r="AY10" s="268">
        <v>19</v>
      </c>
      <c r="AZ10" s="268">
        <v>20</v>
      </c>
      <c r="BA10" s="268">
        <v>21</v>
      </c>
      <c r="BB10" s="268">
        <v>22</v>
      </c>
      <c r="BC10" s="268">
        <v>23</v>
      </c>
      <c r="BD10" s="268">
        <v>24</v>
      </c>
      <c r="BE10" s="268">
        <v>25</v>
      </c>
      <c r="BF10" s="268">
        <v>26</v>
      </c>
      <c r="BG10" s="268">
        <v>27</v>
      </c>
      <c r="BH10" s="268">
        <v>28</v>
      </c>
      <c r="BI10" s="268">
        <v>1</v>
      </c>
      <c r="BJ10" s="268">
        <v>2</v>
      </c>
      <c r="BK10" s="268">
        <v>3</v>
      </c>
      <c r="BL10" s="268">
        <v>4</v>
      </c>
      <c r="BM10" s="268">
        <v>5</v>
      </c>
      <c r="BN10" s="268">
        <v>6</v>
      </c>
      <c r="BO10" s="268">
        <v>7</v>
      </c>
      <c r="BP10" s="268">
        <v>8</v>
      </c>
      <c r="BQ10" s="268">
        <v>9</v>
      </c>
      <c r="BR10" s="268">
        <v>10</v>
      </c>
      <c r="BS10" s="268">
        <v>11</v>
      </c>
      <c r="BT10" s="268">
        <v>12</v>
      </c>
      <c r="BU10" s="268">
        <v>13</v>
      </c>
      <c r="BV10" s="268">
        <v>14</v>
      </c>
      <c r="BW10" s="268">
        <v>15</v>
      </c>
      <c r="BX10" s="268">
        <v>16</v>
      </c>
      <c r="BY10" s="268">
        <v>17</v>
      </c>
      <c r="BZ10" s="268">
        <v>18</v>
      </c>
      <c r="CA10" s="268">
        <v>19</v>
      </c>
      <c r="CB10" s="268">
        <v>20</v>
      </c>
      <c r="CC10" s="268">
        <v>21</v>
      </c>
      <c r="CD10" s="268">
        <v>22</v>
      </c>
      <c r="CE10" s="268">
        <v>23</v>
      </c>
      <c r="CF10" s="268">
        <v>24</v>
      </c>
      <c r="CG10" s="268">
        <v>25</v>
      </c>
      <c r="CH10" s="268">
        <v>26</v>
      </c>
      <c r="CI10" s="268">
        <v>27</v>
      </c>
      <c r="CJ10" s="268">
        <v>28</v>
      </c>
      <c r="CK10" s="268">
        <v>29</v>
      </c>
      <c r="CL10" s="268">
        <v>30</v>
      </c>
      <c r="CM10" s="268">
        <v>31</v>
      </c>
      <c r="CN10" s="268">
        <v>1</v>
      </c>
      <c r="CO10" s="268">
        <v>2</v>
      </c>
      <c r="CP10" s="268">
        <v>3</v>
      </c>
      <c r="CQ10" s="268">
        <v>4</v>
      </c>
      <c r="CR10" s="268">
        <v>5</v>
      </c>
      <c r="CS10" s="268">
        <v>6</v>
      </c>
      <c r="CT10" s="268">
        <v>7</v>
      </c>
      <c r="CU10" s="268">
        <v>8</v>
      </c>
      <c r="CV10" s="268">
        <v>9</v>
      </c>
      <c r="CW10" s="268">
        <v>10</v>
      </c>
      <c r="CX10" s="268">
        <v>11</v>
      </c>
      <c r="CY10" s="268">
        <v>12</v>
      </c>
      <c r="CZ10" s="268">
        <v>13</v>
      </c>
      <c r="DA10" s="268">
        <v>14</v>
      </c>
      <c r="DB10" s="268">
        <v>15</v>
      </c>
      <c r="DC10" s="268">
        <v>16</v>
      </c>
      <c r="DD10" s="268">
        <v>17</v>
      </c>
      <c r="DE10" s="268">
        <v>18</v>
      </c>
      <c r="DF10" s="268">
        <v>19</v>
      </c>
      <c r="DG10" s="268">
        <v>20</v>
      </c>
      <c r="DH10" s="268">
        <v>21</v>
      </c>
      <c r="DI10" s="268">
        <v>22</v>
      </c>
      <c r="DJ10" s="268">
        <v>23</v>
      </c>
      <c r="DK10" s="268">
        <v>24</v>
      </c>
      <c r="DL10" s="268">
        <v>25</v>
      </c>
      <c r="DM10" s="268">
        <v>26</v>
      </c>
      <c r="DN10" s="268">
        <v>27</v>
      </c>
      <c r="DO10" s="268">
        <v>28</v>
      </c>
      <c r="DP10" s="268">
        <v>29</v>
      </c>
      <c r="DQ10" s="268">
        <v>30</v>
      </c>
      <c r="DR10" s="268">
        <v>1</v>
      </c>
      <c r="DS10" s="283">
        <v>2</v>
      </c>
      <c r="DT10" s="268">
        <v>3</v>
      </c>
      <c r="DU10" s="268">
        <v>4</v>
      </c>
      <c r="DV10" s="268">
        <v>5</v>
      </c>
      <c r="DW10" s="268">
        <v>6</v>
      </c>
      <c r="DX10" s="268">
        <v>7</v>
      </c>
      <c r="DY10" s="268">
        <v>8</v>
      </c>
      <c r="DZ10" s="268">
        <v>9</v>
      </c>
      <c r="EA10" s="268">
        <v>10</v>
      </c>
      <c r="EB10" s="268">
        <v>11</v>
      </c>
      <c r="EC10" s="268">
        <v>12</v>
      </c>
      <c r="ED10" s="268">
        <v>13</v>
      </c>
      <c r="EE10" s="268">
        <v>14</v>
      </c>
      <c r="EF10" s="268">
        <v>15</v>
      </c>
      <c r="EG10" s="268">
        <v>16</v>
      </c>
      <c r="EH10" s="268">
        <v>17</v>
      </c>
      <c r="EI10" s="268">
        <v>18</v>
      </c>
      <c r="EJ10" s="268">
        <v>19</v>
      </c>
      <c r="EK10" s="268">
        <v>20</v>
      </c>
      <c r="EL10" s="268">
        <v>21</v>
      </c>
      <c r="EM10" s="268">
        <v>22</v>
      </c>
      <c r="EN10" s="268">
        <v>23</v>
      </c>
      <c r="EO10" s="268">
        <v>24</v>
      </c>
      <c r="EP10" s="268">
        <v>25</v>
      </c>
      <c r="EQ10" s="268">
        <v>26</v>
      </c>
      <c r="ER10" s="268">
        <v>27</v>
      </c>
      <c r="ES10" s="268">
        <v>28</v>
      </c>
      <c r="ET10" s="268">
        <v>29</v>
      </c>
      <c r="EU10" s="268">
        <v>30</v>
      </c>
      <c r="EV10" s="268">
        <v>31</v>
      </c>
      <c r="EW10" s="268">
        <v>1</v>
      </c>
      <c r="EX10" s="268">
        <v>2</v>
      </c>
      <c r="EY10" s="268">
        <v>3</v>
      </c>
      <c r="EZ10" s="268">
        <v>4</v>
      </c>
      <c r="FA10" s="268">
        <v>5</v>
      </c>
      <c r="FB10" s="268">
        <v>6</v>
      </c>
      <c r="FC10" s="268">
        <v>7</v>
      </c>
      <c r="FD10" s="268">
        <v>8</v>
      </c>
      <c r="FE10" s="268">
        <v>9</v>
      </c>
      <c r="FF10" s="268">
        <v>10</v>
      </c>
      <c r="FG10" s="268">
        <v>11</v>
      </c>
      <c r="FH10" s="268">
        <v>12</v>
      </c>
      <c r="FI10" s="268">
        <v>13</v>
      </c>
      <c r="FJ10" s="268">
        <v>14</v>
      </c>
      <c r="FK10" s="268">
        <v>15</v>
      </c>
      <c r="FL10" s="268">
        <v>16</v>
      </c>
      <c r="FM10" s="268">
        <v>17</v>
      </c>
      <c r="FN10" s="268">
        <v>18</v>
      </c>
      <c r="FO10" s="268">
        <v>19</v>
      </c>
      <c r="FP10" s="268">
        <v>20</v>
      </c>
      <c r="FQ10" s="268">
        <v>21</v>
      </c>
      <c r="FR10" s="268">
        <v>22</v>
      </c>
      <c r="FS10" s="268">
        <v>23</v>
      </c>
      <c r="FT10" s="268">
        <v>24</v>
      </c>
      <c r="FU10" s="268">
        <v>25</v>
      </c>
      <c r="FV10" s="268">
        <v>26</v>
      </c>
      <c r="FW10" s="268">
        <v>27</v>
      </c>
      <c r="FX10" s="268">
        <v>28</v>
      </c>
      <c r="FY10" s="268">
        <v>29</v>
      </c>
      <c r="FZ10" s="268">
        <v>30</v>
      </c>
      <c r="GA10" s="268">
        <v>1</v>
      </c>
      <c r="GB10" s="268">
        <v>2</v>
      </c>
      <c r="GC10" s="268">
        <v>3</v>
      </c>
      <c r="GD10" s="268">
        <v>4</v>
      </c>
      <c r="GE10" s="268">
        <v>5</v>
      </c>
      <c r="GF10" s="268">
        <v>6</v>
      </c>
      <c r="GG10" s="268">
        <v>7</v>
      </c>
      <c r="GH10" s="268">
        <v>8</v>
      </c>
      <c r="GI10" s="268">
        <v>9</v>
      </c>
      <c r="GJ10" s="268">
        <v>10</v>
      </c>
      <c r="GK10" s="268">
        <v>11</v>
      </c>
      <c r="GL10" s="268">
        <v>12</v>
      </c>
      <c r="GM10" s="268">
        <v>13</v>
      </c>
      <c r="GN10" s="268">
        <v>14</v>
      </c>
      <c r="GO10" s="268">
        <v>15</v>
      </c>
      <c r="GP10" s="268">
        <v>16</v>
      </c>
      <c r="GQ10" s="268">
        <v>17</v>
      </c>
      <c r="GR10" s="268">
        <v>18</v>
      </c>
      <c r="GS10" s="268">
        <v>19</v>
      </c>
      <c r="GT10" s="268">
        <v>20</v>
      </c>
      <c r="GU10" s="268">
        <v>21</v>
      </c>
      <c r="GV10" s="268">
        <v>22</v>
      </c>
      <c r="GW10" s="268">
        <v>23</v>
      </c>
      <c r="GX10" s="268">
        <v>24</v>
      </c>
      <c r="GY10" s="268">
        <v>25</v>
      </c>
      <c r="GZ10" s="268">
        <v>26</v>
      </c>
      <c r="HA10" s="268">
        <v>27</v>
      </c>
      <c r="HB10" s="268">
        <v>28</v>
      </c>
      <c r="HC10" s="268">
        <v>29</v>
      </c>
      <c r="HD10" s="268">
        <v>30</v>
      </c>
      <c r="HE10" s="268">
        <v>31</v>
      </c>
      <c r="HF10" s="268">
        <v>1</v>
      </c>
      <c r="HG10" s="268">
        <v>2</v>
      </c>
      <c r="HH10" s="268">
        <v>3</v>
      </c>
      <c r="HI10" s="268">
        <v>4</v>
      </c>
      <c r="HJ10" s="268">
        <v>5</v>
      </c>
      <c r="HK10" s="268">
        <v>6</v>
      </c>
      <c r="HL10" s="268">
        <v>7</v>
      </c>
      <c r="HM10" s="268">
        <v>8</v>
      </c>
      <c r="HN10" s="268">
        <v>9</v>
      </c>
      <c r="HO10" s="268">
        <v>10</v>
      </c>
      <c r="HP10" s="268">
        <v>11</v>
      </c>
      <c r="HQ10" s="268">
        <v>12</v>
      </c>
      <c r="HR10" s="268">
        <v>13</v>
      </c>
      <c r="HS10" s="268">
        <v>14</v>
      </c>
      <c r="HT10" s="268">
        <v>15</v>
      </c>
      <c r="HU10" s="268">
        <v>16</v>
      </c>
      <c r="HV10" s="268">
        <v>17</v>
      </c>
      <c r="HW10" s="268">
        <v>18</v>
      </c>
      <c r="HX10" s="268">
        <v>19</v>
      </c>
      <c r="HY10" s="268">
        <v>20</v>
      </c>
      <c r="HZ10" s="268">
        <v>21</v>
      </c>
      <c r="IA10" s="268">
        <v>22</v>
      </c>
      <c r="IB10" s="268">
        <v>23</v>
      </c>
      <c r="IC10" s="268">
        <v>24</v>
      </c>
      <c r="ID10" s="268">
        <v>25</v>
      </c>
      <c r="IE10" s="268">
        <v>26</v>
      </c>
      <c r="IF10" s="268">
        <v>27</v>
      </c>
      <c r="IG10" s="268">
        <v>28</v>
      </c>
      <c r="IH10" s="268">
        <v>29</v>
      </c>
      <c r="II10" s="268">
        <v>30</v>
      </c>
      <c r="IJ10" s="268">
        <v>31</v>
      </c>
      <c r="IK10" s="268">
        <v>1</v>
      </c>
      <c r="IL10" s="268">
        <v>2</v>
      </c>
      <c r="IM10" s="268">
        <v>3</v>
      </c>
      <c r="IN10" s="268">
        <v>4</v>
      </c>
      <c r="IO10" s="268">
        <v>5</v>
      </c>
      <c r="IP10" s="268">
        <v>6</v>
      </c>
      <c r="IQ10" s="268">
        <v>7</v>
      </c>
      <c r="IR10" s="268">
        <v>8</v>
      </c>
      <c r="IS10" s="268">
        <v>9</v>
      </c>
      <c r="IT10" s="268">
        <v>10</v>
      </c>
      <c r="IU10" s="268">
        <v>11</v>
      </c>
      <c r="IV10" s="268">
        <v>12</v>
      </c>
      <c r="IW10" s="268">
        <v>13</v>
      </c>
      <c r="IX10" s="268">
        <v>14</v>
      </c>
      <c r="IY10" s="268">
        <v>15</v>
      </c>
      <c r="IZ10" s="268">
        <v>16</v>
      </c>
      <c r="JA10" s="268">
        <v>17</v>
      </c>
      <c r="JB10" s="268">
        <v>18</v>
      </c>
      <c r="JC10" s="268">
        <v>19</v>
      </c>
      <c r="JD10" s="268">
        <v>20</v>
      </c>
      <c r="JE10" s="268">
        <v>21</v>
      </c>
      <c r="JF10" s="268">
        <v>22</v>
      </c>
      <c r="JG10" s="268">
        <v>23</v>
      </c>
      <c r="JH10" s="268">
        <v>24</v>
      </c>
      <c r="JI10" s="268">
        <v>25</v>
      </c>
      <c r="JJ10" s="268">
        <v>26</v>
      </c>
      <c r="JK10" s="268">
        <v>27</v>
      </c>
      <c r="JL10" s="268">
        <v>28</v>
      </c>
      <c r="JM10" s="268">
        <v>29</v>
      </c>
      <c r="JN10" s="268">
        <v>30</v>
      </c>
      <c r="JO10" s="268">
        <v>1</v>
      </c>
      <c r="JP10" s="268">
        <v>2</v>
      </c>
      <c r="JQ10" s="268">
        <v>3</v>
      </c>
      <c r="JR10" s="268">
        <v>4</v>
      </c>
      <c r="JS10" s="268">
        <v>5</v>
      </c>
      <c r="JT10" s="268">
        <v>6</v>
      </c>
      <c r="JU10" s="268">
        <v>7</v>
      </c>
      <c r="JV10" s="268">
        <v>8</v>
      </c>
      <c r="JW10" s="268">
        <v>9</v>
      </c>
      <c r="JX10" s="268">
        <v>10</v>
      </c>
      <c r="JY10" s="268">
        <v>11</v>
      </c>
      <c r="JZ10" s="268">
        <v>12</v>
      </c>
      <c r="KA10" s="268">
        <v>13</v>
      </c>
      <c r="KB10" s="268">
        <v>14</v>
      </c>
      <c r="KC10" s="268">
        <v>15</v>
      </c>
      <c r="KD10" s="268">
        <v>16</v>
      </c>
      <c r="KE10" s="268">
        <v>17</v>
      </c>
      <c r="KF10" s="268">
        <v>18</v>
      </c>
      <c r="KG10" s="268">
        <v>19</v>
      </c>
      <c r="KH10" s="268">
        <v>20</v>
      </c>
      <c r="KI10" s="268">
        <v>21</v>
      </c>
      <c r="KJ10" s="268">
        <v>22</v>
      </c>
      <c r="KK10" s="268">
        <v>23</v>
      </c>
      <c r="KL10" s="268">
        <v>24</v>
      </c>
      <c r="KM10" s="268">
        <v>25</v>
      </c>
      <c r="KN10" s="268">
        <v>26</v>
      </c>
      <c r="KO10" s="268">
        <v>27</v>
      </c>
      <c r="KP10" s="268">
        <v>28</v>
      </c>
      <c r="KQ10" s="268">
        <v>29</v>
      </c>
      <c r="KR10" s="268">
        <v>30</v>
      </c>
      <c r="KS10" s="268">
        <v>31</v>
      </c>
      <c r="KT10" s="268">
        <v>1</v>
      </c>
      <c r="KU10" s="268">
        <v>2</v>
      </c>
      <c r="KV10" s="268">
        <v>3</v>
      </c>
      <c r="KW10" s="268">
        <v>4</v>
      </c>
      <c r="KX10" s="268">
        <v>5</v>
      </c>
      <c r="KY10" s="268">
        <v>6</v>
      </c>
      <c r="KZ10" s="268">
        <v>7</v>
      </c>
      <c r="LA10" s="268">
        <v>8</v>
      </c>
      <c r="LB10" s="268">
        <v>9</v>
      </c>
      <c r="LC10" s="268">
        <v>10</v>
      </c>
      <c r="LD10" s="268">
        <v>11</v>
      </c>
      <c r="LE10" s="268">
        <v>12</v>
      </c>
      <c r="LF10" s="268">
        <v>13</v>
      </c>
      <c r="LG10" s="268">
        <v>14</v>
      </c>
      <c r="LH10" s="268">
        <v>15</v>
      </c>
      <c r="LI10" s="268">
        <v>16</v>
      </c>
      <c r="LJ10" s="268">
        <v>17</v>
      </c>
      <c r="LK10" s="268">
        <v>18</v>
      </c>
      <c r="LL10" s="268">
        <v>19</v>
      </c>
      <c r="LM10" s="268">
        <v>20</v>
      </c>
      <c r="LN10" s="268">
        <v>21</v>
      </c>
      <c r="LO10" s="268">
        <v>22</v>
      </c>
      <c r="LP10" s="268">
        <v>23</v>
      </c>
      <c r="LQ10" s="268">
        <v>24</v>
      </c>
      <c r="LR10" s="268">
        <v>25</v>
      </c>
      <c r="LS10" s="268">
        <v>26</v>
      </c>
      <c r="LT10" s="268">
        <v>27</v>
      </c>
      <c r="LU10" s="268">
        <v>28</v>
      </c>
      <c r="LV10" s="268">
        <v>29</v>
      </c>
      <c r="LW10" s="268">
        <v>30</v>
      </c>
      <c r="LX10" s="268">
        <v>1</v>
      </c>
      <c r="LY10" s="268">
        <v>2</v>
      </c>
      <c r="LZ10" s="268">
        <v>3</v>
      </c>
      <c r="MA10" s="268">
        <v>4</v>
      </c>
      <c r="MB10" s="268">
        <v>5</v>
      </c>
      <c r="MC10" s="268">
        <v>6</v>
      </c>
      <c r="MD10" s="268">
        <v>7</v>
      </c>
      <c r="ME10" s="268">
        <v>8</v>
      </c>
      <c r="MF10" s="268">
        <v>9</v>
      </c>
      <c r="MG10" s="268">
        <v>10</v>
      </c>
      <c r="MH10" s="268">
        <v>11</v>
      </c>
      <c r="MI10" s="268">
        <v>12</v>
      </c>
      <c r="MJ10" s="268">
        <v>13</v>
      </c>
      <c r="MK10" s="268">
        <v>14</v>
      </c>
      <c r="ML10" s="268">
        <v>15</v>
      </c>
      <c r="MM10" s="268">
        <v>16</v>
      </c>
      <c r="MN10" s="268">
        <v>17</v>
      </c>
      <c r="MO10" s="268">
        <v>18</v>
      </c>
      <c r="MP10" s="268">
        <v>19</v>
      </c>
      <c r="MQ10" s="268">
        <v>20</v>
      </c>
      <c r="MR10" s="268">
        <v>21</v>
      </c>
      <c r="MS10" s="268">
        <v>22</v>
      </c>
      <c r="MT10" s="268">
        <v>23</v>
      </c>
      <c r="MU10" s="268">
        <v>24</v>
      </c>
      <c r="MV10" s="268">
        <v>25</v>
      </c>
      <c r="MW10" s="268">
        <v>26</v>
      </c>
      <c r="MX10" s="268">
        <v>27</v>
      </c>
      <c r="MY10" s="268">
        <v>28</v>
      </c>
      <c r="MZ10" s="268">
        <v>29</v>
      </c>
      <c r="NA10" s="268">
        <v>30</v>
      </c>
      <c r="NB10" s="268">
        <v>31</v>
      </c>
    </row>
    <row r="11" spans="1:366" s="233" customFormat="1" x14ac:dyDescent="0.25">
      <c r="A11" s="53" t="s">
        <v>90</v>
      </c>
      <c r="B11" s="243">
        <v>10</v>
      </c>
      <c r="C11" s="243">
        <v>9.25</v>
      </c>
      <c r="D11" s="233">
        <v>9.25</v>
      </c>
      <c r="E11" s="233">
        <v>8.5</v>
      </c>
      <c r="F11" s="233">
        <v>8.75</v>
      </c>
      <c r="G11" s="233">
        <v>8</v>
      </c>
      <c r="H11" s="233">
        <v>9.25</v>
      </c>
      <c r="I11" s="233">
        <v>8.75</v>
      </c>
      <c r="J11" s="233">
        <v>8.25</v>
      </c>
      <c r="K11" s="233">
        <v>8</v>
      </c>
      <c r="L11" s="233">
        <v>8.25</v>
      </c>
      <c r="M11" s="233">
        <v>9.5</v>
      </c>
      <c r="N11" s="233">
        <v>8.5</v>
      </c>
      <c r="O11" s="233">
        <v>8.5</v>
      </c>
      <c r="P11" s="233">
        <v>8.25</v>
      </c>
      <c r="Q11" s="233">
        <v>8</v>
      </c>
      <c r="R11" s="233">
        <v>8.5</v>
      </c>
      <c r="S11" s="233">
        <v>9</v>
      </c>
      <c r="T11" s="233">
        <v>9</v>
      </c>
      <c r="U11" s="233">
        <v>8.25</v>
      </c>
      <c r="V11" s="233">
        <v>9.25</v>
      </c>
      <c r="W11" s="233">
        <v>8.75</v>
      </c>
      <c r="X11" s="233">
        <v>8.5</v>
      </c>
      <c r="Y11" s="233">
        <v>8</v>
      </c>
      <c r="Z11" s="233">
        <v>8.5</v>
      </c>
      <c r="AA11" s="233">
        <v>8.5</v>
      </c>
      <c r="AB11" s="233">
        <v>8.5</v>
      </c>
      <c r="AC11" s="233">
        <v>9</v>
      </c>
      <c r="AD11" s="233">
        <v>8.5</v>
      </c>
      <c r="AE11" s="234">
        <v>8</v>
      </c>
      <c r="AF11" s="235">
        <v>8.75</v>
      </c>
      <c r="AG11" s="236">
        <v>8</v>
      </c>
      <c r="AH11" s="233">
        <v>9.25</v>
      </c>
      <c r="AI11" s="233">
        <v>10</v>
      </c>
      <c r="AJ11" s="233">
        <v>9</v>
      </c>
      <c r="AK11" s="233">
        <v>8</v>
      </c>
      <c r="AL11" s="307">
        <v>10.25</v>
      </c>
      <c r="AM11" s="233">
        <v>9</v>
      </c>
      <c r="AN11" s="233">
        <v>9.25</v>
      </c>
      <c r="AO11" s="233">
        <v>9.5</v>
      </c>
      <c r="AP11" s="233">
        <v>8.25</v>
      </c>
      <c r="AQ11" s="233">
        <v>9</v>
      </c>
      <c r="AR11" s="233">
        <v>8.5</v>
      </c>
      <c r="AS11" s="233">
        <v>8</v>
      </c>
      <c r="AT11" s="233">
        <v>10</v>
      </c>
      <c r="AU11" s="233">
        <v>8</v>
      </c>
      <c r="AV11" s="233">
        <v>8</v>
      </c>
      <c r="AW11" s="233">
        <v>9.5</v>
      </c>
      <c r="AX11" s="233">
        <v>8</v>
      </c>
      <c r="AY11" s="233">
        <v>9</v>
      </c>
      <c r="AZ11" s="233">
        <v>9</v>
      </c>
      <c r="BA11" s="233">
        <v>8.5</v>
      </c>
      <c r="BB11" s="233">
        <v>9</v>
      </c>
      <c r="BC11" s="233">
        <v>8</v>
      </c>
      <c r="BD11" s="233">
        <v>8.5</v>
      </c>
      <c r="BE11" s="233">
        <v>8.75</v>
      </c>
      <c r="BF11" s="233">
        <v>8</v>
      </c>
      <c r="BG11" s="233">
        <v>8.75</v>
      </c>
      <c r="BH11" s="235">
        <v>8</v>
      </c>
      <c r="BI11" s="233">
        <v>8.75</v>
      </c>
      <c r="BJ11" s="233">
        <v>9.25</v>
      </c>
      <c r="BK11" s="233">
        <v>8.75</v>
      </c>
      <c r="BL11" s="233">
        <v>9</v>
      </c>
      <c r="BM11" s="233">
        <v>8.25</v>
      </c>
      <c r="BN11" s="233">
        <v>9</v>
      </c>
      <c r="BO11" s="233">
        <v>9</v>
      </c>
      <c r="BP11" s="233">
        <v>9</v>
      </c>
      <c r="BQ11" s="233">
        <v>8.25</v>
      </c>
      <c r="BR11" s="233">
        <v>8</v>
      </c>
      <c r="BS11" s="233">
        <v>8.5</v>
      </c>
      <c r="BT11" s="233">
        <v>9</v>
      </c>
      <c r="BU11" s="233">
        <v>8</v>
      </c>
      <c r="BV11" s="233">
        <v>8.5</v>
      </c>
      <c r="BW11" s="233">
        <v>9</v>
      </c>
      <c r="BX11" s="233">
        <v>9.75</v>
      </c>
      <c r="BY11" s="233">
        <v>9.25</v>
      </c>
      <c r="BZ11" s="233">
        <v>6.75</v>
      </c>
      <c r="CA11" s="233">
        <v>9</v>
      </c>
      <c r="CB11" s="233">
        <v>8.75</v>
      </c>
      <c r="CC11" s="233">
        <v>9</v>
      </c>
      <c r="CD11" s="233">
        <v>8.75</v>
      </c>
      <c r="CE11" s="233">
        <v>9</v>
      </c>
      <c r="CF11" s="233">
        <v>9</v>
      </c>
      <c r="CG11" s="233">
        <v>8</v>
      </c>
      <c r="CH11" s="233">
        <v>8</v>
      </c>
      <c r="CI11" s="233">
        <v>8</v>
      </c>
      <c r="CJ11" s="233">
        <v>9</v>
      </c>
      <c r="CK11" s="233">
        <v>9.25</v>
      </c>
      <c r="CL11" s="233">
        <v>9</v>
      </c>
      <c r="CM11" s="235">
        <v>8.5</v>
      </c>
      <c r="CN11" s="233">
        <v>8</v>
      </c>
      <c r="CO11" s="233">
        <v>8</v>
      </c>
      <c r="CP11" s="233">
        <v>8.75</v>
      </c>
      <c r="CQ11" s="233">
        <v>8</v>
      </c>
      <c r="CR11" s="233">
        <v>8.75</v>
      </c>
      <c r="CS11" s="233">
        <v>9</v>
      </c>
      <c r="CT11" s="233">
        <v>9.75</v>
      </c>
      <c r="CU11" s="233">
        <v>9.25</v>
      </c>
      <c r="CV11" s="233">
        <v>9.25</v>
      </c>
      <c r="CW11" s="233">
        <v>8.25</v>
      </c>
      <c r="CX11" s="233">
        <v>8</v>
      </c>
      <c r="CY11" s="233">
        <v>8</v>
      </c>
      <c r="CZ11" s="233">
        <v>9</v>
      </c>
      <c r="DA11" s="233">
        <v>8.5</v>
      </c>
      <c r="DB11" s="233">
        <v>8</v>
      </c>
      <c r="DC11" s="233">
        <v>8.75</v>
      </c>
      <c r="DD11" s="233">
        <v>8.25</v>
      </c>
      <c r="DE11" s="233">
        <v>9</v>
      </c>
      <c r="DF11" s="233">
        <v>8.5</v>
      </c>
      <c r="DG11" s="233">
        <v>8.5</v>
      </c>
      <c r="DH11" s="233">
        <v>8</v>
      </c>
      <c r="DI11" s="233">
        <v>9</v>
      </c>
      <c r="DJ11" s="233">
        <v>8.5</v>
      </c>
      <c r="DK11" s="233">
        <v>8.5</v>
      </c>
      <c r="DL11" s="233">
        <v>8</v>
      </c>
      <c r="DM11" s="233">
        <v>7.5</v>
      </c>
      <c r="DN11" s="233">
        <v>9.25</v>
      </c>
      <c r="DO11" s="233">
        <v>7.75</v>
      </c>
      <c r="DP11" s="233">
        <v>9</v>
      </c>
      <c r="DQ11" s="235">
        <v>9.5</v>
      </c>
      <c r="DR11" s="233">
        <v>9.25</v>
      </c>
      <c r="DS11" s="233">
        <v>7.75</v>
      </c>
      <c r="DT11" s="233">
        <v>8</v>
      </c>
      <c r="DU11" s="233">
        <v>8</v>
      </c>
      <c r="DV11" s="233">
        <v>9</v>
      </c>
      <c r="DW11" s="233">
        <v>8.5</v>
      </c>
      <c r="DX11" s="233">
        <v>10</v>
      </c>
      <c r="DY11" s="233">
        <v>8.5</v>
      </c>
      <c r="DZ11" s="233">
        <v>9</v>
      </c>
      <c r="EA11" s="233">
        <v>8</v>
      </c>
      <c r="EB11" s="233">
        <v>9</v>
      </c>
      <c r="EC11" s="233">
        <v>8.75</v>
      </c>
      <c r="ED11" s="349"/>
      <c r="EE11" s="349"/>
      <c r="EF11" s="349"/>
      <c r="EG11" s="349"/>
      <c r="EH11" s="349"/>
      <c r="EI11" s="349"/>
      <c r="EJ11" s="349"/>
      <c r="EK11" s="349"/>
      <c r="EL11" s="349"/>
      <c r="EM11" s="349"/>
      <c r="EN11" s="349"/>
      <c r="EO11" s="349"/>
      <c r="EP11" s="349"/>
      <c r="EQ11" s="349"/>
      <c r="ER11" s="349"/>
      <c r="ES11" s="349"/>
      <c r="ET11" s="349"/>
      <c r="EU11" s="349"/>
      <c r="EV11" s="350"/>
      <c r="EW11" s="233">
        <v>7.5</v>
      </c>
      <c r="EX11" s="233">
        <v>7.75</v>
      </c>
      <c r="EY11" s="233">
        <v>10</v>
      </c>
      <c r="EZ11" s="233">
        <v>8</v>
      </c>
      <c r="FA11" s="233">
        <v>8</v>
      </c>
      <c r="FB11" s="233">
        <v>8</v>
      </c>
      <c r="FC11" s="233">
        <v>8</v>
      </c>
      <c r="FD11" s="233">
        <v>8</v>
      </c>
      <c r="FE11" s="233">
        <v>9</v>
      </c>
      <c r="FF11" s="233">
        <v>10</v>
      </c>
      <c r="FG11" s="233">
        <v>9</v>
      </c>
      <c r="FH11" s="233">
        <v>8.25</v>
      </c>
      <c r="FI11" s="233">
        <v>8.5</v>
      </c>
      <c r="FJ11" s="233">
        <v>9.75</v>
      </c>
      <c r="FK11" s="233">
        <v>8</v>
      </c>
      <c r="FL11" s="233">
        <v>9.5</v>
      </c>
      <c r="FM11" s="233">
        <v>8</v>
      </c>
      <c r="FN11" s="233">
        <v>7.75</v>
      </c>
      <c r="FO11" s="233">
        <v>8</v>
      </c>
      <c r="FP11" s="233">
        <v>9</v>
      </c>
      <c r="FQ11" s="233">
        <v>8</v>
      </c>
      <c r="FR11" s="233">
        <v>8</v>
      </c>
      <c r="FS11" s="233">
        <v>8.5</v>
      </c>
      <c r="FT11" s="233">
        <v>8.5</v>
      </c>
      <c r="FU11" s="233">
        <v>9</v>
      </c>
      <c r="FV11" s="233">
        <v>7.75</v>
      </c>
      <c r="FW11" s="233">
        <v>9</v>
      </c>
      <c r="FX11" s="233">
        <v>8</v>
      </c>
      <c r="FY11" s="233">
        <v>8</v>
      </c>
      <c r="FZ11" s="235">
        <v>9.25</v>
      </c>
      <c r="GA11" s="233">
        <v>8</v>
      </c>
      <c r="GL11" s="233">
        <v>8</v>
      </c>
      <c r="GM11" s="233">
        <v>8.75</v>
      </c>
      <c r="GN11" s="233">
        <v>8.5</v>
      </c>
      <c r="GO11" s="233">
        <v>8.5</v>
      </c>
      <c r="GP11" s="233">
        <v>8.5</v>
      </c>
      <c r="GQ11" s="233">
        <v>8.5</v>
      </c>
      <c r="GR11" s="233">
        <v>8</v>
      </c>
      <c r="HA11" s="233">
        <v>8</v>
      </c>
      <c r="HB11" s="233">
        <v>8</v>
      </c>
      <c r="HC11" s="233">
        <v>8</v>
      </c>
      <c r="HD11" s="233">
        <v>8</v>
      </c>
      <c r="HE11" s="235"/>
      <c r="HG11" s="233">
        <v>9</v>
      </c>
      <c r="IJ11" s="235"/>
      <c r="IX11" s="233">
        <v>8</v>
      </c>
      <c r="IY11" s="233">
        <v>8.25</v>
      </c>
      <c r="JN11" s="235"/>
      <c r="KS11" s="235"/>
      <c r="LW11" s="235"/>
      <c r="NB11" s="235"/>
    </row>
    <row r="12" spans="1:366" s="233" customFormat="1" x14ac:dyDescent="0.25">
      <c r="A12" s="61" t="s">
        <v>99</v>
      </c>
      <c r="B12" s="233">
        <v>3</v>
      </c>
      <c r="C12" s="233">
        <v>4</v>
      </c>
      <c r="D12" s="233">
        <v>3</v>
      </c>
      <c r="E12" s="233">
        <v>4</v>
      </c>
      <c r="F12" s="233">
        <v>4</v>
      </c>
      <c r="G12" s="233">
        <v>4</v>
      </c>
      <c r="H12" s="233">
        <v>4</v>
      </c>
      <c r="I12" s="233">
        <v>4</v>
      </c>
      <c r="J12" s="233">
        <v>2</v>
      </c>
      <c r="K12" s="233">
        <v>3</v>
      </c>
      <c r="L12" s="233">
        <v>4</v>
      </c>
      <c r="M12" s="233">
        <v>4</v>
      </c>
      <c r="N12" s="233">
        <v>3</v>
      </c>
      <c r="O12" s="233">
        <v>2</v>
      </c>
      <c r="P12" s="233">
        <v>3</v>
      </c>
      <c r="Q12" s="233">
        <v>3</v>
      </c>
      <c r="R12" s="233">
        <v>3</v>
      </c>
      <c r="S12" s="233">
        <v>3</v>
      </c>
      <c r="T12" s="233">
        <v>3</v>
      </c>
      <c r="U12" s="233">
        <v>4</v>
      </c>
      <c r="V12" s="233">
        <v>4</v>
      </c>
      <c r="W12" s="233">
        <v>1</v>
      </c>
      <c r="X12" s="233">
        <v>3</v>
      </c>
      <c r="Y12" s="233">
        <v>4</v>
      </c>
      <c r="Z12" s="233">
        <v>3</v>
      </c>
      <c r="AA12" s="233">
        <v>3</v>
      </c>
      <c r="AB12" s="233">
        <v>3</v>
      </c>
      <c r="AE12" s="233">
        <v>3</v>
      </c>
      <c r="AF12" s="235">
        <v>3</v>
      </c>
      <c r="AG12" s="236">
        <v>3</v>
      </c>
      <c r="AH12" s="233">
        <v>3</v>
      </c>
      <c r="AI12" s="233">
        <v>3</v>
      </c>
      <c r="AJ12" s="233">
        <v>4</v>
      </c>
      <c r="AK12" s="233">
        <v>3</v>
      </c>
      <c r="AL12" s="233">
        <v>3</v>
      </c>
      <c r="AM12" s="233">
        <v>3</v>
      </c>
      <c r="AN12" s="233">
        <v>3</v>
      </c>
      <c r="AO12" s="233">
        <v>3</v>
      </c>
      <c r="AP12" s="233">
        <v>3</v>
      </c>
      <c r="AQ12" s="233">
        <v>3</v>
      </c>
      <c r="AR12" s="233">
        <v>3</v>
      </c>
      <c r="AS12" s="233">
        <v>3</v>
      </c>
      <c r="AT12" s="233">
        <v>3</v>
      </c>
      <c r="AU12" s="233">
        <v>3</v>
      </c>
      <c r="AV12" s="233">
        <v>4</v>
      </c>
      <c r="AW12" s="233">
        <v>3</v>
      </c>
      <c r="AX12" s="233">
        <v>3</v>
      </c>
      <c r="AY12" s="233">
        <v>3</v>
      </c>
      <c r="AZ12" s="233">
        <v>3</v>
      </c>
      <c r="BA12" s="233">
        <v>3</v>
      </c>
      <c r="BB12" s="233">
        <v>4</v>
      </c>
      <c r="BC12" s="233">
        <v>4</v>
      </c>
      <c r="BD12" s="233">
        <v>2</v>
      </c>
      <c r="BE12" s="233">
        <v>4</v>
      </c>
      <c r="BF12" s="233">
        <v>4</v>
      </c>
      <c r="BG12" s="233">
        <v>4</v>
      </c>
      <c r="BH12" s="235">
        <v>3</v>
      </c>
      <c r="BI12" s="233">
        <v>4</v>
      </c>
      <c r="BJ12" s="233">
        <v>2</v>
      </c>
      <c r="BK12" s="233">
        <v>3</v>
      </c>
      <c r="BL12" s="233">
        <v>4</v>
      </c>
      <c r="BM12" s="233">
        <v>4</v>
      </c>
      <c r="BN12" s="233">
        <v>4</v>
      </c>
      <c r="BO12" s="233">
        <v>4</v>
      </c>
      <c r="BP12" s="233">
        <v>3</v>
      </c>
      <c r="BQ12" s="233">
        <v>3</v>
      </c>
      <c r="BR12" s="233">
        <v>3</v>
      </c>
      <c r="BS12" s="233">
        <v>4</v>
      </c>
      <c r="BT12" s="233">
        <v>4</v>
      </c>
      <c r="BU12" s="233">
        <v>4</v>
      </c>
      <c r="BV12" s="233">
        <v>3</v>
      </c>
      <c r="BW12" s="233">
        <v>3</v>
      </c>
      <c r="BX12" s="233">
        <v>4</v>
      </c>
      <c r="BY12" s="233">
        <v>4</v>
      </c>
      <c r="BZ12" s="233">
        <v>1</v>
      </c>
      <c r="CA12" s="233">
        <v>4</v>
      </c>
      <c r="CB12" s="233">
        <v>3</v>
      </c>
      <c r="CC12" s="233">
        <v>3</v>
      </c>
      <c r="CD12" s="233">
        <v>4</v>
      </c>
      <c r="CE12" s="233">
        <v>3</v>
      </c>
      <c r="CF12" s="233">
        <v>3</v>
      </c>
      <c r="CG12" s="233">
        <v>3</v>
      </c>
      <c r="CH12" s="233">
        <v>2</v>
      </c>
      <c r="CI12" s="233">
        <v>3</v>
      </c>
      <c r="CJ12" s="233">
        <v>5</v>
      </c>
      <c r="CK12" s="233">
        <v>3</v>
      </c>
      <c r="CL12" s="233">
        <v>3</v>
      </c>
      <c r="CM12" s="235">
        <v>3</v>
      </c>
      <c r="CN12" s="233">
        <v>4</v>
      </c>
      <c r="CO12" s="233">
        <v>4</v>
      </c>
      <c r="CP12" s="233">
        <v>3</v>
      </c>
      <c r="CQ12" s="233">
        <v>3</v>
      </c>
      <c r="CR12" s="233">
        <v>4</v>
      </c>
      <c r="CS12" s="233">
        <v>2</v>
      </c>
      <c r="CT12" s="233">
        <v>4</v>
      </c>
      <c r="CU12" s="233">
        <v>4</v>
      </c>
      <c r="CV12" s="233">
        <v>5</v>
      </c>
      <c r="CW12" s="233">
        <v>4</v>
      </c>
      <c r="CX12" s="233">
        <v>2</v>
      </c>
      <c r="CY12" s="233">
        <v>4</v>
      </c>
      <c r="CZ12" s="233">
        <v>3</v>
      </c>
      <c r="DA12" s="233">
        <v>4</v>
      </c>
      <c r="DC12" s="233">
        <v>3</v>
      </c>
      <c r="DD12" s="233">
        <v>3</v>
      </c>
      <c r="DE12" s="233">
        <v>3</v>
      </c>
      <c r="DF12" s="233">
        <v>4</v>
      </c>
      <c r="DG12" s="233">
        <v>4</v>
      </c>
      <c r="DH12" s="233">
        <v>3</v>
      </c>
      <c r="DI12" s="233">
        <v>4</v>
      </c>
      <c r="DJ12" s="233">
        <v>4</v>
      </c>
      <c r="DK12" s="233">
        <v>4</v>
      </c>
      <c r="DL12" s="233">
        <v>3</v>
      </c>
      <c r="DM12" s="233">
        <v>2</v>
      </c>
      <c r="DN12" s="233">
        <v>4</v>
      </c>
      <c r="DO12" s="233">
        <v>2</v>
      </c>
      <c r="DP12" s="233">
        <v>4</v>
      </c>
      <c r="DQ12" s="235">
        <v>3</v>
      </c>
      <c r="DR12" s="233">
        <v>1</v>
      </c>
      <c r="DS12" s="233">
        <v>3</v>
      </c>
      <c r="DT12" s="233">
        <v>4</v>
      </c>
      <c r="DU12" s="233">
        <v>2</v>
      </c>
      <c r="ED12" s="349"/>
      <c r="EE12" s="349"/>
      <c r="EF12" s="349"/>
      <c r="EG12" s="349"/>
      <c r="EH12" s="349"/>
      <c r="EI12" s="349"/>
      <c r="EJ12" s="349"/>
      <c r="EK12" s="349"/>
      <c r="EL12" s="349"/>
      <c r="EM12" s="349"/>
      <c r="EN12" s="349"/>
      <c r="EO12" s="349"/>
      <c r="EP12" s="349"/>
      <c r="EQ12" s="349"/>
      <c r="ER12" s="349"/>
      <c r="ES12" s="349"/>
      <c r="ET12" s="349"/>
      <c r="EU12" s="349"/>
      <c r="EV12" s="350"/>
      <c r="EW12" s="233">
        <v>3</v>
      </c>
      <c r="EX12" s="233">
        <v>3</v>
      </c>
      <c r="EY12" s="233">
        <v>3</v>
      </c>
      <c r="EZ12" s="233">
        <v>3</v>
      </c>
      <c r="FA12" s="233">
        <v>2</v>
      </c>
      <c r="FB12" s="233">
        <v>3</v>
      </c>
      <c r="FC12" s="233">
        <v>2</v>
      </c>
      <c r="FD12" s="233">
        <v>3</v>
      </c>
      <c r="FE12" s="233">
        <v>4</v>
      </c>
      <c r="FF12" s="233">
        <v>3</v>
      </c>
      <c r="FG12" s="233">
        <v>4</v>
      </c>
      <c r="FH12" s="233">
        <v>4</v>
      </c>
      <c r="FI12" s="233">
        <v>4</v>
      </c>
      <c r="FJ12" s="233">
        <v>4</v>
      </c>
      <c r="FK12" s="233">
        <v>2</v>
      </c>
      <c r="FL12" s="233">
        <v>3</v>
      </c>
      <c r="FM12" s="233">
        <v>2</v>
      </c>
      <c r="FN12" s="233">
        <v>3</v>
      </c>
      <c r="FO12" s="233">
        <v>3</v>
      </c>
      <c r="FP12" s="233">
        <v>4</v>
      </c>
      <c r="FQ12" s="233">
        <v>4</v>
      </c>
      <c r="FR12" s="233">
        <v>2</v>
      </c>
      <c r="FS12" s="233">
        <v>3</v>
      </c>
      <c r="FT12" s="233">
        <v>4</v>
      </c>
      <c r="FU12" s="233">
        <v>1</v>
      </c>
      <c r="FV12" s="233">
        <v>4</v>
      </c>
      <c r="FW12" s="233">
        <v>4</v>
      </c>
      <c r="FX12" s="233">
        <v>4</v>
      </c>
      <c r="FY12" s="233">
        <v>4</v>
      </c>
      <c r="FZ12" s="235">
        <v>4</v>
      </c>
      <c r="GA12" s="233">
        <v>4</v>
      </c>
      <c r="GB12" s="233">
        <v>4</v>
      </c>
      <c r="GC12" s="233">
        <v>4</v>
      </c>
      <c r="GD12" s="233">
        <v>4</v>
      </c>
      <c r="GE12" s="233">
        <v>2</v>
      </c>
      <c r="GF12" s="233">
        <v>2</v>
      </c>
      <c r="GG12" s="233">
        <v>3</v>
      </c>
      <c r="GH12" s="233">
        <v>3</v>
      </c>
      <c r="GI12" s="233">
        <v>3</v>
      </c>
      <c r="GJ12" s="233">
        <v>4</v>
      </c>
      <c r="GK12" s="233">
        <v>4</v>
      </c>
      <c r="GL12" s="233">
        <v>3</v>
      </c>
      <c r="GM12" s="233">
        <v>4</v>
      </c>
      <c r="GN12" s="233">
        <v>2</v>
      </c>
      <c r="GO12" s="233">
        <v>4</v>
      </c>
      <c r="GP12" s="233">
        <v>3</v>
      </c>
      <c r="GQ12" s="233">
        <v>2</v>
      </c>
      <c r="GR12" s="233">
        <v>4</v>
      </c>
      <c r="HA12" s="233">
        <v>3</v>
      </c>
      <c r="HB12" s="233">
        <v>4</v>
      </c>
      <c r="HC12" s="233">
        <v>3</v>
      </c>
      <c r="HD12" s="233">
        <v>4</v>
      </c>
      <c r="HE12" s="235"/>
      <c r="IJ12" s="235"/>
      <c r="IX12" s="233">
        <v>4</v>
      </c>
      <c r="JN12" s="235"/>
      <c r="JO12" s="233">
        <v>2</v>
      </c>
      <c r="JP12" s="233">
        <v>3</v>
      </c>
      <c r="JQ12" s="233">
        <v>5</v>
      </c>
      <c r="JR12" s="233">
        <v>4</v>
      </c>
      <c r="KS12" s="235"/>
      <c r="LW12" s="235"/>
      <c r="NB12" s="235"/>
    </row>
    <row r="13" spans="1:366" s="28" customFormat="1" x14ac:dyDescent="0.25">
      <c r="A13" s="247" t="s">
        <v>519</v>
      </c>
      <c r="B13" s="246">
        <v>36</v>
      </c>
      <c r="C13" s="246">
        <v>37</v>
      </c>
      <c r="D13" s="246">
        <v>37</v>
      </c>
      <c r="E13" s="246">
        <v>36</v>
      </c>
      <c r="F13" s="246">
        <v>39</v>
      </c>
      <c r="G13" s="246">
        <v>37</v>
      </c>
      <c r="H13" s="246">
        <v>35</v>
      </c>
      <c r="I13" s="246">
        <v>36</v>
      </c>
      <c r="J13" s="246">
        <v>35</v>
      </c>
      <c r="K13" s="246">
        <v>33</v>
      </c>
      <c r="L13" s="246">
        <v>34</v>
      </c>
      <c r="M13" s="246">
        <v>34</v>
      </c>
      <c r="N13" s="246">
        <v>33</v>
      </c>
      <c r="O13" s="246">
        <v>34</v>
      </c>
      <c r="P13" s="246">
        <v>33</v>
      </c>
      <c r="Q13" s="246">
        <v>34</v>
      </c>
      <c r="R13" s="246">
        <v>35</v>
      </c>
      <c r="S13" s="246">
        <v>35</v>
      </c>
      <c r="T13" s="246">
        <v>34</v>
      </c>
      <c r="U13" s="246">
        <v>33</v>
      </c>
      <c r="V13" s="246">
        <v>33</v>
      </c>
      <c r="W13" s="246">
        <v>37</v>
      </c>
      <c r="X13" s="246">
        <v>33</v>
      </c>
      <c r="Y13" s="246">
        <v>32</v>
      </c>
      <c r="Z13" s="246">
        <v>32</v>
      </c>
      <c r="AA13" s="246">
        <v>34</v>
      </c>
      <c r="AB13" s="246">
        <v>32</v>
      </c>
      <c r="AC13" s="246">
        <v>32</v>
      </c>
      <c r="AD13" s="246">
        <v>32</v>
      </c>
      <c r="AE13" s="246">
        <v>32</v>
      </c>
      <c r="AF13" s="235">
        <v>32</v>
      </c>
      <c r="AG13" s="246">
        <v>32</v>
      </c>
      <c r="AH13" s="246">
        <v>32</v>
      </c>
      <c r="AI13" s="246">
        <v>32</v>
      </c>
      <c r="AJ13" s="246">
        <v>33</v>
      </c>
      <c r="AK13" s="246">
        <v>35</v>
      </c>
      <c r="AL13" s="246">
        <v>32</v>
      </c>
      <c r="AM13" s="246">
        <v>33</v>
      </c>
      <c r="AN13" s="246">
        <v>33</v>
      </c>
      <c r="AO13" s="246">
        <v>35</v>
      </c>
      <c r="AP13" s="246">
        <v>34</v>
      </c>
      <c r="AQ13" s="246">
        <v>32</v>
      </c>
      <c r="AR13" s="246">
        <v>33</v>
      </c>
      <c r="AS13" s="246">
        <v>35</v>
      </c>
      <c r="AT13" s="246">
        <v>37</v>
      </c>
      <c r="AU13" s="246">
        <v>33</v>
      </c>
      <c r="AV13" s="246">
        <v>35</v>
      </c>
      <c r="AW13" s="246">
        <v>37</v>
      </c>
      <c r="AX13" s="246">
        <v>34</v>
      </c>
      <c r="AY13" s="246">
        <v>34</v>
      </c>
      <c r="AZ13" s="246">
        <v>35</v>
      </c>
      <c r="BA13" s="246">
        <v>37</v>
      </c>
      <c r="BB13" s="246">
        <v>34</v>
      </c>
      <c r="BC13" s="246">
        <v>34</v>
      </c>
      <c r="BD13" s="246">
        <v>35</v>
      </c>
      <c r="BE13" s="246">
        <v>36</v>
      </c>
      <c r="BF13" s="246">
        <v>32</v>
      </c>
      <c r="BG13" s="246">
        <v>36</v>
      </c>
      <c r="BH13" s="235">
        <v>35</v>
      </c>
      <c r="BI13" s="246">
        <v>35</v>
      </c>
      <c r="BJ13" s="246">
        <v>38</v>
      </c>
      <c r="BK13" s="246">
        <v>38</v>
      </c>
      <c r="BL13" s="246">
        <v>36</v>
      </c>
      <c r="BM13" s="246">
        <v>36</v>
      </c>
      <c r="BN13" s="246">
        <v>36</v>
      </c>
      <c r="BO13" s="246">
        <v>34</v>
      </c>
      <c r="BP13" s="246">
        <v>35</v>
      </c>
      <c r="BQ13" s="246">
        <v>35</v>
      </c>
      <c r="BR13" s="246">
        <v>32</v>
      </c>
      <c r="BS13" s="246">
        <v>35</v>
      </c>
      <c r="BT13" s="246">
        <v>36</v>
      </c>
      <c r="BU13" s="246">
        <v>35</v>
      </c>
      <c r="BV13" s="246">
        <v>37</v>
      </c>
      <c r="BW13" s="246">
        <v>37</v>
      </c>
      <c r="BX13" s="246">
        <v>36</v>
      </c>
      <c r="BY13" s="246">
        <v>35</v>
      </c>
      <c r="BZ13" s="246">
        <v>33</v>
      </c>
      <c r="CA13" s="246">
        <v>31</v>
      </c>
      <c r="CB13" s="246">
        <v>35</v>
      </c>
      <c r="CC13" s="246">
        <v>34</v>
      </c>
      <c r="CD13" s="246">
        <v>33</v>
      </c>
      <c r="CE13" s="246">
        <v>32</v>
      </c>
      <c r="CF13" s="246">
        <v>32</v>
      </c>
      <c r="CG13" s="246">
        <v>32</v>
      </c>
      <c r="CH13" s="246">
        <v>32</v>
      </c>
      <c r="CI13" s="246">
        <v>36</v>
      </c>
      <c r="CJ13" s="246">
        <v>34</v>
      </c>
      <c r="CK13" s="246">
        <v>34</v>
      </c>
      <c r="CL13" s="246">
        <v>36</v>
      </c>
      <c r="CM13" s="235">
        <v>33</v>
      </c>
      <c r="CN13" s="246">
        <v>35</v>
      </c>
      <c r="CO13" s="246">
        <v>36</v>
      </c>
      <c r="CP13" s="246">
        <v>35</v>
      </c>
      <c r="CQ13" s="246">
        <v>36</v>
      </c>
      <c r="CR13" s="246">
        <v>35</v>
      </c>
      <c r="CS13" s="246">
        <v>36</v>
      </c>
      <c r="CT13" s="246">
        <v>36</v>
      </c>
      <c r="CU13" s="246">
        <v>34</v>
      </c>
      <c r="CV13" s="246">
        <v>34</v>
      </c>
      <c r="CW13" s="246">
        <v>38</v>
      </c>
      <c r="CX13" s="246">
        <v>36</v>
      </c>
      <c r="CY13" s="246">
        <v>31</v>
      </c>
      <c r="CZ13" s="246">
        <v>35</v>
      </c>
      <c r="DA13" s="246"/>
      <c r="DB13" s="246"/>
      <c r="DC13" s="246"/>
      <c r="DD13" s="246"/>
      <c r="DE13" s="246"/>
      <c r="DF13" s="246"/>
      <c r="DG13" s="246"/>
      <c r="DH13" s="246"/>
      <c r="DI13" s="246"/>
      <c r="DJ13" s="246"/>
      <c r="DK13" s="246"/>
      <c r="DL13" s="246"/>
      <c r="DM13" s="246"/>
      <c r="DN13" s="246"/>
      <c r="DO13" s="246"/>
      <c r="DP13" s="246"/>
      <c r="DQ13" s="235"/>
      <c r="DR13" s="246"/>
      <c r="DS13" s="246"/>
      <c r="DT13" s="246"/>
      <c r="DU13" s="246"/>
      <c r="DV13" s="246"/>
      <c r="DW13" s="246"/>
      <c r="DX13" s="246"/>
      <c r="DY13" s="246"/>
      <c r="DZ13" s="246"/>
      <c r="EA13" s="246"/>
      <c r="EB13" s="246"/>
      <c r="EC13" s="246"/>
      <c r="ED13" s="355"/>
      <c r="EE13" s="355"/>
      <c r="EF13" s="355"/>
      <c r="EG13" s="355"/>
      <c r="EH13" s="355"/>
      <c r="EI13" s="355"/>
      <c r="EJ13" s="355"/>
      <c r="EK13" s="355"/>
      <c r="EL13" s="355"/>
      <c r="EM13" s="355"/>
      <c r="EN13" s="355"/>
      <c r="EO13" s="355"/>
      <c r="EP13" s="355"/>
      <c r="EQ13" s="355"/>
      <c r="ER13" s="355"/>
      <c r="ES13" s="355"/>
      <c r="ET13" s="355"/>
      <c r="EU13" s="355"/>
      <c r="EV13" s="350"/>
      <c r="EW13" s="246"/>
      <c r="EX13" s="246"/>
      <c r="EY13" s="246"/>
      <c r="EZ13" s="246"/>
      <c r="FA13" s="246"/>
      <c r="FB13" s="246"/>
      <c r="FC13" s="246"/>
      <c r="FD13" s="246"/>
      <c r="FE13" s="246"/>
      <c r="FF13" s="246"/>
      <c r="FG13" s="246"/>
      <c r="FH13" s="246"/>
      <c r="FI13" s="246"/>
      <c r="FJ13" s="246"/>
      <c r="FK13" s="246"/>
      <c r="FL13" s="246"/>
      <c r="FM13" s="246"/>
      <c r="FN13" s="246"/>
      <c r="FO13" s="246"/>
      <c r="FP13" s="246"/>
      <c r="FQ13" s="246"/>
      <c r="FR13" s="246"/>
      <c r="FS13" s="246"/>
      <c r="FT13" s="246"/>
      <c r="FU13" s="246"/>
      <c r="FV13" s="246"/>
      <c r="FW13" s="246"/>
      <c r="FX13" s="246"/>
      <c r="FY13" s="246"/>
      <c r="FZ13" s="235"/>
      <c r="GA13" s="246">
        <v>36</v>
      </c>
      <c r="GB13" s="246"/>
      <c r="GC13" s="246"/>
      <c r="GD13" s="246"/>
      <c r="GE13" s="246"/>
      <c r="GF13" s="246"/>
      <c r="GG13" s="246"/>
      <c r="GH13" s="246"/>
      <c r="GI13" s="246"/>
      <c r="GJ13" s="246"/>
      <c r="GK13" s="246"/>
      <c r="GL13" s="246"/>
      <c r="GM13" s="246"/>
      <c r="GN13" s="246"/>
      <c r="GO13" s="246"/>
      <c r="GP13" s="246"/>
      <c r="GQ13" s="246"/>
      <c r="GR13" s="246"/>
      <c r="GS13" s="246"/>
      <c r="GT13" s="246"/>
      <c r="GU13" s="246"/>
      <c r="GV13" s="246"/>
      <c r="GW13" s="246"/>
      <c r="GX13" s="246"/>
      <c r="GY13" s="246"/>
      <c r="GZ13" s="246"/>
      <c r="HA13" s="246"/>
      <c r="HB13" s="246"/>
      <c r="HC13" s="246"/>
      <c r="HD13" s="246"/>
      <c r="HE13" s="235"/>
      <c r="HF13" s="246"/>
      <c r="HG13" s="246"/>
      <c r="HH13" s="246"/>
      <c r="HI13" s="246"/>
      <c r="HJ13" s="246"/>
      <c r="HK13" s="246"/>
      <c r="HL13" s="246"/>
      <c r="HM13" s="246"/>
      <c r="HN13" s="246"/>
      <c r="HO13" s="246"/>
      <c r="HP13" s="246"/>
      <c r="HQ13" s="246"/>
      <c r="HR13" s="246"/>
      <c r="HS13" s="246"/>
      <c r="HT13" s="246"/>
      <c r="HU13" s="246"/>
      <c r="HV13" s="246"/>
      <c r="HW13" s="246"/>
      <c r="HX13" s="246"/>
      <c r="HY13" s="246"/>
      <c r="HZ13" s="246"/>
      <c r="IA13" s="246"/>
      <c r="IB13" s="246"/>
      <c r="IC13" s="246"/>
      <c r="ID13" s="246"/>
      <c r="IE13" s="246"/>
      <c r="IF13" s="246"/>
      <c r="IG13" s="246"/>
      <c r="IH13" s="246"/>
      <c r="II13" s="246"/>
      <c r="IJ13" s="235"/>
      <c r="IK13" s="246"/>
      <c r="IL13" s="246"/>
      <c r="IM13" s="246"/>
      <c r="IN13" s="246"/>
      <c r="IO13" s="246"/>
      <c r="IP13" s="246"/>
      <c r="IQ13" s="246"/>
      <c r="IR13" s="246"/>
      <c r="IS13" s="246"/>
      <c r="IT13" s="246"/>
      <c r="IU13" s="246"/>
      <c r="IV13" s="246"/>
      <c r="IW13" s="246"/>
      <c r="IX13" s="246"/>
      <c r="IY13" s="246"/>
      <c r="IZ13" s="246"/>
      <c r="JA13" s="246"/>
      <c r="JB13" s="246"/>
      <c r="JC13" s="246"/>
      <c r="JD13" s="246"/>
      <c r="JE13" s="246"/>
      <c r="JF13" s="246"/>
      <c r="JG13" s="246"/>
      <c r="JH13" s="246"/>
      <c r="JI13" s="246"/>
      <c r="JJ13" s="246"/>
      <c r="JK13" s="246"/>
      <c r="JL13" s="246"/>
      <c r="JM13" s="246"/>
      <c r="JN13" s="235"/>
      <c r="JO13" s="246"/>
      <c r="JP13" s="246"/>
      <c r="JQ13" s="246"/>
      <c r="JR13" s="246"/>
      <c r="JS13" s="246"/>
      <c r="JT13" s="246"/>
      <c r="JU13" s="246"/>
      <c r="JV13" s="246"/>
      <c r="JW13" s="246"/>
      <c r="JX13" s="246"/>
      <c r="JY13" s="246"/>
      <c r="JZ13" s="246"/>
      <c r="KA13" s="246"/>
      <c r="KB13" s="246"/>
      <c r="KC13" s="246"/>
      <c r="KD13" s="246"/>
      <c r="KE13" s="246"/>
      <c r="KF13" s="246"/>
      <c r="KG13" s="246"/>
      <c r="KH13" s="246"/>
      <c r="KI13" s="246"/>
      <c r="KJ13" s="246"/>
      <c r="KK13" s="246"/>
      <c r="KL13" s="246"/>
      <c r="KM13" s="246"/>
      <c r="KN13" s="246"/>
      <c r="KO13" s="246"/>
      <c r="KP13" s="246"/>
      <c r="KQ13" s="246"/>
      <c r="KR13" s="246"/>
      <c r="KS13" s="235"/>
      <c r="KT13" s="246"/>
      <c r="KU13" s="246"/>
      <c r="KV13" s="246"/>
      <c r="KW13" s="246"/>
      <c r="KX13" s="246"/>
      <c r="KY13" s="246"/>
      <c r="KZ13" s="246"/>
      <c r="LA13" s="246"/>
      <c r="LB13" s="246"/>
      <c r="LC13" s="246"/>
      <c r="LD13" s="246"/>
      <c r="LE13" s="246"/>
      <c r="LF13" s="246"/>
      <c r="LG13" s="246"/>
      <c r="LH13" s="246"/>
      <c r="LI13" s="246"/>
      <c r="LJ13" s="246"/>
      <c r="LK13" s="246"/>
      <c r="LL13" s="246"/>
      <c r="LM13" s="246"/>
      <c r="LN13" s="246"/>
      <c r="LO13" s="246"/>
      <c r="LP13" s="246"/>
      <c r="LQ13" s="246"/>
      <c r="LR13" s="246"/>
      <c r="LS13" s="246"/>
      <c r="LT13" s="246"/>
      <c r="LU13" s="246"/>
      <c r="LV13" s="246"/>
      <c r="LW13" s="235"/>
      <c r="LX13" s="246"/>
      <c r="LY13" s="246"/>
      <c r="LZ13" s="246"/>
      <c r="MA13" s="246"/>
      <c r="MB13" s="246"/>
      <c r="MC13" s="246"/>
      <c r="MD13" s="246"/>
      <c r="ME13" s="246"/>
      <c r="MF13" s="246"/>
      <c r="MG13" s="246"/>
      <c r="MH13" s="246"/>
      <c r="MI13" s="246"/>
      <c r="MJ13" s="246"/>
      <c r="MK13" s="246"/>
      <c r="ML13" s="246"/>
      <c r="MM13" s="246"/>
      <c r="MN13" s="246"/>
      <c r="MO13" s="246"/>
      <c r="MP13" s="246"/>
      <c r="MQ13" s="246"/>
      <c r="MR13" s="246"/>
      <c r="MS13" s="246"/>
      <c r="MT13" s="246"/>
      <c r="MU13" s="246"/>
      <c r="MV13" s="246"/>
      <c r="MW13" s="246"/>
      <c r="MX13" s="246"/>
      <c r="MY13" s="246"/>
      <c r="MZ13" s="246"/>
      <c r="NA13" s="246"/>
      <c r="NB13" s="235"/>
    </row>
    <row r="14" spans="1:366" s="28" customFormat="1" x14ac:dyDescent="0.25">
      <c r="A14" s="248" t="s">
        <v>520</v>
      </c>
      <c r="B14" s="246">
        <v>110</v>
      </c>
      <c r="C14" s="246">
        <v>108</v>
      </c>
      <c r="D14" s="246">
        <v>109</v>
      </c>
      <c r="E14" s="246">
        <v>112</v>
      </c>
      <c r="F14" s="246">
        <v>111</v>
      </c>
      <c r="G14" s="246">
        <v>111</v>
      </c>
      <c r="H14" s="246">
        <v>109</v>
      </c>
      <c r="I14" s="246">
        <v>110</v>
      </c>
      <c r="J14" s="246">
        <v>109</v>
      </c>
      <c r="K14" s="246">
        <v>107</v>
      </c>
      <c r="L14" s="246">
        <v>102</v>
      </c>
      <c r="M14" s="246">
        <v>99</v>
      </c>
      <c r="N14" s="246">
        <v>99</v>
      </c>
      <c r="O14" s="246">
        <v>99</v>
      </c>
      <c r="P14" s="246">
        <v>100</v>
      </c>
      <c r="Q14" s="246">
        <v>100</v>
      </c>
      <c r="R14" s="246">
        <v>100</v>
      </c>
      <c r="S14" s="246">
        <v>102</v>
      </c>
      <c r="T14" s="246">
        <v>103</v>
      </c>
      <c r="U14" s="246">
        <v>103</v>
      </c>
      <c r="V14" s="246">
        <v>103</v>
      </c>
      <c r="W14" s="246">
        <v>103</v>
      </c>
      <c r="X14" s="246">
        <v>100</v>
      </c>
      <c r="Y14" s="246">
        <v>93</v>
      </c>
      <c r="Z14" s="246">
        <v>93</v>
      </c>
      <c r="AA14" s="246">
        <v>91</v>
      </c>
      <c r="AB14" s="246">
        <v>89</v>
      </c>
      <c r="AC14" s="246">
        <v>87</v>
      </c>
      <c r="AD14" s="246">
        <v>88</v>
      </c>
      <c r="AE14" s="246">
        <v>91</v>
      </c>
      <c r="AF14" s="235">
        <v>92</v>
      </c>
      <c r="AG14" s="246">
        <v>95</v>
      </c>
      <c r="AH14" s="246">
        <v>96</v>
      </c>
      <c r="AI14" s="246">
        <v>99</v>
      </c>
      <c r="AJ14" s="246">
        <v>100</v>
      </c>
      <c r="AK14" s="246">
        <v>102</v>
      </c>
      <c r="AL14" s="246">
        <v>101</v>
      </c>
      <c r="AM14" s="246">
        <v>100</v>
      </c>
      <c r="AN14" s="246">
        <v>97</v>
      </c>
      <c r="AO14" s="246">
        <v>97</v>
      </c>
      <c r="AP14" s="246">
        <v>98</v>
      </c>
      <c r="AQ14" s="246">
        <v>100</v>
      </c>
      <c r="AR14" s="246">
        <v>99</v>
      </c>
      <c r="AS14" s="246">
        <v>101</v>
      </c>
      <c r="AT14" s="246">
        <v>104</v>
      </c>
      <c r="AU14" s="246">
        <v>109</v>
      </c>
      <c r="AV14" s="246">
        <v>113</v>
      </c>
      <c r="AW14" s="246">
        <v>115</v>
      </c>
      <c r="AX14" s="246">
        <v>115</v>
      </c>
      <c r="AY14" s="246">
        <v>113</v>
      </c>
      <c r="AZ14" s="246">
        <v>114</v>
      </c>
      <c r="BA14" s="246">
        <v>117</v>
      </c>
      <c r="BB14" s="246">
        <v>115</v>
      </c>
      <c r="BC14" s="246">
        <v>112</v>
      </c>
      <c r="BD14" s="246">
        <v>111</v>
      </c>
      <c r="BE14" s="246">
        <v>114</v>
      </c>
      <c r="BF14" s="246">
        <v>115</v>
      </c>
      <c r="BG14" s="246">
        <v>118</v>
      </c>
      <c r="BH14" s="235">
        <v>116</v>
      </c>
      <c r="BI14" s="246">
        <v>117</v>
      </c>
      <c r="BJ14" s="246">
        <v>118</v>
      </c>
      <c r="BK14" s="246">
        <v>117</v>
      </c>
      <c r="BL14" s="246">
        <v>116</v>
      </c>
      <c r="BM14" s="246">
        <v>120</v>
      </c>
      <c r="BN14" s="246">
        <v>119</v>
      </c>
      <c r="BO14" s="246">
        <v>120</v>
      </c>
      <c r="BP14" s="246">
        <v>120</v>
      </c>
      <c r="BQ14" s="246">
        <v>121</v>
      </c>
      <c r="BR14" s="246">
        <v>122</v>
      </c>
      <c r="BS14" s="246">
        <v>122</v>
      </c>
      <c r="BT14" s="246">
        <v>122</v>
      </c>
      <c r="BU14" s="246">
        <v>119</v>
      </c>
      <c r="BV14" s="246">
        <v>120</v>
      </c>
      <c r="BW14" s="246">
        <v>120</v>
      </c>
      <c r="BX14" s="246">
        <v>121</v>
      </c>
      <c r="BY14" s="246">
        <v>120</v>
      </c>
      <c r="BZ14" s="246">
        <v>117</v>
      </c>
      <c r="CA14" s="246">
        <v>111</v>
      </c>
      <c r="CB14" s="246">
        <v>111</v>
      </c>
      <c r="CC14" s="246">
        <v>108</v>
      </c>
      <c r="CD14" s="246">
        <v>105</v>
      </c>
      <c r="CE14" s="246">
        <v>102</v>
      </c>
      <c r="CF14" s="246">
        <v>100</v>
      </c>
      <c r="CG14" s="246">
        <v>100</v>
      </c>
      <c r="CH14" s="246">
        <v>100</v>
      </c>
      <c r="CI14" s="246">
        <v>101</v>
      </c>
      <c r="CJ14" s="246">
        <v>103</v>
      </c>
      <c r="CK14" s="246">
        <v>105</v>
      </c>
      <c r="CL14" s="246">
        <v>107</v>
      </c>
      <c r="CM14" s="235">
        <v>111</v>
      </c>
      <c r="CN14" s="246">
        <v>114</v>
      </c>
      <c r="CO14" s="246">
        <v>117</v>
      </c>
      <c r="CP14" s="246">
        <v>116</v>
      </c>
      <c r="CQ14" s="246">
        <v>122</v>
      </c>
      <c r="CR14" s="246">
        <v>117</v>
      </c>
      <c r="CS14" s="246">
        <v>119</v>
      </c>
      <c r="CT14" s="246">
        <v>117</v>
      </c>
      <c r="CU14" s="246">
        <v>115</v>
      </c>
      <c r="CV14" s="246">
        <v>114</v>
      </c>
      <c r="CW14" s="246">
        <v>116</v>
      </c>
      <c r="CX14" s="246">
        <v>115</v>
      </c>
      <c r="CY14" s="246">
        <v>114</v>
      </c>
      <c r="CZ14" s="246">
        <v>113</v>
      </c>
      <c r="DA14" s="246"/>
      <c r="DB14" s="246"/>
      <c r="DC14" s="246"/>
      <c r="DD14" s="246"/>
      <c r="DE14" s="246"/>
      <c r="DF14" s="246"/>
      <c r="DG14" s="246"/>
      <c r="DH14" s="246"/>
      <c r="DI14" s="246"/>
      <c r="DJ14" s="246"/>
      <c r="DK14" s="246"/>
      <c r="DL14" s="246"/>
      <c r="DM14" s="246"/>
      <c r="DN14" s="246"/>
      <c r="DO14" s="246"/>
      <c r="DP14" s="246"/>
      <c r="DQ14" s="235"/>
      <c r="DR14" s="246"/>
      <c r="DS14" s="246"/>
      <c r="DT14" s="246"/>
      <c r="DU14" s="246"/>
      <c r="DV14" s="246"/>
      <c r="DW14" s="246"/>
      <c r="DX14" s="246"/>
      <c r="DY14" s="246"/>
      <c r="DZ14" s="246"/>
      <c r="EA14" s="246"/>
      <c r="EB14" s="246"/>
      <c r="EC14" s="246"/>
      <c r="ED14" s="355"/>
      <c r="EE14" s="355"/>
      <c r="EF14" s="355"/>
      <c r="EG14" s="355"/>
      <c r="EH14" s="355"/>
      <c r="EI14" s="355"/>
      <c r="EJ14" s="355"/>
      <c r="EK14" s="355"/>
      <c r="EL14" s="355"/>
      <c r="EM14" s="355"/>
      <c r="EN14" s="355"/>
      <c r="EO14" s="355"/>
      <c r="EP14" s="355"/>
      <c r="EQ14" s="355"/>
      <c r="ER14" s="355"/>
      <c r="ES14" s="355"/>
      <c r="ET14" s="355"/>
      <c r="EU14" s="355"/>
      <c r="EV14" s="350"/>
      <c r="EW14" s="246"/>
      <c r="EX14" s="246"/>
      <c r="EY14" s="246"/>
      <c r="EZ14" s="246"/>
      <c r="FA14" s="246"/>
      <c r="FB14" s="246"/>
      <c r="FC14" s="246"/>
      <c r="FD14" s="246"/>
      <c r="FE14" s="246"/>
      <c r="FF14" s="246"/>
      <c r="FG14" s="246"/>
      <c r="FH14" s="246"/>
      <c r="FI14" s="246"/>
      <c r="FJ14" s="246"/>
      <c r="FK14" s="246"/>
      <c r="FL14" s="246"/>
      <c r="FM14" s="246"/>
      <c r="FN14" s="246"/>
      <c r="FO14" s="246"/>
      <c r="FP14" s="246"/>
      <c r="FQ14" s="246"/>
      <c r="FR14" s="246"/>
      <c r="FS14" s="246"/>
      <c r="FT14" s="246"/>
      <c r="FU14" s="246"/>
      <c r="FV14" s="246"/>
      <c r="FW14" s="246"/>
      <c r="FX14" s="246"/>
      <c r="FY14" s="246"/>
      <c r="FZ14" s="235"/>
      <c r="GA14" s="246">
        <v>107</v>
      </c>
      <c r="GB14" s="246"/>
      <c r="GC14" s="246"/>
      <c r="GD14" s="246"/>
      <c r="GE14" s="246"/>
      <c r="GF14" s="246"/>
      <c r="GG14" s="246"/>
      <c r="GH14" s="246"/>
      <c r="GI14" s="246"/>
      <c r="GJ14" s="246"/>
      <c r="GK14" s="246"/>
      <c r="GL14" s="246"/>
      <c r="GM14" s="246"/>
      <c r="GN14" s="246"/>
      <c r="GO14" s="246"/>
      <c r="GP14" s="246"/>
      <c r="GQ14" s="246"/>
      <c r="GR14" s="246"/>
      <c r="GS14" s="246"/>
      <c r="GT14" s="246"/>
      <c r="GU14" s="246"/>
      <c r="GV14" s="246"/>
      <c r="GW14" s="246"/>
      <c r="GX14" s="246"/>
      <c r="GY14" s="246"/>
      <c r="GZ14" s="246"/>
      <c r="HA14" s="246"/>
      <c r="HB14" s="246"/>
      <c r="HC14" s="246"/>
      <c r="HD14" s="246"/>
      <c r="HE14" s="235"/>
      <c r="HF14" s="246"/>
      <c r="HG14" s="246"/>
      <c r="HH14" s="246"/>
      <c r="HI14" s="246"/>
      <c r="HJ14" s="246"/>
      <c r="HK14" s="246"/>
      <c r="HL14" s="246"/>
      <c r="HM14" s="246"/>
      <c r="HN14" s="246"/>
      <c r="HO14" s="246"/>
      <c r="HP14" s="246"/>
      <c r="HQ14" s="246"/>
      <c r="HR14" s="246"/>
      <c r="HS14" s="246"/>
      <c r="HT14" s="246"/>
      <c r="HU14" s="246"/>
      <c r="HV14" s="246"/>
      <c r="HW14" s="246"/>
      <c r="HX14" s="246"/>
      <c r="HY14" s="246"/>
      <c r="HZ14" s="246"/>
      <c r="IA14" s="246"/>
      <c r="IB14" s="246"/>
      <c r="IC14" s="246"/>
      <c r="ID14" s="246"/>
      <c r="IE14" s="246"/>
      <c r="IF14" s="246"/>
      <c r="IG14" s="246"/>
      <c r="IH14" s="246"/>
      <c r="II14" s="246"/>
      <c r="IJ14" s="235"/>
      <c r="IK14" s="246"/>
      <c r="IL14" s="246"/>
      <c r="IM14" s="246"/>
      <c r="IN14" s="246"/>
      <c r="IO14" s="246"/>
      <c r="IP14" s="246"/>
      <c r="IQ14" s="246"/>
      <c r="IR14" s="246"/>
      <c r="IS14" s="246"/>
      <c r="IT14" s="246"/>
      <c r="IU14" s="246"/>
      <c r="IV14" s="246"/>
      <c r="IW14" s="246"/>
      <c r="IX14" s="246"/>
      <c r="IY14" s="246"/>
      <c r="IZ14" s="246"/>
      <c r="JA14" s="246"/>
      <c r="JB14" s="246"/>
      <c r="JC14" s="246"/>
      <c r="JD14" s="246"/>
      <c r="JE14" s="246"/>
      <c r="JF14" s="246"/>
      <c r="JG14" s="246"/>
      <c r="JH14" s="246"/>
      <c r="JI14" s="246"/>
      <c r="JJ14" s="246"/>
      <c r="JK14" s="246"/>
      <c r="JL14" s="246"/>
      <c r="JM14" s="246"/>
      <c r="JN14" s="235"/>
      <c r="JO14" s="246"/>
      <c r="JP14" s="246"/>
      <c r="JQ14" s="246"/>
      <c r="JR14" s="246"/>
      <c r="JS14" s="246"/>
      <c r="JT14" s="246"/>
      <c r="JU14" s="246"/>
      <c r="JV14" s="246"/>
      <c r="JW14" s="246"/>
      <c r="JX14" s="246"/>
      <c r="JY14" s="246"/>
      <c r="JZ14" s="246"/>
      <c r="KA14" s="246"/>
      <c r="KB14" s="246"/>
      <c r="KC14" s="246"/>
      <c r="KD14" s="246"/>
      <c r="KE14" s="246"/>
      <c r="KF14" s="246"/>
      <c r="KG14" s="246"/>
      <c r="KH14" s="246"/>
      <c r="KI14" s="246"/>
      <c r="KJ14" s="246"/>
      <c r="KK14" s="246"/>
      <c r="KL14" s="246"/>
      <c r="KM14" s="246"/>
      <c r="KN14" s="246"/>
      <c r="KO14" s="246"/>
      <c r="KP14" s="246"/>
      <c r="KQ14" s="246"/>
      <c r="KR14" s="246"/>
      <c r="KS14" s="235"/>
      <c r="KT14" s="246"/>
      <c r="KU14" s="246"/>
      <c r="KV14" s="246"/>
      <c r="KW14" s="246"/>
      <c r="KX14" s="246"/>
      <c r="KY14" s="246"/>
      <c r="KZ14" s="246"/>
      <c r="LA14" s="246"/>
      <c r="LB14" s="246"/>
      <c r="LC14" s="246"/>
      <c r="LD14" s="246"/>
      <c r="LE14" s="246"/>
      <c r="LF14" s="246"/>
      <c r="LG14" s="246"/>
      <c r="LH14" s="246"/>
      <c r="LI14" s="246"/>
      <c r="LJ14" s="246"/>
      <c r="LK14" s="246"/>
      <c r="LL14" s="246"/>
      <c r="LM14" s="246"/>
      <c r="LN14" s="246"/>
      <c r="LO14" s="246"/>
      <c r="LP14" s="246"/>
      <c r="LQ14" s="246"/>
      <c r="LR14" s="246"/>
      <c r="LS14" s="246"/>
      <c r="LT14" s="246"/>
      <c r="LU14" s="246"/>
      <c r="LV14" s="246"/>
      <c r="LW14" s="235"/>
      <c r="LX14" s="246"/>
      <c r="LY14" s="246"/>
      <c r="LZ14" s="246"/>
      <c r="MA14" s="246"/>
      <c r="MB14" s="246"/>
      <c r="MC14" s="246"/>
      <c r="MD14" s="246"/>
      <c r="ME14" s="246"/>
      <c r="MF14" s="246"/>
      <c r="MG14" s="246"/>
      <c r="MH14" s="246"/>
      <c r="MI14" s="246"/>
      <c r="MJ14" s="246"/>
      <c r="MK14" s="246"/>
      <c r="ML14" s="246"/>
      <c r="MM14" s="246"/>
      <c r="MN14" s="246"/>
      <c r="MO14" s="246"/>
      <c r="MP14" s="246"/>
      <c r="MQ14" s="246"/>
      <c r="MR14" s="246"/>
      <c r="MS14" s="246"/>
      <c r="MT14" s="246"/>
      <c r="MU14" s="246"/>
      <c r="MV14" s="246"/>
      <c r="MW14" s="246"/>
      <c r="MX14" s="246"/>
      <c r="MY14" s="246"/>
      <c r="MZ14" s="246"/>
      <c r="NA14" s="246"/>
      <c r="NB14" s="235"/>
    </row>
    <row r="15" spans="1:366" s="233" customFormat="1" x14ac:dyDescent="0.25">
      <c r="A15" s="63" t="s">
        <v>102</v>
      </c>
      <c r="B15" s="240" t="b">
        <v>1</v>
      </c>
      <c r="C15" s="240" t="b">
        <v>1</v>
      </c>
      <c r="D15" s="240" t="b">
        <v>1</v>
      </c>
      <c r="E15" s="240" t="b">
        <v>1</v>
      </c>
      <c r="F15" s="240" t="b">
        <v>1</v>
      </c>
      <c r="G15" s="240" t="b">
        <v>1</v>
      </c>
      <c r="H15" s="240" t="b">
        <v>1</v>
      </c>
      <c r="I15" s="240" t="b">
        <v>1</v>
      </c>
      <c r="J15" s="240" t="b">
        <v>1</v>
      </c>
      <c r="K15" s="240" t="b">
        <v>1</v>
      </c>
      <c r="L15" s="240" t="b">
        <v>1</v>
      </c>
      <c r="M15" s="240" t="b">
        <v>1</v>
      </c>
      <c r="N15" s="240" t="b">
        <v>1</v>
      </c>
      <c r="O15" s="240" t="b">
        <v>1</v>
      </c>
      <c r="P15" s="240" t="b">
        <v>1</v>
      </c>
      <c r="Q15" s="240" t="b">
        <v>1</v>
      </c>
      <c r="R15" s="240" t="b">
        <v>1</v>
      </c>
      <c r="S15" s="240" t="b">
        <v>1</v>
      </c>
      <c r="T15" s="240" t="b">
        <v>1</v>
      </c>
      <c r="U15" s="240" t="b">
        <v>1</v>
      </c>
      <c r="V15" s="240" t="b">
        <v>0</v>
      </c>
      <c r="W15" s="240" t="b">
        <v>1</v>
      </c>
      <c r="X15" s="240" t="b">
        <v>1</v>
      </c>
      <c r="Y15" s="240" t="b">
        <v>1</v>
      </c>
      <c r="Z15" s="240" t="b">
        <v>1</v>
      </c>
      <c r="AA15" s="240" t="b">
        <v>1</v>
      </c>
      <c r="AB15" s="240" t="b">
        <v>1</v>
      </c>
      <c r="AC15" s="240" t="b">
        <v>0</v>
      </c>
      <c r="AD15" s="240" t="b">
        <v>0</v>
      </c>
      <c r="AE15" s="240" t="b">
        <v>1</v>
      </c>
      <c r="AF15" s="241" t="b">
        <v>1</v>
      </c>
      <c r="AG15" s="240" t="b">
        <v>0</v>
      </c>
      <c r="AH15" s="240" t="b">
        <v>1</v>
      </c>
      <c r="AI15" s="240" t="b">
        <v>0</v>
      </c>
      <c r="AJ15" s="240" t="b">
        <v>0</v>
      </c>
      <c r="AK15" s="240" t="b">
        <v>1</v>
      </c>
      <c r="AL15" s="240" t="b">
        <v>1</v>
      </c>
      <c r="AM15" s="240" t="b">
        <v>1</v>
      </c>
      <c r="AN15" s="240" t="b">
        <v>0</v>
      </c>
      <c r="AO15" s="240" t="b">
        <v>0</v>
      </c>
      <c r="AP15" s="240" t="b">
        <v>0</v>
      </c>
      <c r="AQ15" s="240" t="b">
        <v>0</v>
      </c>
      <c r="AR15" s="240" t="b">
        <v>0</v>
      </c>
      <c r="AS15" s="240" t="b">
        <v>0</v>
      </c>
      <c r="AT15" s="240" t="b">
        <v>1</v>
      </c>
      <c r="AU15" s="240" t="b">
        <v>1</v>
      </c>
      <c r="AV15" s="240" t="b">
        <v>1</v>
      </c>
      <c r="AW15" s="240" t="b">
        <v>0</v>
      </c>
      <c r="AX15" s="240" t="b">
        <v>0</v>
      </c>
      <c r="AY15" s="240"/>
      <c r="AZ15" s="240" t="b">
        <v>1</v>
      </c>
      <c r="BA15" s="240" t="b">
        <v>1</v>
      </c>
      <c r="BB15" s="240" t="b">
        <v>0</v>
      </c>
      <c r="BC15" s="240" t="b">
        <v>1</v>
      </c>
      <c r="BD15" s="240" t="b">
        <v>1</v>
      </c>
      <c r="BE15" s="240" t="b">
        <v>0</v>
      </c>
      <c r="BF15" s="240" t="b">
        <v>0</v>
      </c>
      <c r="BG15" s="240" t="b">
        <v>1</v>
      </c>
      <c r="BH15" s="241" t="b">
        <v>1</v>
      </c>
      <c r="BI15" s="240" t="b">
        <v>1</v>
      </c>
      <c r="BJ15" s="240" t="b">
        <v>1</v>
      </c>
      <c r="BK15" s="240" t="b">
        <v>1</v>
      </c>
      <c r="BL15" s="240" t="b">
        <v>0</v>
      </c>
      <c r="BM15" s="240" t="b">
        <v>1</v>
      </c>
      <c r="BN15" s="240" t="b">
        <v>0</v>
      </c>
      <c r="BO15" s="240" t="b">
        <v>1</v>
      </c>
      <c r="BP15" s="240" t="b">
        <v>1</v>
      </c>
      <c r="BQ15" s="240" t="b">
        <v>1</v>
      </c>
      <c r="BR15" s="240" t="b">
        <v>0</v>
      </c>
      <c r="BS15" s="240" t="b">
        <v>0</v>
      </c>
      <c r="BT15" s="240" t="b">
        <v>0</v>
      </c>
      <c r="BU15" s="240" t="b">
        <v>1</v>
      </c>
      <c r="BV15" s="240" t="b">
        <v>1</v>
      </c>
      <c r="BW15" s="240" t="b">
        <v>1</v>
      </c>
      <c r="BX15" s="240" t="b">
        <v>1</v>
      </c>
      <c r="BY15" s="240" t="b">
        <v>1</v>
      </c>
      <c r="BZ15" s="240" t="b">
        <v>0</v>
      </c>
      <c r="CA15" s="240" t="b">
        <v>1</v>
      </c>
      <c r="CB15" s="240" t="b">
        <v>1</v>
      </c>
      <c r="CC15" s="240" t="b">
        <v>1</v>
      </c>
      <c r="CD15" s="240" t="b">
        <v>1</v>
      </c>
      <c r="CE15" s="240" t="b">
        <v>1</v>
      </c>
      <c r="CF15" s="240" t="b">
        <v>0</v>
      </c>
      <c r="CG15" s="240" t="b">
        <v>0</v>
      </c>
      <c r="CH15" s="240" t="b">
        <v>0</v>
      </c>
      <c r="CI15" s="240" t="b">
        <v>1</v>
      </c>
      <c r="CJ15" s="240" t="b">
        <v>1</v>
      </c>
      <c r="CK15" s="240" t="b">
        <v>1</v>
      </c>
      <c r="CL15" s="240" t="b">
        <v>1</v>
      </c>
      <c r="CM15" s="241" t="b">
        <v>0</v>
      </c>
      <c r="CN15" s="240" t="b">
        <v>0</v>
      </c>
      <c r="CO15" s="240" t="b">
        <v>1</v>
      </c>
      <c r="CP15" s="240" t="b">
        <v>0</v>
      </c>
      <c r="CQ15" s="240" t="b">
        <v>1</v>
      </c>
      <c r="CR15" s="240" t="b">
        <v>1</v>
      </c>
      <c r="CS15" s="240" t="b">
        <v>1</v>
      </c>
      <c r="CT15" s="240" t="b">
        <v>1</v>
      </c>
      <c r="CU15" s="240" t="b">
        <v>1</v>
      </c>
      <c r="CV15" s="240" t="b">
        <v>0</v>
      </c>
      <c r="CW15" s="240" t="b">
        <v>1</v>
      </c>
      <c r="CX15" s="240" t="b">
        <v>1</v>
      </c>
      <c r="CY15" s="240" t="b">
        <v>1</v>
      </c>
      <c r="CZ15" s="240" t="b">
        <v>0</v>
      </c>
      <c r="DA15" s="240" t="b">
        <v>0</v>
      </c>
      <c r="DB15" s="240" t="b">
        <v>0</v>
      </c>
      <c r="DC15" s="240" t="b">
        <v>0</v>
      </c>
      <c r="DD15" s="240" t="b">
        <v>1</v>
      </c>
      <c r="DE15" s="240" t="b">
        <v>1</v>
      </c>
      <c r="DF15" s="240" t="b">
        <v>0</v>
      </c>
      <c r="DG15" s="240" t="b">
        <v>0</v>
      </c>
      <c r="DH15" s="240" t="b">
        <v>0</v>
      </c>
      <c r="DI15" s="240" t="b">
        <v>0</v>
      </c>
      <c r="DJ15" s="240" t="b">
        <v>0</v>
      </c>
      <c r="DK15" s="240" t="b">
        <v>0</v>
      </c>
      <c r="DL15" s="240" t="b">
        <v>0</v>
      </c>
      <c r="DM15" s="240" t="b">
        <v>0</v>
      </c>
      <c r="DN15" s="240" t="b">
        <v>0</v>
      </c>
      <c r="DO15" s="240" t="b">
        <v>0</v>
      </c>
      <c r="DP15" s="240" t="b">
        <v>0</v>
      </c>
      <c r="DQ15" s="241" t="b">
        <v>0</v>
      </c>
      <c r="DR15" s="240" t="b">
        <v>1</v>
      </c>
      <c r="DS15" s="240" t="b">
        <v>0</v>
      </c>
      <c r="DT15" s="240" t="b">
        <v>0</v>
      </c>
      <c r="DU15" s="240" t="b">
        <v>0</v>
      </c>
      <c r="DV15" s="240" t="b">
        <v>0</v>
      </c>
      <c r="DW15" s="240" t="b">
        <v>0</v>
      </c>
      <c r="DX15" s="240" t="b">
        <v>0</v>
      </c>
      <c r="DY15" s="240" t="b">
        <v>0</v>
      </c>
      <c r="DZ15" s="240" t="b">
        <v>0</v>
      </c>
      <c r="EA15" s="240" t="b">
        <v>0</v>
      </c>
      <c r="EB15" s="240" t="b">
        <v>0</v>
      </c>
      <c r="EC15" s="240" t="b">
        <v>0</v>
      </c>
      <c r="ED15" s="353" t="b">
        <v>0</v>
      </c>
      <c r="EE15" s="353" t="b">
        <v>0</v>
      </c>
      <c r="EF15" s="353" t="b">
        <v>0</v>
      </c>
      <c r="EG15" s="353" t="b">
        <v>0</v>
      </c>
      <c r="EH15" s="353" t="b">
        <v>0</v>
      </c>
      <c r="EI15" s="353" t="b">
        <v>0</v>
      </c>
      <c r="EJ15" s="353" t="b">
        <v>0</v>
      </c>
      <c r="EK15" s="353" t="b">
        <v>0</v>
      </c>
      <c r="EL15" s="353" t="b">
        <v>0</v>
      </c>
      <c r="EM15" s="353" t="b">
        <v>0</v>
      </c>
      <c r="EN15" s="353" t="b">
        <v>0</v>
      </c>
      <c r="EO15" s="353" t="b">
        <v>0</v>
      </c>
      <c r="EP15" s="353" t="b">
        <v>0</v>
      </c>
      <c r="EQ15" s="353" t="b">
        <v>0</v>
      </c>
      <c r="ER15" s="353" t="b">
        <v>0</v>
      </c>
      <c r="ES15" s="353" t="b">
        <v>0</v>
      </c>
      <c r="ET15" s="353" t="b">
        <v>0</v>
      </c>
      <c r="EU15" s="353" t="b">
        <v>0</v>
      </c>
      <c r="EV15" s="354" t="b">
        <v>0</v>
      </c>
      <c r="EW15" s="240" t="b">
        <v>0</v>
      </c>
      <c r="EX15" s="240" t="b">
        <v>0</v>
      </c>
      <c r="EY15" s="240" t="b">
        <v>0</v>
      </c>
      <c r="EZ15" s="240" t="b">
        <v>0</v>
      </c>
      <c r="FA15" s="240" t="b">
        <v>1</v>
      </c>
      <c r="FB15" s="240" t="b">
        <v>0</v>
      </c>
      <c r="FC15" s="240" t="b">
        <v>0</v>
      </c>
      <c r="FD15" s="240" t="b">
        <v>0</v>
      </c>
      <c r="FE15" s="240" t="b">
        <v>0</v>
      </c>
      <c r="FF15" s="240" t="b">
        <v>1</v>
      </c>
      <c r="FG15" s="240" t="b">
        <v>0</v>
      </c>
      <c r="FH15" s="240" t="b">
        <v>1</v>
      </c>
      <c r="FI15" s="240" t="b">
        <v>1</v>
      </c>
      <c r="FJ15" s="240" t="b">
        <v>1</v>
      </c>
      <c r="FK15" s="240" t="b">
        <v>1</v>
      </c>
      <c r="FL15" s="240" t="b">
        <v>0</v>
      </c>
      <c r="FM15" s="240" t="b">
        <v>0</v>
      </c>
      <c r="FN15" s="240" t="b">
        <v>1</v>
      </c>
      <c r="FO15" s="240" t="b">
        <v>0</v>
      </c>
      <c r="FP15" s="240" t="b">
        <v>1</v>
      </c>
      <c r="FQ15" s="240" t="b">
        <v>1</v>
      </c>
      <c r="FR15" s="240" t="b">
        <v>0</v>
      </c>
      <c r="FS15" s="240" t="b">
        <v>0</v>
      </c>
      <c r="FT15" s="240" t="b">
        <v>0</v>
      </c>
      <c r="FU15" s="240" t="b">
        <v>0</v>
      </c>
      <c r="FV15" s="240" t="b">
        <v>1</v>
      </c>
      <c r="FW15" s="240" t="b">
        <v>0</v>
      </c>
      <c r="FX15" s="240" t="b">
        <v>0</v>
      </c>
      <c r="FY15" s="240" t="b">
        <v>0</v>
      </c>
      <c r="FZ15" s="241" t="b">
        <v>1</v>
      </c>
      <c r="GA15" s="240" t="b">
        <v>0</v>
      </c>
      <c r="GB15" s="240" t="b">
        <v>1</v>
      </c>
      <c r="GC15" s="240" t="b">
        <v>0</v>
      </c>
      <c r="GD15" s="240" t="b">
        <v>0</v>
      </c>
      <c r="GE15" s="240" t="b">
        <v>0</v>
      </c>
      <c r="GF15" s="240" t="b">
        <v>1</v>
      </c>
      <c r="GG15" s="240" t="b">
        <v>1</v>
      </c>
      <c r="GH15" s="240" t="b">
        <v>0</v>
      </c>
      <c r="GI15" s="240" t="b">
        <v>1</v>
      </c>
      <c r="GJ15" s="240" t="b">
        <v>1</v>
      </c>
      <c r="GK15" s="240" t="b">
        <v>0</v>
      </c>
      <c r="GL15" s="240" t="b">
        <v>1</v>
      </c>
      <c r="GM15" s="240" t="b">
        <v>0</v>
      </c>
      <c r="GN15" s="240" t="b">
        <v>0</v>
      </c>
      <c r="GO15" s="240" t="b">
        <v>0</v>
      </c>
      <c r="GP15" s="240" t="b">
        <v>0</v>
      </c>
      <c r="GQ15" s="240" t="b">
        <v>0</v>
      </c>
      <c r="GR15" s="240" t="b">
        <v>1</v>
      </c>
      <c r="GS15" s="240" t="b">
        <v>1</v>
      </c>
      <c r="GT15" s="240" t="b">
        <v>1</v>
      </c>
      <c r="GU15" s="240" t="b">
        <v>1</v>
      </c>
      <c r="GV15" s="240" t="b">
        <v>0</v>
      </c>
      <c r="GW15" s="240" t="b">
        <v>1</v>
      </c>
      <c r="GX15" s="240" t="b">
        <v>0</v>
      </c>
      <c r="GY15" s="240" t="b">
        <v>0</v>
      </c>
      <c r="GZ15" s="240" t="b">
        <v>0</v>
      </c>
      <c r="HA15" s="240" t="b">
        <v>1</v>
      </c>
      <c r="HB15" s="240" t="b">
        <v>1</v>
      </c>
      <c r="HC15" s="240" t="b">
        <v>0</v>
      </c>
      <c r="HD15" s="240" t="b">
        <v>0</v>
      </c>
      <c r="HE15" s="241" t="b">
        <v>0</v>
      </c>
      <c r="HF15" s="240" t="b">
        <v>0</v>
      </c>
      <c r="HG15" s="240" t="b">
        <v>0</v>
      </c>
      <c r="HH15" s="240" t="b">
        <v>0</v>
      </c>
      <c r="HI15" s="240" t="b">
        <v>0</v>
      </c>
      <c r="HJ15" s="240" t="b">
        <v>0</v>
      </c>
      <c r="HK15" s="240" t="b">
        <v>0</v>
      </c>
      <c r="HL15" s="240" t="b">
        <v>0</v>
      </c>
      <c r="HM15" s="240" t="b">
        <v>0</v>
      </c>
      <c r="HN15" s="240" t="b">
        <v>0</v>
      </c>
      <c r="HO15" s="240" t="b">
        <v>0</v>
      </c>
      <c r="HP15" s="240" t="b">
        <v>0</v>
      </c>
      <c r="HQ15" s="240" t="b">
        <v>0</v>
      </c>
      <c r="HR15" s="240" t="b">
        <v>0</v>
      </c>
      <c r="HS15" s="240" t="b">
        <v>0</v>
      </c>
      <c r="HT15" s="240" t="b">
        <v>0</v>
      </c>
      <c r="HU15" s="240" t="b">
        <v>0</v>
      </c>
      <c r="HV15" s="240" t="b">
        <v>0</v>
      </c>
      <c r="HW15" s="240" t="b">
        <v>0</v>
      </c>
      <c r="HX15" s="240" t="b">
        <v>0</v>
      </c>
      <c r="HY15" s="240" t="b">
        <v>0</v>
      </c>
      <c r="HZ15" s="240" t="b">
        <v>0</v>
      </c>
      <c r="IA15" s="240" t="b">
        <v>0</v>
      </c>
      <c r="IB15" s="240" t="b">
        <v>0</v>
      </c>
      <c r="IC15" s="240" t="b">
        <v>0</v>
      </c>
      <c r="ID15" s="240" t="b">
        <v>0</v>
      </c>
      <c r="IE15" s="240" t="b">
        <v>0</v>
      </c>
      <c r="IF15" s="240" t="b">
        <v>0</v>
      </c>
      <c r="IG15" s="240" t="b">
        <v>0</v>
      </c>
      <c r="IH15" s="240" t="b">
        <v>0</v>
      </c>
      <c r="II15" s="240" t="b">
        <v>0</v>
      </c>
      <c r="IJ15" s="241" t="b">
        <v>0</v>
      </c>
      <c r="IK15" s="240" t="b">
        <v>0</v>
      </c>
      <c r="IL15" s="240" t="b">
        <v>0</v>
      </c>
      <c r="IM15" s="240" t="b">
        <v>0</v>
      </c>
      <c r="IN15" s="240" t="b">
        <v>0</v>
      </c>
      <c r="IO15" s="240" t="b">
        <v>0</v>
      </c>
      <c r="IP15" s="240" t="b">
        <v>0</v>
      </c>
      <c r="IQ15" s="240" t="b">
        <v>0</v>
      </c>
      <c r="IR15" s="240" t="b">
        <v>0</v>
      </c>
      <c r="IS15" s="240" t="b">
        <v>0</v>
      </c>
      <c r="IT15" s="240" t="b">
        <v>0</v>
      </c>
      <c r="IU15" s="240" t="b">
        <v>0</v>
      </c>
      <c r="IV15" s="240" t="b">
        <v>0</v>
      </c>
      <c r="IW15" s="240" t="b">
        <v>0</v>
      </c>
      <c r="IX15" s="240" t="b">
        <v>1</v>
      </c>
      <c r="IY15" s="240" t="b">
        <v>0</v>
      </c>
      <c r="IZ15" s="240" t="b">
        <v>0</v>
      </c>
      <c r="JA15" s="240" t="b">
        <v>0</v>
      </c>
      <c r="JB15" s="240" t="b">
        <v>0</v>
      </c>
      <c r="JC15" s="240" t="b">
        <v>0</v>
      </c>
      <c r="JD15" s="240" t="b">
        <v>0</v>
      </c>
      <c r="JE15" s="240" t="b">
        <v>0</v>
      </c>
      <c r="JF15" s="240" t="b">
        <v>0</v>
      </c>
      <c r="JG15" s="240" t="b">
        <v>0</v>
      </c>
      <c r="JH15" s="240" t="b">
        <v>0</v>
      </c>
      <c r="JI15" s="240" t="b">
        <v>0</v>
      </c>
      <c r="JJ15" s="240" t="b">
        <v>0</v>
      </c>
      <c r="JK15" s="240" t="b">
        <v>0</v>
      </c>
      <c r="JL15" s="240" t="b">
        <v>0</v>
      </c>
      <c r="JM15" s="240" t="b">
        <v>0</v>
      </c>
      <c r="JN15" s="241" t="b">
        <v>0</v>
      </c>
      <c r="JO15" s="240" t="b">
        <v>0</v>
      </c>
      <c r="JP15" s="240" t="b">
        <v>1</v>
      </c>
      <c r="JQ15" s="240" t="b">
        <v>1</v>
      </c>
      <c r="JR15" s="240" t="b">
        <v>0</v>
      </c>
      <c r="JS15" s="240" t="b">
        <v>0</v>
      </c>
      <c r="JT15" s="240" t="b">
        <v>0</v>
      </c>
      <c r="JU15" s="240" t="b">
        <v>0</v>
      </c>
      <c r="JV15" s="240" t="b">
        <v>0</v>
      </c>
      <c r="JW15" s="240" t="b">
        <v>0</v>
      </c>
      <c r="JX15" s="240" t="b">
        <v>0</v>
      </c>
      <c r="JY15" s="240" t="b">
        <v>0</v>
      </c>
      <c r="JZ15" s="240" t="b">
        <v>0</v>
      </c>
      <c r="KA15" s="240" t="b">
        <v>0</v>
      </c>
      <c r="KB15" s="240" t="b">
        <v>0</v>
      </c>
      <c r="KC15" s="240" t="b">
        <v>0</v>
      </c>
      <c r="KD15" s="240" t="b">
        <v>0</v>
      </c>
      <c r="KE15" s="240" t="b">
        <v>0</v>
      </c>
      <c r="KF15" s="240" t="b">
        <v>0</v>
      </c>
      <c r="KG15" s="240" t="b">
        <v>0</v>
      </c>
      <c r="KH15" s="240" t="b">
        <v>0</v>
      </c>
      <c r="KI15" s="240" t="b">
        <v>0</v>
      </c>
      <c r="KJ15" s="240" t="b">
        <v>0</v>
      </c>
      <c r="KK15" s="240" t="b">
        <v>0</v>
      </c>
      <c r="KL15" s="240" t="b">
        <v>0</v>
      </c>
      <c r="KM15" s="240" t="b">
        <v>0</v>
      </c>
      <c r="KN15" s="240" t="b">
        <v>0</v>
      </c>
      <c r="KO15" s="240" t="b">
        <v>0</v>
      </c>
      <c r="KP15" s="240" t="b">
        <v>0</v>
      </c>
      <c r="KQ15" s="240" t="b">
        <v>0</v>
      </c>
      <c r="KR15" s="240" t="b">
        <v>0</v>
      </c>
      <c r="KS15" s="241" t="b">
        <v>0</v>
      </c>
      <c r="KT15" s="240" t="b">
        <v>0</v>
      </c>
      <c r="KU15" s="240" t="b">
        <v>0</v>
      </c>
      <c r="KV15" s="240" t="b">
        <v>0</v>
      </c>
      <c r="KW15" s="240" t="b">
        <v>0</v>
      </c>
      <c r="KX15" s="240" t="b">
        <v>0</v>
      </c>
      <c r="KY15" s="240" t="b">
        <v>0</v>
      </c>
      <c r="KZ15" s="240" t="b">
        <v>0</v>
      </c>
      <c r="LA15" s="240" t="b">
        <v>0</v>
      </c>
      <c r="LB15" s="240" t="b">
        <v>0</v>
      </c>
      <c r="LC15" s="240" t="b">
        <v>0</v>
      </c>
      <c r="LD15" s="240" t="b">
        <v>0</v>
      </c>
      <c r="LE15" s="240" t="b">
        <v>0</v>
      </c>
      <c r="LF15" s="240" t="b">
        <v>0</v>
      </c>
      <c r="LG15" s="240" t="b">
        <v>0</v>
      </c>
      <c r="LH15" s="240" t="b">
        <v>0</v>
      </c>
      <c r="LI15" s="240" t="b">
        <v>0</v>
      </c>
      <c r="LJ15" s="240" t="b">
        <v>0</v>
      </c>
      <c r="LK15" s="240" t="b">
        <v>0</v>
      </c>
      <c r="LL15" s="240" t="b">
        <v>0</v>
      </c>
      <c r="LM15" s="240" t="b">
        <v>0</v>
      </c>
      <c r="LN15" s="240" t="b">
        <v>0</v>
      </c>
      <c r="LO15" s="240" t="b">
        <v>0</v>
      </c>
      <c r="LP15" s="240" t="b">
        <v>0</v>
      </c>
      <c r="LQ15" s="240" t="b">
        <v>0</v>
      </c>
      <c r="LR15" s="240" t="b">
        <v>0</v>
      </c>
      <c r="LS15" s="240" t="b">
        <v>0</v>
      </c>
      <c r="LT15" s="240" t="b">
        <v>0</v>
      </c>
      <c r="LU15" s="240" t="b">
        <v>0</v>
      </c>
      <c r="LV15" s="240" t="b">
        <v>0</v>
      </c>
      <c r="LW15" s="241" t="b">
        <v>0</v>
      </c>
      <c r="LX15" s="240" t="b">
        <v>0</v>
      </c>
      <c r="LY15" s="240" t="b">
        <v>0</v>
      </c>
      <c r="LZ15" s="240" t="b">
        <v>0</v>
      </c>
      <c r="MA15" s="240" t="b">
        <v>0</v>
      </c>
      <c r="MB15" s="240" t="b">
        <v>0</v>
      </c>
      <c r="MC15" s="240" t="b">
        <v>0</v>
      </c>
      <c r="MD15" s="240" t="b">
        <v>0</v>
      </c>
      <c r="ME15" s="240" t="b">
        <v>0</v>
      </c>
      <c r="MF15" s="240" t="b">
        <v>0</v>
      </c>
      <c r="MG15" s="240" t="b">
        <v>0</v>
      </c>
      <c r="MH15" s="240" t="b">
        <v>0</v>
      </c>
      <c r="MI15" s="240" t="b">
        <v>0</v>
      </c>
      <c r="MJ15" s="240" t="b">
        <v>0</v>
      </c>
      <c r="MK15" s="240" t="b">
        <v>0</v>
      </c>
      <c r="ML15" s="240" t="b">
        <v>0</v>
      </c>
      <c r="MM15" s="240" t="b">
        <v>0</v>
      </c>
      <c r="MN15" s="240" t="b">
        <v>0</v>
      </c>
      <c r="MO15" s="240" t="b">
        <v>0</v>
      </c>
      <c r="MP15" s="240" t="b">
        <v>0</v>
      </c>
      <c r="MQ15" s="240" t="b">
        <v>0</v>
      </c>
      <c r="MR15" s="240" t="b">
        <v>0</v>
      </c>
      <c r="MS15" s="240" t="b">
        <v>0</v>
      </c>
      <c r="MT15" s="240" t="b">
        <v>0</v>
      </c>
      <c r="MU15" s="240" t="b">
        <v>0</v>
      </c>
      <c r="MV15" s="240" t="b">
        <v>0</v>
      </c>
      <c r="MW15" s="240" t="b">
        <v>0</v>
      </c>
      <c r="MX15" s="240" t="b">
        <v>0</v>
      </c>
      <c r="MY15" s="240" t="b">
        <v>0</v>
      </c>
      <c r="MZ15" s="240" t="b">
        <v>0</v>
      </c>
      <c r="NA15" s="240" t="b">
        <v>0</v>
      </c>
      <c r="NB15" s="241" t="b">
        <v>0</v>
      </c>
    </row>
    <row r="16" spans="1:366" s="233" customFormat="1" x14ac:dyDescent="0.25">
      <c r="A16" s="270" t="s">
        <v>103</v>
      </c>
      <c r="B16" s="240" t="b">
        <v>1</v>
      </c>
      <c r="C16" s="240" t="b">
        <v>1</v>
      </c>
      <c r="D16" s="240" t="b">
        <v>1</v>
      </c>
      <c r="E16" s="240" t="b">
        <v>1</v>
      </c>
      <c r="F16" s="240" t="b">
        <v>1</v>
      </c>
      <c r="G16" s="240" t="b">
        <v>1</v>
      </c>
      <c r="H16" s="240" t="b">
        <v>1</v>
      </c>
      <c r="I16" s="240" t="b">
        <v>1</v>
      </c>
      <c r="J16" s="240" t="b">
        <v>1</v>
      </c>
      <c r="K16" s="240" t="b">
        <v>1</v>
      </c>
      <c r="L16" s="240" t="b">
        <v>1</v>
      </c>
      <c r="M16" s="240" t="b">
        <v>1</v>
      </c>
      <c r="N16" s="240" t="b">
        <v>1</v>
      </c>
      <c r="O16" s="240" t="b">
        <v>1</v>
      </c>
      <c r="P16" s="240" t="b">
        <v>1</v>
      </c>
      <c r="Q16" s="240" t="b">
        <v>1</v>
      </c>
      <c r="R16" s="240" t="b">
        <v>1</v>
      </c>
      <c r="S16" s="240" t="b">
        <v>1</v>
      </c>
      <c r="T16" s="240" t="b">
        <v>1</v>
      </c>
      <c r="U16" s="240" t="b">
        <v>1</v>
      </c>
      <c r="V16" s="240" t="b">
        <v>1</v>
      </c>
      <c r="W16" s="240" t="b">
        <v>1</v>
      </c>
      <c r="X16" s="240" t="b">
        <v>1</v>
      </c>
      <c r="Y16" s="240" t="b">
        <v>1</v>
      </c>
      <c r="Z16" s="240" t="b">
        <v>1</v>
      </c>
      <c r="AA16" s="240" t="b">
        <v>1</v>
      </c>
      <c r="AB16" s="240" t="b">
        <v>1</v>
      </c>
      <c r="AC16" s="240" t="b">
        <v>0</v>
      </c>
      <c r="AD16" s="240" t="b">
        <v>0</v>
      </c>
      <c r="AE16" s="240" t="b">
        <v>1</v>
      </c>
      <c r="AF16" s="241" t="b">
        <v>1</v>
      </c>
      <c r="AG16" s="240" t="b">
        <v>0</v>
      </c>
      <c r="AH16" s="240" t="b">
        <v>1</v>
      </c>
      <c r="AI16" s="240" t="b">
        <v>1</v>
      </c>
      <c r="AJ16" s="240" t="b">
        <v>1</v>
      </c>
      <c r="AK16" s="240" t="b">
        <v>1</v>
      </c>
      <c r="AL16" s="240" t="b">
        <v>1</v>
      </c>
      <c r="AM16" s="240" t="b">
        <v>1</v>
      </c>
      <c r="AN16" s="240" t="b">
        <v>0</v>
      </c>
      <c r="AO16" s="240" t="b">
        <v>1</v>
      </c>
      <c r="AP16" s="240" t="b">
        <v>0</v>
      </c>
      <c r="AQ16" s="240" t="b">
        <v>0</v>
      </c>
      <c r="AR16" s="240" t="b">
        <v>0</v>
      </c>
      <c r="AS16" s="240" t="b">
        <v>0</v>
      </c>
      <c r="AT16" s="240" t="b">
        <v>1</v>
      </c>
      <c r="AU16" s="240" t="b">
        <v>1</v>
      </c>
      <c r="AV16" s="240" t="b">
        <v>1</v>
      </c>
      <c r="AW16" s="240" t="b">
        <v>1</v>
      </c>
      <c r="AX16" s="240" t="b">
        <v>0</v>
      </c>
      <c r="AY16" s="240" t="b">
        <v>0</v>
      </c>
      <c r="AZ16" s="240" t="b">
        <v>1</v>
      </c>
      <c r="BA16" s="240" t="b">
        <v>1</v>
      </c>
      <c r="BB16" s="240" t="b">
        <v>1</v>
      </c>
      <c r="BC16" s="240" t="b">
        <v>1</v>
      </c>
      <c r="BD16" s="240" t="b">
        <v>0</v>
      </c>
      <c r="BE16" s="240" t="b">
        <v>1</v>
      </c>
      <c r="BF16" s="240" t="b">
        <v>0</v>
      </c>
      <c r="BG16" s="240" t="b">
        <v>1</v>
      </c>
      <c r="BH16" s="241" t="b">
        <v>1</v>
      </c>
      <c r="BI16" s="240" t="b">
        <v>1</v>
      </c>
      <c r="BJ16" s="240" t="b">
        <v>1</v>
      </c>
      <c r="BK16" s="240" t="b">
        <v>1</v>
      </c>
      <c r="BL16" s="240" t="b">
        <v>1</v>
      </c>
      <c r="BM16" s="240" t="b">
        <v>1</v>
      </c>
      <c r="BN16" s="240" t="b">
        <v>1</v>
      </c>
      <c r="BO16" s="240" t="b">
        <v>1</v>
      </c>
      <c r="BP16" s="240" t="b">
        <v>1</v>
      </c>
      <c r="BQ16" s="240" t="b">
        <v>1</v>
      </c>
      <c r="BR16" s="240" t="b">
        <v>1</v>
      </c>
      <c r="BS16" s="240" t="b">
        <v>1</v>
      </c>
      <c r="BT16" s="240" t="b">
        <v>0</v>
      </c>
      <c r="BU16" s="240" t="b">
        <v>1</v>
      </c>
      <c r="BV16" s="240" t="b">
        <v>1</v>
      </c>
      <c r="BW16" s="240" t="b">
        <v>1</v>
      </c>
      <c r="BX16" s="240" t="b">
        <v>1</v>
      </c>
      <c r="BY16" s="240" t="b">
        <v>1</v>
      </c>
      <c r="BZ16" s="240" t="b">
        <v>1</v>
      </c>
      <c r="CA16" s="240" t="b">
        <v>1</v>
      </c>
      <c r="CB16" s="240" t="b">
        <v>1</v>
      </c>
      <c r="CC16" s="240" t="b">
        <v>1</v>
      </c>
      <c r="CD16" s="240" t="b">
        <v>1</v>
      </c>
      <c r="CE16" s="240" t="b">
        <v>1</v>
      </c>
      <c r="CF16" s="240" t="b">
        <v>1</v>
      </c>
      <c r="CG16" s="240" t="b">
        <v>0</v>
      </c>
      <c r="CH16" s="240" t="b">
        <v>0</v>
      </c>
      <c r="CI16" s="240" t="b">
        <v>1</v>
      </c>
      <c r="CJ16" s="240" t="b">
        <v>1</v>
      </c>
      <c r="CK16" s="240" t="b">
        <v>1</v>
      </c>
      <c r="CL16" s="240" t="b">
        <v>1</v>
      </c>
      <c r="CM16" s="241" t="b">
        <v>1</v>
      </c>
      <c r="CN16" s="240" t="b">
        <v>1</v>
      </c>
      <c r="CO16" s="240" t="b">
        <v>1</v>
      </c>
      <c r="CP16" s="240" t="b">
        <v>1</v>
      </c>
      <c r="CQ16" s="240" t="b">
        <v>1</v>
      </c>
      <c r="CR16" s="240" t="b">
        <v>1</v>
      </c>
      <c r="CS16" s="240" t="b">
        <v>1</v>
      </c>
      <c r="CT16" s="240" t="b">
        <v>1</v>
      </c>
      <c r="CU16" s="240" t="b">
        <v>1</v>
      </c>
      <c r="CV16" s="240" t="b">
        <v>0</v>
      </c>
      <c r="CW16" s="240" t="b">
        <v>1</v>
      </c>
      <c r="CX16" s="240" t="b">
        <v>1</v>
      </c>
      <c r="CY16" s="240" t="b">
        <v>1</v>
      </c>
      <c r="CZ16" s="240" t="b">
        <v>1</v>
      </c>
      <c r="DA16" s="240" t="b">
        <v>0</v>
      </c>
      <c r="DB16" s="240" t="b">
        <v>0</v>
      </c>
      <c r="DC16" s="240" t="b">
        <v>0</v>
      </c>
      <c r="DD16" s="240" t="b">
        <v>0</v>
      </c>
      <c r="DE16" s="240" t="b">
        <v>0</v>
      </c>
      <c r="DF16" s="240" t="b">
        <v>0</v>
      </c>
      <c r="DG16" s="240" t="b">
        <v>0</v>
      </c>
      <c r="DH16" s="240" t="b">
        <v>0</v>
      </c>
      <c r="DI16" s="240" t="b">
        <v>0</v>
      </c>
      <c r="DJ16" s="240" t="b">
        <v>0</v>
      </c>
      <c r="DK16" s="240" t="b">
        <v>0</v>
      </c>
      <c r="DL16" s="240" t="b">
        <v>0</v>
      </c>
      <c r="DM16" s="240" t="b">
        <v>0</v>
      </c>
      <c r="DN16" s="240" t="b">
        <v>1</v>
      </c>
      <c r="DO16" s="240" t="b">
        <v>1</v>
      </c>
      <c r="DP16" s="240" t="b">
        <v>0</v>
      </c>
      <c r="DQ16" s="241" t="b">
        <v>0</v>
      </c>
      <c r="DR16" s="240" t="b">
        <v>0</v>
      </c>
      <c r="DS16" s="240" t="b">
        <v>0</v>
      </c>
      <c r="DT16" s="240" t="b">
        <v>1</v>
      </c>
      <c r="DU16" s="240" t="b">
        <v>0</v>
      </c>
      <c r="DV16" s="240" t="b">
        <v>0</v>
      </c>
      <c r="DW16" s="240" t="b">
        <v>1</v>
      </c>
      <c r="DX16" s="240" t="b">
        <v>0</v>
      </c>
      <c r="DY16" s="240" t="b">
        <v>0</v>
      </c>
      <c r="DZ16" s="240" t="b">
        <v>0</v>
      </c>
      <c r="EA16" s="240" t="b">
        <v>0</v>
      </c>
      <c r="EB16" s="240" t="b">
        <v>0</v>
      </c>
      <c r="EC16" s="240" t="b">
        <v>0</v>
      </c>
      <c r="ED16" s="353" t="b">
        <v>0</v>
      </c>
      <c r="EE16" s="353" t="b">
        <v>0</v>
      </c>
      <c r="EF16" s="353" t="b">
        <v>0</v>
      </c>
      <c r="EG16" s="353" t="b">
        <v>0</v>
      </c>
      <c r="EH16" s="353" t="b">
        <v>0</v>
      </c>
      <c r="EI16" s="353" t="b">
        <v>0</v>
      </c>
      <c r="EJ16" s="353" t="b">
        <v>0</v>
      </c>
      <c r="EK16" s="353" t="b">
        <v>0</v>
      </c>
      <c r="EL16" s="353" t="b">
        <v>0</v>
      </c>
      <c r="EM16" s="353" t="b">
        <v>0</v>
      </c>
      <c r="EN16" s="353" t="b">
        <v>0</v>
      </c>
      <c r="EO16" s="353" t="b">
        <v>0</v>
      </c>
      <c r="EP16" s="353" t="b">
        <v>0</v>
      </c>
      <c r="EQ16" s="353" t="b">
        <v>0</v>
      </c>
      <c r="ER16" s="353" t="b">
        <v>0</v>
      </c>
      <c r="ES16" s="353" t="b">
        <v>0</v>
      </c>
      <c r="ET16" s="353" t="b">
        <v>0</v>
      </c>
      <c r="EU16" s="353" t="b">
        <v>0</v>
      </c>
      <c r="EV16" s="354" t="b">
        <v>0</v>
      </c>
      <c r="EW16" s="240" t="b">
        <v>0</v>
      </c>
      <c r="EX16" s="240" t="b">
        <v>0</v>
      </c>
      <c r="EY16" s="240" t="b">
        <v>0</v>
      </c>
      <c r="EZ16" s="240" t="b">
        <v>0</v>
      </c>
      <c r="FA16" s="240" t="b">
        <v>0</v>
      </c>
      <c r="FB16" s="240" t="b">
        <v>1</v>
      </c>
      <c r="FC16" s="240" t="b">
        <v>1</v>
      </c>
      <c r="FD16" s="240" t="b">
        <v>0</v>
      </c>
      <c r="FE16" s="240" t="b">
        <v>1</v>
      </c>
      <c r="FF16" s="240" t="b">
        <v>1</v>
      </c>
      <c r="FG16" s="240" t="b">
        <v>1</v>
      </c>
      <c r="FH16" s="240" t="b">
        <v>1</v>
      </c>
      <c r="FI16" s="240" t="b">
        <v>1</v>
      </c>
      <c r="FJ16" s="240" t="b">
        <v>0</v>
      </c>
      <c r="FK16" s="240" t="b">
        <v>0</v>
      </c>
      <c r="FL16" s="240" t="b">
        <v>1</v>
      </c>
      <c r="FM16" s="240" t="b">
        <v>0</v>
      </c>
      <c r="FN16" s="240" t="b">
        <v>1</v>
      </c>
      <c r="FO16" s="240" t="b">
        <v>0</v>
      </c>
      <c r="FP16" s="240" t="b">
        <v>1</v>
      </c>
      <c r="FQ16" s="240" t="b">
        <v>1</v>
      </c>
      <c r="FR16" s="240" t="b">
        <v>1</v>
      </c>
      <c r="FS16" s="240" t="b">
        <v>1</v>
      </c>
      <c r="FT16" s="240" t="b">
        <v>1</v>
      </c>
      <c r="FU16" s="240" t="b">
        <v>1</v>
      </c>
      <c r="FV16" s="240" t="b">
        <v>1</v>
      </c>
      <c r="FW16" s="240" t="b">
        <v>1</v>
      </c>
      <c r="FX16" s="240" t="b">
        <v>1</v>
      </c>
      <c r="FY16" s="240" t="b">
        <v>1</v>
      </c>
      <c r="FZ16" s="241" t="b">
        <v>1</v>
      </c>
      <c r="GA16" s="240" t="b">
        <v>1</v>
      </c>
      <c r="GB16" s="240" t="b">
        <v>1</v>
      </c>
      <c r="GC16" s="240" t="b">
        <v>1</v>
      </c>
      <c r="GD16" s="240" t="b">
        <v>0</v>
      </c>
      <c r="GE16" s="240" t="b">
        <v>0</v>
      </c>
      <c r="GF16" s="240" t="b">
        <v>0</v>
      </c>
      <c r="GG16" s="240" t="b">
        <v>1</v>
      </c>
      <c r="GH16" s="240" t="b">
        <v>1</v>
      </c>
      <c r="GI16" s="240" t="b">
        <v>1</v>
      </c>
      <c r="GJ16" s="240" t="b">
        <v>1</v>
      </c>
      <c r="GK16" s="240" t="b">
        <v>1</v>
      </c>
      <c r="GL16" s="240" t="b">
        <v>1</v>
      </c>
      <c r="GM16" s="240" t="b">
        <v>1</v>
      </c>
      <c r="GN16" s="240" t="b">
        <v>1</v>
      </c>
      <c r="GO16" s="240" t="b">
        <v>1</v>
      </c>
      <c r="GP16" s="240" t="b">
        <v>1</v>
      </c>
      <c r="GQ16" s="240" t="b">
        <v>1</v>
      </c>
      <c r="GR16" s="240" t="b">
        <v>1</v>
      </c>
      <c r="GS16" s="240" t="b">
        <v>1</v>
      </c>
      <c r="GT16" s="240" t="b">
        <v>1</v>
      </c>
      <c r="GU16" s="240" t="b">
        <v>1</v>
      </c>
      <c r="GV16" s="240" t="b">
        <v>1</v>
      </c>
      <c r="GW16" s="240" t="b">
        <v>1</v>
      </c>
      <c r="GX16" s="240" t="b">
        <v>1</v>
      </c>
      <c r="GY16" s="240" t="b">
        <v>1</v>
      </c>
      <c r="GZ16" s="240" t="b">
        <v>1</v>
      </c>
      <c r="HA16" s="240" t="b">
        <v>1</v>
      </c>
      <c r="HB16" s="240" t="b">
        <v>1</v>
      </c>
      <c r="HC16" s="240" t="b">
        <v>1</v>
      </c>
      <c r="HD16" s="240" t="b">
        <v>1</v>
      </c>
      <c r="HE16" s="241" t="b">
        <v>1</v>
      </c>
      <c r="HF16" s="240" t="b">
        <v>1</v>
      </c>
      <c r="HG16" s="240" t="b">
        <v>0</v>
      </c>
      <c r="HH16" s="240" t="b">
        <v>0</v>
      </c>
      <c r="HI16" s="240" t="b">
        <v>0</v>
      </c>
      <c r="HJ16" s="240" t="b">
        <v>0</v>
      </c>
      <c r="HK16" s="240" t="b">
        <v>0</v>
      </c>
      <c r="HL16" s="240" t="b">
        <v>0</v>
      </c>
      <c r="HM16" s="240" t="b">
        <v>0</v>
      </c>
      <c r="HN16" s="240" t="b">
        <v>0</v>
      </c>
      <c r="HO16" s="240" t="b">
        <v>0</v>
      </c>
      <c r="HP16" s="240" t="b">
        <v>0</v>
      </c>
      <c r="HQ16" s="240" t="b">
        <v>0</v>
      </c>
      <c r="HR16" s="240" t="b">
        <v>0</v>
      </c>
      <c r="HS16" s="240" t="b">
        <v>0</v>
      </c>
      <c r="HT16" s="240" t="b">
        <v>0</v>
      </c>
      <c r="HU16" s="240" t="b">
        <v>0</v>
      </c>
      <c r="HV16" s="240" t="b">
        <v>0</v>
      </c>
      <c r="HW16" s="240" t="b">
        <v>0</v>
      </c>
      <c r="HX16" s="240" t="b">
        <v>0</v>
      </c>
      <c r="HY16" s="240" t="b">
        <v>0</v>
      </c>
      <c r="HZ16" s="240" t="b">
        <v>0</v>
      </c>
      <c r="IA16" s="240" t="b">
        <v>0</v>
      </c>
      <c r="IB16" s="240" t="b">
        <v>0</v>
      </c>
      <c r="IC16" s="240" t="b">
        <v>0</v>
      </c>
      <c r="ID16" s="240" t="b">
        <v>0</v>
      </c>
      <c r="IE16" s="240" t="b">
        <v>0</v>
      </c>
      <c r="IF16" s="240" t="b">
        <v>0</v>
      </c>
      <c r="IG16" s="240" t="b">
        <v>0</v>
      </c>
      <c r="IH16" s="240" t="b">
        <v>0</v>
      </c>
      <c r="II16" s="240" t="b">
        <v>0</v>
      </c>
      <c r="IJ16" s="241" t="b">
        <v>0</v>
      </c>
      <c r="IK16" s="240" t="b">
        <v>0</v>
      </c>
      <c r="IL16" s="240" t="b">
        <v>0</v>
      </c>
      <c r="IM16" s="240" t="b">
        <v>0</v>
      </c>
      <c r="IN16" s="240" t="b">
        <v>0</v>
      </c>
      <c r="IO16" s="240" t="b">
        <v>0</v>
      </c>
      <c r="IP16" s="240" t="b">
        <v>0</v>
      </c>
      <c r="IQ16" s="240" t="b">
        <v>0</v>
      </c>
      <c r="IR16" s="240" t="b">
        <v>0</v>
      </c>
      <c r="IS16" s="240" t="b">
        <v>0</v>
      </c>
      <c r="IT16" s="240" t="b">
        <v>0</v>
      </c>
      <c r="IU16" s="240" t="b">
        <v>0</v>
      </c>
      <c r="IV16" s="240" t="b">
        <v>0</v>
      </c>
      <c r="IW16" s="240" t="b">
        <v>0</v>
      </c>
      <c r="IX16" s="240" t="b">
        <v>1</v>
      </c>
      <c r="IY16" s="240" t="b">
        <v>0</v>
      </c>
      <c r="IZ16" s="240" t="b">
        <v>0</v>
      </c>
      <c r="JA16" s="240" t="b">
        <v>0</v>
      </c>
      <c r="JB16" s="240" t="b">
        <v>0</v>
      </c>
      <c r="JC16" s="240" t="b">
        <v>0</v>
      </c>
      <c r="JD16" s="240" t="b">
        <v>0</v>
      </c>
      <c r="JE16" s="240" t="b">
        <v>0</v>
      </c>
      <c r="JF16" s="240" t="b">
        <v>0</v>
      </c>
      <c r="JG16" s="240" t="b">
        <v>0</v>
      </c>
      <c r="JH16" s="240" t="b">
        <v>0</v>
      </c>
      <c r="JI16" s="240" t="b">
        <v>0</v>
      </c>
      <c r="JJ16" s="240" t="b">
        <v>0</v>
      </c>
      <c r="JK16" s="240" t="b">
        <v>0</v>
      </c>
      <c r="JL16" s="240" t="b">
        <v>0</v>
      </c>
      <c r="JM16" s="240" t="b">
        <v>0</v>
      </c>
      <c r="JN16" s="241" t="b">
        <v>0</v>
      </c>
      <c r="JO16" s="240" t="b">
        <v>1</v>
      </c>
      <c r="JP16" s="240" t="b">
        <v>1</v>
      </c>
      <c r="JQ16" s="240" t="b">
        <v>1</v>
      </c>
      <c r="JR16" s="240" t="b">
        <v>1</v>
      </c>
      <c r="JS16" s="240" t="b">
        <v>0</v>
      </c>
      <c r="JT16" s="240" t="b">
        <v>0</v>
      </c>
      <c r="JU16" s="240" t="b">
        <v>0</v>
      </c>
      <c r="JV16" s="240" t="b">
        <v>0</v>
      </c>
      <c r="JW16" s="240" t="b">
        <v>0</v>
      </c>
      <c r="JX16" s="240" t="b">
        <v>0</v>
      </c>
      <c r="JY16" s="240" t="b">
        <v>0</v>
      </c>
      <c r="JZ16" s="240" t="b">
        <v>0</v>
      </c>
      <c r="KA16" s="240" t="b">
        <v>0</v>
      </c>
      <c r="KB16" s="240" t="b">
        <v>0</v>
      </c>
      <c r="KC16" s="240" t="b">
        <v>0</v>
      </c>
      <c r="KD16" s="240" t="b">
        <v>0</v>
      </c>
      <c r="KE16" s="240" t="b">
        <v>0</v>
      </c>
      <c r="KF16" s="240" t="b">
        <v>0</v>
      </c>
      <c r="KG16" s="240" t="b">
        <v>0</v>
      </c>
      <c r="KH16" s="240" t="b">
        <v>0</v>
      </c>
      <c r="KI16" s="240" t="b">
        <v>0</v>
      </c>
      <c r="KJ16" s="240" t="b">
        <v>0</v>
      </c>
      <c r="KK16" s="240" t="b">
        <v>0</v>
      </c>
      <c r="KL16" s="240" t="b">
        <v>0</v>
      </c>
      <c r="KM16" s="240" t="b">
        <v>0</v>
      </c>
      <c r="KN16" s="240" t="b">
        <v>0</v>
      </c>
      <c r="KO16" s="240" t="b">
        <v>0</v>
      </c>
      <c r="KP16" s="240" t="b">
        <v>0</v>
      </c>
      <c r="KQ16" s="240" t="b">
        <v>0</v>
      </c>
      <c r="KR16" s="240" t="b">
        <v>0</v>
      </c>
      <c r="KS16" s="241" t="b">
        <v>0</v>
      </c>
      <c r="KT16" s="240" t="b">
        <v>0</v>
      </c>
      <c r="KU16" s="240" t="b">
        <v>0</v>
      </c>
      <c r="KV16" s="240" t="b">
        <v>0</v>
      </c>
      <c r="KW16" s="240" t="b">
        <v>0</v>
      </c>
      <c r="KX16" s="240" t="b">
        <v>0</v>
      </c>
      <c r="KY16" s="240" t="b">
        <v>0</v>
      </c>
      <c r="KZ16" s="240" t="b">
        <v>0</v>
      </c>
      <c r="LA16" s="240" t="b">
        <v>0</v>
      </c>
      <c r="LB16" s="240" t="b">
        <v>0</v>
      </c>
      <c r="LC16" s="240" t="b">
        <v>0</v>
      </c>
      <c r="LD16" s="240" t="b">
        <v>0</v>
      </c>
      <c r="LE16" s="240" t="b">
        <v>0</v>
      </c>
      <c r="LF16" s="240" t="b">
        <v>0</v>
      </c>
      <c r="LG16" s="240" t="b">
        <v>0</v>
      </c>
      <c r="LH16" s="240" t="b">
        <v>0</v>
      </c>
      <c r="LI16" s="240" t="b">
        <v>0</v>
      </c>
      <c r="LJ16" s="240" t="b">
        <v>0</v>
      </c>
      <c r="LK16" s="240" t="b">
        <v>0</v>
      </c>
      <c r="LL16" s="240" t="b">
        <v>0</v>
      </c>
      <c r="LM16" s="240" t="b">
        <v>0</v>
      </c>
      <c r="LN16" s="240" t="b">
        <v>0</v>
      </c>
      <c r="LO16" s="240" t="b">
        <v>0</v>
      </c>
      <c r="LP16" s="240" t="b">
        <v>0</v>
      </c>
      <c r="LQ16" s="240" t="b">
        <v>0</v>
      </c>
      <c r="LR16" s="240" t="b">
        <v>0</v>
      </c>
      <c r="LS16" s="240" t="b">
        <v>0</v>
      </c>
      <c r="LT16" s="240" t="b">
        <v>0</v>
      </c>
      <c r="LU16" s="240" t="b">
        <v>0</v>
      </c>
      <c r="LV16" s="240" t="b">
        <v>0</v>
      </c>
      <c r="LW16" s="241" t="b">
        <v>0</v>
      </c>
      <c r="LX16" s="240" t="b">
        <v>0</v>
      </c>
      <c r="LY16" s="240" t="b">
        <v>0</v>
      </c>
      <c r="LZ16" s="240" t="b">
        <v>0</v>
      </c>
      <c r="MA16" s="240" t="b">
        <v>0</v>
      </c>
      <c r="MB16" s="240" t="b">
        <v>0</v>
      </c>
      <c r="MC16" s="240" t="b">
        <v>0</v>
      </c>
      <c r="MD16" s="240" t="b">
        <v>0</v>
      </c>
      <c r="ME16" s="240" t="b">
        <v>0</v>
      </c>
      <c r="MF16" s="240" t="b">
        <v>0</v>
      </c>
      <c r="MG16" s="240" t="b">
        <v>0</v>
      </c>
      <c r="MH16" s="240" t="b">
        <v>0</v>
      </c>
      <c r="MI16" s="240" t="b">
        <v>0</v>
      </c>
      <c r="MJ16" s="240" t="b">
        <v>0</v>
      </c>
      <c r="MK16" s="240" t="b">
        <v>0</v>
      </c>
      <c r="ML16" s="240" t="b">
        <v>0</v>
      </c>
      <c r="MM16" s="240" t="b">
        <v>0</v>
      </c>
      <c r="MN16" s="240" t="b">
        <v>0</v>
      </c>
      <c r="MO16" s="240" t="b">
        <v>0</v>
      </c>
      <c r="MP16" s="240" t="b">
        <v>0</v>
      </c>
      <c r="MQ16" s="240" t="b">
        <v>0</v>
      </c>
      <c r="MR16" s="240" t="b">
        <v>0</v>
      </c>
      <c r="MS16" s="240" t="b">
        <v>0</v>
      </c>
      <c r="MT16" s="240" t="b">
        <v>0</v>
      </c>
      <c r="MU16" s="240" t="b">
        <v>0</v>
      </c>
      <c r="MV16" s="240" t="b">
        <v>0</v>
      </c>
      <c r="MW16" s="240" t="b">
        <v>0</v>
      </c>
      <c r="MX16" s="240" t="b">
        <v>0</v>
      </c>
      <c r="MY16" s="240" t="b">
        <v>0</v>
      </c>
      <c r="MZ16" s="240" t="b">
        <v>0</v>
      </c>
      <c r="NA16" s="240" t="b">
        <v>0</v>
      </c>
      <c r="NB16" s="241" t="b">
        <v>0</v>
      </c>
    </row>
    <row r="17" spans="1:366" s="233" customFormat="1" ht="15" customHeight="1" x14ac:dyDescent="0.25">
      <c r="A17" s="70" t="s">
        <v>100</v>
      </c>
      <c r="B17" s="242"/>
      <c r="V17" s="244" t="s">
        <v>641</v>
      </c>
      <c r="AE17" s="234"/>
      <c r="AF17" s="235"/>
      <c r="AG17" s="236"/>
      <c r="AN17" s="290" t="s">
        <v>642</v>
      </c>
      <c r="AO17" s="244" t="s">
        <v>641</v>
      </c>
      <c r="AW17" s="233" t="s">
        <v>690</v>
      </c>
      <c r="BA17" s="233" t="s">
        <v>690</v>
      </c>
      <c r="BC17" s="233" t="s">
        <v>690</v>
      </c>
      <c r="BH17" s="297" t="s">
        <v>641</v>
      </c>
      <c r="BI17" s="233" t="s">
        <v>781</v>
      </c>
      <c r="BJ17" s="233" t="s">
        <v>781</v>
      </c>
      <c r="BK17" s="244" t="s">
        <v>641</v>
      </c>
      <c r="BL17" s="233" t="s">
        <v>781</v>
      </c>
      <c r="BX17" s="244" t="s">
        <v>641</v>
      </c>
      <c r="CC17" s="244" t="s">
        <v>641</v>
      </c>
      <c r="CE17" s="244" t="s">
        <v>641</v>
      </c>
      <c r="CM17" s="235"/>
      <c r="CP17" s="233" t="s">
        <v>781</v>
      </c>
      <c r="CQ17" s="233" t="s">
        <v>781</v>
      </c>
      <c r="CR17" s="233" t="s">
        <v>781</v>
      </c>
      <c r="CS17" s="233" t="s">
        <v>781</v>
      </c>
      <c r="CT17" s="233" t="s">
        <v>781</v>
      </c>
      <c r="DN17" s="244" t="s">
        <v>641</v>
      </c>
      <c r="DQ17" s="235"/>
      <c r="DT17" s="244" t="s">
        <v>641</v>
      </c>
      <c r="ED17" s="349"/>
      <c r="EE17" s="349"/>
      <c r="EF17" s="349"/>
      <c r="EG17" s="349"/>
      <c r="EH17" s="349"/>
      <c r="EI17" s="349"/>
      <c r="EJ17" s="349"/>
      <c r="EK17" s="349"/>
      <c r="EL17" s="349"/>
      <c r="EM17" s="349"/>
      <c r="EN17" s="349"/>
      <c r="EO17" s="349"/>
      <c r="EP17" s="349"/>
      <c r="EQ17" s="349"/>
      <c r="ER17" s="349"/>
      <c r="ES17" s="349"/>
      <c r="ET17" s="349"/>
      <c r="EU17" s="349"/>
      <c r="EV17" s="350"/>
      <c r="FZ17" s="235"/>
      <c r="GO17" s="244" t="s">
        <v>641</v>
      </c>
      <c r="HE17" s="235"/>
      <c r="IJ17" s="235"/>
      <c r="JN17" s="235"/>
      <c r="KS17" s="235"/>
      <c r="LW17" s="235"/>
      <c r="NB17" s="235"/>
    </row>
    <row r="18" spans="1:366" s="268" customFormat="1" x14ac:dyDescent="0.25">
      <c r="A18" s="268" t="s">
        <v>231</v>
      </c>
      <c r="B18" s="268">
        <v>1</v>
      </c>
      <c r="C18" s="268">
        <v>2</v>
      </c>
      <c r="D18" s="268">
        <v>3</v>
      </c>
      <c r="E18" s="268">
        <v>4</v>
      </c>
      <c r="F18" s="268">
        <v>5</v>
      </c>
      <c r="G18" s="268">
        <v>6</v>
      </c>
      <c r="H18" s="268">
        <v>7</v>
      </c>
      <c r="I18" s="268">
        <v>8</v>
      </c>
      <c r="J18" s="268">
        <v>9</v>
      </c>
      <c r="K18" s="268">
        <v>10</v>
      </c>
      <c r="L18" s="268">
        <v>11</v>
      </c>
      <c r="M18" s="268">
        <v>12</v>
      </c>
      <c r="N18" s="268">
        <v>13</v>
      </c>
      <c r="O18" s="268">
        <v>14</v>
      </c>
      <c r="P18" s="268">
        <v>15</v>
      </c>
      <c r="Q18" s="268">
        <v>16</v>
      </c>
      <c r="R18" s="268">
        <v>17</v>
      </c>
      <c r="S18" s="268">
        <v>18</v>
      </c>
      <c r="T18" s="268">
        <v>19</v>
      </c>
      <c r="U18" s="268">
        <v>20</v>
      </c>
      <c r="V18" s="268">
        <v>21</v>
      </c>
      <c r="W18" s="268">
        <v>22</v>
      </c>
      <c r="X18" s="268">
        <v>23</v>
      </c>
      <c r="Y18" s="268">
        <v>24</v>
      </c>
      <c r="Z18" s="268">
        <v>25</v>
      </c>
      <c r="AA18" s="268">
        <v>26</v>
      </c>
      <c r="AB18" s="268">
        <v>27</v>
      </c>
      <c r="AC18" s="268">
        <v>28</v>
      </c>
      <c r="AD18" s="268">
        <v>29</v>
      </c>
      <c r="AE18" s="268">
        <v>30</v>
      </c>
      <c r="AF18" s="269">
        <v>31</v>
      </c>
      <c r="AG18" s="268">
        <v>1</v>
      </c>
      <c r="AH18" s="268">
        <v>2</v>
      </c>
      <c r="AI18" s="268">
        <v>3</v>
      </c>
      <c r="AJ18" s="268">
        <v>4</v>
      </c>
      <c r="AK18" s="268">
        <v>5</v>
      </c>
      <c r="AL18" s="268">
        <v>6</v>
      </c>
      <c r="AM18" s="268">
        <v>7</v>
      </c>
      <c r="AN18" s="268">
        <v>8</v>
      </c>
      <c r="AO18" s="268">
        <v>9</v>
      </c>
      <c r="AP18" s="268">
        <v>10</v>
      </c>
      <c r="AQ18" s="268">
        <v>11</v>
      </c>
      <c r="AR18" s="268">
        <v>12</v>
      </c>
      <c r="AS18" s="268">
        <v>13</v>
      </c>
      <c r="AT18" s="268">
        <v>14</v>
      </c>
      <c r="AU18" s="268">
        <v>15</v>
      </c>
      <c r="AV18" s="268">
        <v>16</v>
      </c>
      <c r="AW18" s="268">
        <v>17</v>
      </c>
      <c r="AX18" s="268">
        <v>18</v>
      </c>
      <c r="AY18" s="268">
        <v>19</v>
      </c>
      <c r="AZ18" s="268">
        <v>20</v>
      </c>
      <c r="BA18" s="268">
        <v>21</v>
      </c>
      <c r="BB18" s="268">
        <v>22</v>
      </c>
      <c r="BC18" s="268">
        <v>23</v>
      </c>
      <c r="BD18" s="268">
        <v>24</v>
      </c>
      <c r="BE18" s="268">
        <v>25</v>
      </c>
      <c r="BF18" s="268">
        <v>26</v>
      </c>
      <c r="BG18" s="268">
        <v>27</v>
      </c>
      <c r="BH18" s="268">
        <v>28</v>
      </c>
      <c r="BI18" s="268">
        <v>1</v>
      </c>
      <c r="BJ18" s="268">
        <v>2</v>
      </c>
      <c r="BK18" s="268">
        <v>3</v>
      </c>
      <c r="BL18" s="268">
        <v>4</v>
      </c>
      <c r="BM18" s="268">
        <v>5</v>
      </c>
      <c r="BN18" s="268">
        <v>6</v>
      </c>
      <c r="BO18" s="268">
        <v>7</v>
      </c>
      <c r="BP18" s="268">
        <v>8</v>
      </c>
      <c r="BQ18" s="268">
        <v>9</v>
      </c>
      <c r="BR18" s="268">
        <v>10</v>
      </c>
      <c r="BS18" s="268">
        <v>11</v>
      </c>
      <c r="BT18" s="268">
        <v>12</v>
      </c>
      <c r="BU18" s="268">
        <v>13</v>
      </c>
      <c r="BV18" s="268">
        <v>14</v>
      </c>
      <c r="BW18" s="268">
        <v>15</v>
      </c>
      <c r="BX18" s="268">
        <v>16</v>
      </c>
      <c r="BY18" s="268">
        <v>17</v>
      </c>
      <c r="BZ18" s="268">
        <v>18</v>
      </c>
      <c r="CA18" s="268">
        <v>19</v>
      </c>
      <c r="CB18" s="268">
        <v>20</v>
      </c>
      <c r="CC18" s="268">
        <v>21</v>
      </c>
      <c r="CD18" s="268">
        <v>22</v>
      </c>
      <c r="CE18" s="268">
        <v>23</v>
      </c>
      <c r="CF18" s="268">
        <v>24</v>
      </c>
      <c r="CG18" s="268">
        <v>25</v>
      </c>
      <c r="CH18" s="268">
        <v>26</v>
      </c>
      <c r="CI18" s="268">
        <v>27</v>
      </c>
      <c r="CJ18" s="268">
        <v>28</v>
      </c>
      <c r="CK18" s="268">
        <v>29</v>
      </c>
      <c r="CL18" s="268">
        <v>30</v>
      </c>
      <c r="CM18" s="268">
        <v>31</v>
      </c>
      <c r="CN18" s="268">
        <v>1</v>
      </c>
      <c r="CO18" s="268">
        <v>2</v>
      </c>
      <c r="CP18" s="268">
        <v>3</v>
      </c>
      <c r="CQ18" s="268">
        <v>4</v>
      </c>
      <c r="CR18" s="268">
        <v>5</v>
      </c>
      <c r="CS18" s="268">
        <v>6</v>
      </c>
      <c r="CT18" s="268">
        <v>7</v>
      </c>
      <c r="CU18" s="268">
        <v>8</v>
      </c>
      <c r="CV18" s="268">
        <v>9</v>
      </c>
      <c r="CW18" s="268">
        <v>10</v>
      </c>
      <c r="CX18" s="268">
        <v>11</v>
      </c>
      <c r="CY18" s="268">
        <v>12</v>
      </c>
      <c r="CZ18" s="268">
        <v>13</v>
      </c>
      <c r="DA18" s="268">
        <v>14</v>
      </c>
      <c r="DB18" s="268">
        <v>15</v>
      </c>
      <c r="DC18" s="268">
        <v>16</v>
      </c>
      <c r="DD18" s="268">
        <v>17</v>
      </c>
      <c r="DE18" s="268">
        <v>18</v>
      </c>
      <c r="DF18" s="268">
        <v>19</v>
      </c>
      <c r="DG18" s="268">
        <v>20</v>
      </c>
      <c r="DH18" s="268">
        <v>21</v>
      </c>
      <c r="DI18" s="268">
        <v>22</v>
      </c>
      <c r="DJ18" s="268">
        <v>23</v>
      </c>
      <c r="DK18" s="268">
        <v>24</v>
      </c>
      <c r="DL18" s="268">
        <v>25</v>
      </c>
      <c r="DM18" s="268">
        <v>26</v>
      </c>
      <c r="DN18" s="268">
        <v>27</v>
      </c>
      <c r="DO18" s="268">
        <v>28</v>
      </c>
      <c r="DP18" s="268">
        <v>29</v>
      </c>
      <c r="DQ18" s="268">
        <v>30</v>
      </c>
      <c r="DR18" s="268">
        <v>1</v>
      </c>
      <c r="DS18" s="283">
        <v>2</v>
      </c>
      <c r="DT18" s="268">
        <v>3</v>
      </c>
      <c r="DU18" s="268">
        <v>4</v>
      </c>
      <c r="DV18" s="268">
        <v>5</v>
      </c>
      <c r="DW18" s="268">
        <v>6</v>
      </c>
      <c r="DX18" s="268">
        <v>7</v>
      </c>
      <c r="DY18" s="268">
        <v>8</v>
      </c>
      <c r="DZ18" s="268">
        <v>9</v>
      </c>
      <c r="EA18" s="268">
        <v>10</v>
      </c>
      <c r="EB18" s="268">
        <v>11</v>
      </c>
      <c r="EC18" s="268">
        <v>12</v>
      </c>
      <c r="ED18" s="268">
        <v>13</v>
      </c>
      <c r="EE18" s="268">
        <v>14</v>
      </c>
      <c r="EF18" s="268">
        <v>15</v>
      </c>
      <c r="EG18" s="268">
        <v>16</v>
      </c>
      <c r="EH18" s="268">
        <v>17</v>
      </c>
      <c r="EI18" s="268">
        <v>18</v>
      </c>
      <c r="EJ18" s="268">
        <v>19</v>
      </c>
      <c r="EK18" s="268">
        <v>20</v>
      </c>
      <c r="EL18" s="268">
        <v>21</v>
      </c>
      <c r="EM18" s="268">
        <v>22</v>
      </c>
      <c r="EN18" s="268">
        <v>23</v>
      </c>
      <c r="EO18" s="268">
        <v>24</v>
      </c>
      <c r="EP18" s="268">
        <v>25</v>
      </c>
      <c r="EQ18" s="268">
        <v>26</v>
      </c>
      <c r="ER18" s="268">
        <v>27</v>
      </c>
      <c r="ES18" s="268">
        <v>28</v>
      </c>
      <c r="ET18" s="268">
        <v>29</v>
      </c>
      <c r="EU18" s="268">
        <v>30</v>
      </c>
      <c r="EV18" s="268">
        <v>31</v>
      </c>
      <c r="EW18" s="268">
        <v>1</v>
      </c>
      <c r="EX18" s="268">
        <v>2</v>
      </c>
      <c r="EY18" s="268">
        <v>3</v>
      </c>
      <c r="EZ18" s="268">
        <v>4</v>
      </c>
      <c r="FA18" s="268">
        <v>5</v>
      </c>
      <c r="FB18" s="268">
        <v>6</v>
      </c>
      <c r="FC18" s="268">
        <v>7</v>
      </c>
      <c r="FD18" s="268">
        <v>8</v>
      </c>
      <c r="FE18" s="268">
        <v>9</v>
      </c>
      <c r="FF18" s="268">
        <v>10</v>
      </c>
      <c r="FG18" s="268">
        <v>11</v>
      </c>
      <c r="FH18" s="268">
        <v>12</v>
      </c>
      <c r="FI18" s="268">
        <v>13</v>
      </c>
      <c r="FJ18" s="268">
        <v>14</v>
      </c>
      <c r="FK18" s="268">
        <v>15</v>
      </c>
      <c r="FL18" s="268">
        <v>16</v>
      </c>
      <c r="FM18" s="268">
        <v>17</v>
      </c>
      <c r="FN18" s="268">
        <v>18</v>
      </c>
      <c r="FO18" s="268">
        <v>19</v>
      </c>
      <c r="FP18" s="268">
        <v>20</v>
      </c>
      <c r="FQ18" s="268">
        <v>21</v>
      </c>
      <c r="FR18" s="268">
        <v>22</v>
      </c>
      <c r="FS18" s="268">
        <v>23</v>
      </c>
      <c r="FT18" s="268">
        <v>24</v>
      </c>
      <c r="FU18" s="268">
        <v>25</v>
      </c>
      <c r="FV18" s="268">
        <v>26</v>
      </c>
      <c r="FW18" s="268">
        <v>27</v>
      </c>
      <c r="FX18" s="268">
        <v>28</v>
      </c>
      <c r="FY18" s="268">
        <v>29</v>
      </c>
      <c r="FZ18" s="268">
        <v>30</v>
      </c>
      <c r="GA18" s="268">
        <v>1</v>
      </c>
      <c r="GB18" s="268">
        <v>2</v>
      </c>
      <c r="GC18" s="268">
        <v>3</v>
      </c>
      <c r="GD18" s="268">
        <v>4</v>
      </c>
      <c r="GE18" s="268">
        <v>5</v>
      </c>
      <c r="GF18" s="268">
        <v>6</v>
      </c>
      <c r="GG18" s="268">
        <v>7</v>
      </c>
      <c r="GH18" s="268">
        <v>8</v>
      </c>
      <c r="GI18" s="268">
        <v>9</v>
      </c>
      <c r="GJ18" s="268">
        <v>10</v>
      </c>
      <c r="GK18" s="268">
        <v>11</v>
      </c>
      <c r="GL18" s="268">
        <v>12</v>
      </c>
      <c r="GM18" s="268">
        <v>13</v>
      </c>
      <c r="GN18" s="268">
        <v>14</v>
      </c>
      <c r="GO18" s="268">
        <v>15</v>
      </c>
      <c r="GP18" s="268">
        <v>16</v>
      </c>
      <c r="GQ18" s="268">
        <v>17</v>
      </c>
      <c r="GR18" s="268">
        <v>18</v>
      </c>
      <c r="GS18" s="268">
        <v>19</v>
      </c>
      <c r="GT18" s="268">
        <v>20</v>
      </c>
      <c r="GU18" s="268">
        <v>21</v>
      </c>
      <c r="GV18" s="268">
        <v>22</v>
      </c>
      <c r="GW18" s="268">
        <v>23</v>
      </c>
      <c r="GX18" s="268">
        <v>24</v>
      </c>
      <c r="GY18" s="268">
        <v>25</v>
      </c>
      <c r="GZ18" s="268">
        <v>26</v>
      </c>
      <c r="HA18" s="268">
        <v>27</v>
      </c>
      <c r="HB18" s="268">
        <v>28</v>
      </c>
      <c r="HC18" s="268">
        <v>29</v>
      </c>
      <c r="HD18" s="268">
        <v>30</v>
      </c>
      <c r="HE18" s="268">
        <v>31</v>
      </c>
      <c r="HF18" s="268">
        <v>1</v>
      </c>
      <c r="HG18" s="268">
        <v>2</v>
      </c>
      <c r="HH18" s="268">
        <v>3</v>
      </c>
      <c r="HI18" s="268">
        <v>4</v>
      </c>
      <c r="HJ18" s="268">
        <v>5</v>
      </c>
      <c r="HK18" s="268">
        <v>6</v>
      </c>
      <c r="HL18" s="268">
        <v>7</v>
      </c>
      <c r="HM18" s="268">
        <v>8</v>
      </c>
      <c r="HN18" s="268">
        <v>9</v>
      </c>
      <c r="HO18" s="268">
        <v>10</v>
      </c>
      <c r="HP18" s="268">
        <v>11</v>
      </c>
      <c r="HQ18" s="268">
        <v>12</v>
      </c>
      <c r="HR18" s="268">
        <v>13</v>
      </c>
      <c r="HS18" s="268">
        <v>14</v>
      </c>
      <c r="HT18" s="268">
        <v>15</v>
      </c>
      <c r="HU18" s="268">
        <v>16</v>
      </c>
      <c r="HV18" s="268">
        <v>17</v>
      </c>
      <c r="HW18" s="268">
        <v>18</v>
      </c>
      <c r="HX18" s="268">
        <v>19</v>
      </c>
      <c r="HY18" s="268">
        <v>20</v>
      </c>
      <c r="HZ18" s="268">
        <v>21</v>
      </c>
      <c r="IA18" s="268">
        <v>22</v>
      </c>
      <c r="IB18" s="268">
        <v>23</v>
      </c>
      <c r="IC18" s="268">
        <v>24</v>
      </c>
      <c r="ID18" s="268">
        <v>25</v>
      </c>
      <c r="IE18" s="268">
        <v>26</v>
      </c>
      <c r="IF18" s="268">
        <v>27</v>
      </c>
      <c r="IG18" s="268">
        <v>28</v>
      </c>
      <c r="IH18" s="268">
        <v>29</v>
      </c>
      <c r="II18" s="268">
        <v>30</v>
      </c>
      <c r="IJ18" s="268">
        <v>31</v>
      </c>
      <c r="IK18" s="268">
        <v>1</v>
      </c>
      <c r="IL18" s="268">
        <v>2</v>
      </c>
      <c r="IM18" s="268">
        <v>3</v>
      </c>
      <c r="IN18" s="268">
        <v>4</v>
      </c>
      <c r="IO18" s="268">
        <v>5</v>
      </c>
      <c r="IP18" s="268">
        <v>6</v>
      </c>
      <c r="IQ18" s="268">
        <v>7</v>
      </c>
      <c r="IR18" s="268">
        <v>8</v>
      </c>
      <c r="IS18" s="268">
        <v>9</v>
      </c>
      <c r="IT18" s="268">
        <v>10</v>
      </c>
      <c r="IU18" s="268">
        <v>11</v>
      </c>
      <c r="IV18" s="268">
        <v>12</v>
      </c>
      <c r="IW18" s="268">
        <v>13</v>
      </c>
      <c r="IX18" s="268">
        <v>14</v>
      </c>
      <c r="IY18" s="268">
        <v>15</v>
      </c>
      <c r="IZ18" s="268">
        <v>16</v>
      </c>
      <c r="JA18" s="268">
        <v>17</v>
      </c>
      <c r="JB18" s="268">
        <v>18</v>
      </c>
      <c r="JC18" s="268">
        <v>19</v>
      </c>
      <c r="JD18" s="268">
        <v>20</v>
      </c>
      <c r="JE18" s="268">
        <v>21</v>
      </c>
      <c r="JF18" s="268">
        <v>22</v>
      </c>
      <c r="JG18" s="268">
        <v>23</v>
      </c>
      <c r="JH18" s="268">
        <v>24</v>
      </c>
      <c r="JI18" s="268">
        <v>25</v>
      </c>
      <c r="JJ18" s="268">
        <v>26</v>
      </c>
      <c r="JK18" s="268">
        <v>27</v>
      </c>
      <c r="JL18" s="268">
        <v>28</v>
      </c>
      <c r="JM18" s="268">
        <v>29</v>
      </c>
      <c r="JN18" s="268">
        <v>30</v>
      </c>
      <c r="JO18" s="268">
        <v>1</v>
      </c>
      <c r="JP18" s="268">
        <v>2</v>
      </c>
      <c r="JQ18" s="268">
        <v>3</v>
      </c>
      <c r="JR18" s="268">
        <v>4</v>
      </c>
      <c r="JS18" s="268">
        <v>5</v>
      </c>
      <c r="JT18" s="268">
        <v>6</v>
      </c>
      <c r="JU18" s="268">
        <v>7</v>
      </c>
      <c r="JV18" s="268">
        <v>8</v>
      </c>
      <c r="JW18" s="268">
        <v>9</v>
      </c>
      <c r="JX18" s="268">
        <v>10</v>
      </c>
      <c r="JY18" s="268">
        <v>11</v>
      </c>
      <c r="JZ18" s="268">
        <v>12</v>
      </c>
      <c r="KA18" s="268">
        <v>13</v>
      </c>
      <c r="KB18" s="268">
        <v>14</v>
      </c>
      <c r="KC18" s="268">
        <v>15</v>
      </c>
      <c r="KD18" s="268">
        <v>16</v>
      </c>
      <c r="KE18" s="268">
        <v>17</v>
      </c>
      <c r="KF18" s="268">
        <v>18</v>
      </c>
      <c r="KG18" s="268">
        <v>19</v>
      </c>
      <c r="KH18" s="268">
        <v>20</v>
      </c>
      <c r="KI18" s="268">
        <v>21</v>
      </c>
      <c r="KJ18" s="268">
        <v>22</v>
      </c>
      <c r="KK18" s="268">
        <v>23</v>
      </c>
      <c r="KL18" s="268">
        <v>24</v>
      </c>
      <c r="KM18" s="268">
        <v>25</v>
      </c>
      <c r="KN18" s="268">
        <v>26</v>
      </c>
      <c r="KO18" s="268">
        <v>27</v>
      </c>
      <c r="KP18" s="268">
        <v>28</v>
      </c>
      <c r="KQ18" s="268">
        <v>29</v>
      </c>
      <c r="KR18" s="268">
        <v>30</v>
      </c>
      <c r="KS18" s="268">
        <v>31</v>
      </c>
      <c r="KT18" s="268">
        <v>1</v>
      </c>
      <c r="KU18" s="268">
        <v>2</v>
      </c>
      <c r="KV18" s="268">
        <v>3</v>
      </c>
      <c r="KW18" s="268">
        <v>4</v>
      </c>
      <c r="KX18" s="268">
        <v>5</v>
      </c>
      <c r="KY18" s="268">
        <v>6</v>
      </c>
      <c r="KZ18" s="268">
        <v>7</v>
      </c>
      <c r="LA18" s="268">
        <v>8</v>
      </c>
      <c r="LB18" s="268">
        <v>9</v>
      </c>
      <c r="LC18" s="268">
        <v>10</v>
      </c>
      <c r="LD18" s="268">
        <v>11</v>
      </c>
      <c r="LE18" s="268">
        <v>12</v>
      </c>
      <c r="LF18" s="268">
        <v>13</v>
      </c>
      <c r="LG18" s="268">
        <v>14</v>
      </c>
      <c r="LH18" s="268">
        <v>15</v>
      </c>
      <c r="LI18" s="268">
        <v>16</v>
      </c>
      <c r="LJ18" s="268">
        <v>17</v>
      </c>
      <c r="LK18" s="268">
        <v>18</v>
      </c>
      <c r="LL18" s="268">
        <v>19</v>
      </c>
      <c r="LM18" s="268">
        <v>20</v>
      </c>
      <c r="LN18" s="268">
        <v>21</v>
      </c>
      <c r="LO18" s="268">
        <v>22</v>
      </c>
      <c r="LP18" s="268">
        <v>23</v>
      </c>
      <c r="LQ18" s="268">
        <v>24</v>
      </c>
      <c r="LR18" s="268">
        <v>25</v>
      </c>
      <c r="LS18" s="268">
        <v>26</v>
      </c>
      <c r="LT18" s="268">
        <v>27</v>
      </c>
      <c r="LU18" s="268">
        <v>28</v>
      </c>
      <c r="LV18" s="268">
        <v>29</v>
      </c>
      <c r="LW18" s="268">
        <v>30</v>
      </c>
      <c r="LX18" s="268">
        <v>1</v>
      </c>
      <c r="LY18" s="268">
        <v>2</v>
      </c>
      <c r="LZ18" s="268">
        <v>3</v>
      </c>
      <c r="MA18" s="268">
        <v>4</v>
      </c>
      <c r="MB18" s="268">
        <v>5</v>
      </c>
      <c r="MC18" s="268">
        <v>6</v>
      </c>
      <c r="MD18" s="268">
        <v>7</v>
      </c>
      <c r="ME18" s="268">
        <v>8</v>
      </c>
      <c r="MF18" s="268">
        <v>9</v>
      </c>
      <c r="MG18" s="268">
        <v>10</v>
      </c>
      <c r="MH18" s="268">
        <v>11</v>
      </c>
      <c r="MI18" s="268">
        <v>12</v>
      </c>
      <c r="MJ18" s="268">
        <v>13</v>
      </c>
      <c r="MK18" s="268">
        <v>14</v>
      </c>
      <c r="ML18" s="268">
        <v>15</v>
      </c>
      <c r="MM18" s="268">
        <v>16</v>
      </c>
      <c r="MN18" s="268">
        <v>17</v>
      </c>
      <c r="MO18" s="268">
        <v>18</v>
      </c>
      <c r="MP18" s="268">
        <v>19</v>
      </c>
      <c r="MQ18" s="268">
        <v>20</v>
      </c>
      <c r="MR18" s="268">
        <v>21</v>
      </c>
      <c r="MS18" s="268">
        <v>22</v>
      </c>
      <c r="MT18" s="268">
        <v>23</v>
      </c>
      <c r="MU18" s="268">
        <v>24</v>
      </c>
      <c r="MV18" s="268">
        <v>25</v>
      </c>
      <c r="MW18" s="268">
        <v>26</v>
      </c>
      <c r="MX18" s="268">
        <v>27</v>
      </c>
      <c r="MY18" s="268">
        <v>28</v>
      </c>
      <c r="MZ18" s="268">
        <v>29</v>
      </c>
      <c r="NA18" s="268">
        <v>30</v>
      </c>
      <c r="NB18" s="268">
        <v>31</v>
      </c>
    </row>
    <row r="19" spans="1:366" s="233" customFormat="1" x14ac:dyDescent="0.25">
      <c r="A19" s="54" t="s">
        <v>91</v>
      </c>
      <c r="B19" s="233">
        <v>116</v>
      </c>
      <c r="C19" s="233">
        <v>106</v>
      </c>
      <c r="D19" s="233">
        <v>106</v>
      </c>
      <c r="E19" s="233">
        <v>136</v>
      </c>
      <c r="F19" s="233">
        <v>104</v>
      </c>
      <c r="G19" s="233">
        <v>104</v>
      </c>
      <c r="H19" s="233">
        <v>114</v>
      </c>
      <c r="I19" s="233">
        <v>104</v>
      </c>
      <c r="J19" s="233">
        <v>102</v>
      </c>
      <c r="K19" s="233">
        <v>106</v>
      </c>
      <c r="L19" s="233">
        <v>112</v>
      </c>
      <c r="M19" s="233">
        <v>104</v>
      </c>
      <c r="N19" s="233">
        <v>104</v>
      </c>
      <c r="O19" s="233">
        <v>128</v>
      </c>
      <c r="P19" s="233">
        <v>112</v>
      </c>
      <c r="Q19" s="233">
        <v>104</v>
      </c>
      <c r="R19" s="233">
        <v>101</v>
      </c>
      <c r="S19" s="233">
        <v>107</v>
      </c>
      <c r="T19" s="233">
        <v>102</v>
      </c>
      <c r="U19" s="233">
        <v>116</v>
      </c>
      <c r="V19" s="233">
        <v>118</v>
      </c>
      <c r="W19" s="233">
        <v>102</v>
      </c>
      <c r="X19" s="233">
        <v>112</v>
      </c>
      <c r="Y19" s="233">
        <v>110</v>
      </c>
      <c r="Z19" s="233">
        <v>114</v>
      </c>
      <c r="AA19" s="233">
        <v>112</v>
      </c>
      <c r="AB19" s="233">
        <v>100</v>
      </c>
      <c r="AC19" s="233">
        <v>100</v>
      </c>
      <c r="AD19" s="233">
        <v>100</v>
      </c>
      <c r="AE19" s="234">
        <v>114</v>
      </c>
      <c r="AF19" s="235">
        <v>112</v>
      </c>
      <c r="AG19" s="236">
        <v>112</v>
      </c>
      <c r="AH19" s="233">
        <v>100</v>
      </c>
      <c r="AI19" s="233">
        <v>104</v>
      </c>
      <c r="AJ19" s="233">
        <v>122</v>
      </c>
      <c r="AK19" s="233">
        <v>114</v>
      </c>
      <c r="AL19" s="233">
        <v>100</v>
      </c>
      <c r="AM19" s="233">
        <v>148</v>
      </c>
      <c r="AN19" s="233">
        <v>118</v>
      </c>
      <c r="AO19" s="233">
        <v>130</v>
      </c>
      <c r="AP19" s="233">
        <v>104</v>
      </c>
      <c r="AQ19" s="233">
        <v>100</v>
      </c>
      <c r="AR19" s="233">
        <v>104</v>
      </c>
      <c r="AS19" s="233">
        <v>112</v>
      </c>
      <c r="AT19" s="233">
        <v>112</v>
      </c>
      <c r="AU19" s="233">
        <v>112</v>
      </c>
      <c r="AV19" s="233">
        <v>104</v>
      </c>
      <c r="AW19" s="233">
        <v>104</v>
      </c>
      <c r="AX19" s="233">
        <v>128</v>
      </c>
      <c r="AY19" s="233">
        <v>104</v>
      </c>
      <c r="AZ19" s="233">
        <v>120</v>
      </c>
      <c r="BA19" s="233">
        <v>120</v>
      </c>
      <c r="BB19" s="233">
        <v>122</v>
      </c>
      <c r="BC19" s="233">
        <v>128</v>
      </c>
      <c r="BD19" s="233">
        <v>112</v>
      </c>
      <c r="BE19" s="233">
        <v>112</v>
      </c>
      <c r="BF19" s="233">
        <v>102</v>
      </c>
      <c r="BG19" s="233">
        <v>100</v>
      </c>
      <c r="BH19" s="235">
        <v>132</v>
      </c>
      <c r="BI19" s="233">
        <v>124</v>
      </c>
      <c r="BJ19" s="233">
        <v>128</v>
      </c>
      <c r="BK19" s="233">
        <v>106</v>
      </c>
      <c r="BL19" s="233">
        <v>112</v>
      </c>
      <c r="BM19" s="233">
        <v>104</v>
      </c>
      <c r="BN19" s="233">
        <v>112</v>
      </c>
      <c r="BO19" s="233">
        <v>122</v>
      </c>
      <c r="BP19" s="233">
        <v>128</v>
      </c>
      <c r="BQ19" s="233">
        <v>104</v>
      </c>
      <c r="BR19" s="233">
        <v>106</v>
      </c>
      <c r="BS19" s="233">
        <v>112</v>
      </c>
      <c r="BT19" s="233">
        <v>116</v>
      </c>
      <c r="BU19" s="233">
        <v>112</v>
      </c>
      <c r="BV19" s="233">
        <v>116</v>
      </c>
      <c r="BW19" s="233">
        <v>117</v>
      </c>
      <c r="BX19" s="233">
        <v>128</v>
      </c>
      <c r="BY19" s="233">
        <v>112</v>
      </c>
      <c r="BZ19" s="233">
        <v>112</v>
      </c>
      <c r="CA19" s="233">
        <v>108</v>
      </c>
      <c r="CB19" s="233">
        <v>113</v>
      </c>
      <c r="CC19" s="233">
        <v>140</v>
      </c>
      <c r="CD19" s="233">
        <v>104</v>
      </c>
      <c r="CE19" s="233">
        <v>108</v>
      </c>
      <c r="CF19" s="233">
        <v>140</v>
      </c>
      <c r="CG19" s="233">
        <v>112</v>
      </c>
      <c r="CH19" s="233">
        <v>104</v>
      </c>
      <c r="CI19" s="233">
        <v>104</v>
      </c>
      <c r="CJ19" s="233">
        <v>128</v>
      </c>
      <c r="CK19" s="233">
        <v>106</v>
      </c>
      <c r="CL19" s="233">
        <v>120</v>
      </c>
      <c r="CM19" s="235">
        <v>104</v>
      </c>
      <c r="CN19" s="233">
        <v>124</v>
      </c>
      <c r="CO19" s="233">
        <v>102</v>
      </c>
      <c r="CP19" s="233">
        <v>112</v>
      </c>
      <c r="CQ19" s="233">
        <v>122</v>
      </c>
      <c r="CR19" s="233">
        <v>86</v>
      </c>
      <c r="CS19" s="233">
        <v>110</v>
      </c>
      <c r="CT19" s="233">
        <v>132</v>
      </c>
      <c r="CU19" s="233">
        <v>136</v>
      </c>
      <c r="CV19" s="233">
        <v>128</v>
      </c>
      <c r="CW19" s="233">
        <v>116</v>
      </c>
      <c r="CX19" s="233">
        <v>136</v>
      </c>
      <c r="CY19" s="233">
        <v>146</v>
      </c>
      <c r="CZ19" s="233">
        <v>150</v>
      </c>
      <c r="DA19" s="233">
        <v>104</v>
      </c>
      <c r="DB19" s="233">
        <v>100</v>
      </c>
      <c r="DC19" s="233">
        <v>100</v>
      </c>
      <c r="DD19" s="233">
        <v>114</v>
      </c>
      <c r="DE19" s="233">
        <v>120</v>
      </c>
      <c r="DF19" s="233">
        <v>112</v>
      </c>
      <c r="DG19" s="233">
        <v>108</v>
      </c>
      <c r="DH19" s="233">
        <v>112</v>
      </c>
      <c r="DI19" s="233">
        <v>112</v>
      </c>
      <c r="DJ19" s="233">
        <v>106</v>
      </c>
      <c r="DK19" s="233">
        <v>112</v>
      </c>
      <c r="DL19" s="233">
        <v>100</v>
      </c>
      <c r="DM19" s="233">
        <v>112</v>
      </c>
      <c r="DN19" s="233">
        <v>124</v>
      </c>
      <c r="DO19" s="233">
        <v>122</v>
      </c>
      <c r="DP19" s="233">
        <v>106</v>
      </c>
      <c r="DQ19" s="235">
        <v>112</v>
      </c>
      <c r="DR19" s="233">
        <v>112</v>
      </c>
      <c r="DS19" s="233">
        <v>128</v>
      </c>
      <c r="DT19" s="233">
        <v>124</v>
      </c>
      <c r="DU19" s="233">
        <v>110</v>
      </c>
      <c r="DV19" s="233">
        <v>128</v>
      </c>
      <c r="DW19" s="233">
        <v>104</v>
      </c>
      <c r="DX19" s="233">
        <v>106</v>
      </c>
      <c r="DY19" s="233">
        <v>108</v>
      </c>
      <c r="DZ19" s="233">
        <v>112</v>
      </c>
      <c r="EA19" s="233">
        <v>112</v>
      </c>
      <c r="EB19" s="233">
        <v>104</v>
      </c>
      <c r="EC19" s="349"/>
      <c r="ED19" s="349"/>
      <c r="EE19" s="349"/>
      <c r="EF19" s="349"/>
      <c r="EG19" s="349"/>
      <c r="EH19" s="349"/>
      <c r="EI19" s="349"/>
      <c r="EJ19" s="349"/>
      <c r="EK19" s="349"/>
      <c r="EL19" s="349"/>
      <c r="EM19" s="349"/>
      <c r="EN19" s="349"/>
      <c r="EO19" s="349"/>
      <c r="EP19" s="349"/>
      <c r="EQ19" s="349"/>
      <c r="ER19" s="349"/>
      <c r="ES19" s="349"/>
      <c r="ET19" s="349"/>
      <c r="EU19" s="349"/>
      <c r="EV19" s="350"/>
      <c r="EW19" s="233">
        <v>104</v>
      </c>
      <c r="EX19" s="233">
        <v>128</v>
      </c>
      <c r="EY19" s="233">
        <v>80</v>
      </c>
      <c r="EZ19" s="233">
        <v>80</v>
      </c>
      <c r="FA19" s="233">
        <v>80</v>
      </c>
      <c r="FB19" s="233">
        <v>120</v>
      </c>
      <c r="FC19" s="233">
        <v>120</v>
      </c>
      <c r="FD19" s="233">
        <v>120</v>
      </c>
      <c r="FE19" s="233">
        <v>80</v>
      </c>
      <c r="FF19" s="233">
        <v>128</v>
      </c>
      <c r="FG19" s="233">
        <v>104</v>
      </c>
      <c r="FH19" s="233">
        <v>104</v>
      </c>
      <c r="FI19" s="233">
        <v>104</v>
      </c>
      <c r="FJ19" s="233">
        <v>104</v>
      </c>
      <c r="FK19" s="233">
        <v>104</v>
      </c>
      <c r="FL19" s="233">
        <v>100</v>
      </c>
      <c r="FM19" s="233">
        <v>120</v>
      </c>
      <c r="FN19" s="233">
        <v>104</v>
      </c>
      <c r="FO19" s="233">
        <v>112</v>
      </c>
      <c r="FP19" s="233">
        <v>120</v>
      </c>
      <c r="FQ19" s="233">
        <v>104</v>
      </c>
      <c r="FR19" s="233">
        <v>120</v>
      </c>
      <c r="FS19" s="233">
        <v>106</v>
      </c>
      <c r="FT19" s="233">
        <v>112</v>
      </c>
      <c r="FU19" s="233">
        <v>112</v>
      </c>
      <c r="FV19" s="233">
        <v>112</v>
      </c>
      <c r="FW19" s="233">
        <v>84</v>
      </c>
      <c r="FX19" s="233">
        <v>120</v>
      </c>
      <c r="FY19" s="233">
        <v>116</v>
      </c>
      <c r="FZ19" s="235">
        <v>112</v>
      </c>
      <c r="GA19" s="233">
        <v>112</v>
      </c>
      <c r="GB19" s="233">
        <v>100</v>
      </c>
      <c r="GC19" s="233">
        <v>120</v>
      </c>
      <c r="GD19" s="233">
        <v>102</v>
      </c>
      <c r="GE19" s="233">
        <v>132</v>
      </c>
      <c r="GF19" s="233">
        <v>80</v>
      </c>
      <c r="GG19" s="233">
        <v>100</v>
      </c>
      <c r="GH19" s="233">
        <v>112</v>
      </c>
      <c r="GI19" s="233">
        <v>112</v>
      </c>
      <c r="GJ19" s="233">
        <v>120</v>
      </c>
      <c r="GK19" s="233">
        <v>160</v>
      </c>
      <c r="GL19" s="233">
        <v>112</v>
      </c>
      <c r="GM19" s="233">
        <v>104</v>
      </c>
      <c r="GN19" s="233">
        <v>120</v>
      </c>
      <c r="GO19" s="233">
        <v>112</v>
      </c>
      <c r="GP19" s="233">
        <v>112</v>
      </c>
      <c r="GQ19" s="233">
        <v>124</v>
      </c>
      <c r="GR19" s="233">
        <v>112</v>
      </c>
      <c r="GS19" s="233">
        <v>112</v>
      </c>
      <c r="GT19" s="233">
        <v>104</v>
      </c>
      <c r="GU19" s="233">
        <v>100</v>
      </c>
      <c r="GV19" s="233">
        <v>132</v>
      </c>
      <c r="GW19" s="233">
        <v>140</v>
      </c>
      <c r="GX19" s="233">
        <v>128</v>
      </c>
      <c r="GY19" s="233">
        <v>160</v>
      </c>
      <c r="GZ19" s="233">
        <v>104</v>
      </c>
      <c r="HA19" s="233">
        <v>140</v>
      </c>
      <c r="HB19" s="233">
        <v>150</v>
      </c>
      <c r="HC19" s="233">
        <v>100</v>
      </c>
      <c r="HD19" s="233">
        <v>104</v>
      </c>
      <c r="HE19" s="235">
        <v>108</v>
      </c>
      <c r="HF19" s="233">
        <v>138</v>
      </c>
      <c r="HG19" s="233">
        <v>128</v>
      </c>
      <c r="HH19" s="233">
        <v>200</v>
      </c>
      <c r="IJ19" s="235"/>
      <c r="IX19" s="233">
        <v>146</v>
      </c>
      <c r="JN19" s="235"/>
      <c r="JO19" s="233">
        <v>120</v>
      </c>
      <c r="JP19" s="233">
        <v>112</v>
      </c>
      <c r="JQ19" s="233">
        <v>104</v>
      </c>
      <c r="JR19" s="233">
        <v>138</v>
      </c>
      <c r="KS19" s="235"/>
      <c r="LW19" s="235"/>
      <c r="NB19" s="235"/>
    </row>
    <row r="20" spans="1:366" s="233" customFormat="1" x14ac:dyDescent="0.25">
      <c r="A20" s="55" t="s">
        <v>92</v>
      </c>
      <c r="B20" s="233">
        <v>5</v>
      </c>
      <c r="C20" s="233">
        <v>7</v>
      </c>
      <c r="D20" s="233">
        <v>5</v>
      </c>
      <c r="E20" s="233">
        <v>5</v>
      </c>
      <c r="F20" s="233">
        <v>5</v>
      </c>
      <c r="G20" s="233">
        <v>6.5</v>
      </c>
      <c r="H20" s="233">
        <v>5</v>
      </c>
      <c r="I20" s="233">
        <v>5</v>
      </c>
      <c r="J20" s="233">
        <v>5.5</v>
      </c>
      <c r="K20" s="233">
        <v>7.5</v>
      </c>
      <c r="L20" s="233">
        <v>7</v>
      </c>
      <c r="M20" s="233">
        <v>5.5</v>
      </c>
      <c r="N20" s="233">
        <v>5.5</v>
      </c>
      <c r="O20" s="233">
        <v>5.5</v>
      </c>
      <c r="P20" s="233">
        <v>5</v>
      </c>
      <c r="Q20" s="233">
        <v>5</v>
      </c>
      <c r="R20" s="233">
        <v>5</v>
      </c>
      <c r="S20" s="233">
        <v>5</v>
      </c>
      <c r="T20" s="233">
        <v>7</v>
      </c>
      <c r="U20" s="233">
        <v>5</v>
      </c>
      <c r="V20" s="233">
        <v>5</v>
      </c>
      <c r="W20" s="233">
        <v>5</v>
      </c>
      <c r="X20" s="233">
        <v>7</v>
      </c>
      <c r="Y20" s="233">
        <v>8</v>
      </c>
      <c r="Z20" s="233">
        <v>8</v>
      </c>
      <c r="AA20" s="233">
        <v>5.5</v>
      </c>
      <c r="AB20" s="233">
        <v>6.5</v>
      </c>
      <c r="AC20" s="233">
        <v>7</v>
      </c>
      <c r="AD20" s="233">
        <v>8.5</v>
      </c>
      <c r="AE20" s="234">
        <v>5</v>
      </c>
      <c r="AF20" s="235">
        <v>5</v>
      </c>
      <c r="AG20" s="236">
        <v>5</v>
      </c>
      <c r="AH20" s="233">
        <v>5</v>
      </c>
      <c r="AI20" s="233">
        <v>3</v>
      </c>
      <c r="AJ20" s="233">
        <v>5.5</v>
      </c>
      <c r="AK20" s="233">
        <v>5.5</v>
      </c>
      <c r="AL20" s="233">
        <v>5</v>
      </c>
      <c r="AM20" s="233">
        <v>8.5</v>
      </c>
      <c r="AN20" s="233">
        <v>6</v>
      </c>
      <c r="AO20" s="233">
        <v>6.5</v>
      </c>
      <c r="AP20" s="233">
        <v>5</v>
      </c>
      <c r="AQ20" s="233">
        <v>5</v>
      </c>
      <c r="AR20" s="233">
        <v>5</v>
      </c>
      <c r="AS20" s="233">
        <v>5</v>
      </c>
      <c r="AT20" s="233">
        <v>7.5</v>
      </c>
      <c r="AU20" s="233">
        <v>8</v>
      </c>
      <c r="AV20" s="233">
        <v>5</v>
      </c>
      <c r="AW20" s="233">
        <v>7.5</v>
      </c>
      <c r="AX20" s="233">
        <v>5</v>
      </c>
      <c r="AY20" s="233">
        <v>6</v>
      </c>
      <c r="AZ20" s="233">
        <v>5</v>
      </c>
      <c r="BA20" s="233">
        <v>7.5</v>
      </c>
      <c r="BB20" s="233">
        <v>5</v>
      </c>
      <c r="BC20" s="233">
        <v>7</v>
      </c>
      <c r="BD20" s="233">
        <v>7.5</v>
      </c>
      <c r="BE20" s="233">
        <v>6</v>
      </c>
      <c r="BF20" s="233">
        <v>6</v>
      </c>
      <c r="BG20" s="233">
        <v>7.5</v>
      </c>
      <c r="BH20" s="235">
        <v>8.5</v>
      </c>
      <c r="BI20" s="233">
        <v>5</v>
      </c>
      <c r="BJ20" s="233">
        <v>7</v>
      </c>
      <c r="BK20" s="233">
        <v>5.5</v>
      </c>
      <c r="BL20" s="233">
        <v>5</v>
      </c>
      <c r="BM20" s="233">
        <v>5.5</v>
      </c>
      <c r="BN20" s="233">
        <v>5</v>
      </c>
      <c r="BO20" s="233">
        <v>7</v>
      </c>
      <c r="BP20" s="233">
        <v>5</v>
      </c>
      <c r="BQ20" s="233">
        <v>5</v>
      </c>
      <c r="BR20" s="233">
        <v>6</v>
      </c>
      <c r="BS20" s="233">
        <v>6.5</v>
      </c>
      <c r="BT20" s="233">
        <v>5.5</v>
      </c>
      <c r="BU20" s="233">
        <v>5.5</v>
      </c>
      <c r="BV20" s="233">
        <v>7.5</v>
      </c>
      <c r="BW20" s="233">
        <v>5.5</v>
      </c>
      <c r="BX20" s="233">
        <v>5.5</v>
      </c>
      <c r="BY20" s="233">
        <v>8</v>
      </c>
      <c r="BZ20" s="233">
        <v>5</v>
      </c>
      <c r="CA20" s="233">
        <v>5</v>
      </c>
      <c r="CB20" s="233">
        <v>7</v>
      </c>
      <c r="CC20" s="233">
        <v>5.5</v>
      </c>
      <c r="CD20" s="233">
        <v>5.5</v>
      </c>
      <c r="CE20" s="233">
        <v>5</v>
      </c>
      <c r="CF20" s="233">
        <v>5.5</v>
      </c>
      <c r="CG20" s="233">
        <v>5</v>
      </c>
      <c r="CH20" s="233">
        <v>5</v>
      </c>
      <c r="CI20" s="233">
        <v>6.5</v>
      </c>
      <c r="CJ20" s="233">
        <v>6</v>
      </c>
      <c r="CK20" s="233">
        <v>5</v>
      </c>
      <c r="CL20" s="233">
        <v>7</v>
      </c>
      <c r="CM20" s="235">
        <v>9</v>
      </c>
      <c r="CN20" s="233">
        <v>5</v>
      </c>
      <c r="CO20" s="233">
        <v>6.5</v>
      </c>
      <c r="CP20" s="233">
        <v>5.5</v>
      </c>
      <c r="CQ20" s="233">
        <v>7.5</v>
      </c>
      <c r="CR20" s="233">
        <v>7.5</v>
      </c>
      <c r="CS20" s="233">
        <v>7</v>
      </c>
      <c r="CT20" s="233">
        <v>5.5</v>
      </c>
      <c r="CU20" s="233">
        <v>7.5</v>
      </c>
      <c r="CV20" s="233">
        <v>5</v>
      </c>
      <c r="CW20" s="233">
        <v>7</v>
      </c>
      <c r="CX20" s="233">
        <v>6.5</v>
      </c>
      <c r="CY20" s="233">
        <v>7</v>
      </c>
      <c r="CZ20" s="233">
        <v>5</v>
      </c>
      <c r="DA20" s="233">
        <v>5</v>
      </c>
      <c r="DB20" s="233">
        <v>6</v>
      </c>
      <c r="DC20" s="233">
        <v>5</v>
      </c>
      <c r="DD20" s="233">
        <v>6.5</v>
      </c>
      <c r="DE20" s="233">
        <v>7.5</v>
      </c>
      <c r="DF20" s="233">
        <v>8</v>
      </c>
      <c r="DG20" s="233">
        <v>5</v>
      </c>
      <c r="DH20" s="233">
        <v>7</v>
      </c>
      <c r="DI20" s="233">
        <v>7</v>
      </c>
      <c r="DJ20" s="233">
        <v>7</v>
      </c>
      <c r="DK20" s="233">
        <v>8</v>
      </c>
      <c r="DL20" s="233">
        <v>7.5</v>
      </c>
      <c r="DM20" s="233">
        <v>8</v>
      </c>
      <c r="DN20" s="233">
        <v>5</v>
      </c>
      <c r="DO20" s="233">
        <v>7</v>
      </c>
      <c r="DP20" s="233">
        <v>5</v>
      </c>
      <c r="DQ20" s="235">
        <v>5</v>
      </c>
      <c r="DR20" s="233">
        <v>6.5</v>
      </c>
      <c r="DS20" s="233">
        <v>7</v>
      </c>
      <c r="DT20" s="233">
        <v>5</v>
      </c>
      <c r="DU20" s="233">
        <v>9</v>
      </c>
      <c r="DV20" s="233">
        <v>5</v>
      </c>
      <c r="DW20" s="233">
        <v>5</v>
      </c>
      <c r="DX20" s="233">
        <v>5</v>
      </c>
      <c r="DY20" s="233">
        <v>5</v>
      </c>
      <c r="DZ20" s="233">
        <v>5</v>
      </c>
      <c r="EA20" s="233">
        <v>5.5</v>
      </c>
      <c r="EB20" s="233">
        <v>6</v>
      </c>
      <c r="EC20" s="349"/>
      <c r="ED20" s="349"/>
      <c r="EE20" s="349"/>
      <c r="EF20" s="349"/>
      <c r="EG20" s="349"/>
      <c r="EH20" s="349"/>
      <c r="EI20" s="349"/>
      <c r="EJ20" s="349"/>
      <c r="EK20" s="349"/>
      <c r="EL20" s="349"/>
      <c r="EM20" s="349"/>
      <c r="EN20" s="349"/>
      <c r="EO20" s="349"/>
      <c r="EP20" s="349"/>
      <c r="EQ20" s="349"/>
      <c r="ER20" s="349"/>
      <c r="ES20" s="349"/>
      <c r="ET20" s="349"/>
      <c r="EU20" s="349"/>
      <c r="EV20" s="350"/>
      <c r="EW20" s="233">
        <v>2</v>
      </c>
      <c r="EX20" s="233">
        <v>4</v>
      </c>
      <c r="EY20" s="233">
        <v>4</v>
      </c>
      <c r="EZ20" s="233">
        <v>3</v>
      </c>
      <c r="FA20" s="233">
        <v>4</v>
      </c>
      <c r="FB20" s="233">
        <v>8</v>
      </c>
      <c r="FC20" s="233">
        <v>5</v>
      </c>
      <c r="FD20" s="233">
        <v>5</v>
      </c>
      <c r="FE20" s="233">
        <v>5</v>
      </c>
      <c r="FF20" s="233">
        <v>5</v>
      </c>
      <c r="FG20" s="233">
        <v>7</v>
      </c>
      <c r="FH20" s="233">
        <v>5</v>
      </c>
      <c r="FI20" s="233">
        <v>5.5</v>
      </c>
      <c r="FJ20" s="233">
        <v>5</v>
      </c>
      <c r="FK20" s="233">
        <v>5</v>
      </c>
      <c r="FL20" s="233">
        <v>5</v>
      </c>
      <c r="FM20" s="233">
        <v>5</v>
      </c>
      <c r="FN20" s="233">
        <v>6</v>
      </c>
      <c r="FO20" s="233">
        <v>5</v>
      </c>
      <c r="FP20" s="233">
        <v>5</v>
      </c>
      <c r="FQ20" s="233">
        <v>5</v>
      </c>
      <c r="FR20" s="233">
        <v>6</v>
      </c>
      <c r="FS20" s="233">
        <v>5.5</v>
      </c>
      <c r="FT20" s="233">
        <v>6</v>
      </c>
      <c r="FU20" s="233">
        <v>7.5</v>
      </c>
      <c r="FV20" s="233">
        <v>5</v>
      </c>
      <c r="FW20" s="233">
        <v>5</v>
      </c>
      <c r="FX20" s="233">
        <v>5</v>
      </c>
      <c r="FY20" s="233">
        <v>4</v>
      </c>
      <c r="FZ20" s="235">
        <v>5</v>
      </c>
      <c r="GA20" s="233">
        <v>5</v>
      </c>
      <c r="GB20" s="233">
        <v>5</v>
      </c>
      <c r="GC20" s="233">
        <v>5</v>
      </c>
      <c r="GD20" s="233">
        <v>5</v>
      </c>
      <c r="GE20" s="233">
        <v>4</v>
      </c>
      <c r="GF20" s="233">
        <v>5</v>
      </c>
      <c r="GG20" s="233">
        <v>5</v>
      </c>
      <c r="GH20" s="233">
        <v>5.5</v>
      </c>
      <c r="GI20" s="233">
        <v>5</v>
      </c>
      <c r="GJ20" s="233">
        <v>5</v>
      </c>
      <c r="GK20" s="233">
        <v>5</v>
      </c>
      <c r="GL20" s="233">
        <v>5</v>
      </c>
      <c r="GM20" s="233">
        <v>6</v>
      </c>
      <c r="GN20" s="233">
        <v>6</v>
      </c>
      <c r="GO20" s="233">
        <v>5</v>
      </c>
      <c r="GP20" s="233">
        <v>6</v>
      </c>
      <c r="GQ20" s="233">
        <v>6</v>
      </c>
      <c r="GR20" s="233">
        <v>6</v>
      </c>
      <c r="GS20" s="233">
        <v>5</v>
      </c>
      <c r="GT20" s="233">
        <v>5</v>
      </c>
      <c r="GU20" s="233">
        <v>5.5</v>
      </c>
      <c r="GV20" s="233">
        <v>5</v>
      </c>
      <c r="GW20" s="233">
        <v>5</v>
      </c>
      <c r="GX20" s="233">
        <v>5</v>
      </c>
      <c r="GY20" s="233">
        <v>4.5</v>
      </c>
      <c r="GZ20" s="233">
        <v>5</v>
      </c>
      <c r="HA20" s="233">
        <v>5</v>
      </c>
      <c r="HB20" s="233">
        <v>6</v>
      </c>
      <c r="HC20" s="233">
        <v>6</v>
      </c>
      <c r="HD20" s="233">
        <v>5</v>
      </c>
      <c r="HE20" s="235">
        <v>5</v>
      </c>
      <c r="HF20" s="233">
        <v>5</v>
      </c>
      <c r="HG20" s="233">
        <v>5</v>
      </c>
      <c r="HH20" s="233">
        <v>1</v>
      </c>
      <c r="IJ20" s="235"/>
      <c r="IX20" s="233">
        <v>6</v>
      </c>
      <c r="JN20" s="235"/>
      <c r="JO20" s="233">
        <v>5.5</v>
      </c>
      <c r="JP20" s="233">
        <v>5</v>
      </c>
      <c r="JQ20" s="233">
        <v>5</v>
      </c>
      <c r="JR20" s="233">
        <v>3.5</v>
      </c>
      <c r="KS20" s="235"/>
      <c r="LW20" s="235"/>
      <c r="NB20" s="235"/>
    </row>
    <row r="21" spans="1:366" s="233" customFormat="1" x14ac:dyDescent="0.25">
      <c r="A21" s="56" t="s">
        <v>93</v>
      </c>
      <c r="B21" s="233">
        <v>5</v>
      </c>
      <c r="C21" s="233">
        <v>5</v>
      </c>
      <c r="D21" s="233">
        <v>5</v>
      </c>
      <c r="E21" s="233">
        <v>5</v>
      </c>
      <c r="F21" s="233">
        <v>5</v>
      </c>
      <c r="G21" s="233">
        <v>5</v>
      </c>
      <c r="H21" s="233">
        <v>5</v>
      </c>
      <c r="I21" s="233">
        <v>6</v>
      </c>
      <c r="J21" s="233">
        <v>5</v>
      </c>
      <c r="K21" s="233">
        <v>5</v>
      </c>
      <c r="L21" s="233">
        <v>5</v>
      </c>
      <c r="M21" s="233">
        <v>6.5</v>
      </c>
      <c r="N21" s="233">
        <v>6</v>
      </c>
      <c r="O21" s="233">
        <v>5</v>
      </c>
      <c r="P21" s="233">
        <v>5.5</v>
      </c>
      <c r="Q21" s="233">
        <v>5</v>
      </c>
      <c r="R21" s="233">
        <v>5.5</v>
      </c>
      <c r="S21" s="233">
        <v>5</v>
      </c>
      <c r="T21" s="233">
        <v>5</v>
      </c>
      <c r="U21" s="233">
        <v>5</v>
      </c>
      <c r="V21" s="233">
        <v>5.5</v>
      </c>
      <c r="W21" s="233">
        <v>5</v>
      </c>
      <c r="X21" s="233">
        <v>5</v>
      </c>
      <c r="Y21" s="233">
        <v>5</v>
      </c>
      <c r="Z21" s="233">
        <v>5</v>
      </c>
      <c r="AA21" s="233">
        <v>6</v>
      </c>
      <c r="AB21" s="233">
        <v>6.5</v>
      </c>
      <c r="AC21" s="233">
        <v>5</v>
      </c>
      <c r="AD21" s="233">
        <v>6</v>
      </c>
      <c r="AE21" s="234">
        <v>5.5</v>
      </c>
      <c r="AF21" s="235">
        <v>5</v>
      </c>
      <c r="AG21" s="236">
        <v>7</v>
      </c>
      <c r="AH21" s="233">
        <v>6.5</v>
      </c>
      <c r="AI21" s="233">
        <v>5</v>
      </c>
      <c r="AJ21" s="233">
        <v>5</v>
      </c>
      <c r="AK21" s="233">
        <v>6</v>
      </c>
      <c r="AL21" s="233">
        <v>5</v>
      </c>
      <c r="AM21" s="233">
        <v>5</v>
      </c>
      <c r="AN21" s="233">
        <v>6</v>
      </c>
      <c r="AO21" s="233">
        <v>5</v>
      </c>
      <c r="AP21" s="233">
        <v>5</v>
      </c>
      <c r="AQ21" s="233">
        <v>5</v>
      </c>
      <c r="AR21" s="233">
        <v>5</v>
      </c>
      <c r="AS21" s="233">
        <v>5</v>
      </c>
      <c r="AT21" s="233">
        <v>5</v>
      </c>
      <c r="AU21" s="233">
        <v>5</v>
      </c>
      <c r="AV21" s="233">
        <v>5.5</v>
      </c>
      <c r="AW21" s="233">
        <v>6.5</v>
      </c>
      <c r="AX21" s="233">
        <v>5</v>
      </c>
      <c r="AY21" s="233">
        <v>5.5</v>
      </c>
      <c r="AZ21" s="233">
        <v>5</v>
      </c>
      <c r="BA21" s="233">
        <v>5</v>
      </c>
      <c r="BB21" s="233">
        <v>5</v>
      </c>
      <c r="BC21" s="233">
        <v>5</v>
      </c>
      <c r="BD21" s="233">
        <v>7</v>
      </c>
      <c r="BE21" s="233">
        <v>5</v>
      </c>
      <c r="BF21" s="233">
        <v>5</v>
      </c>
      <c r="BG21" s="233">
        <v>5.5</v>
      </c>
      <c r="BH21" s="235">
        <v>5.5</v>
      </c>
      <c r="BI21" s="233">
        <v>5</v>
      </c>
      <c r="BJ21" s="233">
        <v>5</v>
      </c>
      <c r="BK21" s="233">
        <v>5</v>
      </c>
      <c r="BL21" s="233">
        <v>5</v>
      </c>
      <c r="BM21" s="233">
        <v>5</v>
      </c>
      <c r="BN21" s="233">
        <v>5</v>
      </c>
      <c r="BO21" s="233">
        <v>5.5</v>
      </c>
      <c r="BP21" s="233">
        <v>5</v>
      </c>
      <c r="BQ21" s="233">
        <v>5</v>
      </c>
      <c r="BR21" s="233">
        <v>5</v>
      </c>
      <c r="BS21" s="233">
        <v>5</v>
      </c>
      <c r="BT21" s="233">
        <v>5</v>
      </c>
      <c r="BU21" s="233">
        <v>4.5</v>
      </c>
      <c r="BV21" s="233">
        <v>5</v>
      </c>
      <c r="BW21" s="233">
        <v>5</v>
      </c>
      <c r="BX21" s="233">
        <v>5</v>
      </c>
      <c r="BY21" s="233">
        <v>6</v>
      </c>
      <c r="BZ21" s="233">
        <v>5</v>
      </c>
      <c r="CA21" s="233">
        <v>5</v>
      </c>
      <c r="CB21" s="233">
        <v>5</v>
      </c>
      <c r="CC21" s="233">
        <v>5</v>
      </c>
      <c r="CD21" s="233">
        <v>5</v>
      </c>
      <c r="CE21" s="233">
        <v>5</v>
      </c>
      <c r="CF21" s="233">
        <v>5</v>
      </c>
      <c r="CG21" s="233">
        <v>5</v>
      </c>
      <c r="CH21" s="233">
        <v>6</v>
      </c>
      <c r="CI21" s="233">
        <v>5</v>
      </c>
      <c r="CJ21" s="233">
        <v>6</v>
      </c>
      <c r="CK21" s="233">
        <v>5</v>
      </c>
      <c r="CL21" s="233">
        <v>5</v>
      </c>
      <c r="CM21" s="235">
        <v>5</v>
      </c>
      <c r="CN21" s="233">
        <v>5</v>
      </c>
      <c r="CO21" s="233">
        <v>5</v>
      </c>
      <c r="CP21" s="233">
        <v>5</v>
      </c>
      <c r="CQ21" s="233">
        <v>5</v>
      </c>
      <c r="CR21" s="233">
        <v>5</v>
      </c>
      <c r="CS21" s="233">
        <v>5</v>
      </c>
      <c r="CT21" s="233">
        <v>5.5</v>
      </c>
      <c r="CU21" s="233">
        <v>5</v>
      </c>
      <c r="CV21" s="233">
        <v>5</v>
      </c>
      <c r="CW21" s="233">
        <v>5</v>
      </c>
      <c r="CX21" s="233">
        <v>5</v>
      </c>
      <c r="CY21" s="233">
        <v>5</v>
      </c>
      <c r="CZ21" s="233">
        <v>5</v>
      </c>
      <c r="DA21" s="233">
        <v>5</v>
      </c>
      <c r="DB21" s="233">
        <v>5</v>
      </c>
      <c r="DC21" s="233">
        <v>6</v>
      </c>
      <c r="DD21" s="233">
        <v>5.5</v>
      </c>
      <c r="DE21" s="233">
        <v>5</v>
      </c>
      <c r="DF21" s="233">
        <v>6</v>
      </c>
      <c r="DG21" s="233">
        <v>5</v>
      </c>
      <c r="DH21" s="233">
        <v>5.5</v>
      </c>
      <c r="DI21" s="233">
        <v>5</v>
      </c>
      <c r="DJ21" s="233">
        <v>6</v>
      </c>
      <c r="DK21" s="233">
        <v>5</v>
      </c>
      <c r="DL21" s="233">
        <v>5</v>
      </c>
      <c r="DM21" s="233">
        <v>5.5</v>
      </c>
      <c r="DN21" s="233">
        <v>6.5</v>
      </c>
      <c r="DO21" s="233">
        <v>5</v>
      </c>
      <c r="DP21" s="233">
        <v>6</v>
      </c>
      <c r="DQ21" s="235">
        <v>5</v>
      </c>
      <c r="DR21" s="233">
        <v>5</v>
      </c>
      <c r="DS21" s="233">
        <v>5</v>
      </c>
      <c r="DT21" s="233">
        <v>6</v>
      </c>
      <c r="DU21" s="233">
        <v>6</v>
      </c>
      <c r="DV21" s="233">
        <v>4</v>
      </c>
      <c r="DW21" s="233">
        <v>5</v>
      </c>
      <c r="DX21" s="233">
        <v>5</v>
      </c>
      <c r="DY21" s="233">
        <v>5</v>
      </c>
      <c r="DZ21" s="233">
        <v>5.5</v>
      </c>
      <c r="EA21" s="233">
        <v>5</v>
      </c>
      <c r="EB21" s="233">
        <v>6</v>
      </c>
      <c r="EC21" s="349"/>
      <c r="ED21" s="349"/>
      <c r="EE21" s="349"/>
      <c r="EF21" s="349"/>
      <c r="EG21" s="349"/>
      <c r="EH21" s="349"/>
      <c r="EI21" s="349"/>
      <c r="EJ21" s="349"/>
      <c r="EK21" s="349"/>
      <c r="EL21" s="349"/>
      <c r="EM21" s="349"/>
      <c r="EN21" s="349"/>
      <c r="EO21" s="349"/>
      <c r="EP21" s="349"/>
      <c r="EQ21" s="349"/>
      <c r="ER21" s="349"/>
      <c r="ES21" s="349"/>
      <c r="ET21" s="349"/>
      <c r="EU21" s="349"/>
      <c r="EV21" s="350"/>
      <c r="EW21" s="233">
        <v>5</v>
      </c>
      <c r="EX21" s="233">
        <v>3</v>
      </c>
      <c r="EY21" s="233">
        <v>1.5</v>
      </c>
      <c r="EZ21" s="233">
        <v>4</v>
      </c>
      <c r="FA21" s="233">
        <v>5</v>
      </c>
      <c r="FB21" s="233">
        <v>5</v>
      </c>
      <c r="FC21" s="233">
        <v>5</v>
      </c>
      <c r="FD21" s="233">
        <v>5</v>
      </c>
      <c r="FE21" s="233">
        <v>5</v>
      </c>
      <c r="FF21" s="233">
        <v>5</v>
      </c>
      <c r="FG21" s="233">
        <v>5</v>
      </c>
      <c r="FH21" s="233">
        <v>5</v>
      </c>
      <c r="FI21" s="233">
        <v>5</v>
      </c>
      <c r="FJ21" s="233">
        <v>2.5</v>
      </c>
      <c r="FK21" s="233">
        <v>5</v>
      </c>
      <c r="FL21" s="233">
        <v>5</v>
      </c>
      <c r="FM21" s="233">
        <v>5</v>
      </c>
      <c r="FN21" s="233">
        <v>5</v>
      </c>
      <c r="FO21" s="233">
        <v>5</v>
      </c>
      <c r="FP21" s="233">
        <v>5</v>
      </c>
      <c r="FQ21" s="233">
        <v>5</v>
      </c>
      <c r="FR21" s="233">
        <v>5</v>
      </c>
      <c r="FS21" s="233">
        <v>5</v>
      </c>
      <c r="FT21" s="233">
        <v>6</v>
      </c>
      <c r="FU21" s="233">
        <v>5</v>
      </c>
      <c r="FV21" s="233">
        <v>5</v>
      </c>
      <c r="FW21" s="233">
        <v>5</v>
      </c>
      <c r="FX21" s="233">
        <v>4.5</v>
      </c>
      <c r="FY21" s="233">
        <v>5</v>
      </c>
      <c r="FZ21" s="235">
        <v>10</v>
      </c>
      <c r="GA21" s="233">
        <v>5</v>
      </c>
      <c r="GB21" s="233">
        <v>5</v>
      </c>
      <c r="GC21" s="233">
        <v>5</v>
      </c>
      <c r="GD21" s="233">
        <v>5</v>
      </c>
      <c r="GE21" s="233">
        <v>6</v>
      </c>
      <c r="GF21" s="233">
        <v>4</v>
      </c>
      <c r="GG21" s="233">
        <v>5</v>
      </c>
      <c r="GH21" s="233">
        <v>5</v>
      </c>
      <c r="GI21" s="233">
        <v>6</v>
      </c>
      <c r="GJ21" s="233">
        <v>5</v>
      </c>
      <c r="GK21" s="233">
        <v>5</v>
      </c>
      <c r="GL21" s="233">
        <v>5.5</v>
      </c>
      <c r="GM21" s="233">
        <v>5</v>
      </c>
      <c r="GN21" s="233">
        <v>6</v>
      </c>
      <c r="GO21" s="233">
        <v>5</v>
      </c>
      <c r="GP21" s="233">
        <v>5</v>
      </c>
      <c r="GQ21" s="233">
        <v>5</v>
      </c>
      <c r="GR21" s="233">
        <v>6</v>
      </c>
      <c r="GS21" s="233">
        <v>5</v>
      </c>
      <c r="GT21" s="233">
        <v>5</v>
      </c>
      <c r="GU21" s="233">
        <v>4.5</v>
      </c>
      <c r="GV21" s="233">
        <v>5</v>
      </c>
      <c r="GW21" s="233">
        <v>5</v>
      </c>
      <c r="GX21" s="233">
        <v>5</v>
      </c>
      <c r="GY21" s="233">
        <v>7</v>
      </c>
      <c r="GZ21" s="233">
        <v>5</v>
      </c>
      <c r="HA21" s="233">
        <v>5</v>
      </c>
      <c r="HB21" s="233">
        <v>6</v>
      </c>
      <c r="HC21" s="233">
        <v>7</v>
      </c>
      <c r="HD21" s="233">
        <v>5</v>
      </c>
      <c r="HE21" s="235">
        <v>7</v>
      </c>
      <c r="HF21" s="233">
        <v>7</v>
      </c>
      <c r="HG21" s="233">
        <v>5</v>
      </c>
      <c r="IJ21" s="235"/>
      <c r="IX21" s="233">
        <v>5</v>
      </c>
      <c r="JN21" s="235"/>
      <c r="JO21" s="233">
        <v>5</v>
      </c>
      <c r="JP21" s="233">
        <v>5</v>
      </c>
      <c r="JQ21" s="233">
        <v>5</v>
      </c>
      <c r="JR21" s="233">
        <v>5</v>
      </c>
      <c r="KS21" s="235"/>
      <c r="LW21" s="235"/>
      <c r="NB21" s="235"/>
    </row>
    <row r="22" spans="1:366" s="233" customFormat="1" x14ac:dyDescent="0.25">
      <c r="A22" s="62" t="s">
        <v>106</v>
      </c>
      <c r="B22" s="240" t="b">
        <v>1</v>
      </c>
      <c r="C22" s="240" t="b">
        <v>1</v>
      </c>
      <c r="D22" s="240" t="b">
        <v>1</v>
      </c>
      <c r="E22" s="240" t="b">
        <v>1</v>
      </c>
      <c r="F22" s="240" t="b">
        <v>1</v>
      </c>
      <c r="G22" s="240" t="b">
        <v>1</v>
      </c>
      <c r="H22" s="240" t="b">
        <v>1</v>
      </c>
      <c r="I22" s="240" t="b">
        <v>1</v>
      </c>
      <c r="J22" s="240" t="b">
        <v>1</v>
      </c>
      <c r="K22" s="240" t="b">
        <v>1</v>
      </c>
      <c r="L22" s="240" t="b">
        <v>1</v>
      </c>
      <c r="M22" s="240" t="b">
        <v>1</v>
      </c>
      <c r="N22" s="240" t="b">
        <v>1</v>
      </c>
      <c r="O22" s="240" t="b">
        <v>1</v>
      </c>
      <c r="P22" s="240" t="b">
        <v>1</v>
      </c>
      <c r="Q22" s="240" t="b">
        <v>1</v>
      </c>
      <c r="R22" s="240" t="b">
        <v>1</v>
      </c>
      <c r="S22" s="240" t="b">
        <v>1</v>
      </c>
      <c r="T22" s="240" t="b">
        <v>1</v>
      </c>
      <c r="U22" s="240" t="b">
        <v>1</v>
      </c>
      <c r="V22" s="240" t="b">
        <v>1</v>
      </c>
      <c r="W22" s="240" t="b">
        <v>1</v>
      </c>
      <c r="X22" s="240" t="b">
        <v>1</v>
      </c>
      <c r="Y22" s="240" t="b">
        <v>1</v>
      </c>
      <c r="Z22" s="240" t="b">
        <v>1</v>
      </c>
      <c r="AA22" s="240" t="b">
        <v>1</v>
      </c>
      <c r="AB22" s="240" t="b">
        <v>1</v>
      </c>
      <c r="AC22" s="240" t="b">
        <v>1</v>
      </c>
      <c r="AD22" s="240" t="b">
        <v>1</v>
      </c>
      <c r="AE22" s="240" t="b">
        <v>1</v>
      </c>
      <c r="AF22" s="241" t="b">
        <v>1</v>
      </c>
      <c r="AG22" s="240" t="b">
        <v>1</v>
      </c>
      <c r="AH22" s="240" t="b">
        <v>1</v>
      </c>
      <c r="AI22" s="240" t="b">
        <v>1</v>
      </c>
      <c r="AJ22" s="240" t="b">
        <v>1</v>
      </c>
      <c r="AK22" s="240" t="b">
        <v>1</v>
      </c>
      <c r="AL22" s="240" t="b">
        <v>1</v>
      </c>
      <c r="AM22" s="240" t="b">
        <v>1</v>
      </c>
      <c r="AN22" s="240" t="b">
        <v>1</v>
      </c>
      <c r="AO22" s="240" t="b">
        <v>1</v>
      </c>
      <c r="AP22" s="240" t="b">
        <v>1</v>
      </c>
      <c r="AQ22" s="240" t="b">
        <v>1</v>
      </c>
      <c r="AR22" s="240" t="b">
        <v>1</v>
      </c>
      <c r="AS22" s="240" t="b">
        <v>1</v>
      </c>
      <c r="AT22" s="240" t="b">
        <v>1</v>
      </c>
      <c r="AU22" s="240" t="b">
        <v>1</v>
      </c>
      <c r="AV22" s="240" t="b">
        <v>1</v>
      </c>
      <c r="AW22" s="240" t="b">
        <v>1</v>
      </c>
      <c r="AX22" s="240" t="b">
        <v>1</v>
      </c>
      <c r="AY22" s="240" t="b">
        <v>1</v>
      </c>
      <c r="AZ22" s="240" t="b">
        <v>1</v>
      </c>
      <c r="BA22" s="240" t="b">
        <v>1</v>
      </c>
      <c r="BB22" s="240" t="b">
        <v>1</v>
      </c>
      <c r="BC22" s="240" t="b">
        <v>1</v>
      </c>
      <c r="BD22" s="240" t="b">
        <v>1</v>
      </c>
      <c r="BE22" s="240" t="b">
        <v>1</v>
      </c>
      <c r="BF22" s="240" t="b">
        <v>1</v>
      </c>
      <c r="BG22" s="240" t="b">
        <v>1</v>
      </c>
      <c r="BH22" s="241" t="b">
        <v>1</v>
      </c>
      <c r="BI22" s="240" t="b">
        <v>1</v>
      </c>
      <c r="BJ22" s="240" t="b">
        <v>1</v>
      </c>
      <c r="BK22" s="240" t="b">
        <v>1</v>
      </c>
      <c r="BL22" s="240" t="b">
        <v>1</v>
      </c>
      <c r="BM22" s="240" t="b">
        <v>1</v>
      </c>
      <c r="BN22" s="240" t="b">
        <v>1</v>
      </c>
      <c r="BO22" s="240" t="b">
        <v>1</v>
      </c>
      <c r="BP22" s="240" t="b">
        <v>1</v>
      </c>
      <c r="BQ22" s="240" t="b">
        <v>1</v>
      </c>
      <c r="BR22" s="240" t="b">
        <v>1</v>
      </c>
      <c r="BS22" s="240" t="b">
        <v>1</v>
      </c>
      <c r="BT22" s="240" t="b">
        <v>1</v>
      </c>
      <c r="BU22" s="240" t="b">
        <v>1</v>
      </c>
      <c r="BV22" s="240" t="b">
        <v>1</v>
      </c>
      <c r="BW22" s="240" t="b">
        <v>1</v>
      </c>
      <c r="BX22" s="240" t="b">
        <v>1</v>
      </c>
      <c r="BY22" s="240" t="b">
        <v>1</v>
      </c>
      <c r="BZ22" s="240" t="b">
        <v>1</v>
      </c>
      <c r="CA22" s="240" t="b">
        <v>1</v>
      </c>
      <c r="CB22" s="240" t="b">
        <v>1</v>
      </c>
      <c r="CC22" s="240" t="b">
        <v>1</v>
      </c>
      <c r="CD22" s="240" t="b">
        <v>1</v>
      </c>
      <c r="CE22" s="240" t="b">
        <v>1</v>
      </c>
      <c r="CF22" s="240" t="b">
        <v>1</v>
      </c>
      <c r="CG22" s="240" t="b">
        <v>1</v>
      </c>
      <c r="CH22" s="240" t="b">
        <v>1</v>
      </c>
      <c r="CI22" s="240" t="b">
        <v>1</v>
      </c>
      <c r="CJ22" s="240" t="b">
        <v>1</v>
      </c>
      <c r="CK22" s="240" t="b">
        <v>1</v>
      </c>
      <c r="CL22" s="240" t="b">
        <v>1</v>
      </c>
      <c r="CM22" s="240" t="b">
        <v>1</v>
      </c>
      <c r="CN22" s="240" t="b">
        <v>1</v>
      </c>
      <c r="CO22" s="240" t="b">
        <v>1</v>
      </c>
      <c r="CP22" s="240" t="b">
        <v>1</v>
      </c>
      <c r="CQ22" s="240" t="b">
        <v>1</v>
      </c>
      <c r="CR22" s="240" t="b">
        <v>1</v>
      </c>
      <c r="CS22" s="240" t="b">
        <v>1</v>
      </c>
      <c r="CT22" s="240" t="b">
        <v>1</v>
      </c>
      <c r="CU22" s="240" t="b">
        <v>1</v>
      </c>
      <c r="CV22" s="240" t="b">
        <v>1</v>
      </c>
      <c r="CW22" s="240" t="b">
        <v>1</v>
      </c>
      <c r="CX22" s="240" t="b">
        <v>1</v>
      </c>
      <c r="CY22" s="240" t="b">
        <v>1</v>
      </c>
      <c r="CZ22" s="240" t="b">
        <v>1</v>
      </c>
      <c r="DA22" s="240" t="b">
        <v>1</v>
      </c>
      <c r="DB22" s="240" t="b">
        <v>1</v>
      </c>
      <c r="DC22" s="240" t="b">
        <v>1</v>
      </c>
      <c r="DD22" s="240" t="b">
        <v>1</v>
      </c>
      <c r="DE22" s="240" t="b">
        <v>1</v>
      </c>
      <c r="DF22" s="240" t="b">
        <v>1</v>
      </c>
      <c r="DG22" s="240" t="b">
        <v>1</v>
      </c>
      <c r="DH22" s="240" t="b">
        <v>1</v>
      </c>
      <c r="DI22" s="240" t="b">
        <v>1</v>
      </c>
      <c r="DJ22" s="240" t="b">
        <v>1</v>
      </c>
      <c r="DK22" s="240" t="b">
        <v>1</v>
      </c>
      <c r="DL22" s="240" t="b">
        <v>1</v>
      </c>
      <c r="DM22" s="240" t="b">
        <v>1</v>
      </c>
      <c r="DN22" s="240" t="b">
        <v>1</v>
      </c>
      <c r="DO22" s="240" t="b">
        <v>1</v>
      </c>
      <c r="DP22" s="240" t="b">
        <v>1</v>
      </c>
      <c r="DQ22" s="241" t="b">
        <v>1</v>
      </c>
      <c r="DR22" s="240" t="b">
        <v>1</v>
      </c>
      <c r="DS22" s="240" t="b">
        <v>1</v>
      </c>
      <c r="DT22" s="240" t="b">
        <v>1</v>
      </c>
      <c r="DU22" s="240" t="b">
        <v>1</v>
      </c>
      <c r="DV22" s="240" t="b">
        <v>1</v>
      </c>
      <c r="DW22" s="240" t="b">
        <v>1</v>
      </c>
      <c r="DX22" s="240" t="b">
        <v>1</v>
      </c>
      <c r="DY22" s="240" t="b">
        <v>1</v>
      </c>
      <c r="DZ22" s="240" t="b">
        <v>1</v>
      </c>
      <c r="EA22" s="240" t="b">
        <v>1</v>
      </c>
      <c r="EB22" s="240" t="b">
        <v>1</v>
      </c>
      <c r="EC22" s="353" t="b">
        <v>0</v>
      </c>
      <c r="ED22" s="353" t="b">
        <v>0</v>
      </c>
      <c r="EE22" s="353" t="b">
        <v>0</v>
      </c>
      <c r="EF22" s="353" t="b">
        <v>0</v>
      </c>
      <c r="EG22" s="353" t="b">
        <v>0</v>
      </c>
      <c r="EH22" s="353" t="b">
        <v>0</v>
      </c>
      <c r="EI22" s="353" t="b">
        <v>0</v>
      </c>
      <c r="EJ22" s="353" t="b">
        <v>0</v>
      </c>
      <c r="EK22" s="353" t="b">
        <v>0</v>
      </c>
      <c r="EL22" s="353" t="b">
        <v>0</v>
      </c>
      <c r="EM22" s="353" t="b">
        <v>0</v>
      </c>
      <c r="EN22" s="353" t="b">
        <v>0</v>
      </c>
      <c r="EO22" s="353" t="b">
        <v>0</v>
      </c>
      <c r="EP22" s="353" t="b">
        <v>0</v>
      </c>
      <c r="EQ22" s="353" t="b">
        <v>0</v>
      </c>
      <c r="ER22" s="353" t="b">
        <v>0</v>
      </c>
      <c r="ES22" s="353" t="b">
        <v>0</v>
      </c>
      <c r="ET22" s="353" t="b">
        <v>0</v>
      </c>
      <c r="EU22" s="353" t="b">
        <v>0</v>
      </c>
      <c r="EV22" s="354" t="b">
        <v>0</v>
      </c>
      <c r="EW22" s="240" t="b">
        <v>1</v>
      </c>
      <c r="EX22" s="240" t="b">
        <v>1</v>
      </c>
      <c r="EY22" s="240" t="b">
        <v>1</v>
      </c>
      <c r="EZ22" s="240" t="b">
        <v>1</v>
      </c>
      <c r="FA22" s="240" t="b">
        <v>1</v>
      </c>
      <c r="FB22" s="240" t="b">
        <v>1</v>
      </c>
      <c r="FC22" s="240" t="b">
        <v>1</v>
      </c>
      <c r="FD22" s="240" t="b">
        <v>1</v>
      </c>
      <c r="FE22" s="240" t="b">
        <v>1</v>
      </c>
      <c r="FF22" s="240" t="b">
        <v>1</v>
      </c>
      <c r="FG22" s="240" t="b">
        <v>1</v>
      </c>
      <c r="FH22" s="240" t="b">
        <v>1</v>
      </c>
      <c r="FI22" s="240" t="b">
        <v>1</v>
      </c>
      <c r="FJ22" s="240" t="b">
        <v>1</v>
      </c>
      <c r="FK22" s="240" t="b">
        <v>1</v>
      </c>
      <c r="FL22" s="240" t="b">
        <v>1</v>
      </c>
      <c r="FM22" s="240" t="b">
        <v>1</v>
      </c>
      <c r="FN22" s="240" t="b">
        <v>1</v>
      </c>
      <c r="FO22" s="240" t="b">
        <v>1</v>
      </c>
      <c r="FP22" s="240" t="b">
        <v>1</v>
      </c>
      <c r="FQ22" s="240" t="b">
        <v>1</v>
      </c>
      <c r="FR22" s="240" t="b">
        <v>1</v>
      </c>
      <c r="FS22" s="240" t="b">
        <v>1</v>
      </c>
      <c r="FT22" s="240" t="b">
        <v>1</v>
      </c>
      <c r="FU22" s="240" t="b">
        <v>1</v>
      </c>
      <c r="FV22" s="240" t="b">
        <v>1</v>
      </c>
      <c r="FW22" s="240" t="b">
        <v>1</v>
      </c>
      <c r="FX22" s="240" t="b">
        <v>1</v>
      </c>
      <c r="FY22" s="240" t="b">
        <v>1</v>
      </c>
      <c r="FZ22" s="241" t="b">
        <v>1</v>
      </c>
      <c r="GA22" s="240" t="b">
        <v>1</v>
      </c>
      <c r="GB22" s="240" t="b">
        <v>1</v>
      </c>
      <c r="GC22" s="240" t="b">
        <v>1</v>
      </c>
      <c r="GD22" s="240" t="b">
        <v>1</v>
      </c>
      <c r="GE22" s="240" t="b">
        <v>1</v>
      </c>
      <c r="GF22" s="240" t="b">
        <v>1</v>
      </c>
      <c r="GG22" s="240" t="b">
        <v>1</v>
      </c>
      <c r="GH22" s="240" t="b">
        <v>1</v>
      </c>
      <c r="GI22" s="240" t="b">
        <v>1</v>
      </c>
      <c r="GJ22" s="240" t="b">
        <v>1</v>
      </c>
      <c r="GK22" s="240" t="b">
        <v>1</v>
      </c>
      <c r="GL22" s="240" t="b">
        <v>1</v>
      </c>
      <c r="GM22" s="240" t="b">
        <v>1</v>
      </c>
      <c r="GN22" s="240" t="b">
        <v>1</v>
      </c>
      <c r="GO22" s="240" t="b">
        <v>1</v>
      </c>
      <c r="GP22" s="240" t="b">
        <v>1</v>
      </c>
      <c r="GQ22" s="240" t="b">
        <v>1</v>
      </c>
      <c r="GR22" s="240" t="b">
        <v>1</v>
      </c>
      <c r="GS22" s="240" t="b">
        <v>1</v>
      </c>
      <c r="GT22" s="240" t="b">
        <v>1</v>
      </c>
      <c r="GU22" s="240" t="b">
        <v>1</v>
      </c>
      <c r="GV22" s="240" t="b">
        <v>1</v>
      </c>
      <c r="GW22" s="240" t="b">
        <v>1</v>
      </c>
      <c r="GX22" s="240" t="b">
        <v>1</v>
      </c>
      <c r="GY22" s="240" t="b">
        <v>1</v>
      </c>
      <c r="GZ22" s="240" t="b">
        <v>1</v>
      </c>
      <c r="HA22" s="240" t="b">
        <v>1</v>
      </c>
      <c r="HB22" s="240" t="b">
        <v>1</v>
      </c>
      <c r="HC22" s="240" t="b">
        <v>1</v>
      </c>
      <c r="HD22" s="240" t="b">
        <v>1</v>
      </c>
      <c r="HE22" s="241" t="b">
        <v>1</v>
      </c>
      <c r="HF22" s="240" t="b">
        <v>1</v>
      </c>
      <c r="HG22" s="240" t="b">
        <v>1</v>
      </c>
      <c r="HH22" s="240" t="b">
        <v>0</v>
      </c>
      <c r="HI22" s="240" t="b">
        <v>0</v>
      </c>
      <c r="HJ22" s="240" t="b">
        <v>0</v>
      </c>
      <c r="HK22" s="240" t="b">
        <v>0</v>
      </c>
      <c r="HL22" s="240" t="b">
        <v>0</v>
      </c>
      <c r="HM22" s="240" t="b">
        <v>0</v>
      </c>
      <c r="HN22" s="240" t="b">
        <v>0</v>
      </c>
      <c r="HO22" s="240" t="b">
        <v>0</v>
      </c>
      <c r="HP22" s="240" t="b">
        <v>0</v>
      </c>
      <c r="HQ22" s="240" t="b">
        <v>0</v>
      </c>
      <c r="HR22" s="240" t="b">
        <v>0</v>
      </c>
      <c r="HS22" s="240" t="b">
        <v>0</v>
      </c>
      <c r="HT22" s="240" t="b">
        <v>0</v>
      </c>
      <c r="HU22" s="240" t="b">
        <v>0</v>
      </c>
      <c r="HV22" s="240" t="b">
        <v>0</v>
      </c>
      <c r="HW22" s="240" t="b">
        <v>0</v>
      </c>
      <c r="HX22" s="240" t="b">
        <v>0</v>
      </c>
      <c r="HY22" s="240" t="b">
        <v>0</v>
      </c>
      <c r="HZ22" s="240" t="b">
        <v>0</v>
      </c>
      <c r="IA22" s="240" t="b">
        <v>0</v>
      </c>
      <c r="IB22" s="240" t="b">
        <v>0</v>
      </c>
      <c r="IC22" s="240" t="b">
        <v>0</v>
      </c>
      <c r="ID22" s="240" t="b">
        <v>0</v>
      </c>
      <c r="IE22" s="240" t="b">
        <v>0</v>
      </c>
      <c r="IF22" s="240" t="b">
        <v>0</v>
      </c>
      <c r="IG22" s="240" t="b">
        <v>0</v>
      </c>
      <c r="IH22" s="240" t="b">
        <v>0</v>
      </c>
      <c r="II22" s="240" t="b">
        <v>0</v>
      </c>
      <c r="IJ22" s="241" t="b">
        <v>0</v>
      </c>
      <c r="IK22" s="240" t="b">
        <v>0</v>
      </c>
      <c r="IL22" s="240" t="b">
        <v>0</v>
      </c>
      <c r="IM22" s="240" t="b">
        <v>0</v>
      </c>
      <c r="IN22" s="240" t="b">
        <v>0</v>
      </c>
      <c r="IO22" s="240" t="b">
        <v>0</v>
      </c>
      <c r="IP22" s="240" t="b">
        <v>0</v>
      </c>
      <c r="IQ22" s="240" t="b">
        <v>0</v>
      </c>
      <c r="IR22" s="240" t="b">
        <v>0</v>
      </c>
      <c r="IS22" s="240" t="b">
        <v>0</v>
      </c>
      <c r="IT22" s="240" t="b">
        <v>0</v>
      </c>
      <c r="IU22" s="240" t="b">
        <v>0</v>
      </c>
      <c r="IV22" s="240" t="b">
        <v>0</v>
      </c>
      <c r="IW22" s="240" t="b">
        <v>0</v>
      </c>
      <c r="IX22" s="240" t="b">
        <v>1</v>
      </c>
      <c r="IY22" s="240" t="b">
        <v>0</v>
      </c>
      <c r="IZ22" s="240" t="b">
        <v>0</v>
      </c>
      <c r="JA22" s="240" t="b">
        <v>0</v>
      </c>
      <c r="JB22" s="240" t="b">
        <v>0</v>
      </c>
      <c r="JC22" s="240" t="b">
        <v>0</v>
      </c>
      <c r="JD22" s="240" t="b">
        <v>0</v>
      </c>
      <c r="JE22" s="240" t="b">
        <v>0</v>
      </c>
      <c r="JF22" s="240" t="b">
        <v>0</v>
      </c>
      <c r="JG22" s="240" t="b">
        <v>0</v>
      </c>
      <c r="JH22" s="240" t="b">
        <v>0</v>
      </c>
      <c r="JI22" s="240" t="b">
        <v>0</v>
      </c>
      <c r="JJ22" s="240" t="b">
        <v>0</v>
      </c>
      <c r="JK22" s="240" t="b">
        <v>0</v>
      </c>
      <c r="JL22" s="240" t="b">
        <v>0</v>
      </c>
      <c r="JM22" s="240" t="b">
        <v>0</v>
      </c>
      <c r="JN22" s="241" t="b">
        <v>0</v>
      </c>
      <c r="JO22" s="240" t="b">
        <v>1</v>
      </c>
      <c r="JP22" s="240" t="b">
        <v>1</v>
      </c>
      <c r="JQ22" s="240" t="b">
        <v>1</v>
      </c>
      <c r="JR22" s="240" t="b">
        <v>1</v>
      </c>
      <c r="JS22" s="240" t="b">
        <v>0</v>
      </c>
      <c r="JT22" s="240" t="b">
        <v>0</v>
      </c>
      <c r="JU22" s="240" t="b">
        <v>0</v>
      </c>
      <c r="JV22" s="240" t="b">
        <v>0</v>
      </c>
      <c r="JW22" s="240" t="b">
        <v>0</v>
      </c>
      <c r="JX22" s="240" t="b">
        <v>0</v>
      </c>
      <c r="JY22" s="240" t="b">
        <v>0</v>
      </c>
      <c r="JZ22" s="240" t="b">
        <v>0</v>
      </c>
      <c r="KA22" s="240" t="b">
        <v>0</v>
      </c>
      <c r="KB22" s="240" t="b">
        <v>0</v>
      </c>
      <c r="KC22" s="240" t="b">
        <v>0</v>
      </c>
      <c r="KD22" s="240" t="b">
        <v>0</v>
      </c>
      <c r="KE22" s="240" t="b">
        <v>0</v>
      </c>
      <c r="KF22" s="240" t="b">
        <v>0</v>
      </c>
      <c r="KG22" s="240" t="b">
        <v>0</v>
      </c>
      <c r="KH22" s="240" t="b">
        <v>0</v>
      </c>
      <c r="KI22" s="240" t="b">
        <v>0</v>
      </c>
      <c r="KJ22" s="240" t="b">
        <v>0</v>
      </c>
      <c r="KK22" s="240" t="b">
        <v>0</v>
      </c>
      <c r="KL22" s="240" t="b">
        <v>0</v>
      </c>
      <c r="KM22" s="240" t="b">
        <v>0</v>
      </c>
      <c r="KN22" s="240" t="b">
        <v>0</v>
      </c>
      <c r="KO22" s="240" t="b">
        <v>0</v>
      </c>
      <c r="KP22" s="240" t="b">
        <v>0</v>
      </c>
      <c r="KQ22" s="240" t="b">
        <v>0</v>
      </c>
      <c r="KR22" s="240" t="b">
        <v>0</v>
      </c>
      <c r="KS22" s="241" t="b">
        <v>0</v>
      </c>
      <c r="KT22" s="240" t="b">
        <v>0</v>
      </c>
      <c r="KU22" s="240" t="b">
        <v>0</v>
      </c>
      <c r="KV22" s="240" t="b">
        <v>0</v>
      </c>
      <c r="KW22" s="240" t="b">
        <v>0</v>
      </c>
      <c r="KX22" s="240" t="b">
        <v>0</v>
      </c>
      <c r="KY22" s="240" t="b">
        <v>0</v>
      </c>
      <c r="KZ22" s="240" t="b">
        <v>0</v>
      </c>
      <c r="LA22" s="240" t="b">
        <v>0</v>
      </c>
      <c r="LB22" s="240" t="b">
        <v>0</v>
      </c>
      <c r="LC22" s="240" t="b">
        <v>0</v>
      </c>
      <c r="LD22" s="240" t="b">
        <v>0</v>
      </c>
      <c r="LE22" s="240" t="b">
        <v>0</v>
      </c>
      <c r="LF22" s="240" t="b">
        <v>0</v>
      </c>
      <c r="LG22" s="240" t="b">
        <v>0</v>
      </c>
      <c r="LH22" s="240" t="b">
        <v>0</v>
      </c>
      <c r="LI22" s="240" t="b">
        <v>0</v>
      </c>
      <c r="LJ22" s="240" t="b">
        <v>0</v>
      </c>
      <c r="LK22" s="240" t="b">
        <v>0</v>
      </c>
      <c r="LL22" s="240" t="b">
        <v>0</v>
      </c>
      <c r="LM22" s="240" t="b">
        <v>0</v>
      </c>
      <c r="LN22" s="240" t="b">
        <v>0</v>
      </c>
      <c r="LO22" s="240" t="b">
        <v>0</v>
      </c>
      <c r="LP22" s="240" t="b">
        <v>0</v>
      </c>
      <c r="LQ22" s="240" t="b">
        <v>0</v>
      </c>
      <c r="LR22" s="240" t="b">
        <v>0</v>
      </c>
      <c r="LS22" s="240" t="b">
        <v>0</v>
      </c>
      <c r="LT22" s="240" t="b">
        <v>0</v>
      </c>
      <c r="LU22" s="240" t="b">
        <v>0</v>
      </c>
      <c r="LV22" s="240" t="b">
        <v>0</v>
      </c>
      <c r="LW22" s="241" t="b">
        <v>0</v>
      </c>
      <c r="LX22" s="240" t="b">
        <v>0</v>
      </c>
      <c r="LY22" s="240" t="b">
        <v>0</v>
      </c>
      <c r="LZ22" s="240" t="b">
        <v>0</v>
      </c>
      <c r="MA22" s="240" t="b">
        <v>0</v>
      </c>
      <c r="MB22" s="240" t="b">
        <v>0</v>
      </c>
      <c r="MC22" s="240" t="b">
        <v>0</v>
      </c>
      <c r="MD22" s="240" t="b">
        <v>0</v>
      </c>
      <c r="ME22" s="240" t="b">
        <v>0</v>
      </c>
      <c r="MF22" s="240" t="b">
        <v>0</v>
      </c>
      <c r="MG22" s="240" t="b">
        <v>0</v>
      </c>
      <c r="MH22" s="240" t="b">
        <v>0</v>
      </c>
      <c r="MI22" s="240" t="b">
        <v>0</v>
      </c>
      <c r="MJ22" s="240" t="b">
        <v>0</v>
      </c>
      <c r="MK22" s="240" t="b">
        <v>0</v>
      </c>
      <c r="ML22" s="240" t="b">
        <v>0</v>
      </c>
      <c r="MM22" s="240" t="b">
        <v>0</v>
      </c>
      <c r="MN22" s="240" t="b">
        <v>0</v>
      </c>
      <c r="MO22" s="240" t="b">
        <v>0</v>
      </c>
      <c r="MP22" s="240" t="b">
        <v>0</v>
      </c>
      <c r="MQ22" s="240" t="b">
        <v>0</v>
      </c>
      <c r="MR22" s="240" t="b">
        <v>0</v>
      </c>
      <c r="MS22" s="240" t="b">
        <v>0</v>
      </c>
      <c r="MT22" s="240" t="b">
        <v>0</v>
      </c>
      <c r="MU22" s="240" t="b">
        <v>0</v>
      </c>
      <c r="MV22" s="240" t="b">
        <v>0</v>
      </c>
      <c r="MW22" s="240" t="b">
        <v>0</v>
      </c>
      <c r="MX22" s="240" t="b">
        <v>0</v>
      </c>
      <c r="MY22" s="240" t="b">
        <v>0</v>
      </c>
      <c r="MZ22" s="240" t="b">
        <v>0</v>
      </c>
      <c r="NA22" s="240" t="b">
        <v>0</v>
      </c>
      <c r="NB22" s="241" t="b">
        <v>0</v>
      </c>
    </row>
    <row r="23" spans="1:366" s="233" customFormat="1" x14ac:dyDescent="0.25">
      <c r="A23" s="108" t="s">
        <v>118</v>
      </c>
      <c r="B23" s="240" t="b">
        <v>1</v>
      </c>
      <c r="C23" s="240" t="b">
        <v>1</v>
      </c>
      <c r="D23" s="240" t="b">
        <v>1</v>
      </c>
      <c r="E23" s="240" t="b">
        <v>1</v>
      </c>
      <c r="F23" s="240" t="b">
        <v>1</v>
      </c>
      <c r="G23" s="240" t="b">
        <v>1</v>
      </c>
      <c r="H23" s="240" t="b">
        <v>1</v>
      </c>
      <c r="I23" s="240" t="b">
        <v>1</v>
      </c>
      <c r="J23" s="240" t="b">
        <v>1</v>
      </c>
      <c r="K23" s="240" t="b">
        <v>1</v>
      </c>
      <c r="L23" s="240" t="b">
        <v>1</v>
      </c>
      <c r="M23" s="240" t="b">
        <v>0</v>
      </c>
      <c r="N23" s="240" t="b">
        <v>1</v>
      </c>
      <c r="O23" s="240" t="b">
        <v>1</v>
      </c>
      <c r="P23" s="240" t="b">
        <v>1</v>
      </c>
      <c r="Q23" s="240" t="b">
        <v>1</v>
      </c>
      <c r="R23" s="240" t="b">
        <v>1</v>
      </c>
      <c r="S23" s="240" t="b">
        <v>1</v>
      </c>
      <c r="T23" s="240" t="b">
        <v>1</v>
      </c>
      <c r="U23" s="240" t="b">
        <v>1</v>
      </c>
      <c r="V23" s="240" t="b">
        <v>1</v>
      </c>
      <c r="W23" s="240" t="b">
        <v>1</v>
      </c>
      <c r="X23" s="240" t="b">
        <v>1</v>
      </c>
      <c r="Y23" s="240" t="b">
        <v>1</v>
      </c>
      <c r="Z23" s="240" t="b">
        <v>1</v>
      </c>
      <c r="AA23" s="240" t="b">
        <v>1</v>
      </c>
      <c r="AB23" s="240" t="b">
        <v>1</v>
      </c>
      <c r="AC23" s="240" t="b">
        <v>1</v>
      </c>
      <c r="AD23" s="240" t="b">
        <v>1</v>
      </c>
      <c r="AE23" s="240" t="b">
        <v>1</v>
      </c>
      <c r="AF23" s="241" t="b">
        <v>1</v>
      </c>
      <c r="AG23" s="240" t="b">
        <v>1</v>
      </c>
      <c r="AH23" s="240" t="b">
        <v>1</v>
      </c>
      <c r="AI23" s="240" t="b">
        <v>1</v>
      </c>
      <c r="AJ23" s="240" t="b">
        <v>1</v>
      </c>
      <c r="AK23" s="240" t="b">
        <v>1</v>
      </c>
      <c r="AL23" s="240" t="b">
        <v>0</v>
      </c>
      <c r="AM23" s="240" t="b">
        <v>1</v>
      </c>
      <c r="AN23" s="240" t="b">
        <v>1</v>
      </c>
      <c r="AO23" s="240" t="b">
        <v>0</v>
      </c>
      <c r="AP23" s="240" t="b">
        <v>1</v>
      </c>
      <c r="AQ23" s="240" t="b">
        <v>1</v>
      </c>
      <c r="AR23" s="240" t="b">
        <v>1</v>
      </c>
      <c r="AS23" s="240" t="b">
        <v>1</v>
      </c>
      <c r="AT23" s="240" t="b">
        <v>1</v>
      </c>
      <c r="AU23" s="240" t="b">
        <v>1</v>
      </c>
      <c r="AV23" s="240" t="b">
        <v>1</v>
      </c>
      <c r="AW23" s="240" t="b">
        <v>1</v>
      </c>
      <c r="AX23" s="240" t="b">
        <v>1</v>
      </c>
      <c r="AY23" s="240" t="b">
        <v>1</v>
      </c>
      <c r="AZ23" s="240" t="b">
        <v>1</v>
      </c>
      <c r="BA23" s="240" t="b">
        <v>1</v>
      </c>
      <c r="BB23" s="240" t="b">
        <v>1</v>
      </c>
      <c r="BC23" s="240" t="b">
        <v>1</v>
      </c>
      <c r="BD23" s="240" t="b">
        <v>1</v>
      </c>
      <c r="BE23" s="240" t="b">
        <v>1</v>
      </c>
      <c r="BF23" s="240" t="b">
        <v>0</v>
      </c>
      <c r="BG23" s="240" t="b">
        <v>1</v>
      </c>
      <c r="BH23" s="241" t="b">
        <v>1</v>
      </c>
      <c r="BI23" s="240" t="b">
        <v>1</v>
      </c>
      <c r="BJ23" s="240" t="b">
        <v>1</v>
      </c>
      <c r="BK23" s="240" t="b">
        <v>1</v>
      </c>
      <c r="BL23" s="240" t="b">
        <v>1</v>
      </c>
      <c r="BM23" s="240" t="b">
        <v>1</v>
      </c>
      <c r="BN23" s="240" t="b">
        <v>1</v>
      </c>
      <c r="BO23" s="240" t="b">
        <v>1</v>
      </c>
      <c r="BP23" s="240" t="b">
        <v>1</v>
      </c>
      <c r="BQ23" s="240" t="b">
        <v>1</v>
      </c>
      <c r="BR23" s="240" t="b">
        <v>0</v>
      </c>
      <c r="BS23" s="240" t="b">
        <v>0</v>
      </c>
      <c r="BT23" s="240" t="b">
        <v>1</v>
      </c>
      <c r="BU23" s="240" t="b">
        <v>1</v>
      </c>
      <c r="BV23" s="240" t="b">
        <v>1</v>
      </c>
      <c r="BW23" s="240" t="b">
        <v>1</v>
      </c>
      <c r="BX23" s="240" t="b">
        <v>1</v>
      </c>
      <c r="BY23" s="240" t="b">
        <v>1</v>
      </c>
      <c r="BZ23" s="240" t="b">
        <v>1</v>
      </c>
      <c r="CA23" s="240" t="b">
        <v>1</v>
      </c>
      <c r="CB23" s="240" t="b">
        <v>1</v>
      </c>
      <c r="CC23" s="240" t="b">
        <v>1</v>
      </c>
      <c r="CD23" s="240" t="b">
        <v>1</v>
      </c>
      <c r="CE23" s="240" t="b">
        <v>1</v>
      </c>
      <c r="CF23" s="240" t="b">
        <v>1</v>
      </c>
      <c r="CG23" s="240" t="b">
        <v>0</v>
      </c>
      <c r="CH23" s="240" t="b">
        <v>1</v>
      </c>
      <c r="CI23" s="240" t="b">
        <v>1</v>
      </c>
      <c r="CJ23" s="240" t="b">
        <v>1</v>
      </c>
      <c r="CK23" s="240" t="b">
        <v>1</v>
      </c>
      <c r="CL23" s="240" t="b">
        <v>1</v>
      </c>
      <c r="CM23" s="240" t="b">
        <v>1</v>
      </c>
      <c r="CN23" s="240" t="b">
        <v>1</v>
      </c>
      <c r="CO23" s="240" t="b">
        <v>1</v>
      </c>
      <c r="CP23" s="240" t="b">
        <v>1</v>
      </c>
      <c r="CQ23" s="240" t="b">
        <v>1</v>
      </c>
      <c r="CR23" s="240" t="b">
        <v>1</v>
      </c>
      <c r="CS23" s="240" t="b">
        <v>1</v>
      </c>
      <c r="CT23" s="240" t="b">
        <v>1</v>
      </c>
      <c r="CU23" s="240" t="b">
        <v>0</v>
      </c>
      <c r="CV23" s="240" t="b">
        <v>1</v>
      </c>
      <c r="CW23" s="240" t="b">
        <v>1</v>
      </c>
      <c r="CX23" s="240" t="b">
        <v>1</v>
      </c>
      <c r="CY23" s="240" t="b">
        <v>1</v>
      </c>
      <c r="CZ23" s="240" t="b">
        <v>1</v>
      </c>
      <c r="DA23" s="240" t="b">
        <v>1</v>
      </c>
      <c r="DB23" s="240" t="b">
        <v>1</v>
      </c>
      <c r="DC23" s="240" t="b">
        <v>1</v>
      </c>
      <c r="DD23" s="240" t="b">
        <v>1</v>
      </c>
      <c r="DE23" s="240" t="b">
        <v>1</v>
      </c>
      <c r="DF23" s="240" t="b">
        <v>1</v>
      </c>
      <c r="DG23" s="240" t="b">
        <v>0</v>
      </c>
      <c r="DH23" s="240" t="b">
        <v>1</v>
      </c>
      <c r="DI23" s="240" t="b">
        <v>1</v>
      </c>
      <c r="DJ23" s="240" t="b">
        <v>1</v>
      </c>
      <c r="DK23" s="240" t="b">
        <v>1</v>
      </c>
      <c r="DL23" s="240" t="b">
        <v>1</v>
      </c>
      <c r="DM23" s="240" t="b">
        <v>1</v>
      </c>
      <c r="DN23" s="240" t="b">
        <v>1</v>
      </c>
      <c r="DO23" s="240" t="b">
        <v>1</v>
      </c>
      <c r="DP23" s="240" t="b">
        <v>1</v>
      </c>
      <c r="DQ23" s="241" t="b">
        <v>1</v>
      </c>
      <c r="DR23" s="240" t="b">
        <v>1</v>
      </c>
      <c r="DS23" s="240" t="b">
        <v>1</v>
      </c>
      <c r="DT23" s="240" t="b">
        <v>1</v>
      </c>
      <c r="DU23" s="240" t="b">
        <v>1</v>
      </c>
      <c r="DV23" s="240" t="b">
        <v>1</v>
      </c>
      <c r="DW23" s="240" t="b">
        <v>1</v>
      </c>
      <c r="DX23" s="240" t="b">
        <v>0</v>
      </c>
      <c r="DY23" s="240" t="b">
        <v>0</v>
      </c>
      <c r="DZ23" s="240" t="b">
        <v>0</v>
      </c>
      <c r="EA23" s="240" t="b">
        <v>1</v>
      </c>
      <c r="EB23" s="240" t="b">
        <v>0</v>
      </c>
      <c r="EC23" s="353" t="b">
        <v>0</v>
      </c>
      <c r="ED23" s="353" t="b">
        <v>0</v>
      </c>
      <c r="EE23" s="353" t="b">
        <v>0</v>
      </c>
      <c r="EF23" s="353" t="b">
        <v>0</v>
      </c>
      <c r="EG23" s="353" t="b">
        <v>0</v>
      </c>
      <c r="EH23" s="353" t="b">
        <v>0</v>
      </c>
      <c r="EI23" s="353" t="b">
        <v>0</v>
      </c>
      <c r="EJ23" s="353" t="b">
        <v>0</v>
      </c>
      <c r="EK23" s="353" t="b">
        <v>0</v>
      </c>
      <c r="EL23" s="353" t="b">
        <v>0</v>
      </c>
      <c r="EM23" s="353" t="b">
        <v>0</v>
      </c>
      <c r="EN23" s="353" t="b">
        <v>0</v>
      </c>
      <c r="EO23" s="353" t="b">
        <v>0</v>
      </c>
      <c r="EP23" s="353" t="b">
        <v>0</v>
      </c>
      <c r="EQ23" s="353" t="b">
        <v>0</v>
      </c>
      <c r="ER23" s="353" t="b">
        <v>0</v>
      </c>
      <c r="ES23" s="353" t="b">
        <v>0</v>
      </c>
      <c r="ET23" s="353" t="b">
        <v>0</v>
      </c>
      <c r="EU23" s="353" t="b">
        <v>0</v>
      </c>
      <c r="EV23" s="354" t="b">
        <v>0</v>
      </c>
      <c r="EW23" s="240" t="b">
        <v>0</v>
      </c>
      <c r="EX23" s="240" t="b">
        <v>0</v>
      </c>
      <c r="EY23" s="240" t="b">
        <v>0</v>
      </c>
      <c r="EZ23" s="240" t="b">
        <v>0</v>
      </c>
      <c r="FA23" s="240" t="b">
        <v>0</v>
      </c>
      <c r="FB23" s="240" t="b">
        <v>0</v>
      </c>
      <c r="FC23" s="240" t="b">
        <v>0</v>
      </c>
      <c r="FD23" s="240" t="b">
        <v>0</v>
      </c>
      <c r="FE23" s="240" t="b">
        <v>0</v>
      </c>
      <c r="FF23" s="240" t="b">
        <v>0</v>
      </c>
      <c r="FG23" s="240" t="b">
        <v>0</v>
      </c>
      <c r="FH23" s="240" t="b">
        <v>0</v>
      </c>
      <c r="FI23" s="240" t="b">
        <v>0</v>
      </c>
      <c r="FJ23" s="240" t="b">
        <v>0</v>
      </c>
      <c r="FK23" s="240" t="b">
        <v>0</v>
      </c>
      <c r="FL23" s="240" t="b">
        <v>0</v>
      </c>
      <c r="FM23" s="240" t="b">
        <v>0</v>
      </c>
      <c r="FN23" s="240" t="b">
        <v>0</v>
      </c>
      <c r="FO23" s="240" t="b">
        <v>0</v>
      </c>
      <c r="FP23" s="240" t="b">
        <v>0</v>
      </c>
      <c r="FQ23" s="240" t="b">
        <v>0</v>
      </c>
      <c r="FR23" s="240" t="b">
        <v>0</v>
      </c>
      <c r="FS23" s="240" t="b">
        <v>0</v>
      </c>
      <c r="FT23" s="240" t="b">
        <v>0</v>
      </c>
      <c r="FU23" s="240" t="b">
        <v>0</v>
      </c>
      <c r="FV23" s="240" t="b">
        <v>0</v>
      </c>
      <c r="FW23" s="240" t="b">
        <v>0</v>
      </c>
      <c r="FX23" s="240" t="b">
        <v>0</v>
      </c>
      <c r="FY23" s="240" t="b">
        <v>0</v>
      </c>
      <c r="FZ23" s="241" t="b">
        <v>0</v>
      </c>
      <c r="GA23" s="240" t="b">
        <v>0</v>
      </c>
      <c r="GB23" s="240" t="b">
        <v>0</v>
      </c>
      <c r="GC23" s="240" t="b">
        <v>0</v>
      </c>
      <c r="GD23" s="240" t="b">
        <v>0</v>
      </c>
      <c r="GE23" s="240" t="b">
        <v>0</v>
      </c>
      <c r="GF23" s="240" t="b">
        <v>0</v>
      </c>
      <c r="GG23" s="240" t="b">
        <v>0</v>
      </c>
      <c r="GH23" s="240" t="b">
        <v>0</v>
      </c>
      <c r="GI23" s="240" t="b">
        <v>0</v>
      </c>
      <c r="GJ23" s="240" t="b">
        <v>0</v>
      </c>
      <c r="GK23" s="240" t="b">
        <v>0</v>
      </c>
      <c r="GL23" s="240" t="b">
        <v>0</v>
      </c>
      <c r="GM23" s="240" t="b">
        <v>0</v>
      </c>
      <c r="GN23" s="240" t="b">
        <v>0</v>
      </c>
      <c r="GO23" s="240" t="b">
        <v>0</v>
      </c>
      <c r="GP23" s="240" t="b">
        <v>0</v>
      </c>
      <c r="GQ23" s="240" t="b">
        <v>0</v>
      </c>
      <c r="GR23" s="240" t="b">
        <v>0</v>
      </c>
      <c r="GS23" s="240" t="b">
        <v>0</v>
      </c>
      <c r="GT23" s="240" t="b">
        <v>0</v>
      </c>
      <c r="GU23" s="240" t="b">
        <v>0</v>
      </c>
      <c r="GV23" s="240" t="b">
        <v>0</v>
      </c>
      <c r="GW23" s="240" t="b">
        <v>0</v>
      </c>
      <c r="GX23" s="240" t="b">
        <v>0</v>
      </c>
      <c r="GY23" s="240" t="b">
        <v>0</v>
      </c>
      <c r="GZ23" s="240" t="b">
        <v>0</v>
      </c>
      <c r="HA23" s="240" t="b">
        <v>0</v>
      </c>
      <c r="HB23" s="240" t="b">
        <v>0</v>
      </c>
      <c r="HC23" s="240" t="b">
        <v>0</v>
      </c>
      <c r="HD23" s="240" t="b">
        <v>0</v>
      </c>
      <c r="HE23" s="241" t="b">
        <v>0</v>
      </c>
      <c r="HF23" s="240" t="b">
        <v>1</v>
      </c>
      <c r="HG23" s="240" t="b">
        <v>1</v>
      </c>
      <c r="HH23" s="240" t="b">
        <v>1</v>
      </c>
      <c r="HI23" s="240" t="b">
        <v>0</v>
      </c>
      <c r="HJ23" s="240" t="b">
        <v>0</v>
      </c>
      <c r="HK23" s="240" t="b">
        <v>0</v>
      </c>
      <c r="HL23" s="240" t="b">
        <v>0</v>
      </c>
      <c r="HM23" s="240" t="b">
        <v>0</v>
      </c>
      <c r="HN23" s="240" t="b">
        <v>0</v>
      </c>
      <c r="HO23" s="240" t="b">
        <v>0</v>
      </c>
      <c r="HP23" s="240" t="b">
        <v>0</v>
      </c>
      <c r="HQ23" s="240" t="b">
        <v>0</v>
      </c>
      <c r="HR23" s="240" t="b">
        <v>0</v>
      </c>
      <c r="HS23" s="240" t="b">
        <v>0</v>
      </c>
      <c r="HT23" s="240" t="b">
        <v>0</v>
      </c>
      <c r="HU23" s="240" t="b">
        <v>0</v>
      </c>
      <c r="HV23" s="240" t="b">
        <v>0</v>
      </c>
      <c r="HW23" s="240" t="b">
        <v>0</v>
      </c>
      <c r="HX23" s="240" t="b">
        <v>0</v>
      </c>
      <c r="HY23" s="240" t="b">
        <v>0</v>
      </c>
      <c r="HZ23" s="240" t="b">
        <v>0</v>
      </c>
      <c r="IA23" s="240" t="b">
        <v>0</v>
      </c>
      <c r="IB23" s="240" t="b">
        <v>0</v>
      </c>
      <c r="IC23" s="240" t="b">
        <v>0</v>
      </c>
      <c r="ID23" s="240" t="b">
        <v>0</v>
      </c>
      <c r="IE23" s="240" t="b">
        <v>0</v>
      </c>
      <c r="IF23" s="240" t="b">
        <v>0</v>
      </c>
      <c r="IG23" s="240" t="b">
        <v>0</v>
      </c>
      <c r="IH23" s="240" t="b">
        <v>0</v>
      </c>
      <c r="II23" s="240" t="b">
        <v>0</v>
      </c>
      <c r="IJ23" s="241" t="b">
        <v>0</v>
      </c>
      <c r="IK23" s="240" t="b">
        <v>0</v>
      </c>
      <c r="IL23" s="240" t="b">
        <v>0</v>
      </c>
      <c r="IM23" s="240" t="b">
        <v>0</v>
      </c>
      <c r="IN23" s="240" t="b">
        <v>0</v>
      </c>
      <c r="IO23" s="240" t="b">
        <v>0</v>
      </c>
      <c r="IP23" s="240" t="b">
        <v>0</v>
      </c>
      <c r="IQ23" s="240" t="b">
        <v>0</v>
      </c>
      <c r="IR23" s="240" t="b">
        <v>0</v>
      </c>
      <c r="IS23" s="240" t="b">
        <v>0</v>
      </c>
      <c r="IT23" s="240" t="b">
        <v>0</v>
      </c>
      <c r="IU23" s="240" t="b">
        <v>0</v>
      </c>
      <c r="IV23" s="240" t="b">
        <v>0</v>
      </c>
      <c r="IW23" s="240" t="b">
        <v>0</v>
      </c>
      <c r="IX23" s="240" t="b">
        <v>1</v>
      </c>
      <c r="IY23" s="240" t="b">
        <v>0</v>
      </c>
      <c r="IZ23" s="240" t="b">
        <v>0</v>
      </c>
      <c r="JA23" s="240" t="b">
        <v>0</v>
      </c>
      <c r="JB23" s="240" t="b">
        <v>0</v>
      </c>
      <c r="JC23" s="240" t="b">
        <v>0</v>
      </c>
      <c r="JD23" s="240" t="b">
        <v>0</v>
      </c>
      <c r="JE23" s="240" t="b">
        <v>0</v>
      </c>
      <c r="JF23" s="240" t="b">
        <v>0</v>
      </c>
      <c r="JG23" s="240" t="b">
        <v>0</v>
      </c>
      <c r="JH23" s="240" t="b">
        <v>0</v>
      </c>
      <c r="JI23" s="240" t="b">
        <v>0</v>
      </c>
      <c r="JJ23" s="240" t="b">
        <v>0</v>
      </c>
      <c r="JK23" s="240" t="b">
        <v>0</v>
      </c>
      <c r="JL23" s="240" t="b">
        <v>0</v>
      </c>
      <c r="JM23" s="240" t="b">
        <v>0</v>
      </c>
      <c r="JN23" s="241" t="b">
        <v>0</v>
      </c>
      <c r="JO23" s="240" t="b">
        <v>0</v>
      </c>
      <c r="JP23" s="240" t="b">
        <v>1</v>
      </c>
      <c r="JQ23" s="240" t="b">
        <v>1</v>
      </c>
      <c r="JR23" s="240" t="b">
        <v>1</v>
      </c>
      <c r="JS23" s="240" t="b">
        <v>0</v>
      </c>
      <c r="JT23" s="240" t="b">
        <v>0</v>
      </c>
      <c r="JU23" s="240" t="b">
        <v>0</v>
      </c>
      <c r="JV23" s="240" t="b">
        <v>0</v>
      </c>
      <c r="JW23" s="240" t="b">
        <v>0</v>
      </c>
      <c r="JX23" s="240" t="b">
        <v>0</v>
      </c>
      <c r="JY23" s="240" t="b">
        <v>0</v>
      </c>
      <c r="JZ23" s="240" t="b">
        <v>0</v>
      </c>
      <c r="KA23" s="240" t="b">
        <v>0</v>
      </c>
      <c r="KB23" s="240" t="b">
        <v>0</v>
      </c>
      <c r="KC23" s="240" t="b">
        <v>0</v>
      </c>
      <c r="KD23" s="240" t="b">
        <v>0</v>
      </c>
      <c r="KE23" s="240" t="b">
        <v>0</v>
      </c>
      <c r="KF23" s="240" t="b">
        <v>0</v>
      </c>
      <c r="KG23" s="240" t="b">
        <v>0</v>
      </c>
      <c r="KH23" s="240" t="b">
        <v>0</v>
      </c>
      <c r="KI23" s="240" t="b">
        <v>0</v>
      </c>
      <c r="KJ23" s="240" t="b">
        <v>0</v>
      </c>
      <c r="KK23" s="240" t="b">
        <v>0</v>
      </c>
      <c r="KL23" s="240" t="b">
        <v>0</v>
      </c>
      <c r="KM23" s="240" t="b">
        <v>0</v>
      </c>
      <c r="KN23" s="240" t="b">
        <v>0</v>
      </c>
      <c r="KO23" s="240" t="b">
        <v>0</v>
      </c>
      <c r="KP23" s="240" t="b">
        <v>0</v>
      </c>
      <c r="KQ23" s="240" t="b">
        <v>0</v>
      </c>
      <c r="KR23" s="240" t="b">
        <v>0</v>
      </c>
      <c r="KS23" s="241" t="b">
        <v>0</v>
      </c>
      <c r="KT23" s="240" t="b">
        <v>0</v>
      </c>
      <c r="KU23" s="240" t="b">
        <v>0</v>
      </c>
      <c r="KV23" s="240" t="b">
        <v>0</v>
      </c>
      <c r="KW23" s="240" t="b">
        <v>0</v>
      </c>
      <c r="KX23" s="240" t="b">
        <v>0</v>
      </c>
      <c r="KY23" s="240" t="b">
        <v>0</v>
      </c>
      <c r="KZ23" s="240" t="b">
        <v>0</v>
      </c>
      <c r="LA23" s="240" t="b">
        <v>0</v>
      </c>
      <c r="LB23" s="240" t="b">
        <v>0</v>
      </c>
      <c r="LC23" s="240" t="b">
        <v>0</v>
      </c>
      <c r="LD23" s="240" t="b">
        <v>0</v>
      </c>
      <c r="LE23" s="240" t="b">
        <v>0</v>
      </c>
      <c r="LF23" s="240" t="b">
        <v>0</v>
      </c>
      <c r="LG23" s="240" t="b">
        <v>0</v>
      </c>
      <c r="LH23" s="240" t="b">
        <v>0</v>
      </c>
      <c r="LI23" s="240" t="b">
        <v>0</v>
      </c>
      <c r="LJ23" s="240" t="b">
        <v>0</v>
      </c>
      <c r="LK23" s="240" t="b">
        <v>0</v>
      </c>
      <c r="LL23" s="240" t="b">
        <v>0</v>
      </c>
      <c r="LM23" s="240" t="b">
        <v>0</v>
      </c>
      <c r="LN23" s="240" t="b">
        <v>0</v>
      </c>
      <c r="LO23" s="240" t="b">
        <v>0</v>
      </c>
      <c r="LP23" s="240" t="b">
        <v>0</v>
      </c>
      <c r="LQ23" s="240" t="b">
        <v>0</v>
      </c>
      <c r="LR23" s="240" t="b">
        <v>0</v>
      </c>
      <c r="LS23" s="240" t="b">
        <v>0</v>
      </c>
      <c r="LT23" s="240" t="b">
        <v>0</v>
      </c>
      <c r="LU23" s="240" t="b">
        <v>0</v>
      </c>
      <c r="LV23" s="240" t="b">
        <v>0</v>
      </c>
      <c r="LW23" s="241" t="b">
        <v>0</v>
      </c>
      <c r="LX23" s="240" t="b">
        <v>0</v>
      </c>
      <c r="LY23" s="240" t="b">
        <v>0</v>
      </c>
      <c r="LZ23" s="240" t="b">
        <v>0</v>
      </c>
      <c r="MA23" s="240" t="b">
        <v>0</v>
      </c>
      <c r="MB23" s="240" t="b">
        <v>0</v>
      </c>
      <c r="MC23" s="240" t="b">
        <v>0</v>
      </c>
      <c r="MD23" s="240" t="b">
        <v>0</v>
      </c>
      <c r="ME23" s="240" t="b">
        <v>0</v>
      </c>
      <c r="MF23" s="240" t="b">
        <v>0</v>
      </c>
      <c r="MG23" s="240" t="b">
        <v>0</v>
      </c>
      <c r="MH23" s="240" t="b">
        <v>0</v>
      </c>
      <c r="MI23" s="240" t="b">
        <v>0</v>
      </c>
      <c r="MJ23" s="240" t="b">
        <v>0</v>
      </c>
      <c r="MK23" s="240" t="b">
        <v>0</v>
      </c>
      <c r="ML23" s="240" t="b">
        <v>0</v>
      </c>
      <c r="MM23" s="240" t="b">
        <v>0</v>
      </c>
      <c r="MN23" s="240" t="b">
        <v>0</v>
      </c>
      <c r="MO23" s="240" t="b">
        <v>0</v>
      </c>
      <c r="MP23" s="240" t="b">
        <v>0</v>
      </c>
      <c r="MQ23" s="240" t="b">
        <v>0</v>
      </c>
      <c r="MR23" s="240" t="b">
        <v>0</v>
      </c>
      <c r="MS23" s="240" t="b">
        <v>0</v>
      </c>
      <c r="MT23" s="240" t="b">
        <v>0</v>
      </c>
      <c r="MU23" s="240" t="b">
        <v>0</v>
      </c>
      <c r="MV23" s="240" t="b">
        <v>0</v>
      </c>
      <c r="MW23" s="240" t="b">
        <v>0</v>
      </c>
      <c r="MX23" s="240" t="b">
        <v>0</v>
      </c>
      <c r="MY23" s="240" t="b">
        <v>0</v>
      </c>
      <c r="MZ23" s="240" t="b">
        <v>0</v>
      </c>
      <c r="NA23" s="240" t="b">
        <v>0</v>
      </c>
      <c r="NB23" s="241" t="b">
        <v>0</v>
      </c>
    </row>
    <row r="24" spans="1:366" s="233" customFormat="1" x14ac:dyDescent="0.25">
      <c r="A24" s="109" t="s">
        <v>105</v>
      </c>
      <c r="B24" s="240" t="b">
        <v>1</v>
      </c>
      <c r="C24" s="240" t="b">
        <v>1</v>
      </c>
      <c r="D24" s="240" t="b">
        <v>1</v>
      </c>
      <c r="E24" s="240" t="b">
        <v>1</v>
      </c>
      <c r="F24" s="240" t="b">
        <v>1</v>
      </c>
      <c r="G24" s="240" t="b">
        <v>1</v>
      </c>
      <c r="H24" s="240" t="b">
        <v>1</v>
      </c>
      <c r="I24" s="240" t="b">
        <v>1</v>
      </c>
      <c r="J24" s="240" t="b">
        <v>1</v>
      </c>
      <c r="K24" s="240" t="b">
        <v>1</v>
      </c>
      <c r="L24" s="240" t="b">
        <v>1</v>
      </c>
      <c r="M24" s="240" t="b">
        <v>1</v>
      </c>
      <c r="N24" s="240" t="b">
        <v>1</v>
      </c>
      <c r="O24" s="240" t="b">
        <v>1</v>
      </c>
      <c r="P24" s="240" t="b">
        <v>1</v>
      </c>
      <c r="Q24" s="240" t="b">
        <v>1</v>
      </c>
      <c r="R24" s="240" t="b">
        <v>1</v>
      </c>
      <c r="S24" s="240" t="b">
        <v>1</v>
      </c>
      <c r="T24" s="240" t="b">
        <v>1</v>
      </c>
      <c r="U24" s="240" t="b">
        <v>1</v>
      </c>
      <c r="V24" s="240" t="b">
        <v>1</v>
      </c>
      <c r="W24" s="240" t="b">
        <v>1</v>
      </c>
      <c r="X24" s="240" t="b">
        <v>1</v>
      </c>
      <c r="Y24" s="240" t="b">
        <v>1</v>
      </c>
      <c r="Z24" s="240" t="b">
        <v>0</v>
      </c>
      <c r="AA24" s="240" t="b">
        <v>0</v>
      </c>
      <c r="AB24" s="240" t="b">
        <v>0</v>
      </c>
      <c r="AC24" s="240" t="b">
        <v>0</v>
      </c>
      <c r="AD24" s="240" t="b">
        <v>1</v>
      </c>
      <c r="AE24" s="240" t="b">
        <v>1</v>
      </c>
      <c r="AF24" s="241" t="b">
        <v>1</v>
      </c>
      <c r="AG24" s="240" t="b">
        <v>1</v>
      </c>
      <c r="AH24" s="240" t="b">
        <v>0</v>
      </c>
      <c r="AI24" s="240" t="b">
        <v>0</v>
      </c>
      <c r="AJ24" s="240" t="b">
        <v>0</v>
      </c>
      <c r="AK24" s="240" t="b">
        <v>1</v>
      </c>
      <c r="AL24" s="240" t="b">
        <v>1</v>
      </c>
      <c r="AM24" s="240" t="b">
        <v>1</v>
      </c>
      <c r="AN24" s="240" t="b">
        <v>1</v>
      </c>
      <c r="AO24" s="240" t="b">
        <v>1</v>
      </c>
      <c r="AP24" s="240" t="b">
        <v>1</v>
      </c>
      <c r="AQ24" s="240" t="b">
        <v>1</v>
      </c>
      <c r="AR24" s="240" t="b">
        <v>1</v>
      </c>
      <c r="AS24" s="240" t="b">
        <v>1</v>
      </c>
      <c r="AT24" s="240" t="b">
        <v>1</v>
      </c>
      <c r="AU24" s="240" t="b">
        <v>1</v>
      </c>
      <c r="AV24" s="240" t="b">
        <v>1</v>
      </c>
      <c r="AW24" s="240" t="b">
        <v>1</v>
      </c>
      <c r="AX24" s="240" t="b">
        <v>1</v>
      </c>
      <c r="AY24" s="240" t="b">
        <v>0</v>
      </c>
      <c r="AZ24" s="240" t="b">
        <v>1</v>
      </c>
      <c r="BA24" s="240" t="b">
        <v>1</v>
      </c>
      <c r="BB24" s="240" t="b">
        <v>1</v>
      </c>
      <c r="BC24" s="240" t="b">
        <v>1</v>
      </c>
      <c r="BD24" s="240" t="b">
        <v>1</v>
      </c>
      <c r="BE24" s="240" t="b">
        <v>1</v>
      </c>
      <c r="BF24" s="240" t="b">
        <v>0</v>
      </c>
      <c r="BG24" s="240" t="b">
        <v>1</v>
      </c>
      <c r="BH24" s="241" t="b">
        <v>1</v>
      </c>
      <c r="BI24" s="240" t="b">
        <v>1</v>
      </c>
      <c r="BJ24" s="240" t="b">
        <v>1</v>
      </c>
      <c r="BK24" s="240" t="b">
        <v>1</v>
      </c>
      <c r="BL24" s="240" t="b">
        <v>1</v>
      </c>
      <c r="BM24" s="240" t="b">
        <v>1</v>
      </c>
      <c r="BN24" s="240" t="b">
        <v>1</v>
      </c>
      <c r="BO24" s="240" t="b">
        <v>1</v>
      </c>
      <c r="BP24" s="240" t="b">
        <v>1</v>
      </c>
      <c r="BQ24" s="240" t="b">
        <v>1</v>
      </c>
      <c r="BR24" s="240" t="b">
        <v>1</v>
      </c>
      <c r="BS24" s="240" t="b">
        <v>1</v>
      </c>
      <c r="BT24" s="240" t="b">
        <v>1</v>
      </c>
      <c r="BU24" s="240" t="b">
        <v>1</v>
      </c>
      <c r="BV24" s="240" t="b">
        <v>1</v>
      </c>
      <c r="BW24" s="240" t="b">
        <v>1</v>
      </c>
      <c r="BX24" s="240" t="b">
        <v>1</v>
      </c>
      <c r="BY24" s="240" t="b">
        <v>1</v>
      </c>
      <c r="BZ24" s="240" t="b">
        <v>1</v>
      </c>
      <c r="CA24" s="240" t="b">
        <v>1</v>
      </c>
      <c r="CB24" s="240" t="b">
        <v>1</v>
      </c>
      <c r="CC24" s="240" t="b">
        <v>1</v>
      </c>
      <c r="CD24" s="240" t="b">
        <v>1</v>
      </c>
      <c r="CE24" s="240" t="b">
        <v>1</v>
      </c>
      <c r="CF24" s="240" t="b">
        <v>1</v>
      </c>
      <c r="CG24" s="240" t="b">
        <v>1</v>
      </c>
      <c r="CH24" s="240" t="b">
        <v>1</v>
      </c>
      <c r="CI24" s="240" t="b">
        <v>1</v>
      </c>
      <c r="CJ24" s="240" t="b">
        <v>1</v>
      </c>
      <c r="CK24" s="240" t="b">
        <v>1</v>
      </c>
      <c r="CL24" s="240" t="b">
        <v>1</v>
      </c>
      <c r="CM24" s="240" t="b">
        <v>1</v>
      </c>
      <c r="CN24" s="240" t="b">
        <v>1</v>
      </c>
      <c r="CO24" s="240" t="b">
        <v>1</v>
      </c>
      <c r="CP24" s="240" t="b">
        <v>1</v>
      </c>
      <c r="CQ24" s="240" t="b">
        <v>1</v>
      </c>
      <c r="CR24" s="240" t="b">
        <v>1</v>
      </c>
      <c r="CS24" s="240" t="b">
        <v>1</v>
      </c>
      <c r="CT24" s="240" t="b">
        <v>1</v>
      </c>
      <c r="CU24" s="240" t="b">
        <v>1</v>
      </c>
      <c r="CV24" s="240" t="b">
        <v>1</v>
      </c>
      <c r="CW24" s="240" t="b">
        <v>1</v>
      </c>
      <c r="CX24" s="240" t="b">
        <v>1</v>
      </c>
      <c r="CY24" s="240" t="b">
        <v>1</v>
      </c>
      <c r="CZ24" s="240" t="b">
        <v>1</v>
      </c>
      <c r="DA24" s="240" t="b">
        <v>1</v>
      </c>
      <c r="DB24" s="240" t="b">
        <v>1</v>
      </c>
      <c r="DC24" s="240"/>
      <c r="DD24" s="240" t="b">
        <v>0</v>
      </c>
      <c r="DE24" s="240" t="b">
        <v>0</v>
      </c>
      <c r="DF24" s="240" t="b">
        <v>0</v>
      </c>
      <c r="DG24" s="240" t="b">
        <v>1</v>
      </c>
      <c r="DH24" s="240" t="b">
        <v>1</v>
      </c>
      <c r="DI24" s="240" t="b">
        <v>0</v>
      </c>
      <c r="DJ24" s="240" t="b">
        <v>0</v>
      </c>
      <c r="DK24" s="240" t="b">
        <v>0</v>
      </c>
      <c r="DL24" s="240" t="b">
        <v>0</v>
      </c>
      <c r="DM24" s="240" t="b">
        <v>0</v>
      </c>
      <c r="DN24" s="240" t="b">
        <v>0</v>
      </c>
      <c r="DO24" s="240" t="b">
        <v>0</v>
      </c>
      <c r="DP24" s="240" t="b">
        <v>0</v>
      </c>
      <c r="DQ24" s="241" t="b">
        <v>0</v>
      </c>
      <c r="DR24" s="240" t="b">
        <v>0</v>
      </c>
      <c r="DS24" s="240" t="b">
        <v>0</v>
      </c>
      <c r="DT24" s="240" t="b">
        <v>0</v>
      </c>
      <c r="DU24" s="240" t="b">
        <v>0</v>
      </c>
      <c r="DV24" s="240" t="b">
        <v>0</v>
      </c>
      <c r="DW24" s="240" t="b">
        <v>0</v>
      </c>
      <c r="DX24" s="240" t="b">
        <v>0</v>
      </c>
      <c r="DY24" s="240" t="b">
        <v>0</v>
      </c>
      <c r="DZ24" s="240" t="b">
        <v>0</v>
      </c>
      <c r="EA24" s="240" t="b">
        <v>0</v>
      </c>
      <c r="EB24" s="240" t="b">
        <v>0</v>
      </c>
      <c r="EC24" s="353" t="b">
        <v>0</v>
      </c>
      <c r="ED24" s="353" t="b">
        <v>0</v>
      </c>
      <c r="EE24" s="353" t="b">
        <v>0</v>
      </c>
      <c r="EF24" s="353" t="b">
        <v>0</v>
      </c>
      <c r="EG24" s="353" t="b">
        <v>0</v>
      </c>
      <c r="EH24" s="353" t="b">
        <v>0</v>
      </c>
      <c r="EI24" s="353" t="b">
        <v>0</v>
      </c>
      <c r="EJ24" s="353" t="b">
        <v>0</v>
      </c>
      <c r="EK24" s="353" t="b">
        <v>0</v>
      </c>
      <c r="EL24" s="353" t="b">
        <v>0</v>
      </c>
      <c r="EM24" s="353" t="b">
        <v>0</v>
      </c>
      <c r="EN24" s="353" t="b">
        <v>0</v>
      </c>
      <c r="EO24" s="353" t="b">
        <v>0</v>
      </c>
      <c r="EP24" s="353" t="b">
        <v>0</v>
      </c>
      <c r="EQ24" s="353" t="b">
        <v>0</v>
      </c>
      <c r="ER24" s="353" t="b">
        <v>0</v>
      </c>
      <c r="ES24" s="353" t="b">
        <v>0</v>
      </c>
      <c r="ET24" s="353" t="b">
        <v>0</v>
      </c>
      <c r="EU24" s="353" t="b">
        <v>0</v>
      </c>
      <c r="EV24" s="354" t="b">
        <v>0</v>
      </c>
      <c r="EW24" s="240" t="b">
        <v>0</v>
      </c>
      <c r="EX24" s="240" t="b">
        <v>0</v>
      </c>
      <c r="EY24" s="240" t="b">
        <v>0</v>
      </c>
      <c r="EZ24" s="240" t="b">
        <v>0</v>
      </c>
      <c r="FA24" s="240" t="b">
        <v>0</v>
      </c>
      <c r="FB24" s="240" t="b">
        <v>0</v>
      </c>
      <c r="FC24" s="240" t="b">
        <v>0</v>
      </c>
      <c r="FD24" s="240" t="b">
        <v>0</v>
      </c>
      <c r="FE24" s="240" t="b">
        <v>0</v>
      </c>
      <c r="FF24" s="240" t="b">
        <v>0</v>
      </c>
      <c r="FG24" s="240" t="b">
        <v>0</v>
      </c>
      <c r="FH24" s="240" t="b">
        <v>0</v>
      </c>
      <c r="FI24" s="240" t="b">
        <v>0</v>
      </c>
      <c r="FJ24" s="240" t="b">
        <v>0</v>
      </c>
      <c r="FK24" s="240" t="b">
        <v>0</v>
      </c>
      <c r="FL24" s="240" t="b">
        <v>0</v>
      </c>
      <c r="FM24" s="240" t="b">
        <v>0</v>
      </c>
      <c r="FN24" s="240" t="b">
        <v>0</v>
      </c>
      <c r="FO24" s="240" t="b">
        <v>0</v>
      </c>
      <c r="FP24" s="240" t="b">
        <v>0</v>
      </c>
      <c r="FQ24" s="240" t="b">
        <v>0</v>
      </c>
      <c r="FR24" s="240" t="b">
        <v>0</v>
      </c>
      <c r="FS24" s="240" t="b">
        <v>0</v>
      </c>
      <c r="FT24" s="240" t="b">
        <v>0</v>
      </c>
      <c r="FU24" s="240" t="b">
        <v>0</v>
      </c>
      <c r="FV24" s="240" t="b">
        <v>0</v>
      </c>
      <c r="FW24" s="240" t="b">
        <v>0</v>
      </c>
      <c r="FX24" s="240" t="b">
        <v>0</v>
      </c>
      <c r="FY24" s="240" t="b">
        <v>0</v>
      </c>
      <c r="FZ24" s="241" t="b">
        <v>0</v>
      </c>
      <c r="GA24" s="240" t="b">
        <v>0</v>
      </c>
      <c r="GB24" s="240" t="b">
        <v>0</v>
      </c>
      <c r="GC24" s="240" t="b">
        <v>0</v>
      </c>
      <c r="GD24" s="240" t="b">
        <v>0</v>
      </c>
      <c r="GE24" s="240" t="b">
        <v>0</v>
      </c>
      <c r="GF24" s="240" t="b">
        <v>0</v>
      </c>
      <c r="GG24" s="240" t="b">
        <v>0</v>
      </c>
      <c r="GH24" s="240" t="b">
        <v>0</v>
      </c>
      <c r="GI24" s="240" t="b">
        <v>0</v>
      </c>
      <c r="GJ24" s="240" t="b">
        <v>0</v>
      </c>
      <c r="GK24" s="240" t="b">
        <v>0</v>
      </c>
      <c r="GL24" s="240" t="b">
        <v>0</v>
      </c>
      <c r="GM24" s="240" t="b">
        <v>0</v>
      </c>
      <c r="GN24" s="240" t="b">
        <v>0</v>
      </c>
      <c r="GO24" s="240" t="b">
        <v>0</v>
      </c>
      <c r="GP24" s="240" t="b">
        <v>0</v>
      </c>
      <c r="GQ24" s="240" t="b">
        <v>0</v>
      </c>
      <c r="GR24" s="240" t="b">
        <v>0</v>
      </c>
      <c r="GS24" s="240" t="b">
        <v>0</v>
      </c>
      <c r="GT24" s="240" t="b">
        <v>0</v>
      </c>
      <c r="GU24" s="240" t="b">
        <v>0</v>
      </c>
      <c r="GV24" s="240" t="b">
        <v>0</v>
      </c>
      <c r="GW24" s="240" t="b">
        <v>0</v>
      </c>
      <c r="GX24" s="240" t="b">
        <v>0</v>
      </c>
      <c r="GY24" s="240" t="b">
        <v>0</v>
      </c>
      <c r="GZ24" s="240" t="b">
        <v>1</v>
      </c>
      <c r="HA24" s="240" t="b">
        <v>1</v>
      </c>
      <c r="HB24" s="240" t="b">
        <v>1</v>
      </c>
      <c r="HC24" s="240" t="b">
        <v>1</v>
      </c>
      <c r="HD24" s="240" t="b">
        <v>1</v>
      </c>
      <c r="HE24" s="241" t="b">
        <v>1</v>
      </c>
      <c r="HF24" s="240" t="b">
        <v>1</v>
      </c>
      <c r="HG24" s="240" t="b">
        <v>1</v>
      </c>
      <c r="HH24" s="240" t="b">
        <v>0</v>
      </c>
      <c r="HI24" s="240" t="b">
        <v>0</v>
      </c>
      <c r="HJ24" s="240" t="b">
        <v>0</v>
      </c>
      <c r="HK24" s="240" t="b">
        <v>0</v>
      </c>
      <c r="HL24" s="240" t="b">
        <v>0</v>
      </c>
      <c r="HM24" s="240" t="b">
        <v>0</v>
      </c>
      <c r="HN24" s="240" t="b">
        <v>0</v>
      </c>
      <c r="HO24" s="240" t="b">
        <v>0</v>
      </c>
      <c r="HP24" s="240" t="b">
        <v>0</v>
      </c>
      <c r="HQ24" s="240" t="b">
        <v>0</v>
      </c>
      <c r="HR24" s="240" t="b">
        <v>0</v>
      </c>
      <c r="HS24" s="240" t="b">
        <v>0</v>
      </c>
      <c r="HT24" s="240" t="b">
        <v>0</v>
      </c>
      <c r="HU24" s="240" t="b">
        <v>0</v>
      </c>
      <c r="HV24" s="240" t="b">
        <v>0</v>
      </c>
      <c r="HW24" s="240" t="b">
        <v>0</v>
      </c>
      <c r="HX24" s="240" t="b">
        <v>0</v>
      </c>
      <c r="HY24" s="240" t="b">
        <v>0</v>
      </c>
      <c r="HZ24" s="240" t="b">
        <v>0</v>
      </c>
      <c r="IA24" s="240" t="b">
        <v>0</v>
      </c>
      <c r="IB24" s="240" t="b">
        <v>0</v>
      </c>
      <c r="IC24" s="240" t="b">
        <v>0</v>
      </c>
      <c r="ID24" s="240" t="b">
        <v>0</v>
      </c>
      <c r="IE24" s="240" t="b">
        <v>0</v>
      </c>
      <c r="IF24" s="240" t="b">
        <v>0</v>
      </c>
      <c r="IG24" s="240" t="b">
        <v>0</v>
      </c>
      <c r="IH24" s="240" t="b">
        <v>0</v>
      </c>
      <c r="II24" s="240" t="b">
        <v>0</v>
      </c>
      <c r="IJ24" s="241" t="b">
        <v>0</v>
      </c>
      <c r="IK24" s="240" t="b">
        <v>0</v>
      </c>
      <c r="IL24" s="240" t="b">
        <v>0</v>
      </c>
      <c r="IM24" s="240" t="b">
        <v>0</v>
      </c>
      <c r="IN24" s="240" t="b">
        <v>0</v>
      </c>
      <c r="IO24" s="240" t="b">
        <v>0</v>
      </c>
      <c r="IP24" s="240" t="b">
        <v>0</v>
      </c>
      <c r="IQ24" s="240" t="b">
        <v>0</v>
      </c>
      <c r="IR24" s="240" t="b">
        <v>0</v>
      </c>
      <c r="IS24" s="240" t="b">
        <v>0</v>
      </c>
      <c r="IT24" s="240" t="b">
        <v>0</v>
      </c>
      <c r="IU24" s="240" t="b">
        <v>0</v>
      </c>
      <c r="IV24" s="240" t="b">
        <v>0</v>
      </c>
      <c r="IW24" s="240" t="b">
        <v>0</v>
      </c>
      <c r="IX24" s="240" t="b">
        <v>1</v>
      </c>
      <c r="IY24" s="240" t="b">
        <v>0</v>
      </c>
      <c r="IZ24" s="240" t="b">
        <v>0</v>
      </c>
      <c r="JA24" s="240" t="b">
        <v>0</v>
      </c>
      <c r="JB24" s="240" t="b">
        <v>0</v>
      </c>
      <c r="JC24" s="240" t="b">
        <v>0</v>
      </c>
      <c r="JD24" s="240" t="b">
        <v>0</v>
      </c>
      <c r="JE24" s="240" t="b">
        <v>0</v>
      </c>
      <c r="JF24" s="240" t="b">
        <v>0</v>
      </c>
      <c r="JG24" s="240" t="b">
        <v>0</v>
      </c>
      <c r="JH24" s="240" t="b">
        <v>0</v>
      </c>
      <c r="JI24" s="240" t="b">
        <v>0</v>
      </c>
      <c r="JJ24" s="240" t="b">
        <v>0</v>
      </c>
      <c r="JK24" s="240" t="b">
        <v>0</v>
      </c>
      <c r="JL24" s="240" t="b">
        <v>0</v>
      </c>
      <c r="JM24" s="240" t="b">
        <v>0</v>
      </c>
      <c r="JN24" s="241" t="b">
        <v>0</v>
      </c>
      <c r="JO24" s="240" t="b">
        <v>0</v>
      </c>
      <c r="JP24" s="240" t="b">
        <v>1</v>
      </c>
      <c r="JQ24" s="240" t="b">
        <v>0</v>
      </c>
      <c r="JR24" s="240"/>
      <c r="JS24" s="240" t="b">
        <v>1</v>
      </c>
      <c r="JT24" s="240" t="b">
        <v>0</v>
      </c>
      <c r="JU24" s="240" t="b">
        <v>0</v>
      </c>
      <c r="JV24" s="240" t="b">
        <v>0</v>
      </c>
      <c r="JW24" s="240" t="b">
        <v>0</v>
      </c>
      <c r="JX24" s="240" t="b">
        <v>0</v>
      </c>
      <c r="JY24" s="240" t="b">
        <v>0</v>
      </c>
      <c r="JZ24" s="240" t="b">
        <v>0</v>
      </c>
      <c r="KA24" s="240" t="b">
        <v>0</v>
      </c>
      <c r="KB24" s="240" t="b">
        <v>0</v>
      </c>
      <c r="KC24" s="240" t="b">
        <v>0</v>
      </c>
      <c r="KD24" s="240" t="b">
        <v>0</v>
      </c>
      <c r="KE24" s="240" t="b">
        <v>0</v>
      </c>
      <c r="KF24" s="240" t="b">
        <v>0</v>
      </c>
      <c r="KG24" s="240" t="b">
        <v>0</v>
      </c>
      <c r="KH24" s="240" t="b">
        <v>0</v>
      </c>
      <c r="KI24" s="240" t="b">
        <v>0</v>
      </c>
      <c r="KJ24" s="240" t="b">
        <v>0</v>
      </c>
      <c r="KK24" s="240" t="b">
        <v>0</v>
      </c>
      <c r="KL24" s="240" t="b">
        <v>0</v>
      </c>
      <c r="KM24" s="240" t="b">
        <v>0</v>
      </c>
      <c r="KN24" s="240" t="b">
        <v>0</v>
      </c>
      <c r="KO24" s="240" t="b">
        <v>0</v>
      </c>
      <c r="KP24" s="240" t="b">
        <v>0</v>
      </c>
      <c r="KQ24" s="240" t="b">
        <v>0</v>
      </c>
      <c r="KR24" s="240" t="b">
        <v>0</v>
      </c>
      <c r="KS24" s="241" t="b">
        <v>0</v>
      </c>
      <c r="KT24" s="240" t="b">
        <v>0</v>
      </c>
      <c r="KU24" s="240" t="b">
        <v>0</v>
      </c>
      <c r="KV24" s="240" t="b">
        <v>0</v>
      </c>
      <c r="KW24" s="240" t="b">
        <v>0</v>
      </c>
      <c r="KX24" s="240" t="b">
        <v>0</v>
      </c>
      <c r="KY24" s="240" t="b">
        <v>0</v>
      </c>
      <c r="KZ24" s="240" t="b">
        <v>0</v>
      </c>
      <c r="LA24" s="240" t="b">
        <v>0</v>
      </c>
      <c r="LB24" s="240" t="b">
        <v>0</v>
      </c>
      <c r="LC24" s="240" t="b">
        <v>0</v>
      </c>
      <c r="LD24" s="240" t="b">
        <v>0</v>
      </c>
      <c r="LE24" s="240" t="b">
        <v>0</v>
      </c>
      <c r="LF24" s="240" t="b">
        <v>0</v>
      </c>
      <c r="LG24" s="240" t="b">
        <v>0</v>
      </c>
      <c r="LH24" s="240" t="b">
        <v>0</v>
      </c>
      <c r="LI24" s="240" t="b">
        <v>0</v>
      </c>
      <c r="LJ24" s="240" t="b">
        <v>0</v>
      </c>
      <c r="LK24" s="240" t="b">
        <v>0</v>
      </c>
      <c r="LL24" s="240" t="b">
        <v>0</v>
      </c>
      <c r="LM24" s="240" t="b">
        <v>0</v>
      </c>
      <c r="LN24" s="240" t="b">
        <v>0</v>
      </c>
      <c r="LO24" s="240" t="b">
        <v>0</v>
      </c>
      <c r="LP24" s="240" t="b">
        <v>0</v>
      </c>
      <c r="LQ24" s="240" t="b">
        <v>0</v>
      </c>
      <c r="LR24" s="240" t="b">
        <v>0</v>
      </c>
      <c r="LS24" s="240" t="b">
        <v>0</v>
      </c>
      <c r="LT24" s="240" t="b">
        <v>0</v>
      </c>
      <c r="LU24" s="240" t="b">
        <v>0</v>
      </c>
      <c r="LV24" s="240" t="b">
        <v>0</v>
      </c>
      <c r="LW24" s="241" t="b">
        <v>0</v>
      </c>
      <c r="LX24" s="240" t="b">
        <v>0</v>
      </c>
      <c r="LY24" s="240" t="b">
        <v>0</v>
      </c>
      <c r="LZ24" s="240" t="b">
        <v>0</v>
      </c>
      <c r="MA24" s="240" t="b">
        <v>0</v>
      </c>
      <c r="MB24" s="240" t="b">
        <v>0</v>
      </c>
      <c r="MC24" s="240" t="b">
        <v>0</v>
      </c>
      <c r="MD24" s="240" t="b">
        <v>0</v>
      </c>
      <c r="ME24" s="240" t="b">
        <v>0</v>
      </c>
      <c r="MF24" s="240" t="b">
        <v>0</v>
      </c>
      <c r="MG24" s="240" t="b">
        <v>0</v>
      </c>
      <c r="MH24" s="240" t="b">
        <v>0</v>
      </c>
      <c r="MI24" s="240" t="b">
        <v>0</v>
      </c>
      <c r="MJ24" s="240" t="b">
        <v>0</v>
      </c>
      <c r="MK24" s="240" t="b">
        <v>0</v>
      </c>
      <c r="ML24" s="240" t="b">
        <v>0</v>
      </c>
      <c r="MM24" s="240" t="b">
        <v>0</v>
      </c>
      <c r="MN24" s="240" t="b">
        <v>0</v>
      </c>
      <c r="MO24" s="240" t="b">
        <v>0</v>
      </c>
      <c r="MP24" s="240" t="b">
        <v>0</v>
      </c>
      <c r="MQ24" s="240" t="b">
        <v>0</v>
      </c>
      <c r="MR24" s="240" t="b">
        <v>0</v>
      </c>
      <c r="MS24" s="240" t="b">
        <v>0</v>
      </c>
      <c r="MT24" s="240" t="b">
        <v>0</v>
      </c>
      <c r="MU24" s="240" t="b">
        <v>0</v>
      </c>
      <c r="MV24" s="240" t="b">
        <v>0</v>
      </c>
      <c r="MW24" s="240" t="b">
        <v>0</v>
      </c>
      <c r="MX24" s="240" t="b">
        <v>0</v>
      </c>
      <c r="MY24" s="240" t="b">
        <v>0</v>
      </c>
      <c r="MZ24" s="240" t="b">
        <v>0</v>
      </c>
      <c r="NA24" s="240" t="b">
        <v>0</v>
      </c>
      <c r="NB24" s="241" t="b">
        <v>0</v>
      </c>
    </row>
    <row r="25" spans="1:366" s="285" customFormat="1" x14ac:dyDescent="0.25">
      <c r="A25" s="284" t="s">
        <v>107</v>
      </c>
      <c r="B25" s="285">
        <v>0</v>
      </c>
      <c r="C25" s="285">
        <v>0</v>
      </c>
      <c r="D25" s="285">
        <v>0</v>
      </c>
      <c r="E25" s="285">
        <v>0</v>
      </c>
      <c r="F25" s="285">
        <v>0</v>
      </c>
      <c r="G25" s="285">
        <v>0</v>
      </c>
      <c r="H25" s="285">
        <v>0</v>
      </c>
      <c r="I25" s="285">
        <v>0</v>
      </c>
      <c r="J25" s="285">
        <v>0</v>
      </c>
      <c r="K25" s="285">
        <v>0</v>
      </c>
      <c r="L25" s="285">
        <v>0</v>
      </c>
      <c r="M25" s="285">
        <v>0</v>
      </c>
      <c r="N25" s="285">
        <v>0</v>
      </c>
      <c r="O25" s="285">
        <v>0</v>
      </c>
      <c r="P25" s="285">
        <v>0</v>
      </c>
      <c r="Q25" s="285">
        <v>0</v>
      </c>
      <c r="R25" s="285">
        <v>0</v>
      </c>
      <c r="S25" s="285">
        <v>0</v>
      </c>
      <c r="T25" s="285">
        <v>0</v>
      </c>
      <c r="U25" s="285">
        <v>0</v>
      </c>
      <c r="V25" s="285">
        <v>0</v>
      </c>
      <c r="W25" s="285">
        <v>0</v>
      </c>
      <c r="X25" s="286">
        <v>20</v>
      </c>
      <c r="Y25" s="286">
        <v>20</v>
      </c>
      <c r="Z25" s="286">
        <v>20</v>
      </c>
      <c r="AA25" s="287">
        <v>5</v>
      </c>
      <c r="AB25" s="287">
        <v>5</v>
      </c>
      <c r="AC25" s="287">
        <v>5</v>
      </c>
      <c r="AD25" s="287">
        <v>5</v>
      </c>
      <c r="AE25" s="287">
        <v>5</v>
      </c>
      <c r="AF25" s="288">
        <v>5</v>
      </c>
      <c r="AG25" s="285">
        <v>5</v>
      </c>
      <c r="AH25" s="285">
        <v>5</v>
      </c>
      <c r="AI25" s="285">
        <v>5</v>
      </c>
      <c r="AJ25" s="285">
        <v>5</v>
      </c>
      <c r="AK25" s="285">
        <v>5</v>
      </c>
      <c r="AL25" s="285">
        <v>5</v>
      </c>
      <c r="AM25" s="285">
        <v>5</v>
      </c>
      <c r="AN25" s="285">
        <v>5</v>
      </c>
      <c r="AO25" s="285">
        <v>5</v>
      </c>
      <c r="AP25" s="285">
        <v>5</v>
      </c>
      <c r="AQ25" s="285">
        <v>5</v>
      </c>
      <c r="AR25" s="285">
        <v>5</v>
      </c>
      <c r="AS25" s="285">
        <v>5</v>
      </c>
      <c r="AT25" s="285">
        <v>5</v>
      </c>
      <c r="AU25" s="285">
        <v>5</v>
      </c>
      <c r="AV25" s="285">
        <v>5</v>
      </c>
      <c r="AW25" s="285">
        <v>5</v>
      </c>
      <c r="AX25" s="285">
        <v>5</v>
      </c>
      <c r="AY25" s="285">
        <v>5</v>
      </c>
      <c r="AZ25" s="285">
        <v>5</v>
      </c>
      <c r="BA25" s="285">
        <v>5</v>
      </c>
      <c r="BB25" s="285">
        <v>5</v>
      </c>
      <c r="BC25" s="285">
        <v>5</v>
      </c>
      <c r="BD25" s="285">
        <v>5</v>
      </c>
      <c r="BE25" s="285">
        <v>5</v>
      </c>
      <c r="BF25" s="285">
        <v>5</v>
      </c>
      <c r="BG25" s="285">
        <v>5</v>
      </c>
      <c r="BH25" s="288">
        <v>5</v>
      </c>
      <c r="BI25" s="285">
        <v>5</v>
      </c>
      <c r="BJ25" s="285">
        <v>5</v>
      </c>
      <c r="BK25" s="285">
        <v>5</v>
      </c>
      <c r="BL25" s="285">
        <v>5</v>
      </c>
      <c r="BM25" s="285">
        <v>5</v>
      </c>
      <c r="BN25" s="285">
        <v>5</v>
      </c>
      <c r="BO25" s="285">
        <v>5</v>
      </c>
      <c r="BP25" s="285">
        <v>5</v>
      </c>
      <c r="BQ25" s="285">
        <v>5</v>
      </c>
      <c r="BR25" s="285">
        <v>5</v>
      </c>
      <c r="BS25" s="285">
        <v>5</v>
      </c>
      <c r="BT25" s="285">
        <v>5</v>
      </c>
      <c r="BU25" s="285">
        <v>5</v>
      </c>
      <c r="BV25" s="285">
        <v>5</v>
      </c>
      <c r="BW25" s="285">
        <v>5</v>
      </c>
      <c r="BX25" s="285">
        <v>5</v>
      </c>
      <c r="BY25" s="285">
        <v>5</v>
      </c>
      <c r="BZ25" s="285">
        <v>5</v>
      </c>
      <c r="CA25" s="285">
        <v>5</v>
      </c>
      <c r="CB25" s="285">
        <v>5</v>
      </c>
      <c r="CC25" s="285">
        <v>5</v>
      </c>
      <c r="CD25" s="285">
        <v>5</v>
      </c>
      <c r="CE25" s="285">
        <v>5</v>
      </c>
      <c r="CF25" s="285">
        <v>5</v>
      </c>
      <c r="CG25" s="285">
        <v>5</v>
      </c>
      <c r="CH25" s="285">
        <v>5</v>
      </c>
      <c r="CI25" s="285">
        <v>5</v>
      </c>
      <c r="CJ25" s="285">
        <v>5</v>
      </c>
      <c r="CK25" s="285">
        <v>5</v>
      </c>
      <c r="CL25" s="285">
        <v>5</v>
      </c>
      <c r="CM25" s="285">
        <v>5</v>
      </c>
      <c r="CN25" s="285">
        <v>5</v>
      </c>
      <c r="CO25" s="285">
        <v>5</v>
      </c>
      <c r="CP25" s="285">
        <v>5</v>
      </c>
      <c r="CQ25" s="285">
        <v>5</v>
      </c>
      <c r="CR25" s="285">
        <v>5</v>
      </c>
      <c r="CS25" s="285">
        <v>5</v>
      </c>
      <c r="CT25" s="285">
        <v>5</v>
      </c>
      <c r="CU25" s="285">
        <v>5</v>
      </c>
      <c r="CV25" s="285">
        <v>5</v>
      </c>
      <c r="CW25" s="285">
        <v>5</v>
      </c>
      <c r="CX25" s="285">
        <v>0</v>
      </c>
      <c r="CY25" s="285">
        <v>5</v>
      </c>
      <c r="CZ25" s="285">
        <v>5</v>
      </c>
      <c r="DA25" s="285">
        <v>5</v>
      </c>
      <c r="DB25" s="285">
        <v>0</v>
      </c>
      <c r="DC25" s="285">
        <v>5</v>
      </c>
      <c r="DD25" s="285">
        <v>5</v>
      </c>
      <c r="DE25" s="285">
        <v>5</v>
      </c>
      <c r="DF25" s="285">
        <v>5</v>
      </c>
      <c r="DG25" s="285">
        <v>0</v>
      </c>
      <c r="DH25" s="285">
        <v>5</v>
      </c>
      <c r="DI25" s="285">
        <v>0</v>
      </c>
      <c r="DJ25" s="285">
        <v>5</v>
      </c>
      <c r="DK25" s="285">
        <v>5</v>
      </c>
      <c r="DL25" s="285">
        <v>5</v>
      </c>
      <c r="DM25" s="285">
        <v>5</v>
      </c>
      <c r="DN25" s="285">
        <v>5</v>
      </c>
      <c r="DO25" s="285">
        <v>5</v>
      </c>
      <c r="DP25" s="285">
        <v>5</v>
      </c>
      <c r="DQ25" s="288">
        <v>5</v>
      </c>
      <c r="DR25" s="285">
        <v>0</v>
      </c>
      <c r="DS25" s="285">
        <v>0</v>
      </c>
      <c r="DT25" s="285">
        <v>0</v>
      </c>
      <c r="DU25" s="285">
        <v>0</v>
      </c>
      <c r="DV25" s="285">
        <v>0</v>
      </c>
      <c r="DW25" s="285">
        <v>0</v>
      </c>
      <c r="DX25" s="285">
        <v>0</v>
      </c>
      <c r="DY25" s="285">
        <v>0</v>
      </c>
      <c r="DZ25" s="285">
        <v>0</v>
      </c>
      <c r="EA25" s="285">
        <v>0</v>
      </c>
      <c r="EB25" s="285">
        <v>0</v>
      </c>
      <c r="EC25" s="356">
        <v>0</v>
      </c>
      <c r="ED25" s="356">
        <v>0</v>
      </c>
      <c r="EE25" s="356">
        <v>0</v>
      </c>
      <c r="EF25" s="356">
        <v>0</v>
      </c>
      <c r="EG25" s="356">
        <v>0</v>
      </c>
      <c r="EH25" s="356">
        <v>0</v>
      </c>
      <c r="EI25" s="356">
        <v>0</v>
      </c>
      <c r="EJ25" s="356">
        <v>0</v>
      </c>
      <c r="EK25" s="356">
        <v>0</v>
      </c>
      <c r="EL25" s="356">
        <v>0</v>
      </c>
      <c r="EM25" s="356">
        <v>0</v>
      </c>
      <c r="EN25" s="356">
        <v>0</v>
      </c>
      <c r="EO25" s="356">
        <v>0</v>
      </c>
      <c r="EP25" s="356">
        <v>0</v>
      </c>
      <c r="EQ25" s="356">
        <v>0</v>
      </c>
      <c r="ER25" s="356">
        <v>0</v>
      </c>
      <c r="ES25" s="356">
        <v>0</v>
      </c>
      <c r="ET25" s="356">
        <v>0</v>
      </c>
      <c r="EU25" s="356">
        <v>0</v>
      </c>
      <c r="EV25" s="357">
        <v>0</v>
      </c>
      <c r="EW25" s="285">
        <v>0</v>
      </c>
      <c r="EX25" s="285">
        <v>0</v>
      </c>
      <c r="EY25" s="285">
        <v>0</v>
      </c>
      <c r="EZ25" s="285">
        <v>0</v>
      </c>
      <c r="FA25" s="285">
        <v>0</v>
      </c>
      <c r="FB25" s="285">
        <v>0</v>
      </c>
      <c r="FC25" s="285">
        <v>0</v>
      </c>
      <c r="FD25" s="285">
        <v>0</v>
      </c>
      <c r="FE25" s="285">
        <v>0</v>
      </c>
      <c r="FF25" s="285">
        <v>0</v>
      </c>
      <c r="FG25" s="285">
        <v>0</v>
      </c>
      <c r="FH25" s="285">
        <v>0</v>
      </c>
      <c r="FI25" s="285">
        <v>0</v>
      </c>
      <c r="FJ25" s="285">
        <v>0</v>
      </c>
      <c r="FK25" s="285">
        <v>0</v>
      </c>
      <c r="FL25" s="285">
        <v>0</v>
      </c>
      <c r="FM25" s="285">
        <v>0</v>
      </c>
      <c r="FN25" s="285">
        <v>0</v>
      </c>
      <c r="FO25" s="285">
        <v>0</v>
      </c>
      <c r="FP25" s="285">
        <v>0</v>
      </c>
      <c r="FQ25" s="285">
        <v>0</v>
      </c>
      <c r="FR25" s="285">
        <v>0</v>
      </c>
      <c r="FS25" s="285">
        <v>0</v>
      </c>
      <c r="FT25" s="285">
        <v>0</v>
      </c>
      <c r="FU25" s="285">
        <v>0</v>
      </c>
      <c r="FV25" s="285">
        <v>0</v>
      </c>
      <c r="FW25" s="285">
        <v>0</v>
      </c>
      <c r="FX25" s="285">
        <v>0</v>
      </c>
      <c r="FY25" s="285">
        <v>0</v>
      </c>
      <c r="FZ25" s="288">
        <v>0</v>
      </c>
      <c r="GA25" s="285">
        <v>0</v>
      </c>
      <c r="GB25" s="285">
        <v>0</v>
      </c>
      <c r="GC25" s="285">
        <v>0</v>
      </c>
      <c r="GD25" s="285">
        <v>0</v>
      </c>
      <c r="GE25" s="285">
        <v>0</v>
      </c>
      <c r="GF25" s="285">
        <v>0</v>
      </c>
      <c r="GG25" s="285">
        <v>0</v>
      </c>
      <c r="GH25" s="285">
        <v>0</v>
      </c>
      <c r="GI25" s="285">
        <v>0</v>
      </c>
      <c r="GJ25" s="285">
        <v>0</v>
      </c>
      <c r="GK25" s="285">
        <v>0</v>
      </c>
      <c r="GL25" s="285">
        <v>0</v>
      </c>
      <c r="GM25" s="285">
        <v>0</v>
      </c>
      <c r="GN25" s="285">
        <v>0</v>
      </c>
      <c r="GO25" s="285">
        <v>0</v>
      </c>
      <c r="GP25" s="285">
        <v>0</v>
      </c>
      <c r="GQ25" s="285">
        <v>0</v>
      </c>
      <c r="GR25" s="285">
        <v>0</v>
      </c>
      <c r="GS25" s="285">
        <v>0</v>
      </c>
      <c r="GT25" s="285">
        <v>0</v>
      </c>
      <c r="GU25" s="285">
        <v>0</v>
      </c>
      <c r="GV25" s="285">
        <v>0</v>
      </c>
      <c r="GW25" s="285">
        <v>0</v>
      </c>
      <c r="GX25" s="285">
        <v>0</v>
      </c>
      <c r="GY25" s="285">
        <v>0</v>
      </c>
      <c r="GZ25" s="285">
        <v>0</v>
      </c>
      <c r="HA25" s="285">
        <v>0</v>
      </c>
      <c r="HB25" s="285">
        <v>0</v>
      </c>
      <c r="HC25" s="285">
        <v>0</v>
      </c>
      <c r="HD25" s="285">
        <v>0</v>
      </c>
      <c r="HE25" s="288">
        <v>0</v>
      </c>
      <c r="HF25" s="285">
        <v>0</v>
      </c>
      <c r="HG25" s="285">
        <v>0</v>
      </c>
      <c r="HH25" s="285">
        <v>0</v>
      </c>
      <c r="HI25" s="285">
        <v>0</v>
      </c>
      <c r="HJ25" s="285">
        <v>0</v>
      </c>
      <c r="HK25" s="285">
        <v>0</v>
      </c>
      <c r="HL25" s="285">
        <v>0</v>
      </c>
      <c r="HM25" s="285">
        <v>0</v>
      </c>
      <c r="HN25" s="285">
        <v>0</v>
      </c>
      <c r="HO25" s="285">
        <v>0</v>
      </c>
      <c r="HP25" s="285">
        <v>0</v>
      </c>
      <c r="HQ25" s="285">
        <v>0</v>
      </c>
      <c r="HR25" s="285">
        <v>0</v>
      </c>
      <c r="HS25" s="285">
        <v>0</v>
      </c>
      <c r="HT25" s="285">
        <v>0</v>
      </c>
      <c r="HU25" s="285">
        <v>0</v>
      </c>
      <c r="HV25" s="285">
        <v>0</v>
      </c>
      <c r="HW25" s="285">
        <v>0</v>
      </c>
      <c r="HX25" s="285">
        <v>0</v>
      </c>
      <c r="HY25" s="285">
        <v>0</v>
      </c>
      <c r="HZ25" s="285">
        <v>0</v>
      </c>
      <c r="IA25" s="285">
        <v>0</v>
      </c>
      <c r="IB25" s="285">
        <v>0</v>
      </c>
      <c r="IC25" s="285">
        <v>0</v>
      </c>
      <c r="ID25" s="285">
        <v>0</v>
      </c>
      <c r="IE25" s="285">
        <v>0</v>
      </c>
      <c r="IF25" s="285">
        <v>0</v>
      </c>
      <c r="IG25" s="285">
        <v>0</v>
      </c>
      <c r="IH25" s="285">
        <v>0</v>
      </c>
      <c r="II25" s="285">
        <v>0</v>
      </c>
      <c r="IJ25" s="288">
        <v>0</v>
      </c>
      <c r="IK25" s="285">
        <v>0</v>
      </c>
      <c r="IL25" s="285">
        <v>0</v>
      </c>
      <c r="IM25" s="285">
        <v>0</v>
      </c>
      <c r="IN25" s="285">
        <v>0</v>
      </c>
      <c r="IO25" s="285">
        <v>0</v>
      </c>
      <c r="IP25" s="285">
        <v>0</v>
      </c>
      <c r="IQ25" s="285">
        <v>0</v>
      </c>
      <c r="IR25" s="285">
        <v>0</v>
      </c>
      <c r="IS25" s="285">
        <v>0</v>
      </c>
      <c r="IT25" s="285">
        <v>0</v>
      </c>
      <c r="IU25" s="285">
        <v>0</v>
      </c>
      <c r="IV25" s="285">
        <v>0</v>
      </c>
      <c r="IW25" s="285">
        <v>0</v>
      </c>
      <c r="IX25" s="285">
        <v>0</v>
      </c>
      <c r="IY25" s="285">
        <v>0</v>
      </c>
      <c r="IZ25" s="285">
        <v>0</v>
      </c>
      <c r="JA25" s="285">
        <v>0</v>
      </c>
      <c r="JB25" s="285">
        <v>0</v>
      </c>
      <c r="JC25" s="285">
        <v>0</v>
      </c>
      <c r="JD25" s="285">
        <v>0</v>
      </c>
      <c r="JE25" s="285">
        <v>0</v>
      </c>
      <c r="JF25" s="285">
        <v>0</v>
      </c>
      <c r="JG25" s="285">
        <v>0</v>
      </c>
      <c r="JH25" s="285">
        <v>0</v>
      </c>
      <c r="JI25" s="285">
        <v>0</v>
      </c>
      <c r="JJ25" s="285">
        <v>0</v>
      </c>
      <c r="JK25" s="285">
        <v>0</v>
      </c>
      <c r="JL25" s="285">
        <v>0</v>
      </c>
      <c r="JM25" s="285">
        <v>0</v>
      </c>
      <c r="JN25" s="288">
        <v>0</v>
      </c>
      <c r="JO25" s="285">
        <v>0</v>
      </c>
      <c r="JP25" s="285">
        <v>0</v>
      </c>
      <c r="JQ25" s="285">
        <v>0</v>
      </c>
      <c r="JR25" s="285">
        <v>0</v>
      </c>
      <c r="JS25" s="285">
        <v>0</v>
      </c>
      <c r="JT25" s="285">
        <v>0</v>
      </c>
      <c r="JU25" s="285">
        <v>0</v>
      </c>
      <c r="JV25" s="285">
        <v>0</v>
      </c>
      <c r="JW25" s="285">
        <v>0</v>
      </c>
      <c r="JX25" s="285">
        <v>0</v>
      </c>
      <c r="JY25" s="285">
        <v>0</v>
      </c>
      <c r="JZ25" s="285">
        <v>0</v>
      </c>
      <c r="KA25" s="285">
        <v>0</v>
      </c>
      <c r="KB25" s="285">
        <v>0</v>
      </c>
      <c r="KC25" s="285">
        <v>0</v>
      </c>
      <c r="KD25" s="285">
        <v>0</v>
      </c>
      <c r="KE25" s="285">
        <v>0</v>
      </c>
      <c r="KF25" s="285">
        <v>0</v>
      </c>
      <c r="KG25" s="285">
        <v>0</v>
      </c>
      <c r="KH25" s="285">
        <v>0</v>
      </c>
      <c r="KI25" s="285">
        <v>0</v>
      </c>
      <c r="KJ25" s="285">
        <v>0</v>
      </c>
      <c r="KK25" s="285">
        <v>0</v>
      </c>
      <c r="KL25" s="285">
        <v>0</v>
      </c>
      <c r="KM25" s="285">
        <v>0</v>
      </c>
      <c r="KN25" s="285">
        <v>0</v>
      </c>
      <c r="KO25" s="285">
        <v>0</v>
      </c>
      <c r="KP25" s="285">
        <v>0</v>
      </c>
      <c r="KQ25" s="285">
        <v>0</v>
      </c>
      <c r="KR25" s="285">
        <v>0</v>
      </c>
      <c r="KS25" s="288">
        <v>0</v>
      </c>
      <c r="KT25" s="285">
        <v>0</v>
      </c>
      <c r="KU25" s="285">
        <v>0</v>
      </c>
      <c r="KV25" s="285">
        <v>0</v>
      </c>
      <c r="KW25" s="285">
        <v>0</v>
      </c>
      <c r="KX25" s="285">
        <v>0</v>
      </c>
      <c r="KY25" s="285">
        <v>0</v>
      </c>
      <c r="KZ25" s="285">
        <v>0</v>
      </c>
      <c r="LA25" s="285">
        <v>0</v>
      </c>
      <c r="LB25" s="285">
        <v>0</v>
      </c>
      <c r="LC25" s="285">
        <v>0</v>
      </c>
      <c r="LD25" s="285">
        <v>0</v>
      </c>
      <c r="LE25" s="285">
        <v>0</v>
      </c>
      <c r="LF25" s="285">
        <v>0</v>
      </c>
      <c r="LG25" s="285">
        <v>0</v>
      </c>
      <c r="LH25" s="285">
        <v>0</v>
      </c>
      <c r="LI25" s="285">
        <v>0</v>
      </c>
      <c r="LJ25" s="285">
        <v>0</v>
      </c>
      <c r="LK25" s="285">
        <v>0</v>
      </c>
      <c r="LL25" s="285">
        <v>0</v>
      </c>
      <c r="LM25" s="285">
        <v>0</v>
      </c>
      <c r="LN25" s="285">
        <v>0</v>
      </c>
      <c r="LO25" s="285">
        <v>0</v>
      </c>
      <c r="LP25" s="285">
        <v>0</v>
      </c>
      <c r="LQ25" s="285">
        <v>0</v>
      </c>
      <c r="LR25" s="285">
        <v>0</v>
      </c>
      <c r="LS25" s="285">
        <v>0</v>
      </c>
      <c r="LT25" s="285">
        <v>0</v>
      </c>
      <c r="LU25" s="285">
        <v>0</v>
      </c>
      <c r="LV25" s="285">
        <v>0</v>
      </c>
      <c r="LW25" s="288">
        <v>0</v>
      </c>
      <c r="LX25" s="285">
        <v>0</v>
      </c>
      <c r="LY25" s="285">
        <v>0</v>
      </c>
      <c r="LZ25" s="285">
        <v>0</v>
      </c>
      <c r="MA25" s="285">
        <v>0</v>
      </c>
      <c r="MB25" s="285">
        <v>0</v>
      </c>
      <c r="MC25" s="285">
        <v>0</v>
      </c>
      <c r="MD25" s="285">
        <v>0</v>
      </c>
      <c r="ME25" s="285">
        <v>0</v>
      </c>
      <c r="MF25" s="285">
        <v>0</v>
      </c>
      <c r="MG25" s="285">
        <v>0</v>
      </c>
      <c r="MH25" s="285">
        <v>0</v>
      </c>
      <c r="MI25" s="285">
        <v>0</v>
      </c>
      <c r="MJ25" s="285">
        <v>0</v>
      </c>
      <c r="MK25" s="285">
        <v>0</v>
      </c>
      <c r="ML25" s="285">
        <v>0</v>
      </c>
      <c r="MM25" s="285">
        <v>0</v>
      </c>
      <c r="MN25" s="285">
        <v>0</v>
      </c>
      <c r="MO25" s="285">
        <v>0</v>
      </c>
      <c r="MP25" s="285">
        <v>0</v>
      </c>
      <c r="MQ25" s="285">
        <v>0</v>
      </c>
      <c r="MR25" s="285">
        <v>0</v>
      </c>
      <c r="MS25" s="285">
        <v>0</v>
      </c>
      <c r="MT25" s="285">
        <v>0</v>
      </c>
      <c r="MU25" s="285">
        <v>0</v>
      </c>
      <c r="MV25" s="285">
        <v>0</v>
      </c>
      <c r="MW25" s="285">
        <v>0</v>
      </c>
      <c r="MX25" s="285">
        <v>0</v>
      </c>
      <c r="MY25" s="285">
        <v>0</v>
      </c>
      <c r="MZ25" s="285">
        <v>0</v>
      </c>
      <c r="NA25" s="285">
        <v>0</v>
      </c>
      <c r="NB25" s="288">
        <v>0</v>
      </c>
    </row>
    <row r="26" spans="1:366" customFormat="1" x14ac:dyDescent="0.25">
      <c r="A26" s="281" t="s">
        <v>639</v>
      </c>
      <c r="B26" s="282" t="b">
        <v>0</v>
      </c>
      <c r="C26" s="282" t="b">
        <v>0</v>
      </c>
      <c r="D26" s="282" t="b">
        <v>0</v>
      </c>
      <c r="E26" s="282" t="b">
        <v>0</v>
      </c>
      <c r="F26" s="282" t="b">
        <v>0</v>
      </c>
      <c r="G26" s="282" t="b">
        <v>0</v>
      </c>
      <c r="H26" s="282" t="b">
        <v>0</v>
      </c>
      <c r="I26" s="282" t="b">
        <v>0</v>
      </c>
      <c r="J26" s="282" t="b">
        <v>0</v>
      </c>
      <c r="K26" s="282" t="b">
        <v>0</v>
      </c>
      <c r="L26" s="280" t="b">
        <v>1</v>
      </c>
      <c r="M26" s="280" t="b">
        <v>1</v>
      </c>
      <c r="N26" s="282" t="b">
        <v>0</v>
      </c>
      <c r="O26" s="280" t="b">
        <v>1</v>
      </c>
      <c r="P26" s="282" t="b">
        <v>0</v>
      </c>
      <c r="Q26" s="280" t="b">
        <v>1</v>
      </c>
      <c r="R26" s="280" t="b">
        <v>1</v>
      </c>
      <c r="S26" s="280" t="b">
        <v>1</v>
      </c>
      <c r="T26" s="280" t="b">
        <v>1</v>
      </c>
      <c r="U26" s="282" t="b">
        <v>0</v>
      </c>
      <c r="V26" s="280" t="b">
        <v>1</v>
      </c>
      <c r="W26" s="282" t="b">
        <v>0</v>
      </c>
      <c r="X26" s="280" t="b">
        <v>1</v>
      </c>
      <c r="Y26" s="280" t="b">
        <v>1</v>
      </c>
      <c r="Z26" s="280" t="b">
        <v>1</v>
      </c>
      <c r="AA26" s="280" t="b">
        <v>1</v>
      </c>
      <c r="AB26" s="280" t="b">
        <v>1</v>
      </c>
      <c r="AC26" s="282" t="b">
        <v>0</v>
      </c>
      <c r="AD26" s="282" t="b">
        <v>0</v>
      </c>
      <c r="AE26" s="280" t="b">
        <v>1</v>
      </c>
      <c r="AF26" s="241" t="b">
        <v>1</v>
      </c>
      <c r="AG26" s="282" t="b">
        <v>1</v>
      </c>
      <c r="AH26" s="282" t="b">
        <v>1</v>
      </c>
      <c r="AI26" s="282" t="b">
        <v>1</v>
      </c>
      <c r="AJ26" s="282" t="b">
        <v>1</v>
      </c>
      <c r="AK26" s="282" t="b">
        <v>1</v>
      </c>
      <c r="AL26" s="282" t="b">
        <v>1</v>
      </c>
      <c r="AM26" s="282" t="b">
        <v>1</v>
      </c>
      <c r="AN26" s="282" t="b">
        <v>1</v>
      </c>
      <c r="AO26" s="282" t="b">
        <v>1</v>
      </c>
      <c r="AP26" s="282" t="b">
        <v>1</v>
      </c>
      <c r="AQ26" s="282" t="b">
        <v>0</v>
      </c>
      <c r="AR26" s="282" t="b">
        <v>0</v>
      </c>
      <c r="AS26" s="282" t="b">
        <v>1</v>
      </c>
      <c r="AT26" s="282" t="b">
        <v>1</v>
      </c>
      <c r="AU26" s="282" t="b">
        <v>1</v>
      </c>
      <c r="AV26" s="282" t="b">
        <v>1</v>
      </c>
      <c r="AW26" s="282" t="b">
        <v>1</v>
      </c>
      <c r="AX26" s="282" t="b">
        <v>1</v>
      </c>
      <c r="AY26" s="282" t="b">
        <v>0</v>
      </c>
      <c r="AZ26" s="282" t="b">
        <v>1</v>
      </c>
      <c r="BA26" s="282" t="b">
        <v>1</v>
      </c>
      <c r="BB26" s="282" t="b">
        <v>1</v>
      </c>
      <c r="BC26" s="282" t="b">
        <v>1</v>
      </c>
      <c r="BD26" s="282" t="b">
        <v>1</v>
      </c>
      <c r="BE26" s="282" t="b">
        <v>1</v>
      </c>
      <c r="BF26" s="282" t="b">
        <v>1</v>
      </c>
      <c r="BG26" s="282" t="b">
        <v>1</v>
      </c>
      <c r="BH26" s="241" t="b">
        <v>1</v>
      </c>
      <c r="BI26" s="240" t="b">
        <v>1</v>
      </c>
      <c r="BJ26" s="240" t="b">
        <v>1</v>
      </c>
      <c r="BK26" s="240" t="b">
        <v>1</v>
      </c>
      <c r="BL26" s="240" t="b">
        <v>0</v>
      </c>
      <c r="BM26" s="240" t="b">
        <v>1</v>
      </c>
      <c r="BN26" s="240" t="b">
        <v>1</v>
      </c>
      <c r="BO26" s="240" t="b">
        <v>1</v>
      </c>
      <c r="BP26" s="240" t="b">
        <v>1</v>
      </c>
      <c r="BQ26" s="240" t="b">
        <v>1</v>
      </c>
      <c r="BR26" s="240" t="b">
        <v>1</v>
      </c>
      <c r="BS26" s="240" t="b">
        <v>1</v>
      </c>
      <c r="BT26" s="240" t="b">
        <v>1</v>
      </c>
      <c r="BU26" s="240" t="b">
        <v>1</v>
      </c>
      <c r="BV26" s="240" t="b">
        <v>1</v>
      </c>
      <c r="BW26" s="240" t="b">
        <v>1</v>
      </c>
      <c r="BX26" s="240" t="b">
        <v>1</v>
      </c>
      <c r="BY26" s="240" t="b">
        <v>1</v>
      </c>
      <c r="BZ26" s="240" t="b">
        <v>1</v>
      </c>
      <c r="CA26" s="240" t="b">
        <v>1</v>
      </c>
      <c r="CB26" s="240" t="b">
        <v>1</v>
      </c>
      <c r="CC26" s="240" t="b">
        <v>1</v>
      </c>
      <c r="CD26" s="240" t="b">
        <v>1</v>
      </c>
      <c r="CE26" s="240" t="b">
        <v>1</v>
      </c>
      <c r="CF26" s="240" t="b">
        <v>1</v>
      </c>
      <c r="CG26" s="240" t="b">
        <v>0</v>
      </c>
      <c r="CH26" s="240" t="b">
        <v>1</v>
      </c>
      <c r="CI26" s="240" t="b">
        <v>1</v>
      </c>
      <c r="CJ26" s="240" t="b">
        <v>1</v>
      </c>
      <c r="CK26" s="240" t="b">
        <v>1</v>
      </c>
      <c r="CL26" s="240" t="b">
        <v>1</v>
      </c>
      <c r="CM26" s="240" t="b">
        <v>1</v>
      </c>
      <c r="CN26" s="240" t="b">
        <v>1</v>
      </c>
      <c r="CO26" s="240" t="b">
        <v>1</v>
      </c>
      <c r="CP26" s="240" t="b">
        <v>1</v>
      </c>
      <c r="CQ26" s="240" t="b">
        <v>1</v>
      </c>
      <c r="CR26" s="240" t="b">
        <v>1</v>
      </c>
      <c r="CS26" s="240" t="b">
        <v>1</v>
      </c>
      <c r="CT26" s="240" t="b">
        <v>1</v>
      </c>
      <c r="CU26" s="240" t="b">
        <v>1</v>
      </c>
      <c r="CV26" s="240"/>
      <c r="CW26" s="240" t="b">
        <v>1</v>
      </c>
      <c r="CX26" s="240" t="b">
        <v>1</v>
      </c>
      <c r="CY26" s="240" t="b">
        <v>1</v>
      </c>
      <c r="CZ26" s="240" t="b">
        <v>1</v>
      </c>
      <c r="DA26" s="240" t="b">
        <v>1</v>
      </c>
      <c r="DB26" s="240" t="b">
        <v>0</v>
      </c>
      <c r="DC26" s="240" t="b">
        <v>1</v>
      </c>
      <c r="DD26" s="240" t="b">
        <v>1</v>
      </c>
      <c r="DE26" s="240" t="b">
        <v>1</v>
      </c>
      <c r="DF26" s="240" t="b">
        <v>1</v>
      </c>
      <c r="DG26" s="240" t="b">
        <v>0</v>
      </c>
      <c r="DH26" s="240" t="b">
        <v>1</v>
      </c>
      <c r="DI26" s="240" t="b">
        <v>0</v>
      </c>
      <c r="DJ26" s="240" t="b">
        <v>0</v>
      </c>
      <c r="DK26" s="240" t="b">
        <v>1</v>
      </c>
      <c r="DL26" s="240" t="b">
        <v>1</v>
      </c>
      <c r="DM26" s="240" t="b">
        <v>1</v>
      </c>
      <c r="DN26" s="240" t="b">
        <v>1</v>
      </c>
      <c r="DO26" s="240" t="b">
        <v>1</v>
      </c>
      <c r="DP26" s="240" t="b">
        <v>1</v>
      </c>
      <c r="DQ26" s="241" t="b">
        <v>1</v>
      </c>
      <c r="DR26" s="240" t="b">
        <v>1</v>
      </c>
      <c r="DS26" s="240" t="b">
        <v>1</v>
      </c>
      <c r="DT26" s="240" t="b">
        <v>1</v>
      </c>
      <c r="DU26" s="240" t="b">
        <v>0</v>
      </c>
      <c r="DV26" s="240" t="b">
        <v>0</v>
      </c>
      <c r="DW26" s="240" t="b">
        <v>0</v>
      </c>
      <c r="DX26" s="240" t="b">
        <v>0</v>
      </c>
      <c r="DY26" s="240" t="b">
        <v>0</v>
      </c>
      <c r="DZ26" s="240" t="b">
        <v>0</v>
      </c>
      <c r="EA26" s="240" t="b">
        <v>0</v>
      </c>
      <c r="EB26" s="240" t="b">
        <v>0</v>
      </c>
      <c r="EC26" s="353" t="b">
        <v>0</v>
      </c>
      <c r="ED26" s="353" t="b">
        <v>0</v>
      </c>
      <c r="EE26" s="353" t="b">
        <v>0</v>
      </c>
      <c r="EF26" s="353" t="b">
        <v>0</v>
      </c>
      <c r="EG26" s="353" t="b">
        <v>0</v>
      </c>
      <c r="EH26" s="353" t="b">
        <v>0</v>
      </c>
      <c r="EI26" s="353" t="b">
        <v>0</v>
      </c>
      <c r="EJ26" s="353" t="b">
        <v>0</v>
      </c>
      <c r="EK26" s="353" t="b">
        <v>0</v>
      </c>
      <c r="EL26" s="353" t="b">
        <v>0</v>
      </c>
      <c r="EM26" s="353" t="b">
        <v>0</v>
      </c>
      <c r="EN26" s="353" t="b">
        <v>0</v>
      </c>
      <c r="EO26" s="353" t="b">
        <v>0</v>
      </c>
      <c r="EP26" s="353" t="b">
        <v>0</v>
      </c>
      <c r="EQ26" s="353" t="b">
        <v>0</v>
      </c>
      <c r="ER26" s="353" t="b">
        <v>0</v>
      </c>
      <c r="ES26" s="353" t="b">
        <v>0</v>
      </c>
      <c r="ET26" s="353" t="b">
        <v>0</v>
      </c>
      <c r="EU26" s="353" t="b">
        <v>0</v>
      </c>
      <c r="EV26" s="354" t="b">
        <v>0</v>
      </c>
      <c r="EW26" s="240" t="b">
        <v>0</v>
      </c>
      <c r="EX26" s="240" t="b">
        <v>0</v>
      </c>
      <c r="EY26" s="240" t="b">
        <v>0</v>
      </c>
      <c r="EZ26" s="240" t="b">
        <v>0</v>
      </c>
      <c r="FA26" s="240" t="b">
        <v>0</v>
      </c>
      <c r="FB26" s="240" t="b">
        <v>0</v>
      </c>
      <c r="FC26" s="240" t="b">
        <v>0</v>
      </c>
      <c r="FD26" s="240" t="b">
        <v>0</v>
      </c>
      <c r="FE26" s="240" t="b">
        <v>0</v>
      </c>
      <c r="FF26" s="240" t="b">
        <v>0</v>
      </c>
      <c r="FG26" s="240" t="b">
        <v>0</v>
      </c>
      <c r="FH26" s="240" t="b">
        <v>0</v>
      </c>
      <c r="FI26" s="240" t="b">
        <v>0</v>
      </c>
      <c r="FJ26" s="240" t="b">
        <v>0</v>
      </c>
      <c r="FK26" s="240" t="b">
        <v>0</v>
      </c>
      <c r="FL26" s="240" t="b">
        <v>0</v>
      </c>
      <c r="FM26" s="240" t="b">
        <v>0</v>
      </c>
      <c r="FN26" s="240" t="b">
        <v>0</v>
      </c>
      <c r="FO26" s="240" t="b">
        <v>0</v>
      </c>
      <c r="FP26" s="240" t="b">
        <v>0</v>
      </c>
      <c r="FQ26" s="240" t="b">
        <v>0</v>
      </c>
      <c r="FR26" s="240" t="b">
        <v>0</v>
      </c>
      <c r="FS26" s="240" t="b">
        <v>0</v>
      </c>
      <c r="FT26" s="240" t="b">
        <v>0</v>
      </c>
      <c r="FU26" s="240" t="b">
        <v>0</v>
      </c>
      <c r="FV26" s="240" t="b">
        <v>0</v>
      </c>
      <c r="FW26" s="240" t="b">
        <v>0</v>
      </c>
      <c r="FX26" s="240" t="b">
        <v>0</v>
      </c>
      <c r="FY26" s="240" t="b">
        <v>0</v>
      </c>
      <c r="FZ26" s="241" t="b">
        <v>0</v>
      </c>
      <c r="GA26" s="240" t="b">
        <v>0</v>
      </c>
      <c r="GB26" s="240" t="b">
        <v>0</v>
      </c>
      <c r="GC26" s="240" t="b">
        <v>0</v>
      </c>
      <c r="GD26" s="240" t="b">
        <v>0</v>
      </c>
      <c r="GE26" s="240" t="b">
        <v>0</v>
      </c>
      <c r="GF26" s="240" t="b">
        <v>0</v>
      </c>
      <c r="GG26" s="240" t="b">
        <v>0</v>
      </c>
      <c r="GH26" s="240" t="b">
        <v>0</v>
      </c>
      <c r="GI26" s="240" t="b">
        <v>0</v>
      </c>
      <c r="GJ26" s="240" t="b">
        <v>0</v>
      </c>
      <c r="GK26" s="240" t="b">
        <v>0</v>
      </c>
      <c r="GL26" s="240" t="b">
        <v>0</v>
      </c>
      <c r="GM26" s="240" t="b">
        <v>0</v>
      </c>
      <c r="GN26" s="240" t="b">
        <v>0</v>
      </c>
      <c r="GO26" s="240" t="b">
        <v>0</v>
      </c>
      <c r="GP26" s="240" t="b">
        <v>0</v>
      </c>
      <c r="GQ26" s="240" t="b">
        <v>0</v>
      </c>
      <c r="GR26" s="240" t="b">
        <v>0</v>
      </c>
      <c r="GS26" s="240" t="b">
        <v>0</v>
      </c>
      <c r="GT26" s="240" t="b">
        <v>0</v>
      </c>
      <c r="GU26" s="240" t="b">
        <v>0</v>
      </c>
      <c r="GV26" s="240" t="b">
        <v>0</v>
      </c>
      <c r="GW26" s="240" t="b">
        <v>0</v>
      </c>
      <c r="GX26" s="240" t="b">
        <v>0</v>
      </c>
      <c r="GY26" s="240" t="b">
        <v>0</v>
      </c>
      <c r="GZ26" s="240" t="b">
        <v>0</v>
      </c>
      <c r="HA26" s="240" t="b">
        <v>0</v>
      </c>
      <c r="HB26" s="240" t="b">
        <v>0</v>
      </c>
      <c r="HC26" s="240" t="b">
        <v>0</v>
      </c>
      <c r="HD26" s="240" t="b">
        <v>0</v>
      </c>
      <c r="HE26" s="241" t="b">
        <v>0</v>
      </c>
      <c r="HF26" s="240" t="b">
        <v>0</v>
      </c>
      <c r="HG26" s="240" t="b">
        <v>0</v>
      </c>
      <c r="HH26" s="240" t="b">
        <v>0</v>
      </c>
      <c r="HI26" s="240" t="b">
        <v>0</v>
      </c>
      <c r="HJ26" s="240" t="b">
        <v>0</v>
      </c>
      <c r="HK26" s="240" t="b">
        <v>0</v>
      </c>
      <c r="HL26" s="240" t="b">
        <v>0</v>
      </c>
      <c r="HM26" s="240" t="b">
        <v>0</v>
      </c>
      <c r="HN26" s="240" t="b">
        <v>0</v>
      </c>
      <c r="HO26" s="240" t="b">
        <v>0</v>
      </c>
      <c r="HP26" s="240" t="b">
        <v>0</v>
      </c>
      <c r="HQ26" s="240" t="b">
        <v>0</v>
      </c>
      <c r="HR26" s="240" t="b">
        <v>0</v>
      </c>
      <c r="HS26" s="240" t="b">
        <v>0</v>
      </c>
      <c r="HT26" s="240" t="b">
        <v>0</v>
      </c>
      <c r="HU26" s="240" t="b">
        <v>0</v>
      </c>
      <c r="HV26" s="240" t="b">
        <v>0</v>
      </c>
      <c r="HW26" s="240" t="b">
        <v>0</v>
      </c>
      <c r="HX26" s="240" t="b">
        <v>0</v>
      </c>
      <c r="HY26" s="240" t="b">
        <v>0</v>
      </c>
      <c r="HZ26" s="240" t="b">
        <v>0</v>
      </c>
      <c r="IA26" s="240" t="b">
        <v>0</v>
      </c>
      <c r="IB26" s="240" t="b">
        <v>0</v>
      </c>
      <c r="IC26" s="240" t="b">
        <v>0</v>
      </c>
      <c r="ID26" s="240" t="b">
        <v>0</v>
      </c>
      <c r="IE26" s="240" t="b">
        <v>0</v>
      </c>
      <c r="IF26" s="240" t="b">
        <v>0</v>
      </c>
      <c r="IG26" s="240" t="b">
        <v>0</v>
      </c>
      <c r="IH26" s="240" t="b">
        <v>0</v>
      </c>
      <c r="II26" s="240" t="b">
        <v>0</v>
      </c>
      <c r="IJ26" s="241" t="b">
        <v>0</v>
      </c>
      <c r="IK26" s="240" t="b">
        <v>0</v>
      </c>
      <c r="IL26" s="240" t="b">
        <v>0</v>
      </c>
      <c r="IM26" s="240" t="b">
        <v>0</v>
      </c>
      <c r="IN26" s="240" t="b">
        <v>0</v>
      </c>
      <c r="IO26" s="240" t="b">
        <v>0</v>
      </c>
      <c r="IP26" s="240" t="b">
        <v>0</v>
      </c>
      <c r="IQ26" s="240" t="b">
        <v>0</v>
      </c>
      <c r="IR26" s="240" t="b">
        <v>0</v>
      </c>
      <c r="IS26" s="240" t="b">
        <v>0</v>
      </c>
      <c r="IT26" s="240" t="b">
        <v>0</v>
      </c>
      <c r="IU26" s="240" t="b">
        <v>0</v>
      </c>
      <c r="IV26" s="240" t="b">
        <v>0</v>
      </c>
      <c r="IW26" s="240" t="b">
        <v>0</v>
      </c>
      <c r="IX26" s="240" t="b">
        <v>1</v>
      </c>
      <c r="IY26" s="240" t="b">
        <v>0</v>
      </c>
      <c r="IZ26" s="240" t="b">
        <v>0</v>
      </c>
      <c r="JA26" s="240" t="b">
        <v>0</v>
      </c>
      <c r="JB26" s="240" t="b">
        <v>0</v>
      </c>
      <c r="JC26" s="240" t="b">
        <v>0</v>
      </c>
      <c r="JD26" s="240" t="b">
        <v>0</v>
      </c>
      <c r="JE26" s="240" t="b">
        <v>0</v>
      </c>
      <c r="JF26" s="240" t="b">
        <v>0</v>
      </c>
      <c r="JG26" s="240" t="b">
        <v>0</v>
      </c>
      <c r="JH26" s="240" t="b">
        <v>0</v>
      </c>
      <c r="JI26" s="240" t="b">
        <v>0</v>
      </c>
      <c r="JJ26" s="240" t="b">
        <v>0</v>
      </c>
      <c r="JK26" s="240" t="b">
        <v>0</v>
      </c>
      <c r="JL26" s="240" t="b">
        <v>0</v>
      </c>
      <c r="JM26" s="240" t="b">
        <v>0</v>
      </c>
      <c r="JN26" s="241" t="b">
        <v>0</v>
      </c>
      <c r="JO26" s="240" t="b">
        <v>0</v>
      </c>
      <c r="JP26" s="240" t="b">
        <v>1</v>
      </c>
      <c r="JQ26" s="240" t="b">
        <v>1</v>
      </c>
      <c r="JR26" s="240" t="b">
        <v>1</v>
      </c>
      <c r="JS26" s="240" t="b">
        <v>0</v>
      </c>
      <c r="JT26" s="240" t="b">
        <v>0</v>
      </c>
      <c r="JU26" s="240" t="b">
        <v>0</v>
      </c>
      <c r="JV26" s="240" t="b">
        <v>0</v>
      </c>
      <c r="JW26" s="240" t="b">
        <v>0</v>
      </c>
      <c r="JX26" s="240" t="b">
        <v>0</v>
      </c>
      <c r="JY26" s="240" t="b">
        <v>0</v>
      </c>
      <c r="JZ26" s="240" t="b">
        <v>0</v>
      </c>
      <c r="KA26" s="240" t="b">
        <v>0</v>
      </c>
      <c r="KB26" s="240" t="b">
        <v>0</v>
      </c>
      <c r="KC26" s="240" t="b">
        <v>0</v>
      </c>
      <c r="KD26" s="240" t="b">
        <v>0</v>
      </c>
      <c r="KE26" s="240" t="b">
        <v>0</v>
      </c>
      <c r="KF26" s="240" t="b">
        <v>0</v>
      </c>
      <c r="KG26" s="240" t="b">
        <v>0</v>
      </c>
      <c r="KH26" s="240" t="b">
        <v>0</v>
      </c>
      <c r="KI26" s="240" t="b">
        <v>0</v>
      </c>
      <c r="KJ26" s="240" t="b">
        <v>0</v>
      </c>
      <c r="KK26" s="240" t="b">
        <v>0</v>
      </c>
      <c r="KL26" s="240" t="b">
        <v>0</v>
      </c>
      <c r="KM26" s="240" t="b">
        <v>0</v>
      </c>
      <c r="KN26" s="240" t="b">
        <v>0</v>
      </c>
      <c r="KO26" s="240" t="b">
        <v>0</v>
      </c>
      <c r="KP26" s="240" t="b">
        <v>0</v>
      </c>
      <c r="KQ26" s="240" t="b">
        <v>0</v>
      </c>
      <c r="KR26" s="240" t="b">
        <v>0</v>
      </c>
      <c r="KS26" s="241" t="b">
        <v>0</v>
      </c>
      <c r="KT26" s="240" t="b">
        <v>0</v>
      </c>
      <c r="KU26" s="240" t="b">
        <v>0</v>
      </c>
      <c r="KV26" s="240" t="b">
        <v>0</v>
      </c>
      <c r="KW26" s="240" t="b">
        <v>0</v>
      </c>
      <c r="KX26" s="240" t="b">
        <v>0</v>
      </c>
      <c r="KY26" s="240" t="b">
        <v>0</v>
      </c>
      <c r="KZ26" s="240" t="b">
        <v>0</v>
      </c>
      <c r="LA26" s="240" t="b">
        <v>0</v>
      </c>
      <c r="LB26" s="240" t="b">
        <v>0</v>
      </c>
      <c r="LC26" s="240" t="b">
        <v>0</v>
      </c>
      <c r="LD26" s="240" t="b">
        <v>0</v>
      </c>
      <c r="LE26" s="240" t="b">
        <v>0</v>
      </c>
      <c r="LF26" s="240" t="b">
        <v>0</v>
      </c>
      <c r="LG26" s="240" t="b">
        <v>0</v>
      </c>
      <c r="LH26" s="240" t="b">
        <v>0</v>
      </c>
      <c r="LI26" s="240" t="b">
        <v>0</v>
      </c>
      <c r="LJ26" s="240" t="b">
        <v>0</v>
      </c>
      <c r="LK26" s="240" t="b">
        <v>0</v>
      </c>
      <c r="LL26" s="240" t="b">
        <v>0</v>
      </c>
      <c r="LM26" s="240" t="b">
        <v>0</v>
      </c>
      <c r="LN26" s="240" t="b">
        <v>0</v>
      </c>
      <c r="LO26" s="240" t="b">
        <v>0</v>
      </c>
      <c r="LP26" s="240" t="b">
        <v>0</v>
      </c>
      <c r="LQ26" s="240" t="b">
        <v>0</v>
      </c>
      <c r="LR26" s="240" t="b">
        <v>0</v>
      </c>
      <c r="LS26" s="240" t="b">
        <v>0</v>
      </c>
      <c r="LT26" s="240" t="b">
        <v>0</v>
      </c>
      <c r="LU26" s="240" t="b">
        <v>0</v>
      </c>
      <c r="LV26" s="240" t="b">
        <v>0</v>
      </c>
      <c r="LW26" s="241" t="b">
        <v>0</v>
      </c>
      <c r="LX26" s="240" t="b">
        <v>0</v>
      </c>
      <c r="LY26" s="240" t="b">
        <v>0</v>
      </c>
      <c r="LZ26" s="240" t="b">
        <v>0</v>
      </c>
      <c r="MA26" s="240" t="b">
        <v>0</v>
      </c>
      <c r="MB26" s="240" t="b">
        <v>0</v>
      </c>
      <c r="MC26" s="240" t="b">
        <v>0</v>
      </c>
      <c r="MD26" s="240" t="b">
        <v>0</v>
      </c>
      <c r="ME26" s="240" t="b">
        <v>0</v>
      </c>
      <c r="MF26" s="240" t="b">
        <v>0</v>
      </c>
      <c r="MG26" s="240" t="b">
        <v>0</v>
      </c>
      <c r="MH26" s="240" t="b">
        <v>0</v>
      </c>
      <c r="MI26" s="240" t="b">
        <v>0</v>
      </c>
      <c r="MJ26" s="240" t="b">
        <v>0</v>
      </c>
      <c r="MK26" s="240" t="b">
        <v>0</v>
      </c>
      <c r="ML26" s="240" t="b">
        <v>0</v>
      </c>
      <c r="MM26" s="240" t="b">
        <v>0</v>
      </c>
      <c r="MN26" s="240" t="b">
        <v>0</v>
      </c>
      <c r="MO26" s="240" t="b">
        <v>0</v>
      </c>
      <c r="MP26" s="240" t="b">
        <v>0</v>
      </c>
      <c r="MQ26" s="240" t="b">
        <v>0</v>
      </c>
      <c r="MR26" s="240" t="b">
        <v>0</v>
      </c>
      <c r="MS26" s="240" t="b">
        <v>0</v>
      </c>
      <c r="MT26" s="240" t="b">
        <v>0</v>
      </c>
      <c r="MU26" s="240" t="b">
        <v>0</v>
      </c>
      <c r="MV26" s="240" t="b">
        <v>0</v>
      </c>
      <c r="MW26" s="240" t="b">
        <v>0</v>
      </c>
      <c r="MX26" s="240" t="b">
        <v>0</v>
      </c>
      <c r="MY26" s="240" t="b">
        <v>0</v>
      </c>
      <c r="MZ26" s="240" t="b">
        <v>0</v>
      </c>
      <c r="NA26" s="240" t="b">
        <v>0</v>
      </c>
      <c r="NB26" s="241" t="b">
        <v>0</v>
      </c>
    </row>
    <row r="27" spans="1:366" s="240" customFormat="1" ht="15" customHeight="1" x14ac:dyDescent="0.25">
      <c r="A27" s="279" t="s">
        <v>638</v>
      </c>
      <c r="B27" s="240" t="b">
        <v>0</v>
      </c>
      <c r="D27" s="289" t="b">
        <v>1</v>
      </c>
      <c r="F27" s="289" t="b">
        <v>1</v>
      </c>
      <c r="G27" s="289" t="b">
        <v>1</v>
      </c>
      <c r="H27" s="289" t="b">
        <v>1</v>
      </c>
      <c r="J27" s="289" t="b">
        <v>1</v>
      </c>
      <c r="L27" s="289" t="b">
        <v>1</v>
      </c>
      <c r="O27" s="289" t="b">
        <v>1</v>
      </c>
      <c r="P27" s="289" t="b">
        <v>1</v>
      </c>
      <c r="R27" s="289" t="b">
        <v>1</v>
      </c>
      <c r="S27" s="289" t="b">
        <v>1</v>
      </c>
      <c r="U27" s="289" t="b">
        <v>1</v>
      </c>
      <c r="V27" s="289" t="b">
        <v>1</v>
      </c>
      <c r="X27" s="289" t="b">
        <v>1</v>
      </c>
      <c r="Y27" s="289" t="b">
        <v>1</v>
      </c>
      <c r="Z27" s="289" t="b">
        <v>1</v>
      </c>
      <c r="AE27" s="289" t="b">
        <v>1</v>
      </c>
      <c r="AF27" s="241" t="b">
        <v>1</v>
      </c>
      <c r="AG27" s="278" t="b">
        <v>0</v>
      </c>
      <c r="AH27" s="278" t="b">
        <v>1</v>
      </c>
      <c r="AI27" s="278" t="b">
        <v>1</v>
      </c>
      <c r="AJ27" s="278" t="b">
        <v>1</v>
      </c>
      <c r="AK27" s="278" t="b">
        <v>1</v>
      </c>
      <c r="AL27" s="278" t="b">
        <v>1</v>
      </c>
      <c r="AM27" s="278" t="b">
        <v>1</v>
      </c>
      <c r="AN27" s="278" t="b">
        <v>0</v>
      </c>
      <c r="AO27" s="278" t="b">
        <v>1</v>
      </c>
      <c r="AP27" s="278" t="b">
        <v>0</v>
      </c>
      <c r="AQ27" s="278" t="b">
        <v>0</v>
      </c>
      <c r="AR27" s="278" t="b">
        <v>0</v>
      </c>
      <c r="AS27" s="278" t="b">
        <v>0</v>
      </c>
      <c r="AT27" s="278" t="b">
        <v>0</v>
      </c>
      <c r="AU27" s="278" t="b">
        <v>1</v>
      </c>
      <c r="AV27" s="278" t="b">
        <v>0</v>
      </c>
      <c r="AW27" s="278" t="b">
        <v>0</v>
      </c>
      <c r="AX27" s="278" t="b">
        <v>0</v>
      </c>
      <c r="AY27" s="278" t="b">
        <v>0</v>
      </c>
      <c r="AZ27" s="278" t="b">
        <v>0</v>
      </c>
      <c r="BA27" s="278" t="b">
        <v>0</v>
      </c>
      <c r="BB27" s="278" t="b">
        <v>0</v>
      </c>
      <c r="BC27" s="278" t="b">
        <v>0</v>
      </c>
      <c r="BD27" s="278" t="b">
        <v>0</v>
      </c>
      <c r="BE27" s="278" t="b">
        <v>0</v>
      </c>
      <c r="BF27" s="278" t="b">
        <v>0</v>
      </c>
      <c r="BG27" s="278" t="b">
        <v>0</v>
      </c>
      <c r="BH27" s="241" t="b">
        <v>0</v>
      </c>
      <c r="BI27" s="240" t="b">
        <v>0</v>
      </c>
      <c r="BJ27" s="240" t="b">
        <v>1</v>
      </c>
      <c r="BK27" s="240" t="b">
        <v>0</v>
      </c>
      <c r="BL27" s="240" t="b">
        <v>0</v>
      </c>
      <c r="BM27" s="240" t="b">
        <v>0</v>
      </c>
      <c r="BN27" s="240" t="b">
        <v>0</v>
      </c>
      <c r="BO27" s="240" t="b">
        <v>1</v>
      </c>
      <c r="BP27" s="240" t="b">
        <v>0</v>
      </c>
      <c r="BQ27" s="240" t="b">
        <v>1</v>
      </c>
      <c r="BR27" s="240" t="b">
        <v>1</v>
      </c>
      <c r="BS27" s="240" t="b">
        <v>1</v>
      </c>
      <c r="BT27" s="240" t="b">
        <v>0</v>
      </c>
      <c r="BU27" s="240" t="b">
        <v>1</v>
      </c>
      <c r="BV27" s="240" t="b">
        <v>1</v>
      </c>
      <c r="BW27" s="240" t="b">
        <v>1</v>
      </c>
      <c r="BX27" s="240" t="b">
        <v>1</v>
      </c>
      <c r="BY27" s="240" t="b">
        <v>1</v>
      </c>
      <c r="BZ27" s="240" t="b">
        <v>0</v>
      </c>
      <c r="CA27" s="240" t="b">
        <v>1</v>
      </c>
      <c r="CB27" s="240" t="b">
        <v>1</v>
      </c>
      <c r="CC27" s="240" t="b">
        <v>1</v>
      </c>
      <c r="CD27" s="240" t="b">
        <v>1</v>
      </c>
      <c r="CE27" s="240" t="b">
        <v>1</v>
      </c>
      <c r="CF27" s="240" t="b">
        <v>1</v>
      </c>
      <c r="CG27" s="240" t="b">
        <v>0</v>
      </c>
      <c r="CH27" s="240" t="b">
        <v>0</v>
      </c>
      <c r="CI27" s="240" t="b">
        <v>1</v>
      </c>
      <c r="CJ27" s="240" t="b">
        <v>1</v>
      </c>
      <c r="CK27" s="240" t="b">
        <v>1</v>
      </c>
      <c r="CL27" s="240" t="b">
        <v>1</v>
      </c>
      <c r="CM27" s="240" t="b">
        <v>1</v>
      </c>
      <c r="CN27" s="240" t="b">
        <v>1</v>
      </c>
      <c r="CO27" s="240" t="b">
        <v>1</v>
      </c>
      <c r="CP27" s="240" t="b">
        <v>1</v>
      </c>
      <c r="CQ27" s="240" t="b">
        <v>1</v>
      </c>
      <c r="CR27" s="240" t="b">
        <v>1</v>
      </c>
      <c r="CS27" s="240" t="b">
        <v>1</v>
      </c>
      <c r="CT27" s="240" t="b">
        <v>1</v>
      </c>
      <c r="CU27" s="240" t="b">
        <v>1</v>
      </c>
      <c r="CV27" s="240" t="b">
        <v>1</v>
      </c>
      <c r="CW27" s="240" t="b">
        <v>0</v>
      </c>
      <c r="CX27" s="240" t="b">
        <v>1</v>
      </c>
      <c r="CY27" s="240" t="b">
        <v>1</v>
      </c>
      <c r="CZ27" s="240" t="b">
        <v>1</v>
      </c>
      <c r="DA27" s="240" t="b">
        <v>1</v>
      </c>
      <c r="DB27" s="240" t="b">
        <v>0</v>
      </c>
      <c r="DC27" s="240" t="b">
        <v>0</v>
      </c>
      <c r="DD27" s="240" t="b">
        <v>1</v>
      </c>
      <c r="DE27" s="240" t="b">
        <v>1</v>
      </c>
      <c r="DF27" s="240" t="b">
        <v>1</v>
      </c>
      <c r="DG27" s="240" t="b">
        <v>0</v>
      </c>
      <c r="DH27" s="240" t="b">
        <v>1</v>
      </c>
      <c r="DI27" s="240" t="b">
        <v>1</v>
      </c>
      <c r="DJ27" s="240" t="b">
        <v>1</v>
      </c>
      <c r="DK27" s="240" t="b">
        <v>1</v>
      </c>
      <c r="DL27" s="240" t="b">
        <v>1</v>
      </c>
      <c r="DM27" s="240" t="b">
        <v>1</v>
      </c>
      <c r="DN27" s="240" t="b">
        <v>0</v>
      </c>
      <c r="DO27" s="240" t="b">
        <v>1</v>
      </c>
      <c r="DP27" s="240" t="b">
        <v>1</v>
      </c>
      <c r="DQ27" s="241" t="b">
        <v>1</v>
      </c>
      <c r="DR27" s="240" t="b">
        <v>1</v>
      </c>
      <c r="DS27" s="240" t="b">
        <v>1</v>
      </c>
      <c r="DT27" s="240" t="b">
        <v>1</v>
      </c>
      <c r="DU27" s="240" t="b">
        <v>0</v>
      </c>
      <c r="DV27" s="240" t="b">
        <v>0</v>
      </c>
      <c r="DW27" s="240" t="b">
        <v>0</v>
      </c>
      <c r="DX27" s="240" t="b">
        <v>0</v>
      </c>
      <c r="DY27" s="240" t="b">
        <v>0</v>
      </c>
      <c r="DZ27" s="240" t="b">
        <v>0</v>
      </c>
      <c r="EA27" s="240" t="b">
        <v>0</v>
      </c>
      <c r="EB27" s="240" t="b">
        <v>0</v>
      </c>
      <c r="EC27" s="353" t="b">
        <v>0</v>
      </c>
      <c r="ED27" s="353" t="b">
        <v>0</v>
      </c>
      <c r="EE27" s="353" t="b">
        <v>0</v>
      </c>
      <c r="EF27" s="353" t="b">
        <v>0</v>
      </c>
      <c r="EG27" s="353" t="b">
        <v>0</v>
      </c>
      <c r="EH27" s="353" t="b">
        <v>0</v>
      </c>
      <c r="EI27" s="353" t="b">
        <v>0</v>
      </c>
      <c r="EJ27" s="353" t="b">
        <v>0</v>
      </c>
      <c r="EK27" s="353" t="b">
        <v>0</v>
      </c>
      <c r="EL27" s="353" t="b">
        <v>0</v>
      </c>
      <c r="EM27" s="353" t="b">
        <v>0</v>
      </c>
      <c r="EN27" s="353" t="b">
        <v>0</v>
      </c>
      <c r="EO27" s="353" t="b">
        <v>0</v>
      </c>
      <c r="EP27" s="353" t="b">
        <v>0</v>
      </c>
      <c r="EQ27" s="353" t="b">
        <v>0</v>
      </c>
      <c r="ER27" s="353" t="b">
        <v>0</v>
      </c>
      <c r="ES27" s="353" t="b">
        <v>0</v>
      </c>
      <c r="ET27" s="353" t="b">
        <v>0</v>
      </c>
      <c r="EU27" s="353" t="b">
        <v>0</v>
      </c>
      <c r="EV27" s="354" t="b">
        <v>0</v>
      </c>
      <c r="EW27" s="240" t="b">
        <v>0</v>
      </c>
      <c r="EX27" s="240" t="b">
        <v>0</v>
      </c>
      <c r="EY27" s="240" t="b">
        <v>0</v>
      </c>
      <c r="EZ27" s="240" t="b">
        <v>0</v>
      </c>
      <c r="FA27" s="240" t="b">
        <v>0</v>
      </c>
      <c r="FB27" s="240" t="b">
        <v>0</v>
      </c>
      <c r="FC27" s="240" t="b">
        <v>0</v>
      </c>
      <c r="FD27" s="240" t="b">
        <v>0</v>
      </c>
      <c r="FE27" s="240" t="b">
        <v>0</v>
      </c>
      <c r="FF27" s="240" t="b">
        <v>0</v>
      </c>
      <c r="FG27" s="240" t="b">
        <v>0</v>
      </c>
      <c r="FH27" s="240" t="b">
        <v>0</v>
      </c>
      <c r="FI27" s="240" t="b">
        <v>0</v>
      </c>
      <c r="FJ27" s="240" t="b">
        <v>0</v>
      </c>
      <c r="FK27" s="240" t="b">
        <v>0</v>
      </c>
      <c r="FL27" s="240" t="b">
        <v>0</v>
      </c>
      <c r="FM27" s="240" t="b">
        <v>0</v>
      </c>
      <c r="FN27" s="240" t="b">
        <v>0</v>
      </c>
      <c r="FO27" s="240" t="b">
        <v>0</v>
      </c>
      <c r="FP27" s="240" t="b">
        <v>0</v>
      </c>
      <c r="FQ27" s="240" t="b">
        <v>0</v>
      </c>
      <c r="FR27" s="240" t="b">
        <v>0</v>
      </c>
      <c r="FS27" s="240" t="b">
        <v>0</v>
      </c>
      <c r="FT27" s="240" t="b">
        <v>0</v>
      </c>
      <c r="FU27" s="240" t="b">
        <v>0</v>
      </c>
      <c r="FV27" s="240" t="b">
        <v>0</v>
      </c>
      <c r="FW27" s="240" t="b">
        <v>0</v>
      </c>
      <c r="FX27" s="240" t="b">
        <v>0</v>
      </c>
      <c r="FY27" s="240" t="b">
        <v>0</v>
      </c>
      <c r="FZ27" s="241" t="b">
        <v>0</v>
      </c>
      <c r="GA27" s="240" t="b">
        <v>0</v>
      </c>
      <c r="GB27" s="240" t="b">
        <v>0</v>
      </c>
      <c r="GC27" s="240" t="b">
        <v>0</v>
      </c>
      <c r="GD27" s="240" t="b">
        <v>0</v>
      </c>
      <c r="GE27" s="240" t="b">
        <v>0</v>
      </c>
      <c r="GF27" s="240" t="b">
        <v>0</v>
      </c>
      <c r="GG27" s="240" t="b">
        <v>0</v>
      </c>
      <c r="GH27" s="240" t="b">
        <v>0</v>
      </c>
      <c r="GI27" s="240" t="b">
        <v>0</v>
      </c>
      <c r="GJ27" s="240" t="b">
        <v>0</v>
      </c>
      <c r="GK27" s="240" t="b">
        <v>0</v>
      </c>
      <c r="GL27" s="240" t="b">
        <v>0</v>
      </c>
      <c r="GM27" s="240" t="b">
        <v>0</v>
      </c>
      <c r="GN27" s="240" t="b">
        <v>0</v>
      </c>
      <c r="GO27" s="240" t="b">
        <v>0</v>
      </c>
      <c r="GP27" s="240" t="b">
        <v>0</v>
      </c>
      <c r="GQ27" s="240" t="b">
        <v>0</v>
      </c>
      <c r="GR27" s="240" t="b">
        <v>0</v>
      </c>
      <c r="GS27" s="240" t="b">
        <v>0</v>
      </c>
      <c r="GT27" s="240" t="b">
        <v>0</v>
      </c>
      <c r="GU27" s="240" t="b">
        <v>0</v>
      </c>
      <c r="GV27" s="240" t="b">
        <v>0</v>
      </c>
      <c r="GW27" s="240" t="b">
        <v>0</v>
      </c>
      <c r="GX27" s="240" t="b">
        <v>0</v>
      </c>
      <c r="GY27" s="240" t="b">
        <v>0</v>
      </c>
      <c r="GZ27" s="240" t="b">
        <v>0</v>
      </c>
      <c r="HA27" s="240" t="b">
        <v>0</v>
      </c>
      <c r="HB27" s="240" t="b">
        <v>0</v>
      </c>
      <c r="HC27" s="240" t="b">
        <v>0</v>
      </c>
      <c r="HD27" s="240" t="b">
        <v>0</v>
      </c>
      <c r="HE27" s="241" t="b">
        <v>0</v>
      </c>
      <c r="HF27" s="240" t="b">
        <v>0</v>
      </c>
      <c r="HG27" s="240" t="b">
        <v>0</v>
      </c>
      <c r="HH27" s="240" t="b">
        <v>0</v>
      </c>
      <c r="HI27" s="240" t="b">
        <v>0</v>
      </c>
      <c r="HJ27" s="240" t="b">
        <v>0</v>
      </c>
      <c r="HK27" s="240" t="b">
        <v>0</v>
      </c>
      <c r="HL27" s="240" t="b">
        <v>0</v>
      </c>
      <c r="HM27" s="240" t="b">
        <v>0</v>
      </c>
      <c r="HN27" s="240" t="b">
        <v>0</v>
      </c>
      <c r="HO27" s="240" t="b">
        <v>0</v>
      </c>
      <c r="HP27" s="240" t="b">
        <v>0</v>
      </c>
      <c r="HQ27" s="240" t="b">
        <v>0</v>
      </c>
      <c r="HR27" s="240" t="b">
        <v>0</v>
      </c>
      <c r="HS27" s="240" t="b">
        <v>0</v>
      </c>
      <c r="HT27" s="240" t="b">
        <v>0</v>
      </c>
      <c r="HU27" s="240" t="b">
        <v>0</v>
      </c>
      <c r="HV27" s="240" t="b">
        <v>0</v>
      </c>
      <c r="HW27" s="240" t="b">
        <v>0</v>
      </c>
      <c r="HX27" s="240" t="b">
        <v>0</v>
      </c>
      <c r="HY27" s="240" t="b">
        <v>0</v>
      </c>
      <c r="HZ27" s="240" t="b">
        <v>0</v>
      </c>
      <c r="IA27" s="240" t="b">
        <v>0</v>
      </c>
      <c r="IB27" s="240" t="b">
        <v>0</v>
      </c>
      <c r="IC27" s="240" t="b">
        <v>0</v>
      </c>
      <c r="ID27" s="240" t="b">
        <v>0</v>
      </c>
      <c r="IE27" s="240" t="b">
        <v>0</v>
      </c>
      <c r="IF27" s="240" t="b">
        <v>0</v>
      </c>
      <c r="IG27" s="240" t="b">
        <v>0</v>
      </c>
      <c r="IH27" s="240" t="b">
        <v>0</v>
      </c>
      <c r="II27" s="240" t="b">
        <v>0</v>
      </c>
      <c r="IJ27" s="241" t="b">
        <v>0</v>
      </c>
      <c r="IK27" s="240" t="b">
        <v>0</v>
      </c>
      <c r="IL27" s="240" t="b">
        <v>0</v>
      </c>
      <c r="IM27" s="240" t="b">
        <v>0</v>
      </c>
      <c r="IN27" s="240" t="b">
        <v>0</v>
      </c>
      <c r="IO27" s="240" t="b">
        <v>0</v>
      </c>
      <c r="IP27" s="240" t="b">
        <v>0</v>
      </c>
      <c r="IQ27" s="240" t="b">
        <v>0</v>
      </c>
      <c r="IR27" s="240" t="b">
        <v>0</v>
      </c>
      <c r="IS27" s="240" t="b">
        <v>0</v>
      </c>
      <c r="IT27" s="240" t="b">
        <v>0</v>
      </c>
      <c r="IU27" s="240" t="b">
        <v>0</v>
      </c>
      <c r="IV27" s="240" t="b">
        <v>0</v>
      </c>
      <c r="IW27" s="240" t="b">
        <v>0</v>
      </c>
      <c r="IX27" s="240" t="b">
        <v>1</v>
      </c>
      <c r="IY27" s="240" t="b">
        <v>0</v>
      </c>
      <c r="IZ27" s="240" t="b">
        <v>0</v>
      </c>
      <c r="JA27" s="240" t="b">
        <v>0</v>
      </c>
      <c r="JB27" s="240" t="b">
        <v>0</v>
      </c>
      <c r="JC27" s="240" t="b">
        <v>0</v>
      </c>
      <c r="JD27" s="240" t="b">
        <v>0</v>
      </c>
      <c r="JE27" s="240" t="b">
        <v>0</v>
      </c>
      <c r="JF27" s="240" t="b">
        <v>0</v>
      </c>
      <c r="JG27" s="240" t="b">
        <v>0</v>
      </c>
      <c r="JH27" s="240" t="b">
        <v>0</v>
      </c>
      <c r="JI27" s="240" t="b">
        <v>0</v>
      </c>
      <c r="JJ27" s="240" t="b">
        <v>0</v>
      </c>
      <c r="JK27" s="240" t="b">
        <v>0</v>
      </c>
      <c r="JL27" s="240" t="b">
        <v>0</v>
      </c>
      <c r="JM27" s="240" t="b">
        <v>0</v>
      </c>
      <c r="JN27" s="241" t="b">
        <v>0</v>
      </c>
      <c r="JO27" s="240" t="b">
        <v>0</v>
      </c>
      <c r="JP27" s="240" t="b">
        <v>1</v>
      </c>
      <c r="JQ27" s="240" t="b">
        <v>1</v>
      </c>
      <c r="JR27" s="240" t="b">
        <v>1</v>
      </c>
      <c r="JS27" s="240" t="b">
        <v>0</v>
      </c>
      <c r="JT27" s="240" t="b">
        <v>0</v>
      </c>
      <c r="JU27" s="240" t="b">
        <v>0</v>
      </c>
      <c r="JV27" s="240" t="b">
        <v>0</v>
      </c>
      <c r="JW27" s="240" t="b">
        <v>0</v>
      </c>
      <c r="JX27" s="240" t="b">
        <v>0</v>
      </c>
      <c r="JY27" s="240" t="b">
        <v>0</v>
      </c>
      <c r="JZ27" s="240" t="b">
        <v>0</v>
      </c>
      <c r="KA27" s="240" t="b">
        <v>0</v>
      </c>
      <c r="KB27" s="240" t="b">
        <v>0</v>
      </c>
      <c r="KC27" s="240" t="b">
        <v>0</v>
      </c>
      <c r="KD27" s="240" t="b">
        <v>0</v>
      </c>
      <c r="KE27" s="240" t="b">
        <v>0</v>
      </c>
      <c r="KF27" s="240" t="b">
        <v>0</v>
      </c>
      <c r="KG27" s="240" t="b">
        <v>0</v>
      </c>
      <c r="KH27" s="240" t="b">
        <v>0</v>
      </c>
      <c r="KI27" s="240" t="b">
        <v>0</v>
      </c>
      <c r="KJ27" s="240" t="b">
        <v>0</v>
      </c>
      <c r="KK27" s="240" t="b">
        <v>0</v>
      </c>
      <c r="KL27" s="240" t="b">
        <v>0</v>
      </c>
      <c r="KM27" s="240" t="b">
        <v>0</v>
      </c>
      <c r="KN27" s="240" t="b">
        <v>0</v>
      </c>
      <c r="KO27" s="240" t="b">
        <v>0</v>
      </c>
      <c r="KP27" s="240" t="b">
        <v>0</v>
      </c>
      <c r="KQ27" s="240" t="b">
        <v>0</v>
      </c>
      <c r="KR27" s="240" t="b">
        <v>0</v>
      </c>
      <c r="KS27" s="241" t="b">
        <v>0</v>
      </c>
      <c r="KT27" s="240" t="b">
        <v>0</v>
      </c>
      <c r="KU27" s="240" t="b">
        <v>0</v>
      </c>
      <c r="KV27" s="240" t="b">
        <v>0</v>
      </c>
      <c r="KW27" s="240" t="b">
        <v>0</v>
      </c>
      <c r="KX27" s="240" t="b">
        <v>0</v>
      </c>
      <c r="KY27" s="240" t="b">
        <v>0</v>
      </c>
      <c r="KZ27" s="240" t="b">
        <v>0</v>
      </c>
      <c r="LA27" s="240" t="b">
        <v>0</v>
      </c>
      <c r="LB27" s="240" t="b">
        <v>0</v>
      </c>
      <c r="LC27" s="240" t="b">
        <v>0</v>
      </c>
      <c r="LD27" s="240" t="b">
        <v>0</v>
      </c>
      <c r="LE27" s="240" t="b">
        <v>0</v>
      </c>
      <c r="LF27" s="240" t="b">
        <v>0</v>
      </c>
      <c r="LG27" s="240" t="b">
        <v>0</v>
      </c>
      <c r="LH27" s="240" t="b">
        <v>0</v>
      </c>
      <c r="LI27" s="240" t="b">
        <v>0</v>
      </c>
      <c r="LJ27" s="240" t="b">
        <v>0</v>
      </c>
      <c r="LK27" s="240" t="b">
        <v>0</v>
      </c>
      <c r="LL27" s="240" t="b">
        <v>0</v>
      </c>
      <c r="LM27" s="240" t="b">
        <v>0</v>
      </c>
      <c r="LN27" s="240" t="b">
        <v>0</v>
      </c>
      <c r="LO27" s="240" t="b">
        <v>0</v>
      </c>
      <c r="LP27" s="240" t="b">
        <v>0</v>
      </c>
      <c r="LQ27" s="240" t="b">
        <v>0</v>
      </c>
      <c r="LR27" s="240" t="b">
        <v>0</v>
      </c>
      <c r="LS27" s="240" t="b">
        <v>0</v>
      </c>
      <c r="LT27" s="240" t="b">
        <v>0</v>
      </c>
      <c r="LU27" s="240" t="b">
        <v>0</v>
      </c>
      <c r="LV27" s="240" t="b">
        <v>0</v>
      </c>
      <c r="LW27" s="241" t="b">
        <v>0</v>
      </c>
      <c r="LX27" s="240" t="b">
        <v>0</v>
      </c>
      <c r="LY27" s="240" t="b">
        <v>0</v>
      </c>
      <c r="LZ27" s="240" t="b">
        <v>0</v>
      </c>
      <c r="MA27" s="240" t="b">
        <v>0</v>
      </c>
      <c r="MB27" s="240" t="b">
        <v>0</v>
      </c>
      <c r="MC27" s="240" t="b">
        <v>0</v>
      </c>
      <c r="MD27" s="240" t="b">
        <v>0</v>
      </c>
      <c r="ME27" s="240" t="b">
        <v>0</v>
      </c>
      <c r="MF27" s="240" t="b">
        <v>0</v>
      </c>
      <c r="MG27" s="240" t="b">
        <v>0</v>
      </c>
      <c r="MH27" s="240" t="b">
        <v>0</v>
      </c>
      <c r="MI27" s="240" t="b">
        <v>0</v>
      </c>
      <c r="MJ27" s="240" t="b">
        <v>0</v>
      </c>
      <c r="MK27" s="240" t="b">
        <v>0</v>
      </c>
      <c r="ML27" s="240" t="b">
        <v>0</v>
      </c>
      <c r="MM27" s="240" t="b">
        <v>0</v>
      </c>
      <c r="MN27" s="240" t="b">
        <v>0</v>
      </c>
      <c r="MO27" s="240" t="b">
        <v>0</v>
      </c>
      <c r="MP27" s="240" t="b">
        <v>0</v>
      </c>
      <c r="MQ27" s="240" t="b">
        <v>0</v>
      </c>
      <c r="MR27" s="240" t="b">
        <v>0</v>
      </c>
      <c r="MS27" s="240" t="b">
        <v>0</v>
      </c>
      <c r="MT27" s="240" t="b">
        <v>0</v>
      </c>
      <c r="MU27" s="240" t="b">
        <v>0</v>
      </c>
      <c r="MV27" s="240" t="b">
        <v>0</v>
      </c>
      <c r="MW27" s="240" t="b">
        <v>0</v>
      </c>
      <c r="MX27" s="240" t="b">
        <v>0</v>
      </c>
      <c r="MY27" s="240" t="b">
        <v>0</v>
      </c>
      <c r="MZ27" s="240" t="b">
        <v>0</v>
      </c>
      <c r="NA27" s="240" t="b">
        <v>0</v>
      </c>
      <c r="NB27" s="241" t="b">
        <v>0</v>
      </c>
    </row>
    <row r="28" spans="1:366" s="268" customFormat="1" x14ac:dyDescent="0.25">
      <c r="A28" s="268" t="s">
        <v>634</v>
      </c>
      <c r="B28" s="268">
        <v>1</v>
      </c>
      <c r="C28" s="268">
        <v>2</v>
      </c>
      <c r="D28" s="268">
        <v>3</v>
      </c>
      <c r="E28" s="268">
        <v>4</v>
      </c>
      <c r="F28" s="268">
        <v>5</v>
      </c>
      <c r="G28" s="268">
        <v>6</v>
      </c>
      <c r="H28" s="268">
        <v>7</v>
      </c>
      <c r="I28" s="268">
        <v>8</v>
      </c>
      <c r="J28" s="268">
        <v>9</v>
      </c>
      <c r="K28" s="268">
        <v>10</v>
      </c>
      <c r="L28" s="268">
        <v>11</v>
      </c>
      <c r="M28" s="268">
        <v>12</v>
      </c>
      <c r="N28" s="268">
        <v>13</v>
      </c>
      <c r="O28" s="268">
        <v>14</v>
      </c>
      <c r="P28" s="268">
        <v>15</v>
      </c>
      <c r="Q28" s="268">
        <v>16</v>
      </c>
      <c r="R28" s="268">
        <v>17</v>
      </c>
      <c r="S28" s="268">
        <v>18</v>
      </c>
      <c r="T28" s="268">
        <v>19</v>
      </c>
      <c r="U28" s="268">
        <v>20</v>
      </c>
      <c r="V28" s="268">
        <v>21</v>
      </c>
      <c r="W28" s="268">
        <v>22</v>
      </c>
      <c r="X28" s="268">
        <v>23</v>
      </c>
      <c r="Y28" s="268">
        <v>24</v>
      </c>
      <c r="Z28" s="268">
        <v>25</v>
      </c>
      <c r="AA28" s="268">
        <v>26</v>
      </c>
      <c r="AB28" s="268">
        <v>27</v>
      </c>
      <c r="AC28" s="268">
        <v>28</v>
      </c>
      <c r="AD28" s="268">
        <v>29</v>
      </c>
      <c r="AE28" s="268">
        <v>30</v>
      </c>
      <c r="AF28" s="269">
        <v>31</v>
      </c>
      <c r="AG28" s="268">
        <v>1</v>
      </c>
      <c r="AH28" s="268">
        <v>2</v>
      </c>
      <c r="AI28" s="268">
        <v>3</v>
      </c>
      <c r="AJ28" s="268">
        <v>4</v>
      </c>
      <c r="AK28" s="268">
        <v>5</v>
      </c>
      <c r="AL28" s="268">
        <v>6</v>
      </c>
      <c r="AM28" s="268">
        <v>7</v>
      </c>
      <c r="AN28" s="268">
        <v>8</v>
      </c>
      <c r="AO28" s="268">
        <v>9</v>
      </c>
      <c r="AP28" s="268">
        <v>10</v>
      </c>
      <c r="AQ28" s="268">
        <v>11</v>
      </c>
      <c r="AR28" s="268">
        <v>12</v>
      </c>
      <c r="AS28" s="268">
        <v>13</v>
      </c>
      <c r="AT28" s="268">
        <v>14</v>
      </c>
      <c r="AU28" s="268">
        <v>15</v>
      </c>
      <c r="AV28" s="268">
        <v>16</v>
      </c>
      <c r="AW28" s="268">
        <v>17</v>
      </c>
      <c r="AX28" s="268">
        <v>18</v>
      </c>
      <c r="AY28" s="268">
        <v>19</v>
      </c>
      <c r="AZ28" s="268">
        <v>20</v>
      </c>
      <c r="BA28" s="268">
        <v>21</v>
      </c>
      <c r="BB28" s="268">
        <v>22</v>
      </c>
      <c r="BC28" s="268">
        <v>23</v>
      </c>
      <c r="BD28" s="268">
        <v>24</v>
      </c>
      <c r="BE28" s="268">
        <v>25</v>
      </c>
      <c r="BF28" s="268">
        <v>26</v>
      </c>
      <c r="BG28" s="268">
        <v>27</v>
      </c>
      <c r="BH28" s="268">
        <v>28</v>
      </c>
      <c r="BI28" s="268">
        <v>1</v>
      </c>
      <c r="BJ28" s="268">
        <v>2</v>
      </c>
      <c r="BK28" s="268">
        <v>3</v>
      </c>
      <c r="BL28" s="268">
        <v>4</v>
      </c>
      <c r="BM28" s="268">
        <v>5</v>
      </c>
      <c r="BN28" s="268">
        <v>6</v>
      </c>
      <c r="BO28" s="268">
        <v>7</v>
      </c>
      <c r="BP28" s="268">
        <v>8</v>
      </c>
      <c r="BQ28" s="268">
        <v>9</v>
      </c>
      <c r="BR28" s="268">
        <v>10</v>
      </c>
      <c r="BS28" s="268">
        <v>11</v>
      </c>
      <c r="BT28" s="268">
        <v>12</v>
      </c>
      <c r="BU28" s="268">
        <v>13</v>
      </c>
      <c r="BV28" s="268">
        <v>14</v>
      </c>
      <c r="BW28" s="268">
        <v>15</v>
      </c>
      <c r="BX28" s="268">
        <v>16</v>
      </c>
      <c r="BY28" s="268">
        <v>17</v>
      </c>
      <c r="BZ28" s="268">
        <v>18</v>
      </c>
      <c r="CA28" s="268">
        <v>19</v>
      </c>
      <c r="CB28" s="268">
        <v>20</v>
      </c>
      <c r="CC28" s="268">
        <v>21</v>
      </c>
      <c r="CD28" s="268">
        <v>22</v>
      </c>
      <c r="CE28" s="268">
        <v>23</v>
      </c>
      <c r="CF28" s="268">
        <v>24</v>
      </c>
      <c r="CG28" s="268">
        <v>25</v>
      </c>
      <c r="CH28" s="268">
        <v>26</v>
      </c>
      <c r="CI28" s="268">
        <v>27</v>
      </c>
      <c r="CJ28" s="268">
        <v>28</v>
      </c>
      <c r="CK28" s="268">
        <v>29</v>
      </c>
      <c r="CL28" s="268">
        <v>30</v>
      </c>
      <c r="CM28" s="268">
        <v>31</v>
      </c>
      <c r="CN28" s="268">
        <v>1</v>
      </c>
      <c r="CO28" s="268">
        <v>2</v>
      </c>
      <c r="CP28" s="268">
        <v>3</v>
      </c>
      <c r="CQ28" s="268">
        <v>4</v>
      </c>
      <c r="CR28" s="268">
        <v>5</v>
      </c>
      <c r="CS28" s="268">
        <v>6</v>
      </c>
      <c r="CT28" s="268">
        <v>7</v>
      </c>
      <c r="CU28" s="268">
        <v>8</v>
      </c>
      <c r="CV28" s="268">
        <v>9</v>
      </c>
      <c r="CW28" s="268">
        <v>10</v>
      </c>
      <c r="CX28" s="268">
        <v>11</v>
      </c>
      <c r="CY28" s="268">
        <v>12</v>
      </c>
      <c r="CZ28" s="268">
        <v>13</v>
      </c>
      <c r="DA28" s="268">
        <v>14</v>
      </c>
      <c r="DB28" s="268">
        <v>15</v>
      </c>
      <c r="DC28" s="268">
        <v>16</v>
      </c>
      <c r="DD28" s="268">
        <v>17</v>
      </c>
      <c r="DE28" s="268">
        <v>18</v>
      </c>
      <c r="DF28" s="268">
        <v>19</v>
      </c>
      <c r="DG28" s="268">
        <v>20</v>
      </c>
      <c r="DH28" s="268">
        <v>21</v>
      </c>
      <c r="DI28" s="268">
        <v>22</v>
      </c>
      <c r="DJ28" s="268">
        <v>23</v>
      </c>
      <c r="DK28" s="268">
        <v>24</v>
      </c>
      <c r="DL28" s="268">
        <v>25</v>
      </c>
      <c r="DM28" s="268">
        <v>26</v>
      </c>
      <c r="DN28" s="268">
        <v>27</v>
      </c>
      <c r="DO28" s="268">
        <v>28</v>
      </c>
      <c r="DP28" s="268">
        <v>29</v>
      </c>
      <c r="DQ28" s="268">
        <v>30</v>
      </c>
      <c r="DR28" s="268">
        <v>1</v>
      </c>
      <c r="DS28" s="283">
        <v>2</v>
      </c>
      <c r="DT28" s="268">
        <v>3</v>
      </c>
      <c r="DU28" s="268">
        <v>4</v>
      </c>
      <c r="DV28" s="268">
        <v>5</v>
      </c>
      <c r="DW28" s="268">
        <v>6</v>
      </c>
      <c r="DX28" s="268">
        <v>7</v>
      </c>
      <c r="DY28" s="268">
        <v>8</v>
      </c>
      <c r="DZ28" s="268">
        <v>9</v>
      </c>
      <c r="EA28" s="268">
        <v>10</v>
      </c>
      <c r="EB28" s="268">
        <v>11</v>
      </c>
      <c r="EC28" s="268">
        <v>12</v>
      </c>
      <c r="ED28" s="268">
        <v>13</v>
      </c>
      <c r="EE28" s="268">
        <v>14</v>
      </c>
      <c r="EF28" s="268">
        <v>15</v>
      </c>
      <c r="EG28" s="268">
        <v>16</v>
      </c>
      <c r="EH28" s="268">
        <v>17</v>
      </c>
      <c r="EI28" s="268">
        <v>18</v>
      </c>
      <c r="EJ28" s="268">
        <v>19</v>
      </c>
      <c r="EK28" s="268">
        <v>20</v>
      </c>
      <c r="EL28" s="268">
        <v>21</v>
      </c>
      <c r="EM28" s="268">
        <v>22</v>
      </c>
      <c r="EN28" s="268">
        <v>23</v>
      </c>
      <c r="EO28" s="268">
        <v>24</v>
      </c>
      <c r="EP28" s="268">
        <v>25</v>
      </c>
      <c r="EQ28" s="268">
        <v>26</v>
      </c>
      <c r="ER28" s="268">
        <v>27</v>
      </c>
      <c r="ES28" s="268">
        <v>28</v>
      </c>
      <c r="ET28" s="268">
        <v>29</v>
      </c>
      <c r="EU28" s="268">
        <v>30</v>
      </c>
      <c r="EV28" s="268">
        <v>31</v>
      </c>
      <c r="EW28" s="268">
        <v>1</v>
      </c>
      <c r="EX28" s="268">
        <v>2</v>
      </c>
      <c r="EY28" s="268">
        <v>3</v>
      </c>
      <c r="EZ28" s="268">
        <v>4</v>
      </c>
      <c r="FA28" s="268">
        <v>5</v>
      </c>
      <c r="FB28" s="268">
        <v>6</v>
      </c>
      <c r="FC28" s="268">
        <v>7</v>
      </c>
      <c r="FD28" s="268">
        <v>8</v>
      </c>
      <c r="FE28" s="268">
        <v>9</v>
      </c>
      <c r="FF28" s="268">
        <v>10</v>
      </c>
      <c r="FG28" s="268">
        <v>11</v>
      </c>
      <c r="FH28" s="268">
        <v>12</v>
      </c>
      <c r="FI28" s="268">
        <v>13</v>
      </c>
      <c r="FJ28" s="268">
        <v>14</v>
      </c>
      <c r="FK28" s="268">
        <v>15</v>
      </c>
      <c r="FL28" s="268">
        <v>16</v>
      </c>
      <c r="FM28" s="268">
        <v>17</v>
      </c>
      <c r="FN28" s="268">
        <v>18</v>
      </c>
      <c r="FO28" s="268">
        <v>19</v>
      </c>
      <c r="FP28" s="268">
        <v>20</v>
      </c>
      <c r="FQ28" s="268">
        <v>21</v>
      </c>
      <c r="FR28" s="268">
        <v>22</v>
      </c>
      <c r="FS28" s="268">
        <v>23</v>
      </c>
      <c r="FT28" s="268">
        <v>24</v>
      </c>
      <c r="FU28" s="268">
        <v>25</v>
      </c>
      <c r="FV28" s="268">
        <v>26</v>
      </c>
      <c r="FW28" s="268">
        <v>27</v>
      </c>
      <c r="FX28" s="268">
        <v>28</v>
      </c>
      <c r="FY28" s="268">
        <v>29</v>
      </c>
      <c r="FZ28" s="268">
        <v>30</v>
      </c>
      <c r="GA28" s="268">
        <v>1</v>
      </c>
      <c r="GB28" s="268">
        <v>2</v>
      </c>
      <c r="GC28" s="268">
        <v>3</v>
      </c>
      <c r="GD28" s="268">
        <v>4</v>
      </c>
      <c r="GE28" s="268">
        <v>5</v>
      </c>
      <c r="GF28" s="268">
        <v>6</v>
      </c>
      <c r="GG28" s="268">
        <v>7</v>
      </c>
      <c r="GH28" s="268">
        <v>8</v>
      </c>
      <c r="GI28" s="268">
        <v>9</v>
      </c>
      <c r="GJ28" s="268">
        <v>10</v>
      </c>
      <c r="GK28" s="268">
        <v>11</v>
      </c>
      <c r="GL28" s="268">
        <v>12</v>
      </c>
      <c r="GM28" s="268">
        <v>13</v>
      </c>
      <c r="GN28" s="268">
        <v>14</v>
      </c>
      <c r="GO28" s="268">
        <v>15</v>
      </c>
      <c r="GP28" s="268">
        <v>16</v>
      </c>
      <c r="GQ28" s="268">
        <v>17</v>
      </c>
      <c r="GR28" s="268">
        <v>18</v>
      </c>
      <c r="GS28" s="268">
        <v>19</v>
      </c>
      <c r="GT28" s="268">
        <v>20</v>
      </c>
      <c r="GU28" s="268">
        <v>21</v>
      </c>
      <c r="GV28" s="268">
        <v>22</v>
      </c>
      <c r="GW28" s="268">
        <v>23</v>
      </c>
      <c r="GX28" s="268">
        <v>24</v>
      </c>
      <c r="GY28" s="268">
        <v>25</v>
      </c>
      <c r="GZ28" s="268">
        <v>26</v>
      </c>
      <c r="HA28" s="268">
        <v>27</v>
      </c>
      <c r="HB28" s="268">
        <v>28</v>
      </c>
      <c r="HC28" s="268">
        <v>29</v>
      </c>
      <c r="HD28" s="268">
        <v>30</v>
      </c>
      <c r="HE28" s="268">
        <v>31</v>
      </c>
      <c r="HF28" s="268">
        <v>1</v>
      </c>
      <c r="HG28" s="268">
        <v>2</v>
      </c>
      <c r="HH28" s="268">
        <v>3</v>
      </c>
      <c r="HI28" s="268">
        <v>4</v>
      </c>
      <c r="HJ28" s="268">
        <v>5</v>
      </c>
      <c r="HK28" s="268">
        <v>6</v>
      </c>
      <c r="HL28" s="268">
        <v>7</v>
      </c>
      <c r="HM28" s="268">
        <v>8</v>
      </c>
      <c r="HN28" s="268">
        <v>9</v>
      </c>
      <c r="HO28" s="268">
        <v>10</v>
      </c>
      <c r="HP28" s="268">
        <v>11</v>
      </c>
      <c r="HQ28" s="268">
        <v>12</v>
      </c>
      <c r="HR28" s="268">
        <v>13</v>
      </c>
      <c r="HS28" s="268">
        <v>14</v>
      </c>
      <c r="HT28" s="268">
        <v>15</v>
      </c>
      <c r="HU28" s="268">
        <v>16</v>
      </c>
      <c r="HV28" s="268">
        <v>17</v>
      </c>
      <c r="HW28" s="268">
        <v>18</v>
      </c>
      <c r="HX28" s="268">
        <v>19</v>
      </c>
      <c r="HY28" s="268">
        <v>20</v>
      </c>
      <c r="HZ28" s="268">
        <v>21</v>
      </c>
      <c r="IA28" s="268">
        <v>22</v>
      </c>
      <c r="IB28" s="268">
        <v>23</v>
      </c>
      <c r="IC28" s="268">
        <v>24</v>
      </c>
      <c r="ID28" s="268">
        <v>25</v>
      </c>
      <c r="IE28" s="268">
        <v>26</v>
      </c>
      <c r="IF28" s="268">
        <v>27</v>
      </c>
      <c r="IG28" s="268">
        <v>28</v>
      </c>
      <c r="IH28" s="268">
        <v>29</v>
      </c>
      <c r="II28" s="268">
        <v>30</v>
      </c>
      <c r="IJ28" s="268">
        <v>31</v>
      </c>
      <c r="IK28" s="268">
        <v>1</v>
      </c>
      <c r="IL28" s="268">
        <v>2</v>
      </c>
      <c r="IM28" s="268">
        <v>3</v>
      </c>
      <c r="IN28" s="268">
        <v>4</v>
      </c>
      <c r="IO28" s="268">
        <v>5</v>
      </c>
      <c r="IP28" s="268">
        <v>6</v>
      </c>
      <c r="IQ28" s="268">
        <v>7</v>
      </c>
      <c r="IR28" s="268">
        <v>8</v>
      </c>
      <c r="IS28" s="268">
        <v>9</v>
      </c>
      <c r="IT28" s="268">
        <v>10</v>
      </c>
      <c r="IU28" s="268">
        <v>11</v>
      </c>
      <c r="IV28" s="268">
        <v>12</v>
      </c>
      <c r="IW28" s="268">
        <v>13</v>
      </c>
      <c r="IX28" s="268">
        <v>14</v>
      </c>
      <c r="IY28" s="268">
        <v>15</v>
      </c>
      <c r="IZ28" s="268">
        <v>16</v>
      </c>
      <c r="JA28" s="268">
        <v>17</v>
      </c>
      <c r="JB28" s="268">
        <v>18</v>
      </c>
      <c r="JC28" s="268">
        <v>19</v>
      </c>
      <c r="JD28" s="268">
        <v>20</v>
      </c>
      <c r="JE28" s="268">
        <v>21</v>
      </c>
      <c r="JF28" s="268">
        <v>22</v>
      </c>
      <c r="JG28" s="268">
        <v>23</v>
      </c>
      <c r="JH28" s="268">
        <v>24</v>
      </c>
      <c r="JI28" s="268">
        <v>25</v>
      </c>
      <c r="JJ28" s="268">
        <v>26</v>
      </c>
      <c r="JK28" s="268">
        <v>27</v>
      </c>
      <c r="JL28" s="268">
        <v>28</v>
      </c>
      <c r="JM28" s="268">
        <v>29</v>
      </c>
      <c r="JN28" s="268">
        <v>30</v>
      </c>
      <c r="JO28" s="268">
        <v>1</v>
      </c>
      <c r="JP28" s="268">
        <v>2</v>
      </c>
      <c r="JQ28" s="268">
        <v>3</v>
      </c>
      <c r="JR28" s="268">
        <v>4</v>
      </c>
      <c r="JS28" s="268">
        <v>5</v>
      </c>
      <c r="JT28" s="268">
        <v>6</v>
      </c>
      <c r="JU28" s="268">
        <v>7</v>
      </c>
      <c r="JV28" s="268">
        <v>8</v>
      </c>
      <c r="JW28" s="268">
        <v>9</v>
      </c>
      <c r="JX28" s="268">
        <v>10</v>
      </c>
      <c r="JY28" s="268">
        <v>11</v>
      </c>
      <c r="JZ28" s="268">
        <v>12</v>
      </c>
      <c r="KA28" s="268">
        <v>13</v>
      </c>
      <c r="KB28" s="268">
        <v>14</v>
      </c>
      <c r="KC28" s="268">
        <v>15</v>
      </c>
      <c r="KD28" s="268">
        <v>16</v>
      </c>
      <c r="KE28" s="268">
        <v>17</v>
      </c>
      <c r="KF28" s="268">
        <v>18</v>
      </c>
      <c r="KG28" s="268">
        <v>19</v>
      </c>
      <c r="KH28" s="268">
        <v>20</v>
      </c>
      <c r="KI28" s="268">
        <v>21</v>
      </c>
      <c r="KJ28" s="268">
        <v>22</v>
      </c>
      <c r="KK28" s="268">
        <v>23</v>
      </c>
      <c r="KL28" s="268">
        <v>24</v>
      </c>
      <c r="KM28" s="268">
        <v>25</v>
      </c>
      <c r="KN28" s="268">
        <v>26</v>
      </c>
      <c r="KO28" s="268">
        <v>27</v>
      </c>
      <c r="KP28" s="268">
        <v>28</v>
      </c>
      <c r="KQ28" s="268">
        <v>29</v>
      </c>
      <c r="KR28" s="268">
        <v>30</v>
      </c>
      <c r="KS28" s="268">
        <v>31</v>
      </c>
      <c r="KT28" s="268">
        <v>1</v>
      </c>
      <c r="KU28" s="268">
        <v>2</v>
      </c>
      <c r="KV28" s="268">
        <v>3</v>
      </c>
      <c r="KW28" s="268">
        <v>4</v>
      </c>
      <c r="KX28" s="268">
        <v>5</v>
      </c>
      <c r="KY28" s="268">
        <v>6</v>
      </c>
      <c r="KZ28" s="268">
        <v>7</v>
      </c>
      <c r="LA28" s="268">
        <v>8</v>
      </c>
      <c r="LB28" s="268">
        <v>9</v>
      </c>
      <c r="LC28" s="268">
        <v>10</v>
      </c>
      <c r="LD28" s="268">
        <v>11</v>
      </c>
      <c r="LE28" s="268">
        <v>12</v>
      </c>
      <c r="LF28" s="268">
        <v>13</v>
      </c>
      <c r="LG28" s="268">
        <v>14</v>
      </c>
      <c r="LH28" s="268">
        <v>15</v>
      </c>
      <c r="LI28" s="268">
        <v>16</v>
      </c>
      <c r="LJ28" s="268">
        <v>17</v>
      </c>
      <c r="LK28" s="268">
        <v>18</v>
      </c>
      <c r="LL28" s="268">
        <v>19</v>
      </c>
      <c r="LM28" s="268">
        <v>20</v>
      </c>
      <c r="LN28" s="268">
        <v>21</v>
      </c>
      <c r="LO28" s="268">
        <v>22</v>
      </c>
      <c r="LP28" s="268">
        <v>23</v>
      </c>
      <c r="LQ28" s="268">
        <v>24</v>
      </c>
      <c r="LR28" s="268">
        <v>25</v>
      </c>
      <c r="LS28" s="268">
        <v>26</v>
      </c>
      <c r="LT28" s="268">
        <v>27</v>
      </c>
      <c r="LU28" s="268">
        <v>28</v>
      </c>
      <c r="LV28" s="268">
        <v>29</v>
      </c>
      <c r="LW28" s="268">
        <v>30</v>
      </c>
      <c r="LX28" s="268">
        <v>1</v>
      </c>
      <c r="LY28" s="268">
        <v>2</v>
      </c>
      <c r="LZ28" s="268">
        <v>3</v>
      </c>
      <c r="MA28" s="268">
        <v>4</v>
      </c>
      <c r="MB28" s="268">
        <v>5</v>
      </c>
      <c r="MC28" s="268">
        <v>6</v>
      </c>
      <c r="MD28" s="268">
        <v>7</v>
      </c>
      <c r="ME28" s="268">
        <v>8</v>
      </c>
      <c r="MF28" s="268">
        <v>9</v>
      </c>
      <c r="MG28" s="268">
        <v>10</v>
      </c>
      <c r="MH28" s="268">
        <v>11</v>
      </c>
      <c r="MI28" s="268">
        <v>12</v>
      </c>
      <c r="MJ28" s="268">
        <v>13</v>
      </c>
      <c r="MK28" s="268">
        <v>14</v>
      </c>
      <c r="ML28" s="268">
        <v>15</v>
      </c>
      <c r="MM28" s="268">
        <v>16</v>
      </c>
      <c r="MN28" s="268">
        <v>17</v>
      </c>
      <c r="MO28" s="268">
        <v>18</v>
      </c>
      <c r="MP28" s="268">
        <v>19</v>
      </c>
      <c r="MQ28" s="268">
        <v>20</v>
      </c>
      <c r="MR28" s="268">
        <v>21</v>
      </c>
      <c r="MS28" s="268">
        <v>22</v>
      </c>
      <c r="MT28" s="268">
        <v>23</v>
      </c>
      <c r="MU28" s="268">
        <v>24</v>
      </c>
      <c r="MV28" s="268">
        <v>25</v>
      </c>
      <c r="MW28" s="268">
        <v>26</v>
      </c>
      <c r="MX28" s="268">
        <v>27</v>
      </c>
      <c r="MY28" s="268">
        <v>28</v>
      </c>
      <c r="MZ28" s="268">
        <v>29</v>
      </c>
      <c r="NA28" s="268">
        <v>30</v>
      </c>
      <c r="NB28" s="268">
        <v>31</v>
      </c>
    </row>
    <row r="29" spans="1:366" s="233" customFormat="1" x14ac:dyDescent="0.25">
      <c r="A29" s="59" t="s">
        <v>96</v>
      </c>
      <c r="B29" s="233">
        <v>4</v>
      </c>
      <c r="C29" s="233">
        <v>3</v>
      </c>
      <c r="D29" s="233">
        <v>4</v>
      </c>
      <c r="E29" s="233">
        <v>4</v>
      </c>
      <c r="F29" s="233">
        <v>4</v>
      </c>
      <c r="G29" s="233">
        <v>4</v>
      </c>
      <c r="H29" s="233">
        <v>4</v>
      </c>
      <c r="I29" s="233">
        <v>4</v>
      </c>
      <c r="J29" s="233">
        <v>4</v>
      </c>
      <c r="K29" s="233">
        <v>4</v>
      </c>
      <c r="L29" s="233">
        <v>4</v>
      </c>
      <c r="M29" s="233">
        <v>5</v>
      </c>
      <c r="N29" s="233">
        <v>4</v>
      </c>
      <c r="O29" s="233">
        <v>4</v>
      </c>
      <c r="P29" s="233">
        <v>3</v>
      </c>
      <c r="Q29" s="233">
        <v>4</v>
      </c>
      <c r="R29" s="233">
        <v>3</v>
      </c>
      <c r="S29" s="233">
        <v>4</v>
      </c>
      <c r="T29" s="233">
        <v>4</v>
      </c>
      <c r="U29" s="233">
        <v>5</v>
      </c>
      <c r="V29" s="233">
        <v>5</v>
      </c>
      <c r="W29" s="233">
        <v>4</v>
      </c>
      <c r="X29" s="233">
        <v>1</v>
      </c>
      <c r="Y29" s="233">
        <v>2</v>
      </c>
      <c r="Z29" s="233">
        <v>1</v>
      </c>
      <c r="AA29" s="233">
        <v>3</v>
      </c>
      <c r="AB29" s="233">
        <v>3</v>
      </c>
      <c r="AE29" s="233">
        <v>3</v>
      </c>
      <c r="AF29" s="235">
        <v>1</v>
      </c>
      <c r="AG29" s="236">
        <v>1</v>
      </c>
      <c r="AH29" s="233">
        <v>4</v>
      </c>
      <c r="AI29" s="233">
        <v>5</v>
      </c>
      <c r="AJ29" s="233">
        <v>4</v>
      </c>
      <c r="AK29" s="233">
        <v>3</v>
      </c>
      <c r="AL29" s="233">
        <v>3</v>
      </c>
      <c r="AM29" s="233">
        <v>3</v>
      </c>
      <c r="AN29" s="233">
        <v>4</v>
      </c>
      <c r="AO29" s="233">
        <v>3</v>
      </c>
      <c r="AP29" s="233">
        <v>2</v>
      </c>
      <c r="AQ29" s="233">
        <v>2</v>
      </c>
      <c r="AR29" s="233">
        <v>3</v>
      </c>
      <c r="AS29" s="233">
        <v>3</v>
      </c>
      <c r="AT29" s="233">
        <v>3</v>
      </c>
      <c r="AU29" s="233">
        <v>4</v>
      </c>
      <c r="AV29" s="233">
        <v>4</v>
      </c>
      <c r="AW29" s="233">
        <v>4</v>
      </c>
      <c r="AX29" s="233">
        <v>4</v>
      </c>
      <c r="AY29" s="233">
        <v>4</v>
      </c>
      <c r="AZ29" s="233">
        <v>4</v>
      </c>
      <c r="BA29" s="233">
        <v>4</v>
      </c>
      <c r="BB29" s="233">
        <v>4</v>
      </c>
      <c r="BC29" s="233">
        <v>4</v>
      </c>
      <c r="BD29" s="233">
        <v>3</v>
      </c>
      <c r="BE29" s="233">
        <v>5</v>
      </c>
      <c r="BF29" s="233">
        <v>5</v>
      </c>
      <c r="BG29" s="233">
        <v>4</v>
      </c>
      <c r="BH29" s="235">
        <v>4</v>
      </c>
      <c r="BI29" s="233">
        <v>4</v>
      </c>
      <c r="BJ29" s="233">
        <v>4</v>
      </c>
      <c r="BK29" s="233">
        <v>4</v>
      </c>
      <c r="BL29" s="233">
        <v>3</v>
      </c>
      <c r="BM29" s="233">
        <v>4</v>
      </c>
      <c r="BN29" s="233">
        <v>4</v>
      </c>
      <c r="BO29" s="233">
        <v>5</v>
      </c>
      <c r="BP29" s="233">
        <v>4</v>
      </c>
      <c r="BQ29" s="233">
        <v>3</v>
      </c>
      <c r="BR29" s="233">
        <v>3</v>
      </c>
      <c r="BS29" s="233">
        <v>3</v>
      </c>
      <c r="BT29" s="233">
        <v>3</v>
      </c>
      <c r="BU29" s="233">
        <v>4</v>
      </c>
      <c r="BV29" s="233">
        <v>4</v>
      </c>
      <c r="BW29" s="233">
        <v>4</v>
      </c>
      <c r="BX29" s="233">
        <v>4</v>
      </c>
      <c r="BY29" s="233">
        <v>3</v>
      </c>
      <c r="BZ29" s="233">
        <v>2</v>
      </c>
      <c r="CA29" s="233">
        <v>4</v>
      </c>
      <c r="CB29" s="233">
        <v>4</v>
      </c>
      <c r="CC29" s="233">
        <v>3</v>
      </c>
      <c r="CD29" s="233">
        <v>4</v>
      </c>
      <c r="CE29" s="233">
        <v>4</v>
      </c>
      <c r="CF29" s="233">
        <v>4</v>
      </c>
      <c r="CG29" s="233">
        <v>2</v>
      </c>
      <c r="CH29" s="233">
        <v>1</v>
      </c>
      <c r="CI29" s="233">
        <v>3</v>
      </c>
      <c r="CJ29" s="233">
        <v>3</v>
      </c>
      <c r="CK29" s="233">
        <v>3</v>
      </c>
      <c r="CL29" s="233">
        <v>2</v>
      </c>
      <c r="CM29" s="235">
        <v>3</v>
      </c>
      <c r="CN29" s="233">
        <v>2</v>
      </c>
      <c r="CO29" s="233">
        <v>1</v>
      </c>
      <c r="CP29" s="233">
        <v>2</v>
      </c>
      <c r="CQ29" s="233">
        <v>3</v>
      </c>
      <c r="CR29" s="233">
        <v>3</v>
      </c>
      <c r="CS29" s="233">
        <v>3</v>
      </c>
      <c r="CT29" s="233">
        <v>3</v>
      </c>
      <c r="CU29" s="233">
        <v>4</v>
      </c>
      <c r="CV29" s="233">
        <v>4</v>
      </c>
      <c r="CW29" s="233">
        <v>4</v>
      </c>
      <c r="CX29" s="233">
        <v>4</v>
      </c>
      <c r="CY29" s="233">
        <v>3</v>
      </c>
      <c r="CZ29" s="233">
        <v>4</v>
      </c>
      <c r="DA29" s="233">
        <v>3</v>
      </c>
      <c r="DB29" s="233">
        <v>2</v>
      </c>
      <c r="DC29" s="233">
        <v>1</v>
      </c>
      <c r="DD29" s="233">
        <v>1</v>
      </c>
      <c r="DE29" s="233">
        <v>1</v>
      </c>
      <c r="DF29" s="233">
        <v>1</v>
      </c>
      <c r="DG29" s="233">
        <v>3</v>
      </c>
      <c r="DH29" s="233">
        <v>2</v>
      </c>
      <c r="DI29" s="233">
        <v>2</v>
      </c>
      <c r="DJ29" s="233">
        <v>3</v>
      </c>
      <c r="DK29" s="233">
        <v>3</v>
      </c>
      <c r="DL29" s="233">
        <v>3</v>
      </c>
      <c r="DM29" s="233">
        <v>4</v>
      </c>
      <c r="DN29" s="233">
        <v>5</v>
      </c>
      <c r="DO29" s="233">
        <v>3</v>
      </c>
      <c r="DP29" s="233">
        <v>3</v>
      </c>
      <c r="DQ29" s="235">
        <v>3</v>
      </c>
      <c r="DR29" s="233">
        <v>3</v>
      </c>
      <c r="DS29" s="233">
        <v>5</v>
      </c>
      <c r="DT29" s="233">
        <v>5</v>
      </c>
      <c r="DU29" s="233">
        <v>4</v>
      </c>
      <c r="DV29" s="233">
        <v>4</v>
      </c>
      <c r="DW29" s="233">
        <v>2</v>
      </c>
      <c r="DX29" s="233">
        <v>1</v>
      </c>
      <c r="EB29" s="233">
        <v>4</v>
      </c>
      <c r="EC29" s="349"/>
      <c r="ED29" s="349"/>
      <c r="EE29" s="349"/>
      <c r="EF29" s="349"/>
      <c r="EG29" s="349"/>
      <c r="EH29" s="349"/>
      <c r="EI29" s="349"/>
      <c r="EJ29" s="349"/>
      <c r="EK29" s="349"/>
      <c r="EL29" s="349"/>
      <c r="EM29" s="349"/>
      <c r="EN29" s="349"/>
      <c r="EO29" s="349"/>
      <c r="EP29" s="349"/>
      <c r="EQ29" s="349"/>
      <c r="ER29" s="349"/>
      <c r="ES29" s="349"/>
      <c r="ET29" s="349"/>
      <c r="EU29" s="349"/>
      <c r="EV29" s="350"/>
      <c r="FZ29" s="235"/>
      <c r="HE29" s="235"/>
      <c r="IJ29" s="235"/>
      <c r="IX29" s="233">
        <v>3</v>
      </c>
      <c r="JN29" s="235"/>
      <c r="JO29" s="233">
        <v>4</v>
      </c>
      <c r="JP29" s="233">
        <v>4</v>
      </c>
      <c r="JQ29" s="233">
        <v>5</v>
      </c>
      <c r="JR29" s="233">
        <v>4</v>
      </c>
      <c r="KS29" s="235"/>
      <c r="LW29" s="235"/>
      <c r="NB29" s="235"/>
    </row>
    <row r="30" spans="1:366" s="233" customFormat="1" x14ac:dyDescent="0.25">
      <c r="A30" s="60" t="s">
        <v>97</v>
      </c>
      <c r="B30" s="240" t="b">
        <v>0</v>
      </c>
      <c r="C30" s="240" t="b">
        <v>0</v>
      </c>
      <c r="D30" s="240" t="b">
        <v>0</v>
      </c>
      <c r="E30" s="240" t="b">
        <v>0</v>
      </c>
      <c r="F30" s="240" t="b">
        <v>0</v>
      </c>
      <c r="G30" s="240" t="b">
        <v>0</v>
      </c>
      <c r="H30" s="240" t="b">
        <v>0</v>
      </c>
      <c r="I30" s="240" t="b">
        <v>0</v>
      </c>
      <c r="J30" s="240" t="b">
        <v>0</v>
      </c>
      <c r="K30" s="240" t="b">
        <v>0</v>
      </c>
      <c r="L30" s="240" t="b">
        <v>0</v>
      </c>
      <c r="M30" s="240" t="b">
        <v>0</v>
      </c>
      <c r="N30" s="240" t="b">
        <v>0</v>
      </c>
      <c r="O30" s="240" t="b">
        <v>0</v>
      </c>
      <c r="P30" s="240" t="b">
        <v>0</v>
      </c>
      <c r="Q30" s="240" t="b">
        <v>0</v>
      </c>
      <c r="R30" s="240" t="b">
        <v>0</v>
      </c>
      <c r="S30" s="240" t="b">
        <v>0</v>
      </c>
      <c r="T30" s="240" t="b">
        <v>1</v>
      </c>
      <c r="U30" s="240" t="b">
        <v>0</v>
      </c>
      <c r="V30" s="240" t="b">
        <v>0</v>
      </c>
      <c r="W30" s="240" t="b">
        <v>0</v>
      </c>
      <c r="X30" s="240" t="b">
        <v>0</v>
      </c>
      <c r="Y30" s="240" t="b">
        <v>0</v>
      </c>
      <c r="Z30" s="240" t="b">
        <v>0</v>
      </c>
      <c r="AA30" s="240" t="b">
        <v>0</v>
      </c>
      <c r="AB30" s="240" t="b">
        <v>0</v>
      </c>
      <c r="AC30" s="240" t="b">
        <v>1</v>
      </c>
      <c r="AD30" s="240" t="b">
        <v>0</v>
      </c>
      <c r="AE30" s="240" t="b">
        <v>1</v>
      </c>
      <c r="AF30" s="241" t="b">
        <v>0</v>
      </c>
      <c r="AG30" s="240" t="b">
        <v>0</v>
      </c>
      <c r="AH30" s="240" t="b">
        <v>0</v>
      </c>
      <c r="AI30" s="240" t="b">
        <v>0</v>
      </c>
      <c r="AJ30" s="240" t="b">
        <v>0</v>
      </c>
      <c r="AK30" s="240" t="b">
        <v>0</v>
      </c>
      <c r="AL30" s="240" t="b">
        <v>0</v>
      </c>
      <c r="AM30" s="240" t="b">
        <v>0</v>
      </c>
      <c r="AN30" s="240" t="b">
        <v>0</v>
      </c>
      <c r="AO30" s="240" t="b">
        <v>0</v>
      </c>
      <c r="AP30" s="240" t="b">
        <v>0</v>
      </c>
      <c r="AQ30" s="240" t="b">
        <v>0</v>
      </c>
      <c r="AR30" s="240" t="b">
        <v>0</v>
      </c>
      <c r="AS30" s="240" t="b">
        <v>0</v>
      </c>
      <c r="AT30" s="240" t="b">
        <v>0</v>
      </c>
      <c r="AU30" s="240" t="b">
        <v>0</v>
      </c>
      <c r="AV30" s="240" t="b">
        <v>1</v>
      </c>
      <c r="AW30" s="240" t="b">
        <v>0</v>
      </c>
      <c r="AX30" s="240" t="b">
        <v>0</v>
      </c>
      <c r="AY30" s="240" t="b">
        <v>0</v>
      </c>
      <c r="AZ30" s="240" t="b">
        <v>0</v>
      </c>
      <c r="BA30" s="240" t="b">
        <v>0</v>
      </c>
      <c r="BB30" s="240" t="b">
        <v>0</v>
      </c>
      <c r="BC30" s="240" t="b">
        <v>0</v>
      </c>
      <c r="BD30" s="240" t="b">
        <v>0</v>
      </c>
      <c r="BE30" s="240" t="b">
        <v>0</v>
      </c>
      <c r="BF30" s="240" t="b">
        <v>0</v>
      </c>
      <c r="BG30" s="240" t="b">
        <v>1</v>
      </c>
      <c r="BH30" s="241" t="b">
        <v>0</v>
      </c>
      <c r="BI30" s="240" t="b">
        <v>0</v>
      </c>
      <c r="BJ30" s="240" t="b">
        <v>0</v>
      </c>
      <c r="BK30" s="240" t="b">
        <v>0</v>
      </c>
      <c r="BL30" s="240" t="b">
        <v>0</v>
      </c>
      <c r="BM30" s="240" t="b">
        <v>0</v>
      </c>
      <c r="BN30" s="240" t="b">
        <v>0</v>
      </c>
      <c r="BO30" s="240" t="b">
        <v>0</v>
      </c>
      <c r="BP30" s="240" t="b">
        <v>0</v>
      </c>
      <c r="BQ30" s="240" t="b">
        <v>0</v>
      </c>
      <c r="BR30" s="240" t="b">
        <v>0</v>
      </c>
      <c r="BS30" s="240" t="b">
        <v>0</v>
      </c>
      <c r="BT30" s="240" t="b">
        <v>0</v>
      </c>
      <c r="BU30" s="240" t="b">
        <v>0</v>
      </c>
      <c r="BV30" s="240" t="b">
        <v>0</v>
      </c>
      <c r="BW30" s="240" t="b">
        <v>0</v>
      </c>
      <c r="BX30" s="240" t="b">
        <v>0</v>
      </c>
      <c r="BY30" s="240" t="b">
        <v>0</v>
      </c>
      <c r="BZ30" s="240" t="b">
        <v>0</v>
      </c>
      <c r="CA30" s="240" t="b">
        <v>0</v>
      </c>
      <c r="CB30" s="240" t="b">
        <v>0</v>
      </c>
      <c r="CC30" s="240" t="b">
        <v>0</v>
      </c>
      <c r="CD30" s="240" t="b">
        <v>0</v>
      </c>
      <c r="CE30" s="240" t="b">
        <v>0</v>
      </c>
      <c r="CF30" s="240" t="b">
        <v>0</v>
      </c>
      <c r="CG30" s="240" t="b">
        <v>0</v>
      </c>
      <c r="CH30" s="240" t="b">
        <v>0</v>
      </c>
      <c r="CI30" s="240" t="b">
        <v>0</v>
      </c>
      <c r="CJ30" s="240"/>
      <c r="CK30" s="240" t="b">
        <v>0</v>
      </c>
      <c r="CL30" s="240" t="b">
        <v>0</v>
      </c>
      <c r="CM30" s="241" t="b">
        <v>0</v>
      </c>
      <c r="CN30" s="240" t="b">
        <v>0</v>
      </c>
      <c r="CO30" s="240" t="b">
        <v>0</v>
      </c>
      <c r="CP30" s="240" t="b">
        <v>0</v>
      </c>
      <c r="CQ30" s="240" t="b">
        <v>0</v>
      </c>
      <c r="CR30" s="240" t="b">
        <v>0</v>
      </c>
      <c r="CS30" s="240" t="b">
        <v>0</v>
      </c>
      <c r="CT30" s="240" t="b">
        <v>0</v>
      </c>
      <c r="CU30" s="240" t="b">
        <v>0</v>
      </c>
      <c r="CV30" s="240" t="b">
        <v>0</v>
      </c>
      <c r="CW30" s="240" t="b">
        <v>0</v>
      </c>
      <c r="CX30" s="240" t="b">
        <v>0</v>
      </c>
      <c r="CY30" s="240" t="b">
        <v>0</v>
      </c>
      <c r="CZ30" s="240" t="b">
        <v>0</v>
      </c>
      <c r="DA30" s="240" t="b">
        <v>0</v>
      </c>
      <c r="DB30" s="240" t="b">
        <v>0</v>
      </c>
      <c r="DC30" s="240" t="b">
        <v>0</v>
      </c>
      <c r="DD30" s="240" t="b">
        <v>0</v>
      </c>
      <c r="DE30" s="240" t="b">
        <v>1</v>
      </c>
      <c r="DF30" s="240" t="b">
        <v>0</v>
      </c>
      <c r="DG30" s="240" t="b">
        <v>0</v>
      </c>
      <c r="DH30" s="240" t="b">
        <v>0</v>
      </c>
      <c r="DI30" s="240" t="b">
        <v>0</v>
      </c>
      <c r="DJ30" s="240" t="b">
        <v>0</v>
      </c>
      <c r="DK30" s="240" t="b">
        <v>1</v>
      </c>
      <c r="DL30" s="240" t="b">
        <v>0</v>
      </c>
      <c r="DM30" s="240" t="b">
        <v>0</v>
      </c>
      <c r="DN30" s="240" t="b">
        <v>0</v>
      </c>
      <c r="DO30" s="240" t="b">
        <v>0</v>
      </c>
      <c r="DP30" s="240" t="b">
        <v>0</v>
      </c>
      <c r="DQ30" s="241" t="b">
        <v>0</v>
      </c>
      <c r="DR30" s="240" t="b">
        <v>0</v>
      </c>
      <c r="DS30" s="240" t="b">
        <v>0</v>
      </c>
      <c r="DT30" s="240" t="b">
        <v>0</v>
      </c>
      <c r="DU30" s="240" t="b">
        <v>0</v>
      </c>
      <c r="DV30" s="240" t="b">
        <v>0</v>
      </c>
      <c r="DW30" s="240" t="b">
        <v>0</v>
      </c>
      <c r="DX30" s="240" t="b">
        <v>0</v>
      </c>
      <c r="DY30" s="240" t="b">
        <v>0</v>
      </c>
      <c r="DZ30" s="240" t="b">
        <v>0</v>
      </c>
      <c r="EA30" s="240" t="b">
        <v>0</v>
      </c>
      <c r="EB30" s="240" t="b">
        <v>0</v>
      </c>
      <c r="EC30" s="353" t="b">
        <v>0</v>
      </c>
      <c r="ED30" s="353" t="b">
        <v>0</v>
      </c>
      <c r="EE30" s="353" t="b">
        <v>0</v>
      </c>
      <c r="EF30" s="353" t="b">
        <v>0</v>
      </c>
      <c r="EG30" s="353" t="b">
        <v>0</v>
      </c>
      <c r="EH30" s="353" t="b">
        <v>0</v>
      </c>
      <c r="EI30" s="353" t="b">
        <v>0</v>
      </c>
      <c r="EJ30" s="353" t="b">
        <v>0</v>
      </c>
      <c r="EK30" s="353" t="b">
        <v>0</v>
      </c>
      <c r="EL30" s="353" t="b">
        <v>0</v>
      </c>
      <c r="EM30" s="353" t="b">
        <v>0</v>
      </c>
      <c r="EN30" s="353" t="b">
        <v>0</v>
      </c>
      <c r="EO30" s="353" t="b">
        <v>0</v>
      </c>
      <c r="EP30" s="353" t="b">
        <v>0</v>
      </c>
      <c r="EQ30" s="353" t="b">
        <v>0</v>
      </c>
      <c r="ER30" s="353" t="b">
        <v>0</v>
      </c>
      <c r="ES30" s="353" t="b">
        <v>0</v>
      </c>
      <c r="ET30" s="353" t="b">
        <v>0</v>
      </c>
      <c r="EU30" s="353" t="b">
        <v>0</v>
      </c>
      <c r="EV30" s="354" t="b">
        <v>0</v>
      </c>
      <c r="EW30" s="240" t="b">
        <v>0</v>
      </c>
      <c r="EX30" s="240" t="b">
        <v>0</v>
      </c>
      <c r="EY30" s="240" t="b">
        <v>0</v>
      </c>
      <c r="EZ30" s="240" t="b">
        <v>0</v>
      </c>
      <c r="FA30" s="240" t="b">
        <v>0</v>
      </c>
      <c r="FB30" s="240" t="b">
        <v>0</v>
      </c>
      <c r="FC30" s="240" t="b">
        <v>0</v>
      </c>
      <c r="FD30" s="240" t="b">
        <v>0</v>
      </c>
      <c r="FE30" s="240" t="b">
        <v>0</v>
      </c>
      <c r="FF30" s="240" t="b">
        <v>1</v>
      </c>
      <c r="FG30" s="240" t="b">
        <v>0</v>
      </c>
      <c r="FH30" s="240" t="b">
        <v>0</v>
      </c>
      <c r="FI30" s="240" t="b">
        <v>0</v>
      </c>
      <c r="FJ30" s="240" t="b">
        <v>0</v>
      </c>
      <c r="FK30" s="240" t="b">
        <v>0</v>
      </c>
      <c r="FL30" s="240" t="b">
        <v>1</v>
      </c>
      <c r="FM30" s="240" t="b">
        <v>0</v>
      </c>
      <c r="FN30" s="240" t="b">
        <v>0</v>
      </c>
      <c r="FO30" s="240" t="b">
        <v>0</v>
      </c>
      <c r="FP30" s="240" t="b">
        <v>0</v>
      </c>
      <c r="FQ30" s="240" t="b">
        <v>0</v>
      </c>
      <c r="FR30" s="240" t="b">
        <v>0</v>
      </c>
      <c r="FS30" s="240" t="b">
        <v>0</v>
      </c>
      <c r="FT30" s="240" t="b">
        <v>0</v>
      </c>
      <c r="FU30" s="240" t="b">
        <v>1</v>
      </c>
      <c r="FV30" s="240" t="b">
        <v>0</v>
      </c>
      <c r="FW30" s="240" t="b">
        <v>0</v>
      </c>
      <c r="FX30" s="240" t="b">
        <v>0</v>
      </c>
      <c r="FY30" s="240" t="b">
        <v>1</v>
      </c>
      <c r="FZ30" s="241" t="b">
        <v>0</v>
      </c>
      <c r="GA30" s="240" t="b">
        <v>0</v>
      </c>
      <c r="GB30" s="240" t="b">
        <v>0</v>
      </c>
      <c r="GC30" s="240" t="b">
        <v>0</v>
      </c>
      <c r="GD30" s="240" t="b">
        <v>0</v>
      </c>
      <c r="GE30" s="240" t="b">
        <v>0</v>
      </c>
      <c r="GF30" s="240" t="b">
        <v>1</v>
      </c>
      <c r="GG30" s="240" t="b">
        <v>0</v>
      </c>
      <c r="GH30" s="240" t="b">
        <v>0</v>
      </c>
      <c r="GI30" s="240" t="b">
        <v>1</v>
      </c>
      <c r="GJ30" s="240" t="b">
        <v>1</v>
      </c>
      <c r="GK30" s="240" t="b">
        <v>0</v>
      </c>
      <c r="GL30" s="240" t="b">
        <v>0</v>
      </c>
      <c r="GM30" s="240" t="b">
        <v>0</v>
      </c>
      <c r="GN30" s="240" t="b">
        <v>0</v>
      </c>
      <c r="GO30" s="240" t="b">
        <v>0</v>
      </c>
      <c r="GP30" s="240" t="b">
        <v>0</v>
      </c>
      <c r="GQ30" s="240" t="b">
        <v>0</v>
      </c>
      <c r="GR30" s="240" t="b">
        <v>0</v>
      </c>
      <c r="GS30" s="240" t="b">
        <v>0</v>
      </c>
      <c r="GT30" s="240" t="b">
        <v>0</v>
      </c>
      <c r="GU30" s="240" t="b">
        <v>0</v>
      </c>
      <c r="GV30" s="240" t="b">
        <v>0</v>
      </c>
      <c r="GW30" s="240" t="b">
        <v>0</v>
      </c>
      <c r="GX30" s="240" t="b">
        <v>0</v>
      </c>
      <c r="GY30" s="240" t="b">
        <v>0</v>
      </c>
      <c r="GZ30" s="240" t="b">
        <v>0</v>
      </c>
      <c r="HA30" s="240" t="b">
        <v>0</v>
      </c>
      <c r="HB30" s="240" t="b">
        <v>0</v>
      </c>
      <c r="HC30" s="240" t="b">
        <v>0</v>
      </c>
      <c r="HD30" s="240" t="b">
        <v>0</v>
      </c>
      <c r="HE30" s="241" t="b">
        <v>0</v>
      </c>
      <c r="HF30" s="240" t="b">
        <v>0</v>
      </c>
      <c r="HG30" s="240" t="b">
        <v>0</v>
      </c>
      <c r="HH30" s="240" t="b">
        <v>0</v>
      </c>
      <c r="HI30" s="240" t="b">
        <v>0</v>
      </c>
      <c r="HJ30" s="240" t="b">
        <v>0</v>
      </c>
      <c r="HK30" s="240" t="b">
        <v>0</v>
      </c>
      <c r="HL30" s="240" t="b">
        <v>0</v>
      </c>
      <c r="HM30" s="240" t="b">
        <v>0</v>
      </c>
      <c r="HN30" s="240" t="b">
        <v>0</v>
      </c>
      <c r="HO30" s="240" t="b">
        <v>0</v>
      </c>
      <c r="HP30" s="240" t="b">
        <v>0</v>
      </c>
      <c r="HQ30" s="240" t="b">
        <v>0</v>
      </c>
      <c r="HR30" s="240" t="b">
        <v>0</v>
      </c>
      <c r="HS30" s="240" t="b">
        <v>0</v>
      </c>
      <c r="HT30" s="240" t="b">
        <v>0</v>
      </c>
      <c r="HU30" s="240" t="b">
        <v>0</v>
      </c>
      <c r="HV30" s="240" t="b">
        <v>0</v>
      </c>
      <c r="HW30" s="240" t="b">
        <v>0</v>
      </c>
      <c r="HX30" s="240" t="b">
        <v>0</v>
      </c>
      <c r="HY30" s="240" t="b">
        <v>0</v>
      </c>
      <c r="HZ30" s="240" t="b">
        <v>0</v>
      </c>
      <c r="IA30" s="240" t="b">
        <v>0</v>
      </c>
      <c r="IB30" s="240" t="b">
        <v>0</v>
      </c>
      <c r="IC30" s="240" t="b">
        <v>0</v>
      </c>
      <c r="ID30" s="240" t="b">
        <v>0</v>
      </c>
      <c r="IE30" s="240" t="b">
        <v>0</v>
      </c>
      <c r="IF30" s="240" t="b">
        <v>0</v>
      </c>
      <c r="IG30" s="240" t="b">
        <v>0</v>
      </c>
      <c r="IH30" s="240" t="b">
        <v>0</v>
      </c>
      <c r="II30" s="240" t="b">
        <v>0</v>
      </c>
      <c r="IJ30" s="241" t="b">
        <v>0</v>
      </c>
      <c r="IK30" s="240" t="b">
        <v>0</v>
      </c>
      <c r="IL30" s="240" t="b">
        <v>0</v>
      </c>
      <c r="IM30" s="240" t="b">
        <v>0</v>
      </c>
      <c r="IN30" s="240" t="b">
        <v>0</v>
      </c>
      <c r="IO30" s="240" t="b">
        <v>0</v>
      </c>
      <c r="IP30" s="240" t="b">
        <v>0</v>
      </c>
      <c r="IQ30" s="240" t="b">
        <v>0</v>
      </c>
      <c r="IR30" s="240" t="b">
        <v>0</v>
      </c>
      <c r="IS30" s="240" t="b">
        <v>0</v>
      </c>
      <c r="IT30" s="240" t="b">
        <v>0</v>
      </c>
      <c r="IU30" s="240" t="b">
        <v>0</v>
      </c>
      <c r="IV30" s="240" t="b">
        <v>0</v>
      </c>
      <c r="IW30" s="240" t="b">
        <v>0</v>
      </c>
      <c r="IX30" s="240" t="b">
        <v>0</v>
      </c>
      <c r="IY30" s="240" t="b">
        <v>0</v>
      </c>
      <c r="IZ30" s="240" t="b">
        <v>0</v>
      </c>
      <c r="JA30" s="240" t="b">
        <v>0</v>
      </c>
      <c r="JB30" s="240" t="b">
        <v>0</v>
      </c>
      <c r="JC30" s="240" t="b">
        <v>0</v>
      </c>
      <c r="JD30" s="240" t="b">
        <v>0</v>
      </c>
      <c r="JE30" s="240" t="b">
        <v>0</v>
      </c>
      <c r="JF30" s="240" t="b">
        <v>0</v>
      </c>
      <c r="JG30" s="240" t="b">
        <v>0</v>
      </c>
      <c r="JH30" s="240" t="b">
        <v>0</v>
      </c>
      <c r="JI30" s="240" t="b">
        <v>0</v>
      </c>
      <c r="JJ30" s="240" t="b">
        <v>0</v>
      </c>
      <c r="JK30" s="240" t="b">
        <v>0</v>
      </c>
      <c r="JL30" s="240" t="b">
        <v>0</v>
      </c>
      <c r="JM30" s="240" t="b">
        <v>0</v>
      </c>
      <c r="JN30" s="241" t="b">
        <v>0</v>
      </c>
      <c r="JO30" s="240" t="b">
        <v>0</v>
      </c>
      <c r="JP30" s="240" t="b">
        <v>0</v>
      </c>
      <c r="JQ30" s="240" t="b">
        <v>0</v>
      </c>
      <c r="JR30" s="240" t="b">
        <v>0</v>
      </c>
      <c r="JS30" s="240" t="b">
        <v>0</v>
      </c>
      <c r="JT30" s="240" t="b">
        <v>0</v>
      </c>
      <c r="JU30" s="240" t="b">
        <v>0</v>
      </c>
      <c r="JV30" s="240" t="b">
        <v>0</v>
      </c>
      <c r="JW30" s="240" t="b">
        <v>0</v>
      </c>
      <c r="JX30" s="240" t="b">
        <v>0</v>
      </c>
      <c r="JY30" s="240" t="b">
        <v>0</v>
      </c>
      <c r="JZ30" s="240" t="b">
        <v>0</v>
      </c>
      <c r="KA30" s="240" t="b">
        <v>0</v>
      </c>
      <c r="KB30" s="240" t="b">
        <v>0</v>
      </c>
      <c r="KC30" s="240" t="b">
        <v>0</v>
      </c>
      <c r="KD30" s="240" t="b">
        <v>0</v>
      </c>
      <c r="KE30" s="240" t="b">
        <v>0</v>
      </c>
      <c r="KF30" s="240" t="b">
        <v>0</v>
      </c>
      <c r="KG30" s="240" t="b">
        <v>0</v>
      </c>
      <c r="KH30" s="240" t="b">
        <v>0</v>
      </c>
      <c r="KI30" s="240" t="b">
        <v>0</v>
      </c>
      <c r="KJ30" s="240" t="b">
        <v>0</v>
      </c>
      <c r="KK30" s="240" t="b">
        <v>0</v>
      </c>
      <c r="KL30" s="240" t="b">
        <v>0</v>
      </c>
      <c r="KM30" s="240" t="b">
        <v>0</v>
      </c>
      <c r="KN30" s="240" t="b">
        <v>0</v>
      </c>
      <c r="KO30" s="240" t="b">
        <v>0</v>
      </c>
      <c r="KP30" s="240" t="b">
        <v>0</v>
      </c>
      <c r="KQ30" s="240" t="b">
        <v>0</v>
      </c>
      <c r="KR30" s="240" t="b">
        <v>0</v>
      </c>
      <c r="KS30" s="241" t="b">
        <v>0</v>
      </c>
      <c r="KT30" s="240" t="b">
        <v>0</v>
      </c>
      <c r="KU30" s="240" t="b">
        <v>0</v>
      </c>
      <c r="KV30" s="240" t="b">
        <v>0</v>
      </c>
      <c r="KW30" s="240" t="b">
        <v>0</v>
      </c>
      <c r="KX30" s="240" t="b">
        <v>0</v>
      </c>
      <c r="KY30" s="240" t="b">
        <v>0</v>
      </c>
      <c r="KZ30" s="240" t="b">
        <v>0</v>
      </c>
      <c r="LA30" s="240" t="b">
        <v>0</v>
      </c>
      <c r="LB30" s="240" t="b">
        <v>0</v>
      </c>
      <c r="LC30" s="240" t="b">
        <v>0</v>
      </c>
      <c r="LD30" s="240" t="b">
        <v>0</v>
      </c>
      <c r="LE30" s="240" t="b">
        <v>0</v>
      </c>
      <c r="LF30" s="240" t="b">
        <v>0</v>
      </c>
      <c r="LG30" s="240" t="b">
        <v>0</v>
      </c>
      <c r="LH30" s="240" t="b">
        <v>0</v>
      </c>
      <c r="LI30" s="240" t="b">
        <v>0</v>
      </c>
      <c r="LJ30" s="240" t="b">
        <v>0</v>
      </c>
      <c r="LK30" s="240" t="b">
        <v>0</v>
      </c>
      <c r="LL30" s="240" t="b">
        <v>0</v>
      </c>
      <c r="LM30" s="240" t="b">
        <v>0</v>
      </c>
      <c r="LN30" s="240" t="b">
        <v>0</v>
      </c>
      <c r="LO30" s="240" t="b">
        <v>0</v>
      </c>
      <c r="LP30" s="240" t="b">
        <v>0</v>
      </c>
      <c r="LQ30" s="240" t="b">
        <v>0</v>
      </c>
      <c r="LR30" s="240" t="b">
        <v>0</v>
      </c>
      <c r="LS30" s="240" t="b">
        <v>0</v>
      </c>
      <c r="LT30" s="240" t="b">
        <v>0</v>
      </c>
      <c r="LU30" s="240" t="b">
        <v>0</v>
      </c>
      <c r="LV30" s="240" t="b">
        <v>0</v>
      </c>
      <c r="LW30" s="241" t="b">
        <v>0</v>
      </c>
      <c r="LX30" s="240" t="b">
        <v>0</v>
      </c>
      <c r="LY30" s="240" t="b">
        <v>0</v>
      </c>
      <c r="LZ30" s="240" t="b">
        <v>0</v>
      </c>
      <c r="MA30" s="240" t="b">
        <v>0</v>
      </c>
      <c r="MB30" s="240" t="b">
        <v>0</v>
      </c>
      <c r="MC30" s="240" t="b">
        <v>0</v>
      </c>
      <c r="MD30" s="240" t="b">
        <v>0</v>
      </c>
      <c r="ME30" s="240" t="b">
        <v>0</v>
      </c>
      <c r="MF30" s="240" t="b">
        <v>0</v>
      </c>
      <c r="MG30" s="240" t="b">
        <v>0</v>
      </c>
      <c r="MH30" s="240" t="b">
        <v>0</v>
      </c>
      <c r="MI30" s="240" t="b">
        <v>0</v>
      </c>
      <c r="MJ30" s="240" t="b">
        <v>0</v>
      </c>
      <c r="MK30" s="240" t="b">
        <v>0</v>
      </c>
      <c r="ML30" s="240" t="b">
        <v>0</v>
      </c>
      <c r="MM30" s="240" t="b">
        <v>0</v>
      </c>
      <c r="MN30" s="240" t="b">
        <v>0</v>
      </c>
      <c r="MO30" s="240" t="b">
        <v>0</v>
      </c>
      <c r="MP30" s="240" t="b">
        <v>0</v>
      </c>
      <c r="MQ30" s="240" t="b">
        <v>0</v>
      </c>
      <c r="MR30" s="240" t="b">
        <v>0</v>
      </c>
      <c r="MS30" s="240" t="b">
        <v>0</v>
      </c>
      <c r="MT30" s="240" t="b">
        <v>0</v>
      </c>
      <c r="MU30" s="240" t="b">
        <v>0</v>
      </c>
      <c r="MV30" s="240" t="b">
        <v>0</v>
      </c>
      <c r="MW30" s="240" t="b">
        <v>0</v>
      </c>
      <c r="MX30" s="240" t="b">
        <v>0</v>
      </c>
      <c r="MY30" s="240" t="b">
        <v>0</v>
      </c>
      <c r="MZ30" s="240" t="b">
        <v>0</v>
      </c>
      <c r="NA30" s="240" t="b">
        <v>0</v>
      </c>
      <c r="NB30" s="241" t="b">
        <v>0</v>
      </c>
    </row>
    <row r="31" spans="1:366" s="233" customFormat="1" x14ac:dyDescent="0.25">
      <c r="A31" s="274" t="s">
        <v>98</v>
      </c>
      <c r="B31" s="240" t="b">
        <v>0</v>
      </c>
      <c r="C31" s="240" t="b">
        <v>0</v>
      </c>
      <c r="D31" s="240" t="b">
        <v>0</v>
      </c>
      <c r="E31" s="240" t="b">
        <v>0</v>
      </c>
      <c r="F31" s="240" t="b">
        <v>0</v>
      </c>
      <c r="G31" s="240" t="b">
        <v>0</v>
      </c>
      <c r="H31" s="257" t="b">
        <v>1</v>
      </c>
      <c r="I31" s="240" t="b">
        <v>0</v>
      </c>
      <c r="J31" s="240" t="b">
        <v>0</v>
      </c>
      <c r="K31" s="240" t="b">
        <v>1</v>
      </c>
      <c r="L31" s="240" t="b">
        <v>0</v>
      </c>
      <c r="M31" s="240" t="b">
        <v>1</v>
      </c>
      <c r="N31" s="240" t="b">
        <v>0</v>
      </c>
      <c r="O31" s="240" t="b">
        <v>0</v>
      </c>
      <c r="P31" s="240" t="b">
        <v>0</v>
      </c>
      <c r="Q31" s="240" t="b">
        <v>0</v>
      </c>
      <c r="R31" s="240" t="b">
        <v>0</v>
      </c>
      <c r="S31" s="240" t="b">
        <v>0</v>
      </c>
      <c r="T31" s="240" t="b">
        <v>0</v>
      </c>
      <c r="U31" s="240" t="b">
        <v>1</v>
      </c>
      <c r="V31" s="240" t="b">
        <v>1</v>
      </c>
      <c r="W31" s="240" t="b">
        <v>0</v>
      </c>
      <c r="X31" s="240" t="b">
        <v>0</v>
      </c>
      <c r="Y31" s="240" t="b">
        <v>1</v>
      </c>
      <c r="Z31" s="240" t="b">
        <v>0</v>
      </c>
      <c r="AA31" s="240" t="b">
        <v>0</v>
      </c>
      <c r="AB31" s="240" t="b">
        <v>0</v>
      </c>
      <c r="AC31" s="240" t="b">
        <v>0</v>
      </c>
      <c r="AD31" s="240" t="b">
        <v>0</v>
      </c>
      <c r="AE31" s="240" t="b">
        <v>1</v>
      </c>
      <c r="AF31" s="241" t="b">
        <v>0</v>
      </c>
      <c r="AG31" s="240" t="b">
        <v>0</v>
      </c>
      <c r="AH31" s="240" t="b">
        <v>0</v>
      </c>
      <c r="AI31" s="240" t="b">
        <v>1</v>
      </c>
      <c r="AJ31" s="240" t="b">
        <v>1</v>
      </c>
      <c r="AK31" s="240" t="b">
        <v>0</v>
      </c>
      <c r="AL31" s="240" t="b">
        <v>0</v>
      </c>
      <c r="AM31" s="240" t="b">
        <v>0</v>
      </c>
      <c r="AN31" s="240" t="b">
        <v>0</v>
      </c>
      <c r="AO31" s="240" t="b">
        <v>1</v>
      </c>
      <c r="AP31" s="240" t="b">
        <v>0</v>
      </c>
      <c r="AQ31" s="240" t="b">
        <v>0</v>
      </c>
      <c r="AR31" s="240" t="b">
        <v>1</v>
      </c>
      <c r="AS31" s="240" t="b">
        <v>0</v>
      </c>
      <c r="AT31" s="240" t="b">
        <v>0</v>
      </c>
      <c r="AU31" s="240" t="b">
        <v>0</v>
      </c>
      <c r="AV31" s="240" t="b">
        <v>0</v>
      </c>
      <c r="AW31" s="240" t="b">
        <v>0</v>
      </c>
      <c r="AX31" s="240" t="b">
        <v>0</v>
      </c>
      <c r="AY31" s="240" t="b">
        <v>0</v>
      </c>
      <c r="AZ31" s="240" t="b">
        <v>0</v>
      </c>
      <c r="BA31" s="240" t="b">
        <v>0</v>
      </c>
      <c r="BB31" s="240" t="b">
        <v>0</v>
      </c>
      <c r="BC31" s="240" t="b">
        <v>1</v>
      </c>
      <c r="BD31" s="240" t="b">
        <v>1</v>
      </c>
      <c r="BE31" s="240" t="b">
        <v>1</v>
      </c>
      <c r="BF31" s="240" t="b">
        <v>1</v>
      </c>
      <c r="BG31" s="240" t="b">
        <v>1</v>
      </c>
      <c r="BH31" s="241" t="b">
        <v>1</v>
      </c>
      <c r="BI31" s="240" t="b">
        <v>1</v>
      </c>
      <c r="BJ31" s="240" t="b">
        <v>1</v>
      </c>
      <c r="BK31" s="240" t="b">
        <v>1</v>
      </c>
      <c r="BL31" s="240" t="b">
        <v>1</v>
      </c>
      <c r="BM31" s="240" t="b">
        <v>1</v>
      </c>
      <c r="BN31" s="240" t="b">
        <v>1</v>
      </c>
      <c r="BO31" s="240" t="b">
        <v>1</v>
      </c>
      <c r="BP31" s="240" t="b">
        <v>1</v>
      </c>
      <c r="BQ31" s="240" t="b">
        <v>0</v>
      </c>
      <c r="BR31" s="240" t="b">
        <v>1</v>
      </c>
      <c r="BS31" s="240" t="b">
        <v>0</v>
      </c>
      <c r="BT31" s="240" t="b">
        <v>0</v>
      </c>
      <c r="BU31" s="240" t="b">
        <v>1</v>
      </c>
      <c r="BV31" s="240" t="b">
        <v>1</v>
      </c>
      <c r="BW31" s="240" t="b">
        <v>1</v>
      </c>
      <c r="BX31" s="240" t="b">
        <v>0</v>
      </c>
      <c r="BY31" s="240" t="b">
        <v>1</v>
      </c>
      <c r="BZ31" s="240" t="b">
        <v>0</v>
      </c>
      <c r="CA31" s="240" t="b">
        <v>0</v>
      </c>
      <c r="CB31" s="240" t="b">
        <v>0</v>
      </c>
      <c r="CC31" s="240" t="b">
        <v>0</v>
      </c>
      <c r="CD31" s="240" t="b">
        <v>0</v>
      </c>
      <c r="CE31" s="240" t="b">
        <v>0</v>
      </c>
      <c r="CF31" s="240" t="b">
        <v>0</v>
      </c>
      <c r="CG31" s="240" t="b">
        <v>0</v>
      </c>
      <c r="CH31" s="240" t="b">
        <v>0</v>
      </c>
      <c r="CI31" s="240" t="b">
        <v>1</v>
      </c>
      <c r="CJ31" s="240" t="b">
        <v>0</v>
      </c>
      <c r="CK31" s="240" t="b">
        <v>0</v>
      </c>
      <c r="CL31" s="240" t="b">
        <v>0</v>
      </c>
      <c r="CM31" s="241" t="b">
        <v>0</v>
      </c>
      <c r="CN31" s="240" t="b">
        <v>1</v>
      </c>
      <c r="CO31" s="240" t="b">
        <v>0</v>
      </c>
      <c r="CP31" s="240" t="b">
        <v>0</v>
      </c>
      <c r="CQ31" s="240" t="b">
        <v>0</v>
      </c>
      <c r="CR31" s="240" t="b">
        <v>0</v>
      </c>
      <c r="CS31" s="240" t="b">
        <v>0</v>
      </c>
      <c r="CT31" s="240" t="b">
        <v>0</v>
      </c>
      <c r="CU31" s="240" t="b">
        <v>0</v>
      </c>
      <c r="CV31" s="240" t="b">
        <v>0</v>
      </c>
      <c r="CW31" s="240" t="b">
        <v>0</v>
      </c>
      <c r="CX31" s="240" t="b">
        <v>0</v>
      </c>
      <c r="CY31" s="240" t="b">
        <v>0</v>
      </c>
      <c r="CZ31" s="240" t="b">
        <v>0</v>
      </c>
      <c r="DA31" s="240" t="b">
        <v>0</v>
      </c>
      <c r="DB31" s="240" t="b">
        <v>0</v>
      </c>
      <c r="DC31" s="240" t="b">
        <v>0</v>
      </c>
      <c r="DD31" s="240" t="b">
        <v>0</v>
      </c>
      <c r="DE31" s="240" t="b">
        <v>0</v>
      </c>
      <c r="DF31" s="240" t="b">
        <v>0</v>
      </c>
      <c r="DG31" s="240" t="b">
        <v>0</v>
      </c>
      <c r="DH31" s="240" t="b">
        <v>0</v>
      </c>
      <c r="DI31" s="240" t="b">
        <v>0</v>
      </c>
      <c r="DJ31" s="240" t="b">
        <v>0</v>
      </c>
      <c r="DK31" s="240" t="b">
        <v>0</v>
      </c>
      <c r="DL31" s="240" t="b">
        <v>0</v>
      </c>
      <c r="DM31" s="240" t="b">
        <v>0</v>
      </c>
      <c r="DN31" s="240" t="b">
        <v>1</v>
      </c>
      <c r="DO31" s="240" t="b">
        <v>0</v>
      </c>
      <c r="DP31" s="240" t="b">
        <v>0</v>
      </c>
      <c r="DQ31" s="241" t="b">
        <v>0</v>
      </c>
      <c r="DR31" s="240" t="b">
        <v>0</v>
      </c>
      <c r="DS31" s="240" t="b">
        <v>0</v>
      </c>
      <c r="DT31" s="240" t="b">
        <v>0</v>
      </c>
      <c r="DU31" s="240" t="b">
        <v>0</v>
      </c>
      <c r="DV31" s="240" t="b">
        <v>0</v>
      </c>
      <c r="DW31" s="240" t="b">
        <v>0</v>
      </c>
      <c r="DX31" s="240" t="b">
        <v>0</v>
      </c>
      <c r="DY31" s="240" t="b">
        <v>0</v>
      </c>
      <c r="DZ31" s="240" t="b">
        <v>0</v>
      </c>
      <c r="EA31" s="240" t="b">
        <v>0</v>
      </c>
      <c r="EB31" s="240" t="b">
        <v>0</v>
      </c>
      <c r="EC31" s="353" t="b">
        <v>0</v>
      </c>
      <c r="ED31" s="353" t="b">
        <v>0</v>
      </c>
      <c r="EE31" s="353" t="b">
        <v>0</v>
      </c>
      <c r="EF31" s="353" t="b">
        <v>0</v>
      </c>
      <c r="EG31" s="353" t="b">
        <v>0</v>
      </c>
      <c r="EH31" s="353" t="b">
        <v>0</v>
      </c>
      <c r="EI31" s="353" t="b">
        <v>0</v>
      </c>
      <c r="EJ31" s="353" t="b">
        <v>0</v>
      </c>
      <c r="EK31" s="353" t="b">
        <v>0</v>
      </c>
      <c r="EL31" s="353" t="b">
        <v>0</v>
      </c>
      <c r="EM31" s="353" t="b">
        <v>0</v>
      </c>
      <c r="EN31" s="353" t="b">
        <v>0</v>
      </c>
      <c r="EO31" s="353" t="b">
        <v>0</v>
      </c>
      <c r="EP31" s="353" t="b">
        <v>0</v>
      </c>
      <c r="EQ31" s="353" t="b">
        <v>0</v>
      </c>
      <c r="ER31" s="353" t="b">
        <v>0</v>
      </c>
      <c r="ES31" s="353" t="b">
        <v>0</v>
      </c>
      <c r="ET31" s="353" t="b">
        <v>0</v>
      </c>
      <c r="EU31" s="353" t="b">
        <v>0</v>
      </c>
      <c r="EV31" s="354" t="b">
        <v>0</v>
      </c>
      <c r="EW31" s="240" t="b">
        <v>0</v>
      </c>
      <c r="EX31" s="240" t="b">
        <v>0</v>
      </c>
      <c r="EY31" s="240" t="b">
        <v>0</v>
      </c>
      <c r="EZ31" s="240" t="b">
        <v>0</v>
      </c>
      <c r="FA31" s="240" t="b">
        <v>0</v>
      </c>
      <c r="FB31" s="240" t="b">
        <v>0</v>
      </c>
      <c r="FC31" s="240" t="b">
        <v>0</v>
      </c>
      <c r="FD31" s="240" t="b">
        <v>0</v>
      </c>
      <c r="FE31" s="240" t="b">
        <v>0</v>
      </c>
      <c r="FF31" s="240" t="b">
        <v>0</v>
      </c>
      <c r="FG31" s="240" t="b">
        <v>0</v>
      </c>
      <c r="FH31" s="240" t="b">
        <v>0</v>
      </c>
      <c r="FI31" s="240" t="b">
        <v>0</v>
      </c>
      <c r="FJ31" s="240" t="b">
        <v>0</v>
      </c>
      <c r="FK31" s="240" t="b">
        <v>0</v>
      </c>
      <c r="FL31" s="240" t="b">
        <v>0</v>
      </c>
      <c r="FM31" s="240" t="b">
        <v>0</v>
      </c>
      <c r="FN31" s="240" t="b">
        <v>0</v>
      </c>
      <c r="FO31" s="240" t="b">
        <v>0</v>
      </c>
      <c r="FP31" s="240" t="b">
        <v>0</v>
      </c>
      <c r="FQ31" s="240" t="b">
        <v>0</v>
      </c>
      <c r="FR31" s="240" t="b">
        <v>0</v>
      </c>
      <c r="FS31" s="240" t="b">
        <v>0</v>
      </c>
      <c r="FT31" s="240" t="b">
        <v>0</v>
      </c>
      <c r="FU31" s="240" t="b">
        <v>0</v>
      </c>
      <c r="FV31" s="240" t="b">
        <v>0</v>
      </c>
      <c r="FW31" s="240" t="b">
        <v>0</v>
      </c>
      <c r="FX31" s="240" t="b">
        <v>0</v>
      </c>
      <c r="FY31" s="240" t="b">
        <v>0</v>
      </c>
      <c r="FZ31" s="241" t="b">
        <v>0</v>
      </c>
      <c r="GA31" s="240" t="b">
        <v>0</v>
      </c>
      <c r="GB31" s="240" t="b">
        <v>0</v>
      </c>
      <c r="GC31" s="240" t="b">
        <v>0</v>
      </c>
      <c r="GD31" s="240" t="b">
        <v>0</v>
      </c>
      <c r="GE31" s="240" t="b">
        <v>0</v>
      </c>
      <c r="GF31" s="240" t="b">
        <v>0</v>
      </c>
      <c r="GG31" s="240" t="b">
        <v>0</v>
      </c>
      <c r="GH31" s="240" t="b">
        <v>0</v>
      </c>
      <c r="GI31" s="240" t="b">
        <v>0</v>
      </c>
      <c r="GJ31" s="240" t="b">
        <v>0</v>
      </c>
      <c r="GK31" s="240" t="b">
        <v>0</v>
      </c>
      <c r="GL31" s="240" t="b">
        <v>0</v>
      </c>
      <c r="GM31" s="240" t="b">
        <v>0</v>
      </c>
      <c r="GN31" s="240" t="b">
        <v>0</v>
      </c>
      <c r="GO31" s="240" t="b">
        <v>0</v>
      </c>
      <c r="GP31" s="240" t="b">
        <v>0</v>
      </c>
      <c r="GQ31" s="240" t="b">
        <v>0</v>
      </c>
      <c r="GR31" s="240" t="b">
        <v>0</v>
      </c>
      <c r="GS31" s="240" t="b">
        <v>0</v>
      </c>
      <c r="GT31" s="240" t="b">
        <v>0</v>
      </c>
      <c r="GU31" s="240" t="b">
        <v>0</v>
      </c>
      <c r="GV31" s="240" t="b">
        <v>0</v>
      </c>
      <c r="GW31" s="240" t="b">
        <v>0</v>
      </c>
      <c r="GX31" s="240" t="b">
        <v>0</v>
      </c>
      <c r="GY31" s="240" t="b">
        <v>0</v>
      </c>
      <c r="GZ31" s="240" t="b">
        <v>0</v>
      </c>
      <c r="HA31" s="240" t="b">
        <v>0</v>
      </c>
      <c r="HB31" s="240" t="b">
        <v>0</v>
      </c>
      <c r="HC31" s="240" t="b">
        <v>0</v>
      </c>
      <c r="HD31" s="240" t="b">
        <v>0</v>
      </c>
      <c r="HE31" s="241" t="b">
        <v>0</v>
      </c>
      <c r="HF31" s="240" t="b">
        <v>0</v>
      </c>
      <c r="HG31" s="240" t="b">
        <v>0</v>
      </c>
      <c r="HH31" s="240" t="b">
        <v>0</v>
      </c>
      <c r="HI31" s="240" t="b">
        <v>0</v>
      </c>
      <c r="HJ31" s="240" t="b">
        <v>0</v>
      </c>
      <c r="HK31" s="240" t="b">
        <v>0</v>
      </c>
      <c r="HL31" s="240" t="b">
        <v>0</v>
      </c>
      <c r="HM31" s="240" t="b">
        <v>0</v>
      </c>
      <c r="HN31" s="240" t="b">
        <v>0</v>
      </c>
      <c r="HO31" s="240" t="b">
        <v>0</v>
      </c>
      <c r="HP31" s="240" t="b">
        <v>0</v>
      </c>
      <c r="HQ31" s="240" t="b">
        <v>0</v>
      </c>
      <c r="HR31" s="240" t="b">
        <v>0</v>
      </c>
      <c r="HS31" s="240" t="b">
        <v>0</v>
      </c>
      <c r="HT31" s="240" t="b">
        <v>0</v>
      </c>
      <c r="HU31" s="240" t="b">
        <v>0</v>
      </c>
      <c r="HV31" s="240" t="b">
        <v>0</v>
      </c>
      <c r="HW31" s="240" t="b">
        <v>0</v>
      </c>
      <c r="HX31" s="240" t="b">
        <v>0</v>
      </c>
      <c r="HY31" s="240" t="b">
        <v>0</v>
      </c>
      <c r="HZ31" s="240" t="b">
        <v>0</v>
      </c>
      <c r="IA31" s="240" t="b">
        <v>0</v>
      </c>
      <c r="IB31" s="240" t="b">
        <v>0</v>
      </c>
      <c r="IC31" s="240" t="b">
        <v>0</v>
      </c>
      <c r="ID31" s="240" t="b">
        <v>0</v>
      </c>
      <c r="IE31" s="240" t="b">
        <v>0</v>
      </c>
      <c r="IF31" s="240" t="b">
        <v>0</v>
      </c>
      <c r="IG31" s="240" t="b">
        <v>0</v>
      </c>
      <c r="IH31" s="240" t="b">
        <v>0</v>
      </c>
      <c r="II31" s="240" t="b">
        <v>0</v>
      </c>
      <c r="IJ31" s="241" t="b">
        <v>0</v>
      </c>
      <c r="IK31" s="240" t="b">
        <v>0</v>
      </c>
      <c r="IL31" s="240" t="b">
        <v>0</v>
      </c>
      <c r="IM31" s="240" t="b">
        <v>0</v>
      </c>
      <c r="IN31" s="240" t="b">
        <v>0</v>
      </c>
      <c r="IO31" s="240" t="b">
        <v>0</v>
      </c>
      <c r="IP31" s="240" t="b">
        <v>0</v>
      </c>
      <c r="IQ31" s="240" t="b">
        <v>0</v>
      </c>
      <c r="IR31" s="240" t="b">
        <v>0</v>
      </c>
      <c r="IS31" s="240" t="b">
        <v>0</v>
      </c>
      <c r="IT31" s="240" t="b">
        <v>0</v>
      </c>
      <c r="IU31" s="240" t="b">
        <v>0</v>
      </c>
      <c r="IV31" s="240" t="b">
        <v>0</v>
      </c>
      <c r="IW31" s="240" t="b">
        <v>0</v>
      </c>
      <c r="IX31" s="240" t="b">
        <v>0</v>
      </c>
      <c r="IY31" s="240" t="b">
        <v>0</v>
      </c>
      <c r="IZ31" s="240" t="b">
        <v>0</v>
      </c>
      <c r="JA31" s="240" t="b">
        <v>0</v>
      </c>
      <c r="JB31" s="240" t="b">
        <v>0</v>
      </c>
      <c r="JC31" s="240" t="b">
        <v>0</v>
      </c>
      <c r="JD31" s="240" t="b">
        <v>0</v>
      </c>
      <c r="JE31" s="240" t="b">
        <v>0</v>
      </c>
      <c r="JF31" s="240" t="b">
        <v>0</v>
      </c>
      <c r="JG31" s="240" t="b">
        <v>0</v>
      </c>
      <c r="JH31" s="240" t="b">
        <v>0</v>
      </c>
      <c r="JI31" s="240" t="b">
        <v>0</v>
      </c>
      <c r="JJ31" s="240" t="b">
        <v>0</v>
      </c>
      <c r="JK31" s="240" t="b">
        <v>0</v>
      </c>
      <c r="JL31" s="240" t="b">
        <v>0</v>
      </c>
      <c r="JM31" s="240" t="b">
        <v>0</v>
      </c>
      <c r="JN31" s="241" t="b">
        <v>0</v>
      </c>
      <c r="JO31" s="240" t="b">
        <v>0</v>
      </c>
      <c r="JP31" s="240" t="b">
        <v>0</v>
      </c>
      <c r="JQ31" s="240" t="b">
        <v>0</v>
      </c>
      <c r="JR31" s="240" t="b">
        <v>0</v>
      </c>
      <c r="JS31" s="240" t="b">
        <v>0</v>
      </c>
      <c r="JT31" s="240" t="b">
        <v>0</v>
      </c>
      <c r="JU31" s="240" t="b">
        <v>0</v>
      </c>
      <c r="JV31" s="240" t="b">
        <v>0</v>
      </c>
      <c r="JW31" s="240" t="b">
        <v>0</v>
      </c>
      <c r="JX31" s="240" t="b">
        <v>0</v>
      </c>
      <c r="JY31" s="240" t="b">
        <v>0</v>
      </c>
      <c r="JZ31" s="240" t="b">
        <v>0</v>
      </c>
      <c r="KA31" s="240" t="b">
        <v>0</v>
      </c>
      <c r="KB31" s="240" t="b">
        <v>0</v>
      </c>
      <c r="KC31" s="240" t="b">
        <v>0</v>
      </c>
      <c r="KD31" s="240" t="b">
        <v>0</v>
      </c>
      <c r="KE31" s="240" t="b">
        <v>0</v>
      </c>
      <c r="KF31" s="240" t="b">
        <v>0</v>
      </c>
      <c r="KG31" s="240" t="b">
        <v>0</v>
      </c>
      <c r="KH31" s="240" t="b">
        <v>0</v>
      </c>
      <c r="KI31" s="240" t="b">
        <v>0</v>
      </c>
      <c r="KJ31" s="240" t="b">
        <v>0</v>
      </c>
      <c r="KK31" s="240" t="b">
        <v>0</v>
      </c>
      <c r="KL31" s="240" t="b">
        <v>0</v>
      </c>
      <c r="KM31" s="240" t="b">
        <v>0</v>
      </c>
      <c r="KN31" s="240" t="b">
        <v>0</v>
      </c>
      <c r="KO31" s="240" t="b">
        <v>0</v>
      </c>
      <c r="KP31" s="240" t="b">
        <v>0</v>
      </c>
      <c r="KQ31" s="240" t="b">
        <v>0</v>
      </c>
      <c r="KR31" s="240" t="b">
        <v>0</v>
      </c>
      <c r="KS31" s="241" t="b">
        <v>0</v>
      </c>
      <c r="KT31" s="240" t="b">
        <v>0</v>
      </c>
      <c r="KU31" s="240" t="b">
        <v>0</v>
      </c>
      <c r="KV31" s="240" t="b">
        <v>0</v>
      </c>
      <c r="KW31" s="240" t="b">
        <v>0</v>
      </c>
      <c r="KX31" s="240" t="b">
        <v>0</v>
      </c>
      <c r="KY31" s="240" t="b">
        <v>0</v>
      </c>
      <c r="KZ31" s="240" t="b">
        <v>0</v>
      </c>
      <c r="LA31" s="240" t="b">
        <v>0</v>
      </c>
      <c r="LB31" s="240" t="b">
        <v>0</v>
      </c>
      <c r="LC31" s="240" t="b">
        <v>0</v>
      </c>
      <c r="LD31" s="240" t="b">
        <v>0</v>
      </c>
      <c r="LE31" s="240" t="b">
        <v>0</v>
      </c>
      <c r="LF31" s="240" t="b">
        <v>0</v>
      </c>
      <c r="LG31" s="240" t="b">
        <v>0</v>
      </c>
      <c r="LH31" s="240" t="b">
        <v>0</v>
      </c>
      <c r="LI31" s="240" t="b">
        <v>0</v>
      </c>
      <c r="LJ31" s="240" t="b">
        <v>0</v>
      </c>
      <c r="LK31" s="240" t="b">
        <v>0</v>
      </c>
      <c r="LL31" s="240" t="b">
        <v>0</v>
      </c>
      <c r="LM31" s="240" t="b">
        <v>0</v>
      </c>
      <c r="LN31" s="240" t="b">
        <v>0</v>
      </c>
      <c r="LO31" s="240" t="b">
        <v>0</v>
      </c>
      <c r="LP31" s="240" t="b">
        <v>0</v>
      </c>
      <c r="LQ31" s="240" t="b">
        <v>0</v>
      </c>
      <c r="LR31" s="240" t="b">
        <v>0</v>
      </c>
      <c r="LS31" s="240" t="b">
        <v>0</v>
      </c>
      <c r="LT31" s="240" t="b">
        <v>0</v>
      </c>
      <c r="LU31" s="240" t="b">
        <v>0</v>
      </c>
      <c r="LV31" s="240" t="b">
        <v>0</v>
      </c>
      <c r="LW31" s="241" t="b">
        <v>0</v>
      </c>
      <c r="LX31" s="240" t="b">
        <v>0</v>
      </c>
      <c r="LY31" s="240" t="b">
        <v>0</v>
      </c>
      <c r="LZ31" s="240" t="b">
        <v>0</v>
      </c>
      <c r="MA31" s="240" t="b">
        <v>0</v>
      </c>
      <c r="MB31" s="240" t="b">
        <v>0</v>
      </c>
      <c r="MC31" s="240" t="b">
        <v>0</v>
      </c>
      <c r="MD31" s="240" t="b">
        <v>0</v>
      </c>
      <c r="ME31" s="240" t="b">
        <v>0</v>
      </c>
      <c r="MF31" s="240" t="b">
        <v>0</v>
      </c>
      <c r="MG31" s="240" t="b">
        <v>0</v>
      </c>
      <c r="MH31" s="240" t="b">
        <v>0</v>
      </c>
      <c r="MI31" s="240" t="b">
        <v>0</v>
      </c>
      <c r="MJ31" s="240" t="b">
        <v>0</v>
      </c>
      <c r="MK31" s="240" t="b">
        <v>0</v>
      </c>
      <c r="ML31" s="240" t="b">
        <v>0</v>
      </c>
      <c r="MM31" s="240" t="b">
        <v>0</v>
      </c>
      <c r="MN31" s="240" t="b">
        <v>0</v>
      </c>
      <c r="MO31" s="240" t="b">
        <v>0</v>
      </c>
      <c r="MP31" s="240" t="b">
        <v>0</v>
      </c>
      <c r="MQ31" s="240" t="b">
        <v>0</v>
      </c>
      <c r="MR31" s="240" t="b">
        <v>0</v>
      </c>
      <c r="MS31" s="240" t="b">
        <v>0</v>
      </c>
      <c r="MT31" s="240" t="b">
        <v>0</v>
      </c>
      <c r="MU31" s="240" t="b">
        <v>0</v>
      </c>
      <c r="MV31" s="240" t="b">
        <v>0</v>
      </c>
      <c r="MW31" s="240" t="b">
        <v>0</v>
      </c>
      <c r="MX31" s="240" t="b">
        <v>0</v>
      </c>
      <c r="MY31" s="240" t="b">
        <v>0</v>
      </c>
      <c r="MZ31" s="240" t="b">
        <v>0</v>
      </c>
      <c r="NA31" s="240" t="b">
        <v>0</v>
      </c>
      <c r="NB31" s="241" t="b">
        <v>0</v>
      </c>
    </row>
    <row r="32" spans="1:366" s="233" customFormat="1" x14ac:dyDescent="0.25">
      <c r="A32" s="266" t="s">
        <v>640</v>
      </c>
      <c r="B32" s="240" t="b">
        <v>0</v>
      </c>
      <c r="C32" s="240" t="b">
        <v>0</v>
      </c>
      <c r="D32" s="240" t="b">
        <v>0</v>
      </c>
      <c r="E32" s="240" t="b">
        <v>0</v>
      </c>
      <c r="F32" s="240" t="b">
        <v>0</v>
      </c>
      <c r="G32" s="240" t="b">
        <v>0</v>
      </c>
      <c r="H32" s="240" t="b">
        <v>0</v>
      </c>
      <c r="I32" s="240" t="b">
        <v>0</v>
      </c>
      <c r="J32" s="240" t="b">
        <v>0</v>
      </c>
      <c r="K32" s="240" t="b">
        <v>0</v>
      </c>
      <c r="L32" s="240" t="b">
        <v>0</v>
      </c>
      <c r="M32" s="240" t="b">
        <v>0</v>
      </c>
      <c r="N32" s="240" t="b">
        <v>0</v>
      </c>
      <c r="O32" s="240" t="b">
        <v>0</v>
      </c>
      <c r="P32" s="240" t="b">
        <v>0</v>
      </c>
      <c r="Q32" s="240" t="b">
        <v>0</v>
      </c>
      <c r="R32" s="240" t="b">
        <v>0</v>
      </c>
      <c r="S32" s="240" t="b">
        <v>0</v>
      </c>
      <c r="T32" s="240" t="b">
        <v>0</v>
      </c>
      <c r="U32" s="240" t="b">
        <v>0</v>
      </c>
      <c r="V32" s="240" t="b">
        <v>0</v>
      </c>
      <c r="W32" s="240" t="b">
        <v>0</v>
      </c>
      <c r="X32" s="240" t="b">
        <v>0</v>
      </c>
      <c r="Y32" s="240" t="b">
        <v>0</v>
      </c>
      <c r="Z32" s="240" t="b">
        <v>1</v>
      </c>
      <c r="AA32" s="240" t="b">
        <v>0</v>
      </c>
      <c r="AB32" s="240" t="b">
        <v>0</v>
      </c>
      <c r="AC32" s="240" t="b">
        <v>0</v>
      </c>
      <c r="AD32" s="240" t="b">
        <v>0</v>
      </c>
      <c r="AE32" s="240" t="b">
        <v>1</v>
      </c>
      <c r="AF32" s="241" t="b">
        <v>1</v>
      </c>
      <c r="AG32" s="240" t="b">
        <v>0</v>
      </c>
      <c r="AH32" s="240" t="b">
        <v>1</v>
      </c>
      <c r="AI32" s="240" t="b">
        <v>1</v>
      </c>
      <c r="AJ32" s="240" t="b">
        <v>1</v>
      </c>
      <c r="AK32" s="240" t="b">
        <v>0</v>
      </c>
      <c r="AL32" s="240" t="b">
        <v>0</v>
      </c>
      <c r="AM32" s="240" t="b">
        <v>1</v>
      </c>
      <c r="AN32" s="240" t="b">
        <v>1</v>
      </c>
      <c r="AO32" s="240" t="b">
        <v>0</v>
      </c>
      <c r="AP32" s="240" t="b">
        <v>0</v>
      </c>
      <c r="AQ32" s="240" t="b">
        <v>1</v>
      </c>
      <c r="AR32" s="240" t="b">
        <v>0</v>
      </c>
      <c r="AS32" s="240" t="b">
        <v>1</v>
      </c>
      <c r="AT32" s="240" t="b">
        <v>1</v>
      </c>
      <c r="AU32" s="240" t="b">
        <v>1</v>
      </c>
      <c r="AV32" s="240" t="b">
        <v>1</v>
      </c>
      <c r="AW32" s="240" t="b">
        <v>0</v>
      </c>
      <c r="AX32" s="240" t="b">
        <v>0</v>
      </c>
      <c r="AY32" s="240" t="b">
        <v>0</v>
      </c>
      <c r="AZ32" s="240" t="b">
        <v>1</v>
      </c>
      <c r="BA32" s="240" t="b">
        <v>1</v>
      </c>
      <c r="BB32" s="240" t="b">
        <v>1</v>
      </c>
      <c r="BC32" s="240" t="b">
        <v>0</v>
      </c>
      <c r="BD32" s="240" t="b">
        <v>1</v>
      </c>
      <c r="BE32" s="240" t="b">
        <v>0</v>
      </c>
      <c r="BF32" s="240" t="b">
        <v>0</v>
      </c>
      <c r="BG32" s="240" t="b">
        <v>1</v>
      </c>
      <c r="BH32" s="241" t="b">
        <v>1</v>
      </c>
      <c r="BI32" s="240" t="b">
        <v>0</v>
      </c>
      <c r="BJ32" s="240" t="b">
        <v>1</v>
      </c>
      <c r="BK32" s="240" t="b">
        <v>1</v>
      </c>
      <c r="BL32" s="240" t="b">
        <v>1</v>
      </c>
      <c r="BM32" s="240" t="b">
        <v>0</v>
      </c>
      <c r="BN32" s="240" t="b">
        <v>0</v>
      </c>
      <c r="BO32" s="240" t="b">
        <v>0</v>
      </c>
      <c r="BP32" s="240" t="b">
        <v>0</v>
      </c>
      <c r="BQ32" s="240" t="b">
        <v>0</v>
      </c>
      <c r="BR32" s="240" t="b">
        <v>0</v>
      </c>
      <c r="BS32" s="240" t="b">
        <v>0</v>
      </c>
      <c r="BT32" s="240" t="b">
        <v>0</v>
      </c>
      <c r="BU32" s="240" t="b">
        <v>1</v>
      </c>
      <c r="BV32" s="240" t="b">
        <v>1</v>
      </c>
      <c r="BW32" s="240" t="b">
        <v>1</v>
      </c>
      <c r="BX32" s="240" t="b">
        <v>1</v>
      </c>
      <c r="BY32" s="240" t="b">
        <v>1</v>
      </c>
      <c r="BZ32" s="240" t="b">
        <v>1</v>
      </c>
      <c r="CA32" s="240" t="b">
        <v>0</v>
      </c>
      <c r="CB32" s="240" t="b">
        <v>0</v>
      </c>
      <c r="CC32" s="240" t="b">
        <v>1</v>
      </c>
      <c r="CD32" s="240" t="b">
        <v>1</v>
      </c>
      <c r="CE32" s="240" t="b">
        <v>1</v>
      </c>
      <c r="CF32" s="240" t="b">
        <v>0</v>
      </c>
      <c r="CG32" s="240" t="b">
        <v>0</v>
      </c>
      <c r="CH32" s="240" t="b">
        <v>0</v>
      </c>
      <c r="CI32" s="240" t="b">
        <v>0</v>
      </c>
      <c r="CJ32" s="240" t="b">
        <v>1</v>
      </c>
      <c r="CK32" s="240" t="b">
        <v>1</v>
      </c>
      <c r="CL32" s="240" t="b">
        <v>0</v>
      </c>
      <c r="CM32" s="241" t="b">
        <v>1</v>
      </c>
      <c r="CN32" s="240" t="b">
        <v>0</v>
      </c>
      <c r="CO32" s="240" t="b">
        <v>0</v>
      </c>
      <c r="CP32" s="240" t="b">
        <v>1</v>
      </c>
      <c r="CQ32" s="240" t="b">
        <v>0</v>
      </c>
      <c r="CR32" s="240" t="b">
        <v>0</v>
      </c>
      <c r="CS32" s="240" t="b">
        <v>1</v>
      </c>
      <c r="CT32" s="240" t="b">
        <v>1</v>
      </c>
      <c r="CU32" s="240" t="b">
        <v>0</v>
      </c>
      <c r="CV32" s="240" t="b">
        <v>0</v>
      </c>
      <c r="CW32" s="240" t="b">
        <v>0</v>
      </c>
      <c r="CX32" s="240" t="b">
        <v>1</v>
      </c>
      <c r="CY32" s="240" t="b">
        <v>1</v>
      </c>
      <c r="CZ32" s="240" t="b">
        <v>1</v>
      </c>
      <c r="DA32" s="240" t="b">
        <v>0</v>
      </c>
      <c r="DB32" s="240" t="b">
        <v>0</v>
      </c>
      <c r="DC32" s="240" t="b">
        <v>0</v>
      </c>
      <c r="DD32" s="240" t="b">
        <v>0</v>
      </c>
      <c r="DE32" s="240" t="b">
        <v>0</v>
      </c>
      <c r="DF32" s="240" t="b">
        <v>0</v>
      </c>
      <c r="DG32" s="240" t="b">
        <v>0</v>
      </c>
      <c r="DH32" s="240" t="b">
        <v>0</v>
      </c>
      <c r="DI32" s="240" t="b">
        <v>0</v>
      </c>
      <c r="DJ32" s="240" t="b">
        <v>0</v>
      </c>
      <c r="DK32" s="240" t="b">
        <v>0</v>
      </c>
      <c r="DL32" s="240" t="b">
        <v>0</v>
      </c>
      <c r="DM32" s="240" t="b">
        <v>0</v>
      </c>
      <c r="DN32" s="240" t="b">
        <v>0</v>
      </c>
      <c r="DO32" s="240" t="b">
        <v>0</v>
      </c>
      <c r="DP32" s="240" t="b">
        <v>0</v>
      </c>
      <c r="DQ32" s="241" t="b">
        <v>0</v>
      </c>
      <c r="DR32" s="240" t="b">
        <v>0</v>
      </c>
      <c r="DS32" s="240" t="b">
        <v>0</v>
      </c>
      <c r="DT32" s="240" t="b">
        <v>1</v>
      </c>
      <c r="DU32" s="240" t="b">
        <v>0</v>
      </c>
      <c r="DV32" s="240" t="b">
        <v>0</v>
      </c>
      <c r="DW32" s="240" t="b">
        <v>0</v>
      </c>
      <c r="DX32" s="240" t="b">
        <v>0</v>
      </c>
      <c r="DY32" s="240" t="b">
        <v>0</v>
      </c>
      <c r="DZ32" s="240" t="b">
        <v>0</v>
      </c>
      <c r="EA32" s="240" t="b">
        <v>0</v>
      </c>
      <c r="EB32" s="240" t="b">
        <v>0</v>
      </c>
      <c r="EC32" s="353" t="b">
        <v>0</v>
      </c>
      <c r="ED32" s="353" t="b">
        <v>0</v>
      </c>
      <c r="EE32" s="353" t="b">
        <v>0</v>
      </c>
      <c r="EF32" s="353" t="b">
        <v>0</v>
      </c>
      <c r="EG32" s="353" t="b">
        <v>0</v>
      </c>
      <c r="EH32" s="353" t="b">
        <v>0</v>
      </c>
      <c r="EI32" s="353" t="b">
        <v>0</v>
      </c>
      <c r="EJ32" s="353" t="b">
        <v>0</v>
      </c>
      <c r="EK32" s="353" t="b">
        <v>0</v>
      </c>
      <c r="EL32" s="353" t="b">
        <v>0</v>
      </c>
      <c r="EM32" s="353" t="b">
        <v>0</v>
      </c>
      <c r="EN32" s="353" t="b">
        <v>0</v>
      </c>
      <c r="EO32" s="353" t="b">
        <v>0</v>
      </c>
      <c r="EP32" s="353" t="b">
        <v>0</v>
      </c>
      <c r="EQ32" s="353" t="b">
        <v>0</v>
      </c>
      <c r="ER32" s="353" t="b">
        <v>0</v>
      </c>
      <c r="ES32" s="353" t="b">
        <v>0</v>
      </c>
      <c r="ET32" s="353" t="b">
        <v>0</v>
      </c>
      <c r="EU32" s="353" t="b">
        <v>0</v>
      </c>
      <c r="EV32" s="354" t="b">
        <v>0</v>
      </c>
      <c r="EW32" s="240" t="b">
        <v>0</v>
      </c>
      <c r="EX32" s="240" t="b">
        <v>0</v>
      </c>
      <c r="EY32" s="240" t="b">
        <v>0</v>
      </c>
      <c r="EZ32" s="240" t="b">
        <v>0</v>
      </c>
      <c r="FA32" s="240" t="b">
        <v>0</v>
      </c>
      <c r="FB32" s="240" t="b">
        <v>0</v>
      </c>
      <c r="FC32" s="240" t="b">
        <v>0</v>
      </c>
      <c r="FD32" s="240" t="b">
        <v>0</v>
      </c>
      <c r="FE32" s="240" t="b">
        <v>0</v>
      </c>
      <c r="FF32" s="240" t="b">
        <v>0</v>
      </c>
      <c r="FG32" s="240" t="b">
        <v>0</v>
      </c>
      <c r="FH32" s="240" t="b">
        <v>0</v>
      </c>
      <c r="FI32" s="240" t="b">
        <v>0</v>
      </c>
      <c r="FJ32" s="240" t="b">
        <v>0</v>
      </c>
      <c r="FK32" s="240" t="b">
        <v>0</v>
      </c>
      <c r="FL32" s="240" t="b">
        <v>0</v>
      </c>
      <c r="FM32" s="240" t="b">
        <v>0</v>
      </c>
      <c r="FN32" s="240" t="b">
        <v>0</v>
      </c>
      <c r="FO32" s="240" t="b">
        <v>0</v>
      </c>
      <c r="FP32" s="240" t="b">
        <v>0</v>
      </c>
      <c r="FQ32" s="240" t="b">
        <v>0</v>
      </c>
      <c r="FR32" s="240" t="b">
        <v>0</v>
      </c>
      <c r="FS32" s="240" t="b">
        <v>0</v>
      </c>
      <c r="FT32" s="240" t="b">
        <v>0</v>
      </c>
      <c r="FU32" s="240" t="b">
        <v>0</v>
      </c>
      <c r="FV32" s="240" t="b">
        <v>0</v>
      </c>
      <c r="FW32" s="240" t="b">
        <v>0</v>
      </c>
      <c r="FX32" s="240" t="b">
        <v>0</v>
      </c>
      <c r="FY32" s="240" t="b">
        <v>0</v>
      </c>
      <c r="FZ32" s="241" t="b">
        <v>0</v>
      </c>
      <c r="GA32" s="240" t="b">
        <v>0</v>
      </c>
      <c r="GB32" s="240" t="b">
        <v>0</v>
      </c>
      <c r="GC32" s="240" t="b">
        <v>0</v>
      </c>
      <c r="GD32" s="240" t="b">
        <v>0</v>
      </c>
      <c r="GE32" s="240" t="b">
        <v>0</v>
      </c>
      <c r="GF32" s="240" t="b">
        <v>0</v>
      </c>
      <c r="GG32" s="240" t="b">
        <v>0</v>
      </c>
      <c r="GH32" s="240" t="b">
        <v>0</v>
      </c>
      <c r="GI32" s="240" t="b">
        <v>0</v>
      </c>
      <c r="GJ32" s="240" t="b">
        <v>0</v>
      </c>
      <c r="GK32" s="240" t="b">
        <v>0</v>
      </c>
      <c r="GL32" s="240" t="b">
        <v>0</v>
      </c>
      <c r="GM32" s="240" t="b">
        <v>0</v>
      </c>
      <c r="GN32" s="240" t="b">
        <v>0</v>
      </c>
      <c r="GO32" s="240" t="b">
        <v>0</v>
      </c>
      <c r="GP32" s="240" t="b">
        <v>0</v>
      </c>
      <c r="GQ32" s="240" t="b">
        <v>0</v>
      </c>
      <c r="GR32" s="240" t="b">
        <v>0</v>
      </c>
      <c r="GS32" s="240" t="b">
        <v>0</v>
      </c>
      <c r="GT32" s="240" t="b">
        <v>0</v>
      </c>
      <c r="GU32" s="240" t="b">
        <v>0</v>
      </c>
      <c r="GV32" s="240" t="b">
        <v>0</v>
      </c>
      <c r="GW32" s="240" t="b">
        <v>0</v>
      </c>
      <c r="GX32" s="240" t="b">
        <v>0</v>
      </c>
      <c r="GY32" s="240" t="b">
        <v>0</v>
      </c>
      <c r="GZ32" s="240" t="b">
        <v>0</v>
      </c>
      <c r="HA32" s="240" t="b">
        <v>0</v>
      </c>
      <c r="HB32" s="240" t="b">
        <v>0</v>
      </c>
      <c r="HC32" s="240" t="b">
        <v>0</v>
      </c>
      <c r="HD32" s="240" t="b">
        <v>0</v>
      </c>
      <c r="HE32" s="241" t="b">
        <v>0</v>
      </c>
      <c r="HF32" s="240" t="b">
        <v>0</v>
      </c>
      <c r="HG32" s="240" t="b">
        <v>0</v>
      </c>
      <c r="HH32" s="240" t="b">
        <v>0</v>
      </c>
      <c r="HI32" s="240" t="b">
        <v>0</v>
      </c>
      <c r="HJ32" s="240" t="b">
        <v>0</v>
      </c>
      <c r="HK32" s="240" t="b">
        <v>0</v>
      </c>
      <c r="HL32" s="240" t="b">
        <v>0</v>
      </c>
      <c r="HM32" s="240" t="b">
        <v>0</v>
      </c>
      <c r="HN32" s="240" t="b">
        <v>0</v>
      </c>
      <c r="HO32" s="240" t="b">
        <v>0</v>
      </c>
      <c r="HP32" s="240" t="b">
        <v>0</v>
      </c>
      <c r="HQ32" s="240" t="b">
        <v>0</v>
      </c>
      <c r="HR32" s="240" t="b">
        <v>0</v>
      </c>
      <c r="HS32" s="240" t="b">
        <v>0</v>
      </c>
      <c r="HT32" s="240" t="b">
        <v>0</v>
      </c>
      <c r="HU32" s="240" t="b">
        <v>0</v>
      </c>
      <c r="HV32" s="240" t="b">
        <v>0</v>
      </c>
      <c r="HW32" s="240" t="b">
        <v>0</v>
      </c>
      <c r="HX32" s="240" t="b">
        <v>0</v>
      </c>
      <c r="HY32" s="240" t="b">
        <v>0</v>
      </c>
      <c r="HZ32" s="240" t="b">
        <v>0</v>
      </c>
      <c r="IA32" s="240" t="b">
        <v>0</v>
      </c>
      <c r="IB32" s="240" t="b">
        <v>0</v>
      </c>
      <c r="IC32" s="240" t="b">
        <v>0</v>
      </c>
      <c r="ID32" s="240" t="b">
        <v>0</v>
      </c>
      <c r="IE32" s="240" t="b">
        <v>0</v>
      </c>
      <c r="IF32" s="240" t="b">
        <v>0</v>
      </c>
      <c r="IG32" s="240" t="b">
        <v>0</v>
      </c>
      <c r="IH32" s="240" t="b">
        <v>0</v>
      </c>
      <c r="II32" s="240" t="b">
        <v>0</v>
      </c>
      <c r="IJ32" s="241" t="b">
        <v>0</v>
      </c>
      <c r="IK32" s="240" t="b">
        <v>0</v>
      </c>
      <c r="IL32" s="240" t="b">
        <v>0</v>
      </c>
      <c r="IM32" s="240" t="b">
        <v>0</v>
      </c>
      <c r="IN32" s="240" t="b">
        <v>0</v>
      </c>
      <c r="IO32" s="240" t="b">
        <v>0</v>
      </c>
      <c r="IP32" s="240" t="b">
        <v>0</v>
      </c>
      <c r="IQ32" s="240" t="b">
        <v>0</v>
      </c>
      <c r="IR32" s="240" t="b">
        <v>0</v>
      </c>
      <c r="IS32" s="240" t="b">
        <v>0</v>
      </c>
      <c r="IT32" s="240" t="b">
        <v>0</v>
      </c>
      <c r="IU32" s="240" t="b">
        <v>0</v>
      </c>
      <c r="IV32" s="240" t="b">
        <v>0</v>
      </c>
      <c r="IW32" s="240" t="b">
        <v>0</v>
      </c>
      <c r="IX32" s="240" t="b">
        <v>0</v>
      </c>
      <c r="IY32" s="240" t="b">
        <v>0</v>
      </c>
      <c r="IZ32" s="240" t="b">
        <v>0</v>
      </c>
      <c r="JA32" s="240" t="b">
        <v>0</v>
      </c>
      <c r="JB32" s="240" t="b">
        <v>0</v>
      </c>
      <c r="JC32" s="240" t="b">
        <v>0</v>
      </c>
      <c r="JD32" s="240" t="b">
        <v>0</v>
      </c>
      <c r="JE32" s="240" t="b">
        <v>0</v>
      </c>
      <c r="JF32" s="240" t="b">
        <v>0</v>
      </c>
      <c r="JG32" s="240" t="b">
        <v>0</v>
      </c>
      <c r="JH32" s="240" t="b">
        <v>0</v>
      </c>
      <c r="JI32" s="240" t="b">
        <v>0</v>
      </c>
      <c r="JJ32" s="240" t="b">
        <v>0</v>
      </c>
      <c r="JK32" s="240" t="b">
        <v>0</v>
      </c>
      <c r="JL32" s="240" t="b">
        <v>0</v>
      </c>
      <c r="JM32" s="240" t="b">
        <v>0</v>
      </c>
      <c r="JN32" s="241" t="b">
        <v>0</v>
      </c>
      <c r="JO32" s="240" t="b">
        <v>0</v>
      </c>
      <c r="JP32" s="240" t="b">
        <v>0</v>
      </c>
      <c r="JQ32" s="240" t="b">
        <v>0</v>
      </c>
      <c r="JR32" s="240" t="b">
        <v>0</v>
      </c>
      <c r="JS32" s="240" t="b">
        <v>0</v>
      </c>
      <c r="JT32" s="240" t="b">
        <v>0</v>
      </c>
      <c r="JU32" s="240" t="b">
        <v>0</v>
      </c>
      <c r="JV32" s="240" t="b">
        <v>0</v>
      </c>
      <c r="JW32" s="240" t="b">
        <v>0</v>
      </c>
      <c r="JX32" s="240" t="b">
        <v>0</v>
      </c>
      <c r="JY32" s="240" t="b">
        <v>0</v>
      </c>
      <c r="JZ32" s="240" t="b">
        <v>0</v>
      </c>
      <c r="KA32" s="240" t="b">
        <v>0</v>
      </c>
      <c r="KB32" s="240" t="b">
        <v>0</v>
      </c>
      <c r="KC32" s="240" t="b">
        <v>0</v>
      </c>
      <c r="KD32" s="240" t="b">
        <v>0</v>
      </c>
      <c r="KE32" s="240" t="b">
        <v>0</v>
      </c>
      <c r="KF32" s="240" t="b">
        <v>0</v>
      </c>
      <c r="KG32" s="240" t="b">
        <v>0</v>
      </c>
      <c r="KH32" s="240" t="b">
        <v>0</v>
      </c>
      <c r="KI32" s="240" t="b">
        <v>0</v>
      </c>
      <c r="KJ32" s="240" t="b">
        <v>0</v>
      </c>
      <c r="KK32" s="240" t="b">
        <v>0</v>
      </c>
      <c r="KL32" s="240" t="b">
        <v>0</v>
      </c>
      <c r="KM32" s="240" t="b">
        <v>0</v>
      </c>
      <c r="KN32" s="240" t="b">
        <v>0</v>
      </c>
      <c r="KO32" s="240" t="b">
        <v>0</v>
      </c>
      <c r="KP32" s="240" t="b">
        <v>0</v>
      </c>
      <c r="KQ32" s="240" t="b">
        <v>0</v>
      </c>
      <c r="KR32" s="240" t="b">
        <v>0</v>
      </c>
      <c r="KS32" s="241" t="b">
        <v>0</v>
      </c>
      <c r="KT32" s="240" t="b">
        <v>0</v>
      </c>
      <c r="KU32" s="240" t="b">
        <v>0</v>
      </c>
      <c r="KV32" s="240" t="b">
        <v>0</v>
      </c>
      <c r="KW32" s="240" t="b">
        <v>0</v>
      </c>
      <c r="KX32" s="240" t="b">
        <v>0</v>
      </c>
      <c r="KY32" s="240" t="b">
        <v>0</v>
      </c>
      <c r="KZ32" s="240" t="b">
        <v>0</v>
      </c>
      <c r="LA32" s="240" t="b">
        <v>0</v>
      </c>
      <c r="LB32" s="240" t="b">
        <v>0</v>
      </c>
      <c r="LC32" s="240" t="b">
        <v>0</v>
      </c>
      <c r="LD32" s="240" t="b">
        <v>0</v>
      </c>
      <c r="LE32" s="240" t="b">
        <v>0</v>
      </c>
      <c r="LF32" s="240" t="b">
        <v>0</v>
      </c>
      <c r="LG32" s="240" t="b">
        <v>0</v>
      </c>
      <c r="LH32" s="240" t="b">
        <v>0</v>
      </c>
      <c r="LI32" s="240" t="b">
        <v>0</v>
      </c>
      <c r="LJ32" s="240" t="b">
        <v>0</v>
      </c>
      <c r="LK32" s="240" t="b">
        <v>0</v>
      </c>
      <c r="LL32" s="240" t="b">
        <v>0</v>
      </c>
      <c r="LM32" s="240" t="b">
        <v>0</v>
      </c>
      <c r="LN32" s="240" t="b">
        <v>0</v>
      </c>
      <c r="LO32" s="240" t="b">
        <v>0</v>
      </c>
      <c r="LP32" s="240" t="b">
        <v>0</v>
      </c>
      <c r="LQ32" s="240" t="b">
        <v>0</v>
      </c>
      <c r="LR32" s="240" t="b">
        <v>0</v>
      </c>
      <c r="LS32" s="240" t="b">
        <v>0</v>
      </c>
      <c r="LT32" s="240" t="b">
        <v>0</v>
      </c>
      <c r="LU32" s="240" t="b">
        <v>0</v>
      </c>
      <c r="LV32" s="240" t="b">
        <v>0</v>
      </c>
      <c r="LW32" s="241" t="b">
        <v>0</v>
      </c>
      <c r="LX32" s="240" t="b">
        <v>0</v>
      </c>
      <c r="LY32" s="240" t="b">
        <v>0</v>
      </c>
      <c r="LZ32" s="240" t="b">
        <v>0</v>
      </c>
      <c r="MA32" s="240" t="b">
        <v>0</v>
      </c>
      <c r="MB32" s="240" t="b">
        <v>0</v>
      </c>
      <c r="MC32" s="240" t="b">
        <v>0</v>
      </c>
      <c r="MD32" s="240" t="b">
        <v>0</v>
      </c>
      <c r="ME32" s="240" t="b">
        <v>0</v>
      </c>
      <c r="MF32" s="240" t="b">
        <v>0</v>
      </c>
      <c r="MG32" s="240" t="b">
        <v>0</v>
      </c>
      <c r="MH32" s="240" t="b">
        <v>0</v>
      </c>
      <c r="MI32" s="240" t="b">
        <v>0</v>
      </c>
      <c r="MJ32" s="240" t="b">
        <v>0</v>
      </c>
      <c r="MK32" s="240" t="b">
        <v>0</v>
      </c>
      <c r="ML32" s="240" t="b">
        <v>0</v>
      </c>
      <c r="MM32" s="240" t="b">
        <v>0</v>
      </c>
      <c r="MN32" s="240" t="b">
        <v>0</v>
      </c>
      <c r="MO32" s="240" t="b">
        <v>0</v>
      </c>
      <c r="MP32" s="240" t="b">
        <v>0</v>
      </c>
      <c r="MQ32" s="240" t="b">
        <v>0</v>
      </c>
      <c r="MR32" s="240" t="b">
        <v>0</v>
      </c>
      <c r="MS32" s="240" t="b">
        <v>0</v>
      </c>
      <c r="MT32" s="240" t="b">
        <v>0</v>
      </c>
      <c r="MU32" s="240" t="b">
        <v>0</v>
      </c>
      <c r="MV32" s="240" t="b">
        <v>0</v>
      </c>
      <c r="MW32" s="240" t="b">
        <v>0</v>
      </c>
      <c r="MX32" s="240" t="b">
        <v>0</v>
      </c>
      <c r="MY32" s="240" t="b">
        <v>0</v>
      </c>
      <c r="MZ32" s="240" t="b">
        <v>0</v>
      </c>
      <c r="NA32" s="240" t="b">
        <v>0</v>
      </c>
      <c r="NB32" s="241" t="b">
        <v>0</v>
      </c>
    </row>
    <row r="33" spans="1:366" s="233" customFormat="1" x14ac:dyDescent="0.25">
      <c r="A33" s="273" t="s">
        <v>233</v>
      </c>
      <c r="B33" s="240" t="b">
        <v>0</v>
      </c>
      <c r="C33" s="240" t="b">
        <v>0</v>
      </c>
      <c r="D33" s="240" t="b">
        <v>0</v>
      </c>
      <c r="E33" s="240" t="b">
        <v>0</v>
      </c>
      <c r="F33" s="240" t="b">
        <v>0</v>
      </c>
      <c r="G33" s="240" t="b">
        <v>0</v>
      </c>
      <c r="H33" s="240" t="b">
        <v>0</v>
      </c>
      <c r="I33" s="240" t="b">
        <v>0</v>
      </c>
      <c r="J33" s="240" t="b">
        <v>0</v>
      </c>
      <c r="K33" s="240" t="b">
        <v>0</v>
      </c>
      <c r="L33" s="240" t="b">
        <v>0</v>
      </c>
      <c r="M33" s="240" t="b">
        <v>0</v>
      </c>
      <c r="N33" s="240" t="b">
        <v>0</v>
      </c>
      <c r="O33" s="240" t="b">
        <v>0</v>
      </c>
      <c r="P33" s="240" t="b">
        <v>0</v>
      </c>
      <c r="Q33" s="240" t="b">
        <v>0</v>
      </c>
      <c r="R33" s="240" t="b">
        <v>0</v>
      </c>
      <c r="S33" s="240" t="b">
        <v>0</v>
      </c>
      <c r="T33" s="240" t="b">
        <v>0</v>
      </c>
      <c r="U33" s="240" t="b">
        <v>0</v>
      </c>
      <c r="V33" s="240" t="b">
        <v>0</v>
      </c>
      <c r="W33" s="240" t="b">
        <v>0</v>
      </c>
      <c r="X33" s="240" t="b">
        <v>0</v>
      </c>
      <c r="Y33" s="240" t="b">
        <v>0</v>
      </c>
      <c r="Z33" s="240" t="b">
        <v>1</v>
      </c>
      <c r="AA33" s="240" t="b">
        <v>0</v>
      </c>
      <c r="AB33" s="240" t="b">
        <v>0</v>
      </c>
      <c r="AC33" s="240" t="b">
        <v>0</v>
      </c>
      <c r="AD33" s="240" t="b">
        <v>0</v>
      </c>
      <c r="AE33" s="240" t="b">
        <v>1</v>
      </c>
      <c r="AF33" s="241" t="b">
        <v>0</v>
      </c>
      <c r="AG33" s="240" t="b">
        <v>0</v>
      </c>
      <c r="AH33" s="240" t="b">
        <v>1</v>
      </c>
      <c r="AI33" s="240" t="b">
        <v>1</v>
      </c>
      <c r="AJ33" s="240" t="b">
        <v>1</v>
      </c>
      <c r="AK33" s="240" t="b">
        <v>0</v>
      </c>
      <c r="AL33" s="240" t="b">
        <v>0</v>
      </c>
      <c r="AM33" s="240" t="b">
        <v>0</v>
      </c>
      <c r="AN33" s="240" t="b">
        <v>0</v>
      </c>
      <c r="AO33" s="240" t="b">
        <v>0</v>
      </c>
      <c r="AP33" s="240" t="b">
        <v>0</v>
      </c>
      <c r="AQ33" s="240" t="b">
        <v>0</v>
      </c>
      <c r="AR33" s="240" t="b">
        <v>0</v>
      </c>
      <c r="AS33" s="240" t="b">
        <v>0</v>
      </c>
      <c r="AT33" s="240" t="b">
        <v>0</v>
      </c>
      <c r="AU33" s="240" t="b">
        <v>0</v>
      </c>
      <c r="AV33" s="240" t="b">
        <v>0</v>
      </c>
      <c r="AW33" s="240" t="b">
        <v>0</v>
      </c>
      <c r="AX33" s="240" t="b">
        <v>0</v>
      </c>
      <c r="AY33" s="240" t="b">
        <v>0</v>
      </c>
      <c r="AZ33" s="240" t="b">
        <v>0</v>
      </c>
      <c r="BA33" s="240" t="b">
        <v>0</v>
      </c>
      <c r="BB33" s="240" t="b">
        <v>0</v>
      </c>
      <c r="BC33" s="240" t="b">
        <v>0</v>
      </c>
      <c r="BD33" s="240" t="b">
        <v>0</v>
      </c>
      <c r="BE33" s="240" t="b">
        <v>0</v>
      </c>
      <c r="BF33" s="240" t="b">
        <v>0</v>
      </c>
      <c r="BG33" s="240" t="b">
        <v>0</v>
      </c>
      <c r="BH33" s="241" t="b">
        <v>1</v>
      </c>
      <c r="BI33" s="240" t="b">
        <v>0</v>
      </c>
      <c r="BJ33" s="240" t="b">
        <v>0</v>
      </c>
      <c r="BK33" s="240" t="b">
        <v>0</v>
      </c>
      <c r="BL33" s="240" t="b">
        <v>0</v>
      </c>
      <c r="BM33" s="240" t="b">
        <v>0</v>
      </c>
      <c r="BN33" s="240" t="b">
        <v>0</v>
      </c>
      <c r="BO33" s="240" t="b">
        <v>0</v>
      </c>
      <c r="BP33" s="240" t="b">
        <v>0</v>
      </c>
      <c r="BQ33" s="240" t="b">
        <v>0</v>
      </c>
      <c r="BR33" s="240" t="b">
        <v>0</v>
      </c>
      <c r="BS33" s="240" t="b">
        <v>0</v>
      </c>
      <c r="BT33" s="240" t="b">
        <v>0</v>
      </c>
      <c r="BU33" s="240" t="b">
        <v>0</v>
      </c>
      <c r="BV33" s="240" t="b">
        <v>0</v>
      </c>
      <c r="BW33" s="240" t="b">
        <v>0</v>
      </c>
      <c r="BX33" s="240" t="b">
        <v>0</v>
      </c>
      <c r="BY33" s="240" t="b">
        <v>0</v>
      </c>
      <c r="BZ33" s="240" t="b">
        <v>0</v>
      </c>
      <c r="CA33" s="240" t="b">
        <v>0</v>
      </c>
      <c r="CB33" s="240" t="b">
        <v>0</v>
      </c>
      <c r="CC33" s="240" t="b">
        <v>0</v>
      </c>
      <c r="CD33" s="240" t="b">
        <v>0</v>
      </c>
      <c r="CE33" s="240" t="b">
        <v>0</v>
      </c>
      <c r="CF33" s="240" t="b">
        <v>0</v>
      </c>
      <c r="CG33" s="240" t="b">
        <v>0</v>
      </c>
      <c r="CH33" s="240" t="b">
        <v>0</v>
      </c>
      <c r="CI33" s="240" t="b">
        <v>0</v>
      </c>
      <c r="CJ33" s="240" t="b">
        <v>0</v>
      </c>
      <c r="CK33" s="240" t="b">
        <v>0</v>
      </c>
      <c r="CL33" s="240" t="b">
        <v>0</v>
      </c>
      <c r="CM33" s="241" t="b">
        <v>0</v>
      </c>
      <c r="CN33" s="240" t="b">
        <v>0</v>
      </c>
      <c r="CO33" s="240" t="b">
        <v>0</v>
      </c>
      <c r="CP33" s="240" t="b">
        <v>0</v>
      </c>
      <c r="CQ33" s="240" t="b">
        <v>0</v>
      </c>
      <c r="CR33" s="240" t="b">
        <v>0</v>
      </c>
      <c r="CS33" s="240" t="b">
        <v>0</v>
      </c>
      <c r="CT33" s="240" t="b">
        <v>0</v>
      </c>
      <c r="CU33" s="240" t="b">
        <v>0</v>
      </c>
      <c r="CV33" s="240" t="b">
        <v>0</v>
      </c>
      <c r="CW33" s="240" t="b">
        <v>0</v>
      </c>
      <c r="CX33" s="240" t="b">
        <v>0</v>
      </c>
      <c r="CY33" s="240" t="b">
        <v>0</v>
      </c>
      <c r="CZ33" s="240" t="b">
        <v>0</v>
      </c>
      <c r="DA33" s="240" t="b">
        <v>0</v>
      </c>
      <c r="DB33" s="240" t="b">
        <v>0</v>
      </c>
      <c r="DC33" s="240" t="b">
        <v>0</v>
      </c>
      <c r="DD33" s="240" t="b">
        <v>0</v>
      </c>
      <c r="DE33" s="240" t="b">
        <v>0</v>
      </c>
      <c r="DF33" s="240" t="b">
        <v>0</v>
      </c>
      <c r="DG33" s="240" t="b">
        <v>0</v>
      </c>
      <c r="DH33" s="240" t="b">
        <v>0</v>
      </c>
      <c r="DI33" s="240" t="b">
        <v>0</v>
      </c>
      <c r="DJ33" s="240" t="b">
        <v>0</v>
      </c>
      <c r="DK33" s="240" t="b">
        <v>0</v>
      </c>
      <c r="DL33" s="240" t="b">
        <v>0</v>
      </c>
      <c r="DM33" s="240" t="b">
        <v>0</v>
      </c>
      <c r="DN33" s="240" t="b">
        <v>0</v>
      </c>
      <c r="DO33" s="240" t="b">
        <v>0</v>
      </c>
      <c r="DP33" s="240" t="b">
        <v>0</v>
      </c>
      <c r="DQ33" s="241" t="b">
        <v>0</v>
      </c>
      <c r="DR33" s="240" t="b">
        <v>0</v>
      </c>
      <c r="DS33" s="240" t="b">
        <v>0</v>
      </c>
      <c r="DT33" s="240" t="b">
        <v>0</v>
      </c>
      <c r="DU33" s="240" t="b">
        <v>0</v>
      </c>
      <c r="DV33" s="240" t="b">
        <v>0</v>
      </c>
      <c r="DW33" s="240" t="b">
        <v>0</v>
      </c>
      <c r="DX33" s="240" t="b">
        <v>1</v>
      </c>
      <c r="DY33" s="240" t="b">
        <v>0</v>
      </c>
      <c r="DZ33" s="240" t="b">
        <v>0</v>
      </c>
      <c r="EA33" s="240" t="b">
        <v>0</v>
      </c>
      <c r="EB33" s="240" t="b">
        <v>0</v>
      </c>
      <c r="EC33" s="353" t="b">
        <v>0</v>
      </c>
      <c r="ED33" s="353" t="b">
        <v>0</v>
      </c>
      <c r="EE33" s="353" t="b">
        <v>0</v>
      </c>
      <c r="EF33" s="353" t="b">
        <v>0</v>
      </c>
      <c r="EG33" s="353" t="b">
        <v>0</v>
      </c>
      <c r="EH33" s="353" t="b">
        <v>0</v>
      </c>
      <c r="EI33" s="353" t="b">
        <v>0</v>
      </c>
      <c r="EJ33" s="353" t="b">
        <v>0</v>
      </c>
      <c r="EK33" s="353" t="b">
        <v>0</v>
      </c>
      <c r="EL33" s="353" t="b">
        <v>0</v>
      </c>
      <c r="EM33" s="353" t="b">
        <v>0</v>
      </c>
      <c r="EN33" s="353" t="b">
        <v>0</v>
      </c>
      <c r="EO33" s="353" t="b">
        <v>0</v>
      </c>
      <c r="EP33" s="353" t="b">
        <v>0</v>
      </c>
      <c r="EQ33" s="353" t="b">
        <v>0</v>
      </c>
      <c r="ER33" s="353" t="b">
        <v>0</v>
      </c>
      <c r="ES33" s="353" t="b">
        <v>0</v>
      </c>
      <c r="ET33" s="353" t="b">
        <v>0</v>
      </c>
      <c r="EU33" s="353" t="b">
        <v>0</v>
      </c>
      <c r="EV33" s="354" t="b">
        <v>0</v>
      </c>
      <c r="EW33" s="240" t="b">
        <v>0</v>
      </c>
      <c r="EX33" s="240" t="b">
        <v>0</v>
      </c>
      <c r="EY33" s="240" t="b">
        <v>0</v>
      </c>
      <c r="EZ33" s="240" t="b">
        <v>0</v>
      </c>
      <c r="FA33" s="240" t="b">
        <v>0</v>
      </c>
      <c r="FB33" s="240" t="b">
        <v>0</v>
      </c>
      <c r="FC33" s="240" t="b">
        <v>0</v>
      </c>
      <c r="FD33" s="240" t="b">
        <v>0</v>
      </c>
      <c r="FE33" s="240" t="b">
        <v>0</v>
      </c>
      <c r="FF33" s="240" t="b">
        <v>0</v>
      </c>
      <c r="FG33" s="240" t="b">
        <v>0</v>
      </c>
      <c r="FH33" s="240" t="b">
        <v>0</v>
      </c>
      <c r="FI33" s="240" t="b">
        <v>0</v>
      </c>
      <c r="FJ33" s="240" t="b">
        <v>0</v>
      </c>
      <c r="FK33" s="240" t="b">
        <v>0</v>
      </c>
      <c r="FL33" s="240" t="b">
        <v>0</v>
      </c>
      <c r="FM33" s="240" t="b">
        <v>0</v>
      </c>
      <c r="FN33" s="240" t="b">
        <v>0</v>
      </c>
      <c r="FO33" s="240" t="b">
        <v>0</v>
      </c>
      <c r="FP33" s="240" t="b">
        <v>0</v>
      </c>
      <c r="FQ33" s="240" t="b">
        <v>0</v>
      </c>
      <c r="FR33" s="240" t="b">
        <v>0</v>
      </c>
      <c r="FS33" s="240" t="b">
        <v>0</v>
      </c>
      <c r="FT33" s="240" t="b">
        <v>0</v>
      </c>
      <c r="FU33" s="240" t="b">
        <v>0</v>
      </c>
      <c r="FV33" s="240" t="b">
        <v>0</v>
      </c>
      <c r="FW33" s="240" t="b">
        <v>0</v>
      </c>
      <c r="FX33" s="240" t="b">
        <v>0</v>
      </c>
      <c r="FY33" s="240" t="b">
        <v>0</v>
      </c>
      <c r="FZ33" s="241" t="b">
        <v>0</v>
      </c>
      <c r="GA33" s="240" t="b">
        <v>0</v>
      </c>
      <c r="GB33" s="240" t="b">
        <v>0</v>
      </c>
      <c r="GC33" s="240" t="b">
        <v>0</v>
      </c>
      <c r="GD33" s="240" t="b">
        <v>0</v>
      </c>
      <c r="GE33" s="240" t="b">
        <v>0</v>
      </c>
      <c r="GF33" s="240" t="b">
        <v>0</v>
      </c>
      <c r="GG33" s="240" t="b">
        <v>0</v>
      </c>
      <c r="GH33" s="240" t="b">
        <v>0</v>
      </c>
      <c r="GI33" s="240" t="b">
        <v>0</v>
      </c>
      <c r="GJ33" s="240" t="b">
        <v>0</v>
      </c>
      <c r="GK33" s="240" t="b">
        <v>0</v>
      </c>
      <c r="GL33" s="240" t="b">
        <v>0</v>
      </c>
      <c r="GM33" s="240" t="b">
        <v>0</v>
      </c>
      <c r="GN33" s="240" t="b">
        <v>0</v>
      </c>
      <c r="GO33" s="240" t="b">
        <v>0</v>
      </c>
      <c r="GP33" s="240" t="b">
        <v>0</v>
      </c>
      <c r="GQ33" s="240" t="b">
        <v>0</v>
      </c>
      <c r="GR33" s="240" t="b">
        <v>0</v>
      </c>
      <c r="GS33" s="240" t="b">
        <v>0</v>
      </c>
      <c r="GT33" s="240" t="b">
        <v>0</v>
      </c>
      <c r="GU33" s="240" t="b">
        <v>0</v>
      </c>
      <c r="GV33" s="240" t="b">
        <v>0</v>
      </c>
      <c r="GW33" s="240" t="b">
        <v>0</v>
      </c>
      <c r="GX33" s="240" t="b">
        <v>0</v>
      </c>
      <c r="GY33" s="240" t="b">
        <v>0</v>
      </c>
      <c r="GZ33" s="240" t="b">
        <v>0</v>
      </c>
      <c r="HA33" s="240" t="b">
        <v>0</v>
      </c>
      <c r="HB33" s="240" t="b">
        <v>0</v>
      </c>
      <c r="HC33" s="240" t="b">
        <v>0</v>
      </c>
      <c r="HD33" s="240" t="b">
        <v>0</v>
      </c>
      <c r="HE33" s="241" t="b">
        <v>0</v>
      </c>
      <c r="HF33" s="240" t="b">
        <v>0</v>
      </c>
      <c r="HG33" s="240" t="b">
        <v>0</v>
      </c>
      <c r="HH33" s="240" t="b">
        <v>0</v>
      </c>
      <c r="HI33" s="240" t="b">
        <v>0</v>
      </c>
      <c r="HJ33" s="240" t="b">
        <v>0</v>
      </c>
      <c r="HK33" s="240" t="b">
        <v>0</v>
      </c>
      <c r="HL33" s="240" t="b">
        <v>0</v>
      </c>
      <c r="HM33" s="240" t="b">
        <v>0</v>
      </c>
      <c r="HN33" s="240" t="b">
        <v>0</v>
      </c>
      <c r="HO33" s="240" t="b">
        <v>0</v>
      </c>
      <c r="HP33" s="240" t="b">
        <v>0</v>
      </c>
      <c r="HQ33" s="240" t="b">
        <v>0</v>
      </c>
      <c r="HR33" s="240" t="b">
        <v>0</v>
      </c>
      <c r="HS33" s="240" t="b">
        <v>0</v>
      </c>
      <c r="HT33" s="240" t="b">
        <v>0</v>
      </c>
      <c r="HU33" s="240" t="b">
        <v>0</v>
      </c>
      <c r="HV33" s="240" t="b">
        <v>0</v>
      </c>
      <c r="HW33" s="240" t="b">
        <v>0</v>
      </c>
      <c r="HX33" s="240" t="b">
        <v>0</v>
      </c>
      <c r="HY33" s="240" t="b">
        <v>0</v>
      </c>
      <c r="HZ33" s="240" t="b">
        <v>0</v>
      </c>
      <c r="IA33" s="240" t="b">
        <v>0</v>
      </c>
      <c r="IB33" s="240" t="b">
        <v>0</v>
      </c>
      <c r="IC33" s="240" t="b">
        <v>0</v>
      </c>
      <c r="ID33" s="240" t="b">
        <v>0</v>
      </c>
      <c r="IE33" s="240" t="b">
        <v>0</v>
      </c>
      <c r="IF33" s="240" t="b">
        <v>0</v>
      </c>
      <c r="IG33" s="240" t="b">
        <v>0</v>
      </c>
      <c r="IH33" s="240" t="b">
        <v>0</v>
      </c>
      <c r="II33" s="240" t="b">
        <v>0</v>
      </c>
      <c r="IJ33" s="241" t="b">
        <v>0</v>
      </c>
      <c r="IK33" s="240" t="b">
        <v>0</v>
      </c>
      <c r="IL33" s="240" t="b">
        <v>0</v>
      </c>
      <c r="IM33" s="240" t="b">
        <v>0</v>
      </c>
      <c r="IN33" s="240" t="b">
        <v>0</v>
      </c>
      <c r="IO33" s="240" t="b">
        <v>0</v>
      </c>
      <c r="IP33" s="240" t="b">
        <v>0</v>
      </c>
      <c r="IQ33" s="240" t="b">
        <v>0</v>
      </c>
      <c r="IR33" s="240" t="b">
        <v>0</v>
      </c>
      <c r="IS33" s="240" t="b">
        <v>0</v>
      </c>
      <c r="IT33" s="240" t="b">
        <v>0</v>
      </c>
      <c r="IU33" s="240" t="b">
        <v>0</v>
      </c>
      <c r="IV33" s="240" t="b">
        <v>0</v>
      </c>
      <c r="IW33" s="240" t="b">
        <v>0</v>
      </c>
      <c r="IX33" s="240" t="b">
        <v>0</v>
      </c>
      <c r="IY33" s="240" t="b">
        <v>0</v>
      </c>
      <c r="IZ33" s="240" t="b">
        <v>0</v>
      </c>
      <c r="JA33" s="240" t="b">
        <v>0</v>
      </c>
      <c r="JB33" s="240" t="b">
        <v>0</v>
      </c>
      <c r="JC33" s="240" t="b">
        <v>0</v>
      </c>
      <c r="JD33" s="240" t="b">
        <v>0</v>
      </c>
      <c r="JE33" s="240" t="b">
        <v>0</v>
      </c>
      <c r="JF33" s="240" t="b">
        <v>0</v>
      </c>
      <c r="JG33" s="240" t="b">
        <v>0</v>
      </c>
      <c r="JH33" s="240" t="b">
        <v>0</v>
      </c>
      <c r="JI33" s="240" t="b">
        <v>0</v>
      </c>
      <c r="JJ33" s="240" t="b">
        <v>0</v>
      </c>
      <c r="JK33" s="240" t="b">
        <v>0</v>
      </c>
      <c r="JL33" s="240" t="b">
        <v>0</v>
      </c>
      <c r="JM33" s="240" t="b">
        <v>0</v>
      </c>
      <c r="JN33" s="241" t="b">
        <v>0</v>
      </c>
      <c r="JO33" s="240" t="b">
        <v>0</v>
      </c>
      <c r="JP33" s="240" t="b">
        <v>0</v>
      </c>
      <c r="JQ33" s="240" t="b">
        <v>0</v>
      </c>
      <c r="JR33" s="240" t="b">
        <v>0</v>
      </c>
      <c r="JS33" s="240" t="b">
        <v>0</v>
      </c>
      <c r="JT33" s="240" t="b">
        <v>0</v>
      </c>
      <c r="JU33" s="240" t="b">
        <v>0</v>
      </c>
      <c r="JV33" s="240" t="b">
        <v>0</v>
      </c>
      <c r="JW33" s="240" t="b">
        <v>0</v>
      </c>
      <c r="JX33" s="240" t="b">
        <v>0</v>
      </c>
      <c r="JY33" s="240" t="b">
        <v>0</v>
      </c>
      <c r="JZ33" s="240" t="b">
        <v>0</v>
      </c>
      <c r="KA33" s="240" t="b">
        <v>0</v>
      </c>
      <c r="KB33" s="240" t="b">
        <v>0</v>
      </c>
      <c r="KC33" s="240" t="b">
        <v>0</v>
      </c>
      <c r="KD33" s="240" t="b">
        <v>0</v>
      </c>
      <c r="KE33" s="240" t="b">
        <v>0</v>
      </c>
      <c r="KF33" s="240" t="b">
        <v>0</v>
      </c>
      <c r="KG33" s="240" t="b">
        <v>0</v>
      </c>
      <c r="KH33" s="240" t="b">
        <v>0</v>
      </c>
      <c r="KI33" s="240" t="b">
        <v>0</v>
      </c>
      <c r="KJ33" s="240" t="b">
        <v>0</v>
      </c>
      <c r="KK33" s="240" t="b">
        <v>0</v>
      </c>
      <c r="KL33" s="240" t="b">
        <v>0</v>
      </c>
      <c r="KM33" s="240" t="b">
        <v>0</v>
      </c>
      <c r="KN33" s="240" t="b">
        <v>0</v>
      </c>
      <c r="KO33" s="240" t="b">
        <v>0</v>
      </c>
      <c r="KP33" s="240" t="b">
        <v>0</v>
      </c>
      <c r="KQ33" s="240" t="b">
        <v>0</v>
      </c>
      <c r="KR33" s="240" t="b">
        <v>0</v>
      </c>
      <c r="KS33" s="241" t="b">
        <v>0</v>
      </c>
      <c r="KT33" s="240" t="b">
        <v>0</v>
      </c>
      <c r="KU33" s="240" t="b">
        <v>0</v>
      </c>
      <c r="KV33" s="240" t="b">
        <v>0</v>
      </c>
      <c r="KW33" s="240" t="b">
        <v>0</v>
      </c>
      <c r="KX33" s="240" t="b">
        <v>0</v>
      </c>
      <c r="KY33" s="240" t="b">
        <v>0</v>
      </c>
      <c r="KZ33" s="240" t="b">
        <v>0</v>
      </c>
      <c r="LA33" s="240" t="b">
        <v>0</v>
      </c>
      <c r="LB33" s="240" t="b">
        <v>0</v>
      </c>
      <c r="LC33" s="240" t="b">
        <v>0</v>
      </c>
      <c r="LD33" s="240" t="b">
        <v>0</v>
      </c>
      <c r="LE33" s="240" t="b">
        <v>0</v>
      </c>
      <c r="LF33" s="240" t="b">
        <v>0</v>
      </c>
      <c r="LG33" s="240" t="b">
        <v>0</v>
      </c>
      <c r="LH33" s="240" t="b">
        <v>0</v>
      </c>
      <c r="LI33" s="240" t="b">
        <v>0</v>
      </c>
      <c r="LJ33" s="240" t="b">
        <v>0</v>
      </c>
      <c r="LK33" s="240" t="b">
        <v>0</v>
      </c>
      <c r="LL33" s="240" t="b">
        <v>0</v>
      </c>
      <c r="LM33" s="240" t="b">
        <v>0</v>
      </c>
      <c r="LN33" s="240" t="b">
        <v>0</v>
      </c>
      <c r="LO33" s="240" t="b">
        <v>0</v>
      </c>
      <c r="LP33" s="240" t="b">
        <v>0</v>
      </c>
      <c r="LQ33" s="240" t="b">
        <v>0</v>
      </c>
      <c r="LR33" s="240" t="b">
        <v>0</v>
      </c>
      <c r="LS33" s="240" t="b">
        <v>0</v>
      </c>
      <c r="LT33" s="240" t="b">
        <v>0</v>
      </c>
      <c r="LU33" s="240" t="b">
        <v>0</v>
      </c>
      <c r="LV33" s="240" t="b">
        <v>0</v>
      </c>
      <c r="LW33" s="241" t="b">
        <v>0</v>
      </c>
      <c r="LX33" s="240" t="b">
        <v>0</v>
      </c>
      <c r="LY33" s="240" t="b">
        <v>0</v>
      </c>
      <c r="LZ33" s="240" t="b">
        <v>0</v>
      </c>
      <c r="MA33" s="240" t="b">
        <v>0</v>
      </c>
      <c r="MB33" s="240" t="b">
        <v>0</v>
      </c>
      <c r="MC33" s="240" t="b">
        <v>0</v>
      </c>
      <c r="MD33" s="240" t="b">
        <v>0</v>
      </c>
      <c r="ME33" s="240" t="b">
        <v>0</v>
      </c>
      <c r="MF33" s="240" t="b">
        <v>0</v>
      </c>
      <c r="MG33" s="240" t="b">
        <v>0</v>
      </c>
      <c r="MH33" s="240" t="b">
        <v>0</v>
      </c>
      <c r="MI33" s="240" t="b">
        <v>0</v>
      </c>
      <c r="MJ33" s="240" t="b">
        <v>0</v>
      </c>
      <c r="MK33" s="240" t="b">
        <v>0</v>
      </c>
      <c r="ML33" s="240" t="b">
        <v>0</v>
      </c>
      <c r="MM33" s="240" t="b">
        <v>0</v>
      </c>
      <c r="MN33" s="240" t="b">
        <v>0</v>
      </c>
      <c r="MO33" s="240" t="b">
        <v>0</v>
      </c>
      <c r="MP33" s="240" t="b">
        <v>0</v>
      </c>
      <c r="MQ33" s="240" t="b">
        <v>0</v>
      </c>
      <c r="MR33" s="240" t="b">
        <v>0</v>
      </c>
      <c r="MS33" s="240" t="b">
        <v>0</v>
      </c>
      <c r="MT33" s="240" t="b">
        <v>0</v>
      </c>
      <c r="MU33" s="240" t="b">
        <v>0</v>
      </c>
      <c r="MV33" s="240" t="b">
        <v>0</v>
      </c>
      <c r="MW33" s="240" t="b">
        <v>0</v>
      </c>
      <c r="MX33" s="240" t="b">
        <v>0</v>
      </c>
      <c r="MY33" s="240" t="b">
        <v>0</v>
      </c>
      <c r="MZ33" s="240" t="b">
        <v>0</v>
      </c>
      <c r="NA33" s="240" t="b">
        <v>0</v>
      </c>
      <c r="NB33" s="241" t="b">
        <v>0</v>
      </c>
    </row>
    <row r="34" spans="1:366" s="233" customFormat="1" x14ac:dyDescent="0.25">
      <c r="A34" s="272" t="s">
        <v>232</v>
      </c>
      <c r="B34" s="240" t="b">
        <v>0</v>
      </c>
      <c r="C34" s="240" t="b">
        <v>0</v>
      </c>
      <c r="D34" s="240" t="b">
        <v>0</v>
      </c>
      <c r="E34" s="240" t="b">
        <v>0</v>
      </c>
      <c r="F34" s="240" t="b">
        <v>0</v>
      </c>
      <c r="G34" s="240" t="b">
        <v>0</v>
      </c>
      <c r="H34" s="240" t="b">
        <v>0</v>
      </c>
      <c r="I34" s="240" t="b">
        <v>0</v>
      </c>
      <c r="J34" s="240" t="b">
        <v>0</v>
      </c>
      <c r="K34" s="240" t="b">
        <v>0</v>
      </c>
      <c r="L34" s="240" t="b">
        <v>0</v>
      </c>
      <c r="M34" s="240" t="b">
        <v>0</v>
      </c>
      <c r="N34" s="240" t="b">
        <v>0</v>
      </c>
      <c r="O34" s="240" t="b">
        <v>0</v>
      </c>
      <c r="P34" s="240" t="b">
        <v>0</v>
      </c>
      <c r="Q34" s="240" t="b">
        <v>0</v>
      </c>
      <c r="R34" s="240" t="b">
        <v>0</v>
      </c>
      <c r="S34" s="240" t="b">
        <v>0</v>
      </c>
      <c r="T34" s="240" t="b">
        <v>0</v>
      </c>
      <c r="U34" s="240" t="b">
        <v>0</v>
      </c>
      <c r="V34" s="240" t="b">
        <v>1</v>
      </c>
      <c r="W34" s="240" t="b">
        <v>0</v>
      </c>
      <c r="X34" s="240" t="b">
        <v>0</v>
      </c>
      <c r="Y34" s="240" t="b">
        <v>0</v>
      </c>
      <c r="Z34" s="240" t="b">
        <v>0</v>
      </c>
      <c r="AA34" s="240" t="b">
        <v>0</v>
      </c>
      <c r="AB34" s="240" t="b">
        <v>0</v>
      </c>
      <c r="AC34" s="240" t="b">
        <v>0</v>
      </c>
      <c r="AD34" s="240" t="b">
        <v>0</v>
      </c>
      <c r="AE34" s="240" t="b">
        <v>1</v>
      </c>
      <c r="AF34" s="241" t="b">
        <v>1</v>
      </c>
      <c r="AG34" s="240" t="b">
        <v>0</v>
      </c>
      <c r="AH34" s="240" t="b">
        <v>1</v>
      </c>
      <c r="AI34" s="240" t="b">
        <v>1</v>
      </c>
      <c r="AJ34" s="240" t="b">
        <v>1</v>
      </c>
      <c r="AK34" s="240" t="b">
        <v>0</v>
      </c>
      <c r="AL34" s="240" t="b">
        <v>0</v>
      </c>
      <c r="AM34" s="240" t="b">
        <v>0</v>
      </c>
      <c r="AN34" s="240" t="b">
        <v>0</v>
      </c>
      <c r="AO34" s="240" t="b">
        <v>0</v>
      </c>
      <c r="AP34" s="240" t="b">
        <v>0</v>
      </c>
      <c r="AQ34" s="240" t="b">
        <v>0</v>
      </c>
      <c r="AR34" s="240" t="b">
        <v>0</v>
      </c>
      <c r="AS34" s="240" t="b">
        <v>0</v>
      </c>
      <c r="AT34" s="240" t="b">
        <v>0</v>
      </c>
      <c r="AU34" s="240" t="b">
        <v>0</v>
      </c>
      <c r="AV34" s="240" t="b">
        <v>0</v>
      </c>
      <c r="AW34" s="240" t="b">
        <v>0</v>
      </c>
      <c r="AX34" s="240" t="b">
        <v>0</v>
      </c>
      <c r="AY34" s="240" t="b">
        <v>0</v>
      </c>
      <c r="AZ34" s="240" t="b">
        <v>0</v>
      </c>
      <c r="BA34" s="240" t="b">
        <v>0</v>
      </c>
      <c r="BB34" s="240" t="b">
        <v>0</v>
      </c>
      <c r="BC34" s="240" t="b">
        <v>0</v>
      </c>
      <c r="BD34" s="240" t="b">
        <v>0</v>
      </c>
      <c r="BE34" s="240" t="b">
        <v>0</v>
      </c>
      <c r="BF34" s="240" t="b">
        <v>0</v>
      </c>
      <c r="BG34" s="240" t="b">
        <v>0</v>
      </c>
      <c r="BH34" s="241" t="b">
        <v>1</v>
      </c>
      <c r="BI34" s="240" t="b">
        <v>0</v>
      </c>
      <c r="BJ34" s="240" t="b">
        <v>0</v>
      </c>
      <c r="BK34" s="240" t="b">
        <v>0</v>
      </c>
      <c r="BL34" s="240" t="b">
        <v>0</v>
      </c>
      <c r="BM34" s="240" t="b">
        <v>0</v>
      </c>
      <c r="BN34" s="240" t="b">
        <v>0</v>
      </c>
      <c r="BO34" s="240" t="b">
        <v>0</v>
      </c>
      <c r="BP34" s="240" t="b">
        <v>0</v>
      </c>
      <c r="BQ34" s="240" t="b">
        <v>0</v>
      </c>
      <c r="BR34" s="240" t="b">
        <v>0</v>
      </c>
      <c r="BS34" s="240" t="b">
        <v>0</v>
      </c>
      <c r="BT34" s="240" t="b">
        <v>0</v>
      </c>
      <c r="BU34" s="240" t="b">
        <v>0</v>
      </c>
      <c r="BV34" s="240" t="b">
        <v>0</v>
      </c>
      <c r="BW34" s="240" t="b">
        <v>0</v>
      </c>
      <c r="BX34" s="240" t="b">
        <v>0</v>
      </c>
      <c r="BY34" s="240" t="b">
        <v>0</v>
      </c>
      <c r="BZ34" s="240" t="b">
        <v>0</v>
      </c>
      <c r="CA34" s="240" t="b">
        <v>0</v>
      </c>
      <c r="CB34" s="240" t="b">
        <v>0</v>
      </c>
      <c r="CC34" s="240" t="b">
        <v>0</v>
      </c>
      <c r="CD34" s="240" t="b">
        <v>0</v>
      </c>
      <c r="CE34" s="240" t="b">
        <v>0</v>
      </c>
      <c r="CF34" s="240" t="b">
        <v>0</v>
      </c>
      <c r="CG34" s="240" t="b">
        <v>0</v>
      </c>
      <c r="CH34" s="240" t="b">
        <v>0</v>
      </c>
      <c r="CI34" s="240" t="b">
        <v>0</v>
      </c>
      <c r="CJ34" s="240" t="b">
        <v>0</v>
      </c>
      <c r="CK34" s="240" t="b">
        <v>0</v>
      </c>
      <c r="CL34" s="240" t="b">
        <v>0</v>
      </c>
      <c r="CM34" s="241" t="b">
        <v>0</v>
      </c>
      <c r="CN34" s="240" t="b">
        <v>0</v>
      </c>
      <c r="CO34" s="240" t="b">
        <v>0</v>
      </c>
      <c r="CP34" s="240" t="b">
        <v>0</v>
      </c>
      <c r="CQ34" s="240" t="b">
        <v>0</v>
      </c>
      <c r="CR34" s="240" t="b">
        <v>1</v>
      </c>
      <c r="CS34" s="240" t="b">
        <v>0</v>
      </c>
      <c r="CT34" s="240" t="b">
        <v>0</v>
      </c>
      <c r="CU34" s="240" t="b">
        <v>0</v>
      </c>
      <c r="CV34" s="240" t="b">
        <v>0</v>
      </c>
      <c r="CW34" s="240" t="b">
        <v>0</v>
      </c>
      <c r="CX34" s="240" t="b">
        <v>0</v>
      </c>
      <c r="CY34" s="240" t="b">
        <v>0</v>
      </c>
      <c r="CZ34" s="240" t="b">
        <v>0</v>
      </c>
      <c r="DA34" s="240" t="b">
        <v>0</v>
      </c>
      <c r="DB34" s="240" t="b">
        <v>0</v>
      </c>
      <c r="DC34" s="240" t="b">
        <v>0</v>
      </c>
      <c r="DD34" s="240" t="b">
        <v>0</v>
      </c>
      <c r="DE34" s="240" t="b">
        <v>0</v>
      </c>
      <c r="DF34" s="240" t="b">
        <v>0</v>
      </c>
      <c r="DG34" s="240" t="b">
        <v>0</v>
      </c>
      <c r="DH34" s="240" t="b">
        <v>0</v>
      </c>
      <c r="DI34" s="240" t="b">
        <v>0</v>
      </c>
      <c r="DJ34" s="240" t="b">
        <v>0</v>
      </c>
      <c r="DK34" s="240" t="b">
        <v>0</v>
      </c>
      <c r="DL34" s="240" t="b">
        <v>0</v>
      </c>
      <c r="DM34" s="240" t="b">
        <v>0</v>
      </c>
      <c r="DN34" s="240" t="b">
        <v>0</v>
      </c>
      <c r="DO34" s="240" t="b">
        <v>0</v>
      </c>
      <c r="DP34" s="240" t="b">
        <v>0</v>
      </c>
      <c r="DQ34" s="241" t="b">
        <v>0</v>
      </c>
      <c r="DR34" s="240" t="b">
        <v>0</v>
      </c>
      <c r="DS34" s="240" t="b">
        <v>0</v>
      </c>
      <c r="DT34" s="240" t="b">
        <v>0</v>
      </c>
      <c r="DU34" s="240" t="b">
        <v>0</v>
      </c>
      <c r="DV34" s="240" t="b">
        <v>0</v>
      </c>
      <c r="DW34" s="240" t="b">
        <v>0</v>
      </c>
      <c r="DX34" s="240" t="b">
        <v>0</v>
      </c>
      <c r="DY34" s="240" t="b">
        <v>0</v>
      </c>
      <c r="DZ34" s="240" t="b">
        <v>0</v>
      </c>
      <c r="EA34" s="240" t="b">
        <v>0</v>
      </c>
      <c r="EB34" s="240" t="b">
        <v>0</v>
      </c>
      <c r="EC34" s="353" t="b">
        <v>0</v>
      </c>
      <c r="ED34" s="353" t="b">
        <v>0</v>
      </c>
      <c r="EE34" s="353" t="b">
        <v>0</v>
      </c>
      <c r="EF34" s="353" t="b">
        <v>0</v>
      </c>
      <c r="EG34" s="353" t="b">
        <v>0</v>
      </c>
      <c r="EH34" s="353" t="b">
        <v>0</v>
      </c>
      <c r="EI34" s="353" t="b">
        <v>0</v>
      </c>
      <c r="EJ34" s="353" t="b">
        <v>0</v>
      </c>
      <c r="EK34" s="353" t="b">
        <v>0</v>
      </c>
      <c r="EL34" s="353" t="b">
        <v>0</v>
      </c>
      <c r="EM34" s="353" t="b">
        <v>0</v>
      </c>
      <c r="EN34" s="353" t="b">
        <v>0</v>
      </c>
      <c r="EO34" s="353" t="b">
        <v>0</v>
      </c>
      <c r="EP34" s="353" t="b">
        <v>0</v>
      </c>
      <c r="EQ34" s="353" t="b">
        <v>0</v>
      </c>
      <c r="ER34" s="353" t="b">
        <v>0</v>
      </c>
      <c r="ES34" s="353" t="b">
        <v>0</v>
      </c>
      <c r="ET34" s="353" t="b">
        <v>0</v>
      </c>
      <c r="EU34" s="353" t="b">
        <v>0</v>
      </c>
      <c r="EV34" s="354" t="b">
        <v>0</v>
      </c>
      <c r="EW34" s="240" t="b">
        <v>0</v>
      </c>
      <c r="EX34" s="240" t="b">
        <v>0</v>
      </c>
      <c r="EY34" s="240" t="b">
        <v>0</v>
      </c>
      <c r="EZ34" s="240" t="b">
        <v>0</v>
      </c>
      <c r="FA34" s="240" t="b">
        <v>0</v>
      </c>
      <c r="FB34" s="240" t="b">
        <v>0</v>
      </c>
      <c r="FC34" s="240" t="b">
        <v>0</v>
      </c>
      <c r="FD34" s="240" t="b">
        <v>0</v>
      </c>
      <c r="FE34" s="240" t="b">
        <v>0</v>
      </c>
      <c r="FF34" s="240" t="b">
        <v>0</v>
      </c>
      <c r="FG34" s="240" t="b">
        <v>0</v>
      </c>
      <c r="FH34" s="240" t="b">
        <v>0</v>
      </c>
      <c r="FI34" s="240" t="b">
        <v>0</v>
      </c>
      <c r="FJ34" s="240" t="b">
        <v>0</v>
      </c>
      <c r="FK34" s="240" t="b">
        <v>0</v>
      </c>
      <c r="FL34" s="240" t="b">
        <v>0</v>
      </c>
      <c r="FM34" s="240" t="b">
        <v>0</v>
      </c>
      <c r="FN34" s="240" t="b">
        <v>0</v>
      </c>
      <c r="FO34" s="240" t="b">
        <v>0</v>
      </c>
      <c r="FP34" s="240" t="b">
        <v>0</v>
      </c>
      <c r="FQ34" s="240" t="b">
        <v>0</v>
      </c>
      <c r="FR34" s="240" t="b">
        <v>0</v>
      </c>
      <c r="FS34" s="240" t="b">
        <v>0</v>
      </c>
      <c r="FT34" s="240" t="b">
        <v>0</v>
      </c>
      <c r="FU34" s="240" t="b">
        <v>0</v>
      </c>
      <c r="FV34" s="240" t="b">
        <v>0</v>
      </c>
      <c r="FW34" s="240" t="b">
        <v>0</v>
      </c>
      <c r="FX34" s="240" t="b">
        <v>0</v>
      </c>
      <c r="FY34" s="240" t="b">
        <v>0</v>
      </c>
      <c r="FZ34" s="241" t="b">
        <v>0</v>
      </c>
      <c r="GA34" s="240" t="b">
        <v>0</v>
      </c>
      <c r="GB34" s="240" t="b">
        <v>0</v>
      </c>
      <c r="GC34" s="240" t="b">
        <v>0</v>
      </c>
      <c r="GD34" s="240" t="b">
        <v>0</v>
      </c>
      <c r="GE34" s="240" t="b">
        <v>0</v>
      </c>
      <c r="GF34" s="240" t="b">
        <v>0</v>
      </c>
      <c r="GG34" s="240" t="b">
        <v>0</v>
      </c>
      <c r="GH34" s="240" t="b">
        <v>0</v>
      </c>
      <c r="GI34" s="240" t="b">
        <v>0</v>
      </c>
      <c r="GJ34" s="240" t="b">
        <v>0</v>
      </c>
      <c r="GK34" s="240" t="b">
        <v>0</v>
      </c>
      <c r="GL34" s="240" t="b">
        <v>0</v>
      </c>
      <c r="GM34" s="240" t="b">
        <v>0</v>
      </c>
      <c r="GN34" s="240" t="b">
        <v>0</v>
      </c>
      <c r="GO34" s="240" t="b">
        <v>0</v>
      </c>
      <c r="GP34" s="240" t="b">
        <v>0</v>
      </c>
      <c r="GQ34" s="240" t="b">
        <v>0</v>
      </c>
      <c r="GR34" s="240" t="b">
        <v>0</v>
      </c>
      <c r="GS34" s="240" t="b">
        <v>0</v>
      </c>
      <c r="GT34" s="240" t="b">
        <v>0</v>
      </c>
      <c r="GU34" s="240" t="b">
        <v>0</v>
      </c>
      <c r="GV34" s="240" t="b">
        <v>0</v>
      </c>
      <c r="GW34" s="240" t="b">
        <v>0</v>
      </c>
      <c r="GX34" s="240" t="b">
        <v>0</v>
      </c>
      <c r="GY34" s="240" t="b">
        <v>0</v>
      </c>
      <c r="GZ34" s="240" t="b">
        <v>0</v>
      </c>
      <c r="HA34" s="240" t="b">
        <v>0</v>
      </c>
      <c r="HB34" s="240" t="b">
        <v>0</v>
      </c>
      <c r="HC34" s="240" t="b">
        <v>0</v>
      </c>
      <c r="HD34" s="240" t="b">
        <v>0</v>
      </c>
      <c r="HE34" s="241" t="b">
        <v>0</v>
      </c>
      <c r="HF34" s="240" t="b">
        <v>0</v>
      </c>
      <c r="HG34" s="240" t="b">
        <v>0</v>
      </c>
      <c r="HH34" s="240" t="b">
        <v>0</v>
      </c>
      <c r="HI34" s="240" t="b">
        <v>0</v>
      </c>
      <c r="HJ34" s="240" t="b">
        <v>0</v>
      </c>
      <c r="HK34" s="240" t="b">
        <v>0</v>
      </c>
      <c r="HL34" s="240" t="b">
        <v>0</v>
      </c>
      <c r="HM34" s="240" t="b">
        <v>0</v>
      </c>
      <c r="HN34" s="240" t="b">
        <v>0</v>
      </c>
      <c r="HO34" s="240" t="b">
        <v>0</v>
      </c>
      <c r="HP34" s="240" t="b">
        <v>0</v>
      </c>
      <c r="HQ34" s="240" t="b">
        <v>0</v>
      </c>
      <c r="HR34" s="240" t="b">
        <v>0</v>
      </c>
      <c r="HS34" s="240" t="b">
        <v>0</v>
      </c>
      <c r="HT34" s="240" t="b">
        <v>0</v>
      </c>
      <c r="HU34" s="240" t="b">
        <v>0</v>
      </c>
      <c r="HV34" s="240" t="b">
        <v>0</v>
      </c>
      <c r="HW34" s="240" t="b">
        <v>0</v>
      </c>
      <c r="HX34" s="240" t="b">
        <v>0</v>
      </c>
      <c r="HY34" s="240" t="b">
        <v>0</v>
      </c>
      <c r="HZ34" s="240" t="b">
        <v>0</v>
      </c>
      <c r="IA34" s="240" t="b">
        <v>0</v>
      </c>
      <c r="IB34" s="240" t="b">
        <v>0</v>
      </c>
      <c r="IC34" s="240" t="b">
        <v>0</v>
      </c>
      <c r="ID34" s="240" t="b">
        <v>0</v>
      </c>
      <c r="IE34" s="240" t="b">
        <v>0</v>
      </c>
      <c r="IF34" s="240" t="b">
        <v>0</v>
      </c>
      <c r="IG34" s="240" t="b">
        <v>0</v>
      </c>
      <c r="IH34" s="240" t="b">
        <v>0</v>
      </c>
      <c r="II34" s="240" t="b">
        <v>0</v>
      </c>
      <c r="IJ34" s="241" t="b">
        <v>0</v>
      </c>
      <c r="IK34" s="240" t="b">
        <v>0</v>
      </c>
      <c r="IL34" s="240" t="b">
        <v>0</v>
      </c>
      <c r="IM34" s="240" t="b">
        <v>0</v>
      </c>
      <c r="IN34" s="240" t="b">
        <v>0</v>
      </c>
      <c r="IO34" s="240" t="b">
        <v>0</v>
      </c>
      <c r="IP34" s="240" t="b">
        <v>0</v>
      </c>
      <c r="IQ34" s="240" t="b">
        <v>0</v>
      </c>
      <c r="IR34" s="240" t="b">
        <v>0</v>
      </c>
      <c r="IS34" s="240" t="b">
        <v>0</v>
      </c>
      <c r="IT34" s="240" t="b">
        <v>0</v>
      </c>
      <c r="IU34" s="240" t="b">
        <v>0</v>
      </c>
      <c r="IV34" s="240" t="b">
        <v>0</v>
      </c>
      <c r="IW34" s="240" t="b">
        <v>0</v>
      </c>
      <c r="IX34" s="240" t="b">
        <v>0</v>
      </c>
      <c r="IY34" s="240" t="b">
        <v>0</v>
      </c>
      <c r="IZ34" s="240" t="b">
        <v>0</v>
      </c>
      <c r="JA34" s="240" t="b">
        <v>0</v>
      </c>
      <c r="JB34" s="240" t="b">
        <v>0</v>
      </c>
      <c r="JC34" s="240" t="b">
        <v>0</v>
      </c>
      <c r="JD34" s="240" t="b">
        <v>0</v>
      </c>
      <c r="JE34" s="240" t="b">
        <v>0</v>
      </c>
      <c r="JF34" s="240" t="b">
        <v>0</v>
      </c>
      <c r="JG34" s="240" t="b">
        <v>0</v>
      </c>
      <c r="JH34" s="240" t="b">
        <v>0</v>
      </c>
      <c r="JI34" s="240" t="b">
        <v>0</v>
      </c>
      <c r="JJ34" s="240" t="b">
        <v>0</v>
      </c>
      <c r="JK34" s="240" t="b">
        <v>0</v>
      </c>
      <c r="JL34" s="240" t="b">
        <v>0</v>
      </c>
      <c r="JM34" s="240" t="b">
        <v>0</v>
      </c>
      <c r="JN34" s="241" t="b">
        <v>0</v>
      </c>
      <c r="JO34" s="240" t="b">
        <v>0</v>
      </c>
      <c r="JP34" s="240" t="b">
        <v>0</v>
      </c>
      <c r="JQ34" s="240" t="b">
        <v>0</v>
      </c>
      <c r="JR34" s="240" t="b">
        <v>0</v>
      </c>
      <c r="JS34" s="240" t="b">
        <v>0</v>
      </c>
      <c r="JT34" s="240" t="b">
        <v>0</v>
      </c>
      <c r="JU34" s="240" t="b">
        <v>0</v>
      </c>
      <c r="JV34" s="240" t="b">
        <v>0</v>
      </c>
      <c r="JW34" s="240" t="b">
        <v>0</v>
      </c>
      <c r="JX34" s="240" t="b">
        <v>0</v>
      </c>
      <c r="JY34" s="240" t="b">
        <v>0</v>
      </c>
      <c r="JZ34" s="240" t="b">
        <v>0</v>
      </c>
      <c r="KA34" s="240" t="b">
        <v>0</v>
      </c>
      <c r="KB34" s="240" t="b">
        <v>0</v>
      </c>
      <c r="KC34" s="240" t="b">
        <v>0</v>
      </c>
      <c r="KD34" s="240" t="b">
        <v>0</v>
      </c>
      <c r="KE34" s="240" t="b">
        <v>0</v>
      </c>
      <c r="KF34" s="240" t="b">
        <v>0</v>
      </c>
      <c r="KG34" s="240" t="b">
        <v>0</v>
      </c>
      <c r="KH34" s="240" t="b">
        <v>0</v>
      </c>
      <c r="KI34" s="240" t="b">
        <v>0</v>
      </c>
      <c r="KJ34" s="240" t="b">
        <v>0</v>
      </c>
      <c r="KK34" s="240" t="b">
        <v>0</v>
      </c>
      <c r="KL34" s="240" t="b">
        <v>0</v>
      </c>
      <c r="KM34" s="240" t="b">
        <v>0</v>
      </c>
      <c r="KN34" s="240" t="b">
        <v>0</v>
      </c>
      <c r="KO34" s="240" t="b">
        <v>0</v>
      </c>
      <c r="KP34" s="240" t="b">
        <v>0</v>
      </c>
      <c r="KQ34" s="240" t="b">
        <v>0</v>
      </c>
      <c r="KR34" s="240" t="b">
        <v>0</v>
      </c>
      <c r="KS34" s="241" t="b">
        <v>0</v>
      </c>
      <c r="KT34" s="240" t="b">
        <v>0</v>
      </c>
      <c r="KU34" s="240" t="b">
        <v>0</v>
      </c>
      <c r="KV34" s="240" t="b">
        <v>0</v>
      </c>
      <c r="KW34" s="240" t="b">
        <v>0</v>
      </c>
      <c r="KX34" s="240" t="b">
        <v>0</v>
      </c>
      <c r="KY34" s="240" t="b">
        <v>0</v>
      </c>
      <c r="KZ34" s="240" t="b">
        <v>0</v>
      </c>
      <c r="LA34" s="240" t="b">
        <v>0</v>
      </c>
      <c r="LB34" s="240" t="b">
        <v>0</v>
      </c>
      <c r="LC34" s="240" t="b">
        <v>0</v>
      </c>
      <c r="LD34" s="240" t="b">
        <v>0</v>
      </c>
      <c r="LE34" s="240" t="b">
        <v>0</v>
      </c>
      <c r="LF34" s="240" t="b">
        <v>0</v>
      </c>
      <c r="LG34" s="240" t="b">
        <v>0</v>
      </c>
      <c r="LH34" s="240" t="b">
        <v>0</v>
      </c>
      <c r="LI34" s="240" t="b">
        <v>0</v>
      </c>
      <c r="LJ34" s="240" t="b">
        <v>0</v>
      </c>
      <c r="LK34" s="240" t="b">
        <v>0</v>
      </c>
      <c r="LL34" s="240" t="b">
        <v>0</v>
      </c>
      <c r="LM34" s="240" t="b">
        <v>0</v>
      </c>
      <c r="LN34" s="240" t="b">
        <v>0</v>
      </c>
      <c r="LO34" s="240" t="b">
        <v>0</v>
      </c>
      <c r="LP34" s="240" t="b">
        <v>0</v>
      </c>
      <c r="LQ34" s="240" t="b">
        <v>0</v>
      </c>
      <c r="LR34" s="240" t="b">
        <v>0</v>
      </c>
      <c r="LS34" s="240" t="b">
        <v>0</v>
      </c>
      <c r="LT34" s="240" t="b">
        <v>0</v>
      </c>
      <c r="LU34" s="240" t="b">
        <v>0</v>
      </c>
      <c r="LV34" s="240" t="b">
        <v>0</v>
      </c>
      <c r="LW34" s="241" t="b">
        <v>0</v>
      </c>
      <c r="LX34" s="240" t="b">
        <v>0</v>
      </c>
      <c r="LY34" s="240" t="b">
        <v>0</v>
      </c>
      <c r="LZ34" s="240" t="b">
        <v>0</v>
      </c>
      <c r="MA34" s="240" t="b">
        <v>0</v>
      </c>
      <c r="MB34" s="240" t="b">
        <v>0</v>
      </c>
      <c r="MC34" s="240" t="b">
        <v>0</v>
      </c>
      <c r="MD34" s="240" t="b">
        <v>0</v>
      </c>
      <c r="ME34" s="240" t="b">
        <v>0</v>
      </c>
      <c r="MF34" s="240" t="b">
        <v>0</v>
      </c>
      <c r="MG34" s="240" t="b">
        <v>0</v>
      </c>
      <c r="MH34" s="240" t="b">
        <v>0</v>
      </c>
      <c r="MI34" s="240" t="b">
        <v>0</v>
      </c>
      <c r="MJ34" s="240" t="b">
        <v>0</v>
      </c>
      <c r="MK34" s="240" t="b">
        <v>0</v>
      </c>
      <c r="ML34" s="240" t="b">
        <v>0</v>
      </c>
      <c r="MM34" s="240" t="b">
        <v>0</v>
      </c>
      <c r="MN34" s="240" t="b">
        <v>0</v>
      </c>
      <c r="MO34" s="240" t="b">
        <v>0</v>
      </c>
      <c r="MP34" s="240" t="b">
        <v>0</v>
      </c>
      <c r="MQ34" s="240" t="b">
        <v>0</v>
      </c>
      <c r="MR34" s="240" t="b">
        <v>0</v>
      </c>
      <c r="MS34" s="240" t="b">
        <v>0</v>
      </c>
      <c r="MT34" s="240" t="b">
        <v>0</v>
      </c>
      <c r="MU34" s="240" t="b">
        <v>0</v>
      </c>
      <c r="MV34" s="240" t="b">
        <v>0</v>
      </c>
      <c r="MW34" s="240" t="b">
        <v>0</v>
      </c>
      <c r="MX34" s="240" t="b">
        <v>0</v>
      </c>
      <c r="MY34" s="240" t="b">
        <v>0</v>
      </c>
      <c r="MZ34" s="240" t="b">
        <v>0</v>
      </c>
      <c r="NA34" s="240" t="b">
        <v>0</v>
      </c>
      <c r="NB34" s="241" t="b">
        <v>0</v>
      </c>
    </row>
    <row r="35" spans="1:366" s="254" customFormat="1" x14ac:dyDescent="0.25">
      <c r="B35" s="254">
        <v>1</v>
      </c>
      <c r="C35" s="254">
        <v>2</v>
      </c>
      <c r="D35" s="254">
        <v>3</v>
      </c>
      <c r="E35" s="256">
        <v>4</v>
      </c>
      <c r="F35" s="254">
        <v>5</v>
      </c>
      <c r="G35" s="254">
        <v>6</v>
      </c>
      <c r="H35" s="254">
        <v>7</v>
      </c>
      <c r="I35" s="254">
        <v>8</v>
      </c>
      <c r="J35" s="254">
        <v>9</v>
      </c>
      <c r="K35" s="254">
        <v>10</v>
      </c>
      <c r="L35" s="254">
        <v>11</v>
      </c>
      <c r="M35" s="254">
        <v>12</v>
      </c>
      <c r="N35" s="254">
        <v>13</v>
      </c>
      <c r="O35" s="254">
        <v>14</v>
      </c>
      <c r="P35" s="254">
        <v>15</v>
      </c>
      <c r="Q35" s="254">
        <v>16</v>
      </c>
      <c r="R35" s="254">
        <v>17</v>
      </c>
      <c r="S35" s="254">
        <v>18</v>
      </c>
      <c r="T35" s="254">
        <v>19</v>
      </c>
      <c r="U35" s="254">
        <v>20</v>
      </c>
      <c r="V35" s="254">
        <v>21</v>
      </c>
      <c r="W35" s="256">
        <v>22</v>
      </c>
      <c r="X35" s="256">
        <v>23</v>
      </c>
      <c r="Y35" s="254">
        <v>24</v>
      </c>
      <c r="Z35" s="254">
        <v>25</v>
      </c>
      <c r="AA35" s="254">
        <v>26</v>
      </c>
      <c r="AB35" s="254">
        <v>27</v>
      </c>
      <c r="AC35" s="254">
        <v>28</v>
      </c>
      <c r="AD35" s="254">
        <v>29</v>
      </c>
      <c r="AE35" s="254">
        <v>30</v>
      </c>
      <c r="AF35" s="255">
        <v>31</v>
      </c>
      <c r="AG35" s="254">
        <v>1</v>
      </c>
      <c r="AH35" s="254">
        <v>2</v>
      </c>
      <c r="AI35" s="254">
        <v>3</v>
      </c>
      <c r="AJ35" s="254">
        <v>4</v>
      </c>
      <c r="AK35" s="254">
        <v>5</v>
      </c>
      <c r="AL35" s="254">
        <v>6</v>
      </c>
      <c r="AM35" s="254">
        <v>7</v>
      </c>
      <c r="AN35" s="256">
        <v>8</v>
      </c>
      <c r="AO35" s="254">
        <v>9</v>
      </c>
      <c r="AP35" s="254">
        <v>10</v>
      </c>
      <c r="AQ35" s="254">
        <v>11</v>
      </c>
      <c r="AR35" s="254">
        <v>12</v>
      </c>
      <c r="AS35" s="254">
        <v>13</v>
      </c>
      <c r="AT35" s="254">
        <v>14</v>
      </c>
      <c r="AU35" s="292">
        <v>15</v>
      </c>
      <c r="AV35" s="254">
        <v>16</v>
      </c>
      <c r="AW35" s="254">
        <v>17</v>
      </c>
      <c r="AX35" s="254">
        <v>18</v>
      </c>
      <c r="AY35" s="254">
        <v>19</v>
      </c>
      <c r="AZ35" s="254">
        <v>20</v>
      </c>
      <c r="BA35" s="254">
        <v>21</v>
      </c>
      <c r="BB35" s="254">
        <v>22</v>
      </c>
      <c r="BC35" s="254">
        <v>23</v>
      </c>
      <c r="BD35" s="254">
        <v>24</v>
      </c>
      <c r="BE35" s="254">
        <v>25</v>
      </c>
      <c r="BF35" s="254">
        <v>26</v>
      </c>
      <c r="BG35" s="254">
        <v>27</v>
      </c>
      <c r="BH35" s="254">
        <v>28</v>
      </c>
      <c r="BI35" s="254">
        <v>1</v>
      </c>
      <c r="BJ35" s="254">
        <v>2</v>
      </c>
      <c r="BK35" s="254">
        <v>3</v>
      </c>
      <c r="BL35" s="254">
        <v>4</v>
      </c>
      <c r="BM35" s="254">
        <v>5</v>
      </c>
      <c r="BN35" s="254">
        <v>6</v>
      </c>
      <c r="BO35" s="254">
        <v>7</v>
      </c>
      <c r="BP35" s="254">
        <v>8</v>
      </c>
      <c r="BQ35" s="254">
        <v>9</v>
      </c>
      <c r="BR35" s="254">
        <v>10</v>
      </c>
      <c r="BS35" s="254">
        <v>11</v>
      </c>
      <c r="BT35" s="254">
        <v>12</v>
      </c>
      <c r="BU35" s="254">
        <v>13</v>
      </c>
      <c r="BV35" s="254">
        <v>14</v>
      </c>
      <c r="BW35" s="254">
        <v>15</v>
      </c>
      <c r="BX35" s="254">
        <v>16</v>
      </c>
      <c r="BY35" s="254">
        <v>17</v>
      </c>
      <c r="BZ35" s="254">
        <v>18</v>
      </c>
      <c r="CA35" s="254">
        <v>19</v>
      </c>
      <c r="CB35" s="254">
        <v>20</v>
      </c>
      <c r="CC35" s="254">
        <v>21</v>
      </c>
      <c r="CD35" s="254">
        <v>22</v>
      </c>
      <c r="CE35" s="254">
        <v>23</v>
      </c>
      <c r="CF35" s="254">
        <v>24</v>
      </c>
      <c r="CG35" s="254">
        <v>25</v>
      </c>
      <c r="CH35" s="254">
        <v>26</v>
      </c>
      <c r="CI35" s="254">
        <v>27</v>
      </c>
      <c r="CJ35" s="254">
        <v>28</v>
      </c>
      <c r="CK35" s="254">
        <v>29</v>
      </c>
      <c r="CL35" s="254">
        <v>30</v>
      </c>
      <c r="CM35" s="254">
        <v>31</v>
      </c>
      <c r="CN35" s="254">
        <v>1</v>
      </c>
      <c r="CO35" s="254">
        <v>2</v>
      </c>
      <c r="CP35" s="254">
        <v>3</v>
      </c>
      <c r="CQ35" s="254">
        <v>4</v>
      </c>
      <c r="CR35" s="254">
        <v>5</v>
      </c>
      <c r="CS35" s="254">
        <v>6</v>
      </c>
      <c r="CT35" s="254">
        <v>7</v>
      </c>
      <c r="CU35" s="254">
        <v>8</v>
      </c>
      <c r="CV35" s="254">
        <v>9</v>
      </c>
      <c r="CW35" s="254">
        <v>10</v>
      </c>
      <c r="CX35" s="254">
        <v>11</v>
      </c>
      <c r="CY35" s="254">
        <v>12</v>
      </c>
      <c r="CZ35" s="254">
        <v>13</v>
      </c>
      <c r="DA35" s="254">
        <v>14</v>
      </c>
      <c r="DB35" s="254">
        <v>15</v>
      </c>
      <c r="DC35" s="254">
        <v>16</v>
      </c>
      <c r="DD35" s="254">
        <v>17</v>
      </c>
      <c r="DE35" s="254">
        <v>18</v>
      </c>
      <c r="DF35" s="254">
        <v>19</v>
      </c>
      <c r="DG35" s="254">
        <v>20</v>
      </c>
      <c r="DH35" s="254">
        <v>21</v>
      </c>
      <c r="DI35" s="254">
        <v>22</v>
      </c>
      <c r="DJ35" s="254">
        <v>23</v>
      </c>
      <c r="DK35" s="254">
        <v>24</v>
      </c>
      <c r="DL35" s="254">
        <v>25</v>
      </c>
      <c r="DM35" s="254">
        <v>26</v>
      </c>
      <c r="DN35" s="254">
        <v>27</v>
      </c>
      <c r="DO35" s="254">
        <v>28</v>
      </c>
      <c r="DP35" s="254">
        <v>29</v>
      </c>
      <c r="DQ35" s="254">
        <v>30</v>
      </c>
      <c r="DR35" s="254">
        <v>1</v>
      </c>
      <c r="DS35" s="254">
        <v>2</v>
      </c>
      <c r="DT35" s="254">
        <v>3</v>
      </c>
      <c r="DU35" s="254">
        <v>4</v>
      </c>
      <c r="DV35" s="254">
        <v>5</v>
      </c>
      <c r="DW35" s="254">
        <v>6</v>
      </c>
      <c r="DX35" s="254">
        <v>7</v>
      </c>
      <c r="DY35" s="254">
        <v>8</v>
      </c>
      <c r="DZ35" s="254">
        <v>9</v>
      </c>
      <c r="EA35" s="254">
        <v>10</v>
      </c>
      <c r="EB35" s="254">
        <v>11</v>
      </c>
      <c r="EC35" s="254">
        <v>12</v>
      </c>
      <c r="ED35" s="254">
        <v>13</v>
      </c>
      <c r="EE35" s="254">
        <v>14</v>
      </c>
      <c r="EF35" s="254">
        <v>15</v>
      </c>
      <c r="EG35" s="254">
        <v>16</v>
      </c>
      <c r="EH35" s="254">
        <v>17</v>
      </c>
      <c r="EI35" s="254">
        <v>18</v>
      </c>
      <c r="EJ35" s="254">
        <v>19</v>
      </c>
      <c r="EK35" s="254">
        <v>20</v>
      </c>
      <c r="EL35" s="254">
        <v>21</v>
      </c>
      <c r="EM35" s="254">
        <v>22</v>
      </c>
      <c r="EN35" s="254">
        <v>23</v>
      </c>
      <c r="EO35" s="254">
        <v>24</v>
      </c>
      <c r="EP35" s="254">
        <v>25</v>
      </c>
      <c r="EQ35" s="254">
        <v>26</v>
      </c>
      <c r="ER35" s="254">
        <v>27</v>
      </c>
      <c r="ES35" s="254">
        <v>28</v>
      </c>
      <c r="ET35" s="254">
        <v>29</v>
      </c>
      <c r="EU35" s="254">
        <v>30</v>
      </c>
      <c r="EV35" s="254">
        <v>31</v>
      </c>
      <c r="EW35" s="254">
        <v>1</v>
      </c>
      <c r="EX35" s="254">
        <v>2</v>
      </c>
      <c r="EY35" s="254">
        <v>3</v>
      </c>
      <c r="EZ35" s="254">
        <v>4</v>
      </c>
      <c r="FA35" s="254">
        <v>5</v>
      </c>
      <c r="FB35" s="254">
        <v>6</v>
      </c>
      <c r="FC35" s="254">
        <v>7</v>
      </c>
      <c r="FD35" s="254">
        <v>8</v>
      </c>
      <c r="FE35" s="254">
        <v>9</v>
      </c>
      <c r="FF35" s="254">
        <v>10</v>
      </c>
      <c r="FG35" s="254">
        <v>11</v>
      </c>
      <c r="FH35" s="254">
        <v>12</v>
      </c>
      <c r="FI35" s="254">
        <v>13</v>
      </c>
      <c r="FJ35" s="254">
        <v>14</v>
      </c>
      <c r="FK35" s="254">
        <v>15</v>
      </c>
      <c r="FL35" s="254">
        <v>16</v>
      </c>
      <c r="FM35" s="254">
        <v>17</v>
      </c>
      <c r="FN35" s="254">
        <v>18</v>
      </c>
      <c r="FO35" s="254">
        <v>19</v>
      </c>
      <c r="FP35" s="254">
        <v>20</v>
      </c>
      <c r="FQ35" s="254">
        <v>21</v>
      </c>
      <c r="FR35" s="254">
        <v>22</v>
      </c>
      <c r="FS35" s="254">
        <v>23</v>
      </c>
      <c r="FT35" s="254">
        <v>24</v>
      </c>
      <c r="FU35" s="254">
        <v>25</v>
      </c>
      <c r="FV35" s="254">
        <v>26</v>
      </c>
      <c r="FW35" s="254">
        <v>27</v>
      </c>
      <c r="FX35" s="254">
        <v>28</v>
      </c>
      <c r="FY35" s="254">
        <v>29</v>
      </c>
      <c r="FZ35" s="254">
        <v>30</v>
      </c>
      <c r="GA35" s="254">
        <v>1</v>
      </c>
      <c r="GB35" s="254">
        <v>2</v>
      </c>
      <c r="GC35" s="254">
        <v>3</v>
      </c>
      <c r="GD35" s="254">
        <v>4</v>
      </c>
      <c r="GE35" s="254">
        <v>5</v>
      </c>
      <c r="GF35" s="254">
        <v>6</v>
      </c>
      <c r="GG35" s="254">
        <v>7</v>
      </c>
      <c r="GH35" s="254">
        <v>8</v>
      </c>
      <c r="GI35" s="254">
        <v>9</v>
      </c>
      <c r="GJ35" s="254">
        <v>10</v>
      </c>
      <c r="GK35" s="254">
        <v>11</v>
      </c>
      <c r="GL35" s="254">
        <v>12</v>
      </c>
      <c r="GM35" s="254">
        <v>13</v>
      </c>
      <c r="GN35" s="254">
        <v>14</v>
      </c>
      <c r="GO35" s="254">
        <v>15</v>
      </c>
      <c r="GP35" s="254">
        <v>16</v>
      </c>
      <c r="GQ35" s="254">
        <v>17</v>
      </c>
      <c r="GR35" s="254">
        <v>18</v>
      </c>
      <c r="GS35" s="254">
        <v>19</v>
      </c>
      <c r="GT35" s="254">
        <v>20</v>
      </c>
      <c r="GU35" s="254">
        <v>21</v>
      </c>
      <c r="GV35" s="254">
        <v>22</v>
      </c>
      <c r="GW35" s="254">
        <v>23</v>
      </c>
      <c r="GX35" s="254">
        <v>24</v>
      </c>
      <c r="GY35" s="254">
        <v>25</v>
      </c>
      <c r="GZ35" s="254">
        <v>26</v>
      </c>
      <c r="HA35" s="254">
        <v>27</v>
      </c>
      <c r="HB35" s="254">
        <v>28</v>
      </c>
      <c r="HC35" s="254">
        <v>29</v>
      </c>
      <c r="HD35" s="254">
        <v>30</v>
      </c>
      <c r="HE35" s="254">
        <v>31</v>
      </c>
      <c r="HF35" s="254">
        <v>1</v>
      </c>
      <c r="HG35" s="254">
        <v>2</v>
      </c>
      <c r="HH35" s="254">
        <v>3</v>
      </c>
      <c r="HI35" s="254">
        <v>4</v>
      </c>
      <c r="HJ35" s="254">
        <v>5</v>
      </c>
      <c r="HK35" s="254">
        <v>6</v>
      </c>
      <c r="HL35" s="254">
        <v>7</v>
      </c>
      <c r="HM35" s="254">
        <v>8</v>
      </c>
      <c r="HN35" s="254">
        <v>9</v>
      </c>
      <c r="HO35" s="254">
        <v>10</v>
      </c>
      <c r="HP35" s="254">
        <v>11</v>
      </c>
      <c r="HQ35" s="254">
        <v>12</v>
      </c>
      <c r="HR35" s="254">
        <v>13</v>
      </c>
      <c r="HS35" s="254">
        <v>14</v>
      </c>
      <c r="HT35" s="254">
        <v>15</v>
      </c>
      <c r="HU35" s="254">
        <v>16</v>
      </c>
      <c r="HV35" s="254">
        <v>17</v>
      </c>
      <c r="HW35" s="254">
        <v>18</v>
      </c>
      <c r="HX35" s="254">
        <v>19</v>
      </c>
      <c r="HY35" s="254">
        <v>20</v>
      </c>
      <c r="HZ35" s="254">
        <v>21</v>
      </c>
      <c r="IA35" s="254">
        <v>22</v>
      </c>
      <c r="IB35" s="254">
        <v>23</v>
      </c>
      <c r="IC35" s="254">
        <v>24</v>
      </c>
      <c r="ID35" s="254">
        <v>25</v>
      </c>
      <c r="IE35" s="254">
        <v>26</v>
      </c>
      <c r="IF35" s="254">
        <v>27</v>
      </c>
      <c r="IG35" s="254">
        <v>28</v>
      </c>
      <c r="IH35" s="254">
        <v>29</v>
      </c>
      <c r="II35" s="254">
        <v>30</v>
      </c>
      <c r="IJ35" s="254">
        <v>31</v>
      </c>
      <c r="IK35" s="254">
        <v>1</v>
      </c>
      <c r="IL35" s="254">
        <v>2</v>
      </c>
      <c r="IM35" s="254">
        <v>3</v>
      </c>
      <c r="IN35" s="254">
        <v>4</v>
      </c>
      <c r="IO35" s="254">
        <v>5</v>
      </c>
      <c r="IP35" s="254">
        <v>6</v>
      </c>
      <c r="IQ35" s="254">
        <v>7</v>
      </c>
      <c r="IR35" s="254">
        <v>8</v>
      </c>
      <c r="IS35" s="254">
        <v>9</v>
      </c>
      <c r="IT35" s="254">
        <v>10</v>
      </c>
      <c r="IU35" s="254">
        <v>11</v>
      </c>
      <c r="IV35" s="254">
        <v>12</v>
      </c>
      <c r="IW35" s="254">
        <v>13</v>
      </c>
      <c r="IX35" s="254">
        <v>14</v>
      </c>
      <c r="IY35" s="254">
        <v>15</v>
      </c>
      <c r="IZ35" s="254">
        <v>16</v>
      </c>
      <c r="JA35" s="254">
        <v>17</v>
      </c>
      <c r="JB35" s="254">
        <v>18</v>
      </c>
      <c r="JC35" s="254">
        <v>19</v>
      </c>
      <c r="JD35" s="254">
        <v>20</v>
      </c>
      <c r="JE35" s="254">
        <v>21</v>
      </c>
      <c r="JF35" s="254">
        <v>22</v>
      </c>
      <c r="JG35" s="254">
        <v>23</v>
      </c>
      <c r="JH35" s="254">
        <v>24</v>
      </c>
      <c r="JI35" s="254">
        <v>25</v>
      </c>
      <c r="JJ35" s="254">
        <v>26</v>
      </c>
      <c r="JK35" s="254">
        <v>27</v>
      </c>
      <c r="JL35" s="254">
        <v>28</v>
      </c>
      <c r="JM35" s="254">
        <v>29</v>
      </c>
      <c r="JN35" s="254">
        <v>30</v>
      </c>
      <c r="JO35" s="254">
        <v>1</v>
      </c>
      <c r="JP35" s="254">
        <v>2</v>
      </c>
      <c r="JQ35" s="254">
        <v>3</v>
      </c>
      <c r="JR35" s="254">
        <v>4</v>
      </c>
      <c r="JS35" s="254">
        <v>5</v>
      </c>
      <c r="JT35" s="254">
        <v>6</v>
      </c>
      <c r="JU35" s="254">
        <v>7</v>
      </c>
      <c r="JV35" s="254">
        <v>8</v>
      </c>
      <c r="JW35" s="254">
        <v>9</v>
      </c>
      <c r="JX35" s="254">
        <v>10</v>
      </c>
      <c r="JY35" s="254">
        <v>11</v>
      </c>
      <c r="JZ35" s="254">
        <v>12</v>
      </c>
      <c r="KA35" s="254">
        <v>13</v>
      </c>
      <c r="KB35" s="254">
        <v>14</v>
      </c>
      <c r="KC35" s="254">
        <v>15</v>
      </c>
      <c r="KD35" s="254">
        <v>16</v>
      </c>
      <c r="KE35" s="254">
        <v>17</v>
      </c>
      <c r="KF35" s="254">
        <v>18</v>
      </c>
      <c r="KG35" s="254">
        <v>19</v>
      </c>
      <c r="KH35" s="254">
        <v>20</v>
      </c>
      <c r="KI35" s="254">
        <v>21</v>
      </c>
      <c r="KJ35" s="254">
        <v>22</v>
      </c>
      <c r="KK35" s="254">
        <v>23</v>
      </c>
      <c r="KL35" s="254">
        <v>24</v>
      </c>
      <c r="KM35" s="254">
        <v>25</v>
      </c>
      <c r="KN35" s="254">
        <v>26</v>
      </c>
      <c r="KO35" s="254">
        <v>27</v>
      </c>
      <c r="KP35" s="254">
        <v>28</v>
      </c>
      <c r="KQ35" s="254">
        <v>29</v>
      </c>
      <c r="KR35" s="254">
        <v>30</v>
      </c>
      <c r="KS35" s="254">
        <v>31</v>
      </c>
      <c r="KT35" s="254">
        <v>1</v>
      </c>
      <c r="KU35" s="254">
        <v>2</v>
      </c>
      <c r="KV35" s="254">
        <v>3</v>
      </c>
      <c r="KW35" s="254">
        <v>4</v>
      </c>
      <c r="KX35" s="254">
        <v>5</v>
      </c>
      <c r="KY35" s="254">
        <v>6</v>
      </c>
      <c r="KZ35" s="254">
        <v>7</v>
      </c>
      <c r="LA35" s="254">
        <v>8</v>
      </c>
      <c r="LB35" s="254">
        <v>9</v>
      </c>
      <c r="LC35" s="254">
        <v>10</v>
      </c>
      <c r="LD35" s="254">
        <v>11</v>
      </c>
      <c r="LE35" s="254">
        <v>12</v>
      </c>
      <c r="LF35" s="254">
        <v>13</v>
      </c>
      <c r="LG35" s="254">
        <v>14</v>
      </c>
      <c r="LH35" s="254">
        <v>15</v>
      </c>
      <c r="LI35" s="254">
        <v>16</v>
      </c>
      <c r="LJ35" s="254">
        <v>17</v>
      </c>
      <c r="LK35" s="254">
        <v>18</v>
      </c>
      <c r="LL35" s="254">
        <v>19</v>
      </c>
      <c r="LM35" s="254">
        <v>20</v>
      </c>
      <c r="LN35" s="254">
        <v>21</v>
      </c>
      <c r="LO35" s="254">
        <v>22</v>
      </c>
      <c r="LP35" s="254">
        <v>23</v>
      </c>
      <c r="LQ35" s="254">
        <v>24</v>
      </c>
      <c r="LR35" s="254">
        <v>25</v>
      </c>
      <c r="LS35" s="254">
        <v>26</v>
      </c>
      <c r="LT35" s="254">
        <v>27</v>
      </c>
      <c r="LU35" s="254">
        <v>28</v>
      </c>
      <c r="LV35" s="254">
        <v>29</v>
      </c>
      <c r="LW35" s="254">
        <v>30</v>
      </c>
      <c r="LX35" s="254">
        <v>1</v>
      </c>
      <c r="LY35" s="254">
        <v>2</v>
      </c>
      <c r="LZ35" s="254">
        <v>3</v>
      </c>
      <c r="MA35" s="254">
        <v>4</v>
      </c>
      <c r="MB35" s="254">
        <v>5</v>
      </c>
      <c r="MC35" s="254">
        <v>6</v>
      </c>
      <c r="MD35" s="254">
        <v>7</v>
      </c>
      <c r="ME35" s="254">
        <v>8</v>
      </c>
      <c r="MF35" s="254">
        <v>9</v>
      </c>
      <c r="MG35" s="254">
        <v>10</v>
      </c>
      <c r="MH35" s="254">
        <v>11</v>
      </c>
      <c r="MI35" s="254">
        <v>12</v>
      </c>
      <c r="MJ35" s="254">
        <v>13</v>
      </c>
      <c r="MK35" s="254">
        <v>14</v>
      </c>
      <c r="ML35" s="254">
        <v>15</v>
      </c>
      <c r="MM35" s="254">
        <v>16</v>
      </c>
      <c r="MN35" s="254">
        <v>17</v>
      </c>
      <c r="MO35" s="254">
        <v>18</v>
      </c>
      <c r="MP35" s="254">
        <v>19</v>
      </c>
      <c r="MQ35" s="254">
        <v>20</v>
      </c>
      <c r="MR35" s="254">
        <v>21</v>
      </c>
      <c r="MS35" s="254">
        <v>22</v>
      </c>
      <c r="MT35" s="254">
        <v>23</v>
      </c>
      <c r="MU35" s="254">
        <v>24</v>
      </c>
      <c r="MV35" s="254">
        <v>25</v>
      </c>
      <c r="MW35" s="254">
        <v>26</v>
      </c>
      <c r="MX35" s="254">
        <v>27</v>
      </c>
      <c r="MY35" s="254">
        <v>28</v>
      </c>
      <c r="MZ35" s="254">
        <v>29</v>
      </c>
      <c r="NA35" s="254">
        <v>30</v>
      </c>
      <c r="NB35" s="254">
        <v>31</v>
      </c>
    </row>
    <row r="38" spans="1:366" x14ac:dyDescent="0.2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row>
    <row r="39" spans="1:366" x14ac:dyDescent="0.25">
      <c r="AG39" s="237"/>
      <c r="AJ39" s="237"/>
      <c r="AO39" s="237"/>
    </row>
    <row r="40" spans="1:366" x14ac:dyDescent="0.25">
      <c r="A40" s="253"/>
      <c r="B40" s="253"/>
      <c r="F40" s="28"/>
      <c r="G40" s="28"/>
    </row>
    <row r="41" spans="1:366" x14ac:dyDescent="0.25">
      <c r="A41" s="253"/>
      <c r="B41" s="253"/>
      <c r="F41" s="28"/>
      <c r="G41" s="28"/>
    </row>
    <row r="42" spans="1:366" x14ac:dyDescent="0.25">
      <c r="A42" s="253"/>
      <c r="B42" s="253"/>
      <c r="F42" s="28"/>
      <c r="G42" s="28"/>
    </row>
    <row r="43" spans="1:366" x14ac:dyDescent="0.25">
      <c r="A43" s="253"/>
      <c r="B43" s="253"/>
      <c r="F43" s="28"/>
      <c r="G43" s="28"/>
    </row>
    <row r="44" spans="1:366" x14ac:dyDescent="0.25">
      <c r="A44" s="253"/>
      <c r="B44" s="253"/>
      <c r="F44" s="28"/>
      <c r="G44" s="28"/>
    </row>
    <row r="45" spans="1:366" x14ac:dyDescent="0.25">
      <c r="A45" s="253"/>
      <c r="B45" s="253"/>
      <c r="F45" s="28"/>
      <c r="G45" s="28"/>
    </row>
    <row r="46" spans="1:366" x14ac:dyDescent="0.25">
      <c r="A46" s="253"/>
      <c r="B46" s="253"/>
      <c r="C46" s="65"/>
      <c r="D46" s="65"/>
      <c r="E46" s="65"/>
      <c r="F46" s="28"/>
      <c r="G46" s="28"/>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row>
    <row r="47" spans="1:366" x14ac:dyDescent="0.25">
      <c r="A47" s="253"/>
      <c r="B47" s="253"/>
    </row>
    <row r="48" spans="1:366" x14ac:dyDescent="0.25">
      <c r="A48" s="253"/>
      <c r="B48" s="253"/>
    </row>
    <row r="49" spans="1:44" ht="15" customHeight="1" x14ac:dyDescent="0.15">
      <c r="A49" s="253"/>
      <c r="B49" s="253"/>
      <c r="C49" s="238"/>
      <c r="D49" s="238"/>
      <c r="E49" s="238"/>
      <c r="H49" s="238"/>
      <c r="I49" s="238"/>
      <c r="J49" s="238"/>
      <c r="K49" s="238"/>
      <c r="L49" s="238"/>
      <c r="M49" s="238"/>
      <c r="N49" s="238"/>
      <c r="O49" s="238"/>
      <c r="P49" s="238"/>
      <c r="Q49" s="238"/>
      <c r="T49" s="238"/>
      <c r="U49" s="238"/>
      <c r="V49" s="238"/>
      <c r="AE49" s="68"/>
      <c r="AF49" s="68"/>
      <c r="AG49" s="68"/>
      <c r="AH49" s="239"/>
      <c r="AI49" s="68"/>
    </row>
    <row r="50" spans="1:44" ht="15" customHeight="1" x14ac:dyDescent="0.25">
      <c r="A50" s="253"/>
      <c r="B50" s="253"/>
      <c r="K50" s="66"/>
      <c r="M50" s="66"/>
      <c r="R50" s="66"/>
      <c r="T50" s="67"/>
      <c r="Y50" s="66"/>
      <c r="AB50" s="66"/>
      <c r="AC50" s="68"/>
      <c r="AD50" s="66"/>
      <c r="AE50" s="66"/>
      <c r="AF50" s="69"/>
      <c r="AH50" s="66"/>
      <c r="AI50" s="66"/>
      <c r="AJ50" s="68"/>
      <c r="AK50" s="66"/>
    </row>
    <row r="51" spans="1:44" x14ac:dyDescent="0.25">
      <c r="A51" s="253"/>
      <c r="B51" s="253"/>
    </row>
    <row r="52" spans="1:44" x14ac:dyDescent="0.25">
      <c r="A52" s="253"/>
      <c r="B52" s="253"/>
    </row>
    <row r="53" spans="1:44" x14ac:dyDescent="0.25">
      <c r="A53" s="253"/>
      <c r="B53" s="253"/>
    </row>
    <row r="54" spans="1:44" x14ac:dyDescent="0.25">
      <c r="A54" s="253"/>
      <c r="B54" s="253"/>
    </row>
    <row r="55" spans="1:44" x14ac:dyDescent="0.25">
      <c r="A55" s="253"/>
      <c r="B55" s="253"/>
    </row>
    <row r="56" spans="1:44" x14ac:dyDescent="0.2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row>
    <row r="57" spans="1:44" x14ac:dyDescent="0.25">
      <c r="A57" s="253"/>
      <c r="B57" s="253"/>
    </row>
    <row r="58" spans="1:44" x14ac:dyDescent="0.25">
      <c r="A58" s="253"/>
      <c r="B58" s="253"/>
    </row>
    <row r="59" spans="1:44" x14ac:dyDescent="0.25">
      <c r="A59" s="253"/>
      <c r="B59" s="253"/>
    </row>
    <row r="60" spans="1:44" x14ac:dyDescent="0.25">
      <c r="A60" s="253"/>
      <c r="B60" s="253"/>
    </row>
    <row r="61" spans="1:44" x14ac:dyDescent="0.25">
      <c r="A61" s="253"/>
      <c r="B61" s="253"/>
    </row>
    <row r="62" spans="1:44" x14ac:dyDescent="0.25">
      <c r="A62" s="253"/>
      <c r="B62" s="253"/>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row>
    <row r="63" spans="1:44" x14ac:dyDescent="0.25">
      <c r="A63" s="253"/>
      <c r="B63" s="253"/>
    </row>
    <row r="64" spans="1:44" x14ac:dyDescent="0.25">
      <c r="A64" s="253"/>
      <c r="B64" s="253"/>
    </row>
    <row r="65" spans="1:44" x14ac:dyDescent="0.25">
      <c r="A65" s="253"/>
      <c r="B65" s="253"/>
    </row>
    <row r="66" spans="1:44" x14ac:dyDescent="0.25">
      <c r="A66" s="253"/>
      <c r="B66" s="253"/>
    </row>
    <row r="67" spans="1:44" x14ac:dyDescent="0.25">
      <c r="A67" s="253"/>
      <c r="B67" s="253"/>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row>
  </sheetData>
  <mergeCells count="12">
    <mergeCell ref="LX1:NB1"/>
    <mergeCell ref="B1:AF1"/>
    <mergeCell ref="AG1:BH1"/>
    <mergeCell ref="BI1:CM1"/>
    <mergeCell ref="CN1:DQ1"/>
    <mergeCell ref="DR1:EV1"/>
    <mergeCell ref="EW1:FZ1"/>
    <mergeCell ref="GA1:HE1"/>
    <mergeCell ref="HF1:IJ1"/>
    <mergeCell ref="IK1:JN1"/>
    <mergeCell ref="JO1:KS1"/>
    <mergeCell ref="KT1:LW1"/>
  </mergeCells>
  <conditionalFormatting sqref="A26:NB26">
    <cfRule type="cellIs" dxfId="37" priority="42" operator="equal">
      <formula>FALSE</formula>
    </cfRule>
    <cfRule type="cellIs" dxfId="36" priority="41" operator="equal">
      <formula>TRUE</formula>
    </cfRule>
  </conditionalFormatting>
  <conditionalFormatting sqref="A12:XFD12">
    <cfRule type="cellIs" dxfId="35" priority="8" operator="between">
      <formula>1</formula>
      <formula>5</formula>
    </cfRule>
  </conditionalFormatting>
  <conditionalFormatting sqref="A13:XFD13">
    <cfRule type="cellIs" dxfId="34" priority="9" operator="between">
      <formula>28</formula>
      <formula>35</formula>
    </cfRule>
  </conditionalFormatting>
  <conditionalFormatting sqref="A14:XFD14">
    <cfRule type="cellIs" dxfId="33" priority="21" operator="between">
      <formula>106</formula>
      <formula>130</formula>
    </cfRule>
  </conditionalFormatting>
  <conditionalFormatting sqref="A15:XFD15">
    <cfRule type="cellIs" dxfId="32" priority="11" operator="equal">
      <formula>TRUE</formula>
    </cfRule>
  </conditionalFormatting>
  <conditionalFormatting sqref="A19:XFD19">
    <cfRule type="cellIs" dxfId="31" priority="14" operator="greaterThanOrEqual">
      <formula>100</formula>
    </cfRule>
  </conditionalFormatting>
  <conditionalFormatting sqref="A20:XFD20">
    <cfRule type="cellIs" dxfId="30" priority="13" operator="greaterThanOrEqual">
      <formula>5</formula>
    </cfRule>
  </conditionalFormatting>
  <conditionalFormatting sqref="A21:XFD21">
    <cfRule type="cellIs" dxfId="29" priority="12" operator="greaterThanOrEqual">
      <formula>5</formula>
    </cfRule>
  </conditionalFormatting>
  <conditionalFormatting sqref="A25:XFD25">
    <cfRule type="cellIs" dxfId="28" priority="3" operator="equal">
      <formula>0</formula>
    </cfRule>
    <cfRule type="cellIs" dxfId="27" priority="4" operator="greaterThanOrEqual">
      <formula>6</formula>
    </cfRule>
    <cfRule type="cellIs" dxfId="26" priority="5" operator="equal">
      <formula>5</formula>
    </cfRule>
  </conditionalFormatting>
  <conditionalFormatting sqref="A27:XFD27">
    <cfRule type="cellIs" dxfId="25" priority="1" operator="equal">
      <formula>FALSE</formula>
    </cfRule>
    <cfRule type="cellIs" dxfId="24" priority="2" operator="equal">
      <formula>TRUE</formula>
    </cfRule>
  </conditionalFormatting>
  <conditionalFormatting sqref="A29:XFD29">
    <cfRule type="cellIs" dxfId="23" priority="10" operator="between">
      <formula>0.1</formula>
      <formula>5.1</formula>
    </cfRule>
  </conditionalFormatting>
  <conditionalFormatting sqref="B3:NB3">
    <cfRule type="cellIs" dxfId="22" priority="20" operator="between">
      <formula>1</formula>
      <formula>10</formula>
    </cfRule>
  </conditionalFormatting>
  <conditionalFormatting sqref="B4:NB4">
    <cfRule type="cellIs" dxfId="21" priority="19" operator="between">
      <formula>1</formula>
      <formula>10</formula>
    </cfRule>
  </conditionalFormatting>
  <conditionalFormatting sqref="B5:NB5">
    <cfRule type="cellIs" dxfId="20" priority="18" operator="between">
      <formula>1</formula>
      <formula>10</formula>
    </cfRule>
  </conditionalFormatting>
  <conditionalFormatting sqref="B6:NB6">
    <cfRule type="notContainsBlanks" dxfId="19" priority="17">
      <formula>LEN(TRIM(B6))&gt;0</formula>
    </cfRule>
  </conditionalFormatting>
  <conditionalFormatting sqref="B7:NB7">
    <cfRule type="notContainsBlanks" dxfId="18" priority="53">
      <formula>LEN(TRIM(B7))&gt;0</formula>
    </cfRule>
  </conditionalFormatting>
  <conditionalFormatting sqref="B8:NB8">
    <cfRule type="cellIs" dxfId="17" priority="31" operator="equal">
      <formula>TRUE</formula>
    </cfRule>
  </conditionalFormatting>
  <conditionalFormatting sqref="B8:NB9">
    <cfRule type="cellIs" dxfId="16" priority="32" operator="equal">
      <formula>FALSE</formula>
    </cfRule>
  </conditionalFormatting>
  <conditionalFormatting sqref="B9:NB9">
    <cfRule type="cellIs" dxfId="15" priority="33" operator="equal">
      <formula>TRUE</formula>
    </cfRule>
  </conditionalFormatting>
  <conditionalFormatting sqref="B11:NB11">
    <cfRule type="cellIs" dxfId="14" priority="22" operator="greaterThanOrEqual">
      <formula>8</formula>
    </cfRule>
  </conditionalFormatting>
  <conditionalFormatting sqref="B15:NB16">
    <cfRule type="cellIs" dxfId="13" priority="24" operator="equal">
      <formula>FALSE</formula>
    </cfRule>
  </conditionalFormatting>
  <conditionalFormatting sqref="B16:NB16">
    <cfRule type="cellIs" dxfId="12" priority="23" operator="equal">
      <formula>TRUE</formula>
    </cfRule>
  </conditionalFormatting>
  <conditionalFormatting sqref="B17:NB17">
    <cfRule type="cellIs" dxfId="11" priority="51" operator="equal">
      <formula>TRUE</formula>
    </cfRule>
    <cfRule type="notContainsBlanks" dxfId="10" priority="51">
      <formula>LEN(TRIM(B17))&gt;0</formula>
    </cfRule>
  </conditionalFormatting>
  <conditionalFormatting sqref="B22:NB22">
    <cfRule type="cellIs" dxfId="9" priority="49" operator="equal">
      <formula>TRUE</formula>
    </cfRule>
  </conditionalFormatting>
  <conditionalFormatting sqref="B22:NB24">
    <cfRule type="cellIs" dxfId="8" priority="46" operator="equal">
      <formula>FALSE</formula>
    </cfRule>
  </conditionalFormatting>
  <conditionalFormatting sqref="B23:NB23">
    <cfRule type="cellIs" dxfId="7" priority="47" operator="equal">
      <formula>TRUE</formula>
    </cfRule>
  </conditionalFormatting>
  <conditionalFormatting sqref="B24:NB24">
    <cfRule type="cellIs" dxfId="6" priority="45" operator="equal">
      <formula>TRUE</formula>
    </cfRule>
  </conditionalFormatting>
  <conditionalFormatting sqref="B30:NB34">
    <cfRule type="cellIs" dxfId="5" priority="26" operator="equal">
      <formula>FALSE</formula>
    </cfRule>
    <cfRule type="cellIs" dxfId="4" priority="39" operator="equal">
      <formula>TRUE</formula>
    </cfRule>
  </conditionalFormatting>
  <conditionalFormatting sqref="B31:NB31">
    <cfRule type="cellIs" dxfId="3" priority="35" operator="equal">
      <formula>TRUE</formula>
    </cfRule>
  </conditionalFormatting>
  <conditionalFormatting sqref="B32:NB32">
    <cfRule type="cellIs" dxfId="2" priority="29" operator="equal">
      <formula>TRUE</formula>
    </cfRule>
  </conditionalFormatting>
  <conditionalFormatting sqref="B33:NB33">
    <cfRule type="cellIs" dxfId="1" priority="27" operator="equal">
      <formula>TRUE</formula>
    </cfRule>
  </conditionalFormatting>
  <conditionalFormatting sqref="B34:NB34">
    <cfRule type="cellIs" dxfId="0" priority="25" operator="equal">
      <formula>TRUE</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I319"/>
  <sheetViews>
    <sheetView topLeftCell="E1" zoomScaleNormal="100" workbookViewId="0">
      <pane ySplit="1" topLeftCell="A121" activePane="bottomLeft" state="frozen"/>
      <selection activeCell="D1" sqref="D1"/>
      <selection pane="bottomLeft" activeCell="P144" sqref="P144"/>
    </sheetView>
  </sheetViews>
  <sheetFormatPr defaultRowHeight="15" x14ac:dyDescent="0.25"/>
  <cols>
    <col min="1" max="1" width="16.7109375" customWidth="1"/>
    <col min="2" max="2" width="0.42578125" customWidth="1"/>
    <col min="3" max="3" width="16.5703125" bestFit="1" customWidth="1"/>
    <col min="4" max="4" width="0.42578125" customWidth="1"/>
    <col min="5" max="5" width="16.5703125" bestFit="1" customWidth="1"/>
    <col min="6" max="6" width="0.42578125" customWidth="1"/>
    <col min="7" max="7" width="16.5703125" bestFit="1" customWidth="1"/>
    <col min="8" max="8" width="0.42578125" customWidth="1"/>
    <col min="9" max="9" width="16.5703125" bestFit="1" customWidth="1"/>
    <col min="10" max="10" width="0.42578125" customWidth="1"/>
    <col min="11" max="11" width="16.5703125" bestFit="1" customWidth="1"/>
    <col min="12" max="12" width="0.42578125" customWidth="1"/>
    <col min="13" max="13" width="16.5703125" customWidth="1"/>
    <col min="14" max="14" width="11.42578125" style="34" bestFit="1" customWidth="1"/>
    <col min="15" max="15" width="14.42578125" style="28" bestFit="1" customWidth="1"/>
    <col min="16" max="30" width="8.85546875" style="42"/>
  </cols>
  <sheetData>
    <row r="1" spans="1:61" s="1" customFormat="1" x14ac:dyDescent="0.25">
      <c r="A1" s="1" t="s">
        <v>0</v>
      </c>
      <c r="C1" s="1" t="s">
        <v>1</v>
      </c>
      <c r="E1" s="1" t="s">
        <v>2</v>
      </c>
      <c r="G1" s="1" t="s">
        <v>3</v>
      </c>
      <c r="I1" s="1" t="s">
        <v>4</v>
      </c>
      <c r="K1" s="1" t="s">
        <v>5</v>
      </c>
      <c r="M1" s="1" t="s">
        <v>6</v>
      </c>
      <c r="N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row>
    <row r="2" spans="1:61" x14ac:dyDescent="0.25">
      <c r="A2" s="29"/>
      <c r="B2" s="29"/>
      <c r="C2" s="29"/>
      <c r="D2" s="29"/>
      <c r="E2" s="29"/>
      <c r="F2" s="29"/>
      <c r="G2" s="31" t="s">
        <v>72</v>
      </c>
      <c r="H2" s="29"/>
      <c r="I2" s="29"/>
      <c r="J2" s="29"/>
      <c r="K2" s="29"/>
      <c r="L2" s="29"/>
      <c r="M2" s="30"/>
      <c r="N2" s="51">
        <f>SUM(A7:M7,A12:M12,A17:M17,A22:M22,A28:E28)</f>
        <v>227.8</v>
      </c>
      <c r="O2" s="2"/>
      <c r="P2" s="210"/>
      <c r="Q2" s="210"/>
      <c r="R2" s="210"/>
      <c r="S2" s="210"/>
      <c r="T2" s="210"/>
      <c r="U2" s="210"/>
      <c r="V2" s="210"/>
      <c r="W2" s="210"/>
      <c r="X2" s="210"/>
      <c r="Y2" s="210"/>
      <c r="Z2" s="210"/>
      <c r="AA2" s="210"/>
      <c r="AB2" s="210"/>
      <c r="AC2" s="210"/>
      <c r="AD2" s="210"/>
      <c r="AE2" s="210"/>
      <c r="AF2" s="210"/>
      <c r="AG2" s="210"/>
      <c r="AH2" s="210"/>
      <c r="AI2" s="210"/>
      <c r="AJ2" s="210"/>
      <c r="AK2" s="210"/>
      <c r="AL2" s="210"/>
      <c r="AM2" s="210"/>
      <c r="AN2" s="210"/>
      <c r="AO2" s="210"/>
      <c r="AP2" s="210"/>
      <c r="AQ2" s="210"/>
      <c r="AR2" s="210"/>
      <c r="AS2" s="210"/>
      <c r="AT2" s="210"/>
      <c r="AU2" s="210"/>
      <c r="AV2" s="210"/>
      <c r="AW2" s="210"/>
      <c r="AX2" s="210"/>
      <c r="AY2" s="210"/>
      <c r="AZ2" s="210"/>
      <c r="BA2" s="210"/>
      <c r="BB2" s="210"/>
      <c r="BC2" s="210"/>
      <c r="BD2" s="210"/>
      <c r="BE2" s="210"/>
      <c r="BF2" s="210"/>
      <c r="BG2" s="210"/>
      <c r="BH2" s="210"/>
      <c r="BI2" s="210"/>
    </row>
    <row r="3" spans="1:61" x14ac:dyDescent="0.25">
      <c r="A3" s="4">
        <v>1</v>
      </c>
      <c r="B3" s="4"/>
      <c r="C3" s="4">
        <f t="shared" ref="C3:K3" si="0">+A3+1</f>
        <v>2</v>
      </c>
      <c r="D3" s="4"/>
      <c r="E3" s="4">
        <f t="shared" si="0"/>
        <v>3</v>
      </c>
      <c r="F3" s="4"/>
      <c r="G3" s="4">
        <f t="shared" si="0"/>
        <v>4</v>
      </c>
      <c r="H3" s="4"/>
      <c r="I3" s="4">
        <f t="shared" si="0"/>
        <v>5</v>
      </c>
      <c r="J3" s="4"/>
      <c r="K3" s="4">
        <f t="shared" si="0"/>
        <v>6</v>
      </c>
      <c r="L3" s="4"/>
      <c r="M3" s="4">
        <f>+K3+1</f>
        <v>7</v>
      </c>
      <c r="P3" s="210"/>
      <c r="Q3" s="210"/>
      <c r="R3" s="210"/>
      <c r="S3" s="210"/>
      <c r="T3" s="210"/>
      <c r="U3" s="210"/>
      <c r="V3" s="210"/>
      <c r="W3" s="210"/>
      <c r="X3" s="210"/>
      <c r="Y3" s="210"/>
      <c r="Z3" s="210"/>
      <c r="AA3" s="210"/>
      <c r="AB3" s="210"/>
      <c r="AC3" s="210"/>
      <c r="AD3" s="210"/>
      <c r="AE3" s="210"/>
      <c r="AF3" s="210"/>
      <c r="AG3" s="210"/>
      <c r="AH3" s="210"/>
      <c r="AI3" s="210"/>
      <c r="AJ3" s="210"/>
      <c r="AK3" s="210"/>
      <c r="AL3" s="210"/>
      <c r="AM3" s="210"/>
      <c r="AN3" s="210"/>
      <c r="AO3" s="210"/>
      <c r="AP3" s="210"/>
      <c r="AQ3" s="210"/>
      <c r="AR3" s="210"/>
      <c r="AS3" s="210"/>
      <c r="AT3" s="210"/>
      <c r="AU3" s="210"/>
      <c r="AV3" s="210"/>
      <c r="AW3" s="210"/>
      <c r="AX3" s="210"/>
      <c r="AY3" s="210"/>
      <c r="AZ3" s="210"/>
      <c r="BA3" s="210"/>
      <c r="BB3" s="210"/>
      <c r="BC3" s="210"/>
      <c r="BD3" s="210"/>
      <c r="BE3" s="210"/>
      <c r="BF3" s="210"/>
      <c r="BG3" s="210"/>
      <c r="BH3" s="210"/>
      <c r="BI3" s="210"/>
    </row>
    <row r="4" spans="1:61" x14ac:dyDescent="0.25">
      <c r="A4" s="17" t="str">
        <f>'1'!$K$6</f>
        <v>Long</v>
      </c>
      <c r="B4" s="17"/>
      <c r="C4" s="17" t="str">
        <f>'1'!$K$14</f>
        <v>Easy</v>
      </c>
      <c r="D4" s="17"/>
      <c r="E4" s="17" t="str">
        <f>'1'!$K$22</f>
        <v>VO2Max</v>
      </c>
      <c r="F4" s="17"/>
      <c r="G4" s="17" t="str">
        <f>'1'!$K$30</f>
        <v>Easy</v>
      </c>
      <c r="H4" s="17"/>
      <c r="I4" s="17" t="str">
        <f>'1'!$K$38</f>
        <v>Moderate</v>
      </c>
      <c r="J4" s="17"/>
      <c r="K4" s="17" t="str">
        <f>'1'!$K$46</f>
        <v>Easy</v>
      </c>
      <c r="L4" s="27"/>
      <c r="M4" s="7" t="str">
        <f>'1'!$K$54</f>
        <v>Lactate Clearance</v>
      </c>
      <c r="N4" s="32" t="s">
        <v>7</v>
      </c>
      <c r="P4" s="210"/>
      <c r="Q4" s="210"/>
      <c r="R4" s="210"/>
      <c r="S4" s="210"/>
      <c r="T4" s="210"/>
      <c r="U4" s="210"/>
      <c r="V4" s="210"/>
      <c r="W4" s="210"/>
      <c r="X4" s="210"/>
      <c r="Y4" s="210"/>
      <c r="Z4" s="210"/>
      <c r="AA4" s="210"/>
      <c r="AB4" s="210"/>
      <c r="AC4" s="210"/>
      <c r="AD4" s="210"/>
      <c r="AE4" s="210"/>
      <c r="AF4" s="210"/>
      <c r="AG4" s="210"/>
      <c r="AH4" s="210"/>
      <c r="AI4" s="210"/>
      <c r="AJ4" s="210"/>
      <c r="AK4" s="210"/>
      <c r="AL4" s="210"/>
      <c r="AM4" s="210"/>
      <c r="AN4" s="210"/>
      <c r="AO4" s="210"/>
      <c r="AP4" s="210"/>
      <c r="AQ4" s="210"/>
      <c r="AR4" s="210"/>
      <c r="AS4" s="210"/>
      <c r="AT4" s="210"/>
      <c r="AU4" s="210"/>
      <c r="AV4" s="210"/>
      <c r="AW4" s="210"/>
      <c r="AX4" s="210"/>
      <c r="AY4" s="210"/>
      <c r="AZ4" s="210"/>
      <c r="BA4" s="210"/>
      <c r="BB4" s="210"/>
      <c r="BC4" s="210"/>
      <c r="BD4" s="210"/>
      <c r="BE4" s="210"/>
      <c r="BF4" s="210"/>
      <c r="BG4" s="210"/>
      <c r="BH4" s="210"/>
      <c r="BI4" s="210"/>
    </row>
    <row r="5" spans="1:61" x14ac:dyDescent="0.25">
      <c r="A5" s="4"/>
      <c r="B5" s="4"/>
      <c r="C5" s="4"/>
      <c r="D5" s="4"/>
      <c r="E5" s="4"/>
      <c r="F5" s="4"/>
      <c r="G5" s="4"/>
      <c r="H5" s="4"/>
      <c r="I5" s="4"/>
      <c r="J5" s="4"/>
      <c r="K5" s="4"/>
      <c r="L5" s="3"/>
      <c r="M5" s="4"/>
      <c r="N5" s="35"/>
      <c r="P5" s="210"/>
      <c r="Q5" s="210"/>
      <c r="R5" s="210"/>
      <c r="S5" s="210"/>
      <c r="T5" s="210"/>
      <c r="U5" s="210"/>
      <c r="V5" s="210"/>
      <c r="W5" s="210"/>
      <c r="X5" s="210"/>
      <c r="Y5" s="210"/>
      <c r="Z5" s="210"/>
      <c r="AA5" s="210"/>
      <c r="AB5" s="210"/>
      <c r="AC5" s="210"/>
      <c r="AD5" s="210"/>
      <c r="AE5" s="210"/>
      <c r="AF5" s="210"/>
      <c r="AG5" s="210"/>
      <c r="AH5" s="210"/>
      <c r="AI5" s="210"/>
      <c r="AJ5" s="210"/>
      <c r="AK5" s="210"/>
      <c r="AL5" s="210"/>
      <c r="AM5" s="210"/>
      <c r="AN5" s="210"/>
      <c r="AO5" s="210"/>
      <c r="AP5" s="210"/>
      <c r="AQ5" s="210"/>
      <c r="AR5" s="210"/>
      <c r="AS5" s="210"/>
      <c r="AT5" s="210"/>
      <c r="AU5" s="210"/>
      <c r="AV5" s="210"/>
      <c r="AW5" s="210"/>
      <c r="AX5" s="210"/>
      <c r="AY5" s="210"/>
      <c r="AZ5" s="210"/>
      <c r="BA5" s="210"/>
      <c r="BB5" s="210"/>
      <c r="BC5" s="210"/>
      <c r="BD5" s="210"/>
      <c r="BE5" s="210"/>
      <c r="BF5" s="210"/>
      <c r="BG5" s="210"/>
      <c r="BH5" s="210"/>
      <c r="BI5" s="210"/>
    </row>
    <row r="6" spans="1:61" x14ac:dyDescent="0.25">
      <c r="A6" s="49">
        <v>0.31388888888888888</v>
      </c>
      <c r="B6" s="10"/>
      <c r="C6" s="49">
        <v>0.31111111111111112</v>
      </c>
      <c r="D6" s="10"/>
      <c r="E6" s="10"/>
      <c r="F6" s="10"/>
      <c r="G6" s="49">
        <v>0.31388888888888888</v>
      </c>
      <c r="H6" s="10"/>
      <c r="I6" s="10"/>
      <c r="J6" s="10"/>
      <c r="K6" s="10"/>
      <c r="L6" s="3"/>
      <c r="M6" s="10"/>
      <c r="O6"/>
      <c r="P6" s="210"/>
      <c r="Q6" s="210"/>
      <c r="R6" s="210"/>
      <c r="S6" s="210"/>
      <c r="T6" s="210"/>
      <c r="U6" s="210"/>
      <c r="V6" s="210"/>
      <c r="W6" s="210"/>
      <c r="X6" s="210"/>
      <c r="Y6" s="210"/>
      <c r="Z6" s="210"/>
      <c r="AA6" s="210"/>
      <c r="AB6" s="210"/>
      <c r="AC6" s="210"/>
      <c r="AD6" s="210"/>
      <c r="AE6" s="210"/>
      <c r="AF6" s="210"/>
      <c r="AG6" s="210"/>
      <c r="AH6" s="210"/>
      <c r="AI6" s="210"/>
      <c r="AJ6" s="210"/>
      <c r="AK6" s="210"/>
      <c r="AL6" s="210"/>
      <c r="AM6" s="210"/>
      <c r="AN6" s="210"/>
      <c r="AO6" s="210"/>
      <c r="AP6" s="210"/>
      <c r="AQ6" s="210"/>
      <c r="AR6" s="210"/>
      <c r="AS6" s="210"/>
      <c r="AT6" s="210"/>
      <c r="AU6" s="210"/>
      <c r="AV6" s="210"/>
      <c r="AW6" s="210"/>
      <c r="AX6" s="210"/>
      <c r="AY6" s="210"/>
      <c r="AZ6" s="210"/>
      <c r="BA6" s="210"/>
      <c r="BB6" s="210"/>
      <c r="BC6" s="210"/>
      <c r="BD6" s="210"/>
      <c r="BE6" s="210"/>
      <c r="BF6" s="210"/>
      <c r="BG6" s="210"/>
      <c r="BH6" s="210"/>
      <c r="BI6" s="210"/>
    </row>
    <row r="7" spans="1:61" x14ac:dyDescent="0.25">
      <c r="A7" s="11">
        <f>'1'!$C$13</f>
        <v>12</v>
      </c>
      <c r="B7" s="11"/>
      <c r="C7" s="11">
        <f>'1'!$C$21</f>
        <v>8</v>
      </c>
      <c r="D7" s="11"/>
      <c r="E7" s="11">
        <f>'1'!$C$29</f>
        <v>9.65</v>
      </c>
      <c r="F7" s="11"/>
      <c r="G7" s="11">
        <f>'1'!$C$37</f>
        <v>8</v>
      </c>
      <c r="H7" s="11"/>
      <c r="I7" s="11">
        <f>'1'!$C$45</f>
        <v>9</v>
      </c>
      <c r="J7" s="11"/>
      <c r="K7" s="11">
        <f>'1'!$C$53</f>
        <v>8</v>
      </c>
      <c r="L7" s="11"/>
      <c r="M7" s="11">
        <f>'1'!$C$61</f>
        <v>10.25</v>
      </c>
      <c r="N7" s="35">
        <f>+A7+C7+E7+G7+I7+K7+M7</f>
        <v>64.900000000000006</v>
      </c>
      <c r="O7"/>
      <c r="P7" s="210"/>
      <c r="Q7" s="210"/>
      <c r="R7" s="210"/>
      <c r="S7" s="210"/>
      <c r="T7" s="210"/>
      <c r="U7" s="210"/>
      <c r="V7" s="210"/>
      <c r="W7" s="210"/>
      <c r="X7" s="210"/>
      <c r="Y7" s="210"/>
      <c r="Z7" s="210"/>
      <c r="AA7" s="210"/>
      <c r="AB7" s="210"/>
      <c r="AC7" s="210"/>
      <c r="AD7" s="210"/>
      <c r="AE7" s="210"/>
      <c r="AF7" s="210"/>
      <c r="AG7" s="210"/>
      <c r="AH7" s="210"/>
      <c r="AI7" s="210"/>
      <c r="AJ7" s="210"/>
      <c r="AK7" s="210"/>
      <c r="AL7" s="210"/>
      <c r="AM7" s="210"/>
      <c r="AN7" s="210"/>
      <c r="AO7" s="210"/>
      <c r="AP7" s="210"/>
      <c r="AQ7" s="210"/>
      <c r="AR7" s="210"/>
      <c r="AS7" s="210"/>
      <c r="AT7" s="210"/>
      <c r="AU7" s="210"/>
      <c r="AV7" s="210"/>
      <c r="AW7" s="210"/>
      <c r="AX7" s="210"/>
      <c r="AY7" s="210"/>
      <c r="AZ7" s="210"/>
      <c r="BA7" s="210"/>
      <c r="BB7" s="210"/>
      <c r="BC7" s="210"/>
      <c r="BD7" s="210"/>
      <c r="BE7" s="210"/>
      <c r="BF7" s="210"/>
      <c r="BG7" s="210"/>
      <c r="BH7" s="210"/>
      <c r="BI7" s="210"/>
    </row>
    <row r="8" spans="1:61" x14ac:dyDescent="0.25">
      <c r="A8" s="4">
        <f>+M3+1</f>
        <v>8</v>
      </c>
      <c r="B8" s="3"/>
      <c r="C8" s="4">
        <f>+A8+1</f>
        <v>9</v>
      </c>
      <c r="D8" s="3"/>
      <c r="E8" s="4">
        <f>+C8+1</f>
        <v>10</v>
      </c>
      <c r="F8" s="3"/>
      <c r="G8" s="4">
        <f>+E8+1</f>
        <v>11</v>
      </c>
      <c r="H8" s="6"/>
      <c r="I8" s="4">
        <f>+G8+1</f>
        <v>12</v>
      </c>
      <c r="J8" s="3"/>
      <c r="K8" s="4">
        <f>+I8+1</f>
        <v>13</v>
      </c>
      <c r="L8" s="3"/>
      <c r="M8" s="4">
        <f>+K8+1</f>
        <v>14</v>
      </c>
      <c r="N8" s="36"/>
      <c r="O8" s="14"/>
      <c r="P8" s="210"/>
      <c r="Q8" s="210"/>
      <c r="R8" s="210"/>
      <c r="S8" s="210"/>
      <c r="T8" s="210"/>
      <c r="U8" s="210"/>
      <c r="V8" s="210"/>
      <c r="W8" s="210"/>
      <c r="X8" s="210"/>
      <c r="Y8" s="210"/>
      <c r="Z8" s="210"/>
      <c r="AA8" s="210"/>
      <c r="AB8" s="210"/>
      <c r="AC8" s="210"/>
      <c r="AD8" s="210"/>
      <c r="AE8" s="210"/>
      <c r="AF8" s="210"/>
      <c r="AG8" s="210"/>
      <c r="AH8" s="210"/>
      <c r="AI8" s="210"/>
      <c r="AJ8" s="210"/>
      <c r="AK8" s="210"/>
      <c r="AL8" s="210"/>
      <c r="AM8" s="210"/>
      <c r="AN8" s="210"/>
      <c r="AO8" s="210"/>
      <c r="AP8" s="210"/>
      <c r="AQ8" s="210"/>
      <c r="AR8" s="210"/>
      <c r="AS8" s="210"/>
      <c r="AT8" s="210"/>
      <c r="AU8" s="210"/>
      <c r="AV8" s="210"/>
      <c r="AW8" s="210"/>
      <c r="AX8" s="210"/>
      <c r="AY8" s="210"/>
      <c r="AZ8" s="210"/>
      <c r="BA8" s="210"/>
      <c r="BB8" s="210"/>
      <c r="BC8" s="210"/>
      <c r="BD8" s="210"/>
      <c r="BE8" s="210"/>
      <c r="BF8" s="210"/>
      <c r="BG8" s="210"/>
      <c r="BH8" s="210"/>
      <c r="BI8" s="210"/>
    </row>
    <row r="9" spans="1:61" s="27" customFormat="1" x14ac:dyDescent="0.25">
      <c r="A9" s="7" t="str">
        <f>'2'!$K$6</f>
        <v>Long</v>
      </c>
      <c r="C9" s="7" t="str">
        <f>'2'!$K$14</f>
        <v>Easy</v>
      </c>
      <c r="E9" s="7" t="str">
        <f>'2'!$K$22</f>
        <v>Off</v>
      </c>
      <c r="F9" s="8"/>
      <c r="G9" s="264" t="str">
        <f>'2'!$K$30</f>
        <v>Acidosis Tolerance</v>
      </c>
      <c r="I9" s="7" t="str">
        <f>'2'!$K$38</f>
        <v>Easy</v>
      </c>
      <c r="K9" s="7" t="str">
        <f>'2'!$K$46</f>
        <v>Easy</v>
      </c>
      <c r="M9" s="260" t="str">
        <f>'2'!$K$54</f>
        <v xml:space="preserve">Nebraska </v>
      </c>
      <c r="N9" s="32" t="s">
        <v>8</v>
      </c>
      <c r="O9" s="14"/>
      <c r="P9" s="210"/>
      <c r="Q9" s="210"/>
      <c r="R9" s="210"/>
      <c r="S9" s="210"/>
      <c r="T9" s="210"/>
      <c r="U9" s="210"/>
      <c r="V9" s="210"/>
      <c r="W9" s="210"/>
      <c r="X9" s="210"/>
      <c r="Y9" s="210"/>
      <c r="Z9" s="210"/>
      <c r="AA9" s="210"/>
      <c r="AB9" s="210"/>
      <c r="AC9" s="210"/>
      <c r="AD9" s="210"/>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row>
    <row r="10" spans="1:61" x14ac:dyDescent="0.25">
      <c r="A10" s="4"/>
      <c r="B10" s="3"/>
      <c r="C10" s="4"/>
      <c r="D10" s="3"/>
      <c r="E10" s="5"/>
      <c r="F10" s="3"/>
      <c r="G10" s="5"/>
      <c r="H10" s="3"/>
      <c r="I10" s="5"/>
      <c r="J10" s="3"/>
      <c r="K10" s="4"/>
      <c r="M10" s="4"/>
      <c r="N10" s="35"/>
      <c r="O10" s="14"/>
      <c r="P10" s="210"/>
      <c r="Q10" s="210"/>
      <c r="R10" s="210"/>
      <c r="S10" s="210"/>
      <c r="T10" s="210"/>
      <c r="U10" s="210"/>
      <c r="V10" s="210"/>
      <c r="W10" s="210"/>
      <c r="X10" s="210"/>
      <c r="Y10" s="210"/>
      <c r="Z10" s="210"/>
      <c r="AA10" s="210"/>
      <c r="AB10" s="210"/>
      <c r="AC10" s="210"/>
      <c r="AD10" s="210"/>
      <c r="AE10" s="210"/>
      <c r="AF10" s="210"/>
      <c r="AG10" s="210"/>
      <c r="AH10" s="210"/>
      <c r="AI10" s="210"/>
      <c r="AJ10" s="210"/>
      <c r="AK10" s="210"/>
      <c r="AL10" s="210"/>
      <c r="AM10" s="210"/>
      <c r="AN10" s="210"/>
      <c r="AO10" s="210"/>
      <c r="AP10" s="210"/>
      <c r="AQ10" s="210"/>
      <c r="AR10" s="210"/>
      <c r="AS10" s="210"/>
      <c r="AT10" s="210"/>
      <c r="AU10" s="210"/>
      <c r="AV10" s="210"/>
      <c r="AW10" s="210"/>
      <c r="AX10" s="210"/>
      <c r="AY10" s="210"/>
      <c r="AZ10" s="210"/>
      <c r="BA10" s="210"/>
      <c r="BB10" s="210"/>
      <c r="BC10" s="210"/>
      <c r="BD10" s="210"/>
      <c r="BE10" s="210"/>
      <c r="BF10" s="210"/>
      <c r="BG10" s="210"/>
      <c r="BH10" s="210"/>
      <c r="BI10" s="210"/>
    </row>
    <row r="11" spans="1:61" x14ac:dyDescent="0.25">
      <c r="A11" s="49">
        <v>0.30833333333333335</v>
      </c>
      <c r="B11" s="9"/>
      <c r="C11" s="49">
        <v>0.31736111111111115</v>
      </c>
      <c r="D11" s="9"/>
      <c r="E11" s="10"/>
      <c r="F11" s="9"/>
      <c r="G11" s="10"/>
      <c r="H11" s="9"/>
      <c r="I11" s="49">
        <v>0.31736111111111115</v>
      </c>
      <c r="J11" s="3"/>
      <c r="K11" s="10"/>
      <c r="M11" s="10"/>
      <c r="O11" s="14"/>
      <c r="P11" s="210"/>
      <c r="Q11" s="210"/>
      <c r="R11" s="210"/>
      <c r="S11" s="210"/>
      <c r="T11" s="210"/>
      <c r="U11" s="210"/>
      <c r="V11" s="210"/>
      <c r="W11" s="210"/>
      <c r="X11" s="210"/>
      <c r="Y11" s="210"/>
      <c r="Z11" s="210"/>
      <c r="AA11" s="210"/>
      <c r="AB11" s="210"/>
      <c r="AC11" s="210"/>
      <c r="AD11" s="210"/>
      <c r="AE11" s="210"/>
      <c r="AF11" s="210"/>
      <c r="AG11" s="210"/>
      <c r="AH11" s="210"/>
      <c r="AI11" s="210"/>
      <c r="AJ11" s="210"/>
      <c r="AK11" s="210"/>
      <c r="AL11" s="210"/>
      <c r="AM11" s="210"/>
      <c r="AN11" s="210"/>
      <c r="AO11" s="210"/>
      <c r="AP11" s="210"/>
      <c r="AQ11" s="210"/>
      <c r="AR11" s="210"/>
      <c r="AS11" s="210"/>
      <c r="AT11" s="210"/>
      <c r="AU11" s="210"/>
      <c r="AV11" s="210"/>
      <c r="AW11" s="210"/>
      <c r="AX11" s="210"/>
      <c r="AY11" s="210"/>
      <c r="AZ11" s="210"/>
      <c r="BA11" s="210"/>
      <c r="BB11" s="210"/>
      <c r="BC11" s="210"/>
      <c r="BD11" s="210"/>
      <c r="BE11" s="210"/>
      <c r="BF11" s="210"/>
      <c r="BG11" s="210"/>
      <c r="BH11" s="210"/>
      <c r="BI11" s="210"/>
    </row>
    <row r="12" spans="1:61" s="13" customFormat="1" x14ac:dyDescent="0.25">
      <c r="A12" s="98">
        <f>+'2'!$C$13</f>
        <v>12.15</v>
      </c>
      <c r="B12" s="11"/>
      <c r="C12" s="11">
        <f>+'2'!$C$21</f>
        <v>8</v>
      </c>
      <c r="D12" s="11"/>
      <c r="E12" s="11">
        <f>+'2'!$C$29</f>
        <v>0</v>
      </c>
      <c r="F12" s="11"/>
      <c r="G12" s="11">
        <f>+'2'!$C$37</f>
        <v>8.0500000000000007</v>
      </c>
      <c r="H12" s="11"/>
      <c r="I12" s="11">
        <f>+'2'!$C$45</f>
        <v>8</v>
      </c>
      <c r="J12" s="11"/>
      <c r="K12" s="11">
        <f>+'2'!$C$53</f>
        <v>8</v>
      </c>
      <c r="L12" s="249"/>
      <c r="M12" s="11">
        <f>+'2'!$C$61</f>
        <v>8</v>
      </c>
      <c r="N12" s="35">
        <f>+A12+C12+E12+G12+I12+K12+M12</f>
        <v>52.2</v>
      </c>
      <c r="O12" s="14"/>
      <c r="P12" s="210"/>
      <c r="Q12" s="210"/>
      <c r="R12" s="210"/>
      <c r="S12" s="210"/>
      <c r="T12" s="210"/>
      <c r="U12" s="210"/>
      <c r="V12" s="210"/>
      <c r="W12" s="210"/>
      <c r="X12" s="210"/>
      <c r="Y12" s="210"/>
      <c r="Z12" s="210"/>
      <c r="AA12" s="210"/>
      <c r="AB12" s="210"/>
      <c r="AC12" s="210"/>
      <c r="AD12" s="210"/>
      <c r="AE12" s="211"/>
      <c r="AF12" s="211"/>
      <c r="AG12" s="211"/>
      <c r="AH12" s="211"/>
      <c r="AI12" s="211"/>
      <c r="AJ12" s="211"/>
      <c r="AK12" s="211"/>
      <c r="AL12" s="211"/>
      <c r="AM12" s="211"/>
      <c r="AN12" s="211"/>
      <c r="AO12" s="211"/>
      <c r="AP12" s="211"/>
      <c r="AQ12" s="211"/>
      <c r="AR12" s="211"/>
      <c r="AS12" s="211"/>
      <c r="AT12" s="211"/>
      <c r="AU12" s="211"/>
      <c r="AV12" s="211"/>
      <c r="AW12" s="211"/>
      <c r="AX12" s="211"/>
      <c r="AY12" s="211"/>
      <c r="AZ12" s="211"/>
      <c r="BA12" s="211"/>
      <c r="BB12" s="211"/>
      <c r="BC12" s="211"/>
      <c r="BD12" s="211"/>
      <c r="BE12" s="211"/>
      <c r="BF12" s="211"/>
      <c r="BG12" s="211"/>
      <c r="BH12" s="211"/>
      <c r="BI12" s="211"/>
    </row>
    <row r="13" spans="1:61" x14ac:dyDescent="0.25">
      <c r="A13" s="4">
        <f>+M8+1</f>
        <v>15</v>
      </c>
      <c r="B13" s="3"/>
      <c r="C13" s="4">
        <f>+A13+1</f>
        <v>16</v>
      </c>
      <c r="D13" s="3"/>
      <c r="E13" s="4">
        <f>+C13+1</f>
        <v>17</v>
      </c>
      <c r="F13" s="3"/>
      <c r="G13" s="4">
        <f>+E13+1</f>
        <v>18</v>
      </c>
      <c r="H13" s="6"/>
      <c r="I13" s="4">
        <f>+G13+1</f>
        <v>19</v>
      </c>
      <c r="J13" s="3"/>
      <c r="K13" s="4">
        <f>+I13+1</f>
        <v>20</v>
      </c>
      <c r="L13" s="3"/>
      <c r="M13" s="4">
        <f>+K13+1</f>
        <v>21</v>
      </c>
      <c r="N13" s="37"/>
      <c r="O13" s="14"/>
      <c r="P13" s="210"/>
      <c r="Q13" s="210"/>
      <c r="R13" s="210"/>
      <c r="S13" s="210"/>
      <c r="T13" s="210"/>
      <c r="U13" s="210"/>
      <c r="V13" s="210"/>
      <c r="W13" s="210"/>
      <c r="X13" s="210"/>
      <c r="Y13" s="210"/>
      <c r="Z13" s="210"/>
      <c r="AA13" s="210"/>
      <c r="AB13" s="210"/>
      <c r="AC13" s="210"/>
      <c r="AD13" s="210"/>
      <c r="AE13" s="210"/>
      <c r="AF13" s="210"/>
      <c r="AG13" s="210"/>
      <c r="AH13" s="210"/>
      <c r="AI13" s="210"/>
      <c r="AJ13" s="210"/>
      <c r="AK13" s="210"/>
      <c r="AL13" s="210"/>
      <c r="AM13" s="210"/>
      <c r="AN13" s="210"/>
      <c r="AO13" s="210"/>
      <c r="AP13" s="210"/>
      <c r="AQ13" s="210"/>
      <c r="AR13" s="210"/>
      <c r="AS13" s="210"/>
      <c r="AT13" s="210"/>
      <c r="AU13" s="210"/>
      <c r="AV13" s="210"/>
      <c r="AW13" s="210"/>
      <c r="AX13" s="210"/>
      <c r="AY13" s="210"/>
      <c r="AZ13" s="210"/>
      <c r="BA13" s="210"/>
      <c r="BB13" s="210"/>
      <c r="BC13" s="210"/>
      <c r="BD13" s="210"/>
      <c r="BE13" s="210"/>
      <c r="BF13" s="210"/>
      <c r="BG13" s="210"/>
      <c r="BH13" s="210"/>
      <c r="BI13" s="210"/>
    </row>
    <row r="14" spans="1:61" s="27" customFormat="1" x14ac:dyDescent="0.25">
      <c r="A14" s="7" t="str">
        <f>'3'!$K$6</f>
        <v>Easy</v>
      </c>
      <c r="C14" s="7" t="str">
        <f>'3'!$K$14</f>
        <v>Easy</v>
      </c>
      <c r="E14" s="7" t="str">
        <f>'3'!$K$22</f>
        <v>Pacework</v>
      </c>
      <c r="F14" s="8"/>
      <c r="G14" s="7" t="str">
        <f>'3'!$K$30</f>
        <v>Easy</v>
      </c>
      <c r="I14" s="7" t="str">
        <f>'3'!$K$38</f>
        <v>Form</v>
      </c>
      <c r="K14" s="7" t="str">
        <f>'3'!$K$46</f>
        <v>Pre-Meet</v>
      </c>
      <c r="M14" s="263" t="str">
        <f>'3'!$K$54</f>
        <v>Northwest Invite</v>
      </c>
      <c r="N14" s="32" t="s">
        <v>9</v>
      </c>
      <c r="O14" s="14"/>
      <c r="P14" s="210"/>
      <c r="Q14" s="210"/>
      <c r="R14" s="210"/>
      <c r="S14" s="210"/>
      <c r="T14" s="210"/>
      <c r="U14" s="210"/>
      <c r="V14" s="210"/>
      <c r="W14" s="210"/>
      <c r="X14" s="210"/>
      <c r="Y14" s="210"/>
      <c r="Z14" s="210"/>
      <c r="AA14" s="210"/>
      <c r="AB14" s="210"/>
      <c r="AC14" s="210"/>
      <c r="AD14" s="210"/>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row>
    <row r="15" spans="1:61" x14ac:dyDescent="0.25">
      <c r="A15" s="15"/>
      <c r="B15" s="28"/>
      <c r="C15" s="15"/>
      <c r="D15" s="28"/>
      <c r="E15" s="15"/>
      <c r="F15" s="28"/>
      <c r="G15" s="15"/>
      <c r="H15" s="28"/>
      <c r="I15" s="15"/>
      <c r="J15" s="3"/>
      <c r="K15" s="4"/>
      <c r="M15" s="4"/>
      <c r="N15" s="35"/>
      <c r="O15" s="14"/>
      <c r="P15" s="210"/>
      <c r="Q15" s="210"/>
      <c r="R15" s="210"/>
      <c r="S15" s="210"/>
      <c r="T15" s="210"/>
      <c r="U15" s="210"/>
      <c r="V15" s="210"/>
      <c r="W15" s="210"/>
      <c r="X15" s="210"/>
      <c r="Y15" s="210"/>
      <c r="Z15" s="210"/>
      <c r="AA15" s="210"/>
      <c r="AB15" s="210"/>
      <c r="AC15" s="210"/>
      <c r="AD15" s="210"/>
      <c r="AE15" s="210"/>
      <c r="AF15" s="210"/>
      <c r="AG15" s="210"/>
      <c r="AH15" s="210"/>
      <c r="AI15" s="210"/>
      <c r="AJ15" s="210"/>
      <c r="AK15" s="210"/>
      <c r="AL15" s="210"/>
      <c r="AM15" s="210"/>
      <c r="AN15" s="210"/>
      <c r="AO15" s="210"/>
      <c r="AP15" s="210"/>
      <c r="AQ15" s="210"/>
      <c r="AR15" s="210"/>
      <c r="AS15" s="210"/>
      <c r="AT15" s="210"/>
      <c r="AU15" s="210"/>
      <c r="AV15" s="210"/>
      <c r="AW15" s="210"/>
      <c r="AX15" s="210"/>
      <c r="AY15" s="210"/>
      <c r="AZ15" s="210"/>
      <c r="BA15" s="210"/>
      <c r="BB15" s="210"/>
      <c r="BC15" s="210"/>
      <c r="BD15" s="210"/>
      <c r="BE15" s="210"/>
      <c r="BF15" s="210"/>
      <c r="BG15" s="210"/>
      <c r="BH15" s="210"/>
      <c r="BI15" s="210"/>
    </row>
    <row r="16" spans="1:61" x14ac:dyDescent="0.25">
      <c r="A16" s="49">
        <v>0.31319444444444444</v>
      </c>
      <c r="B16" s="9"/>
      <c r="C16" s="49">
        <v>0.32291666666666669</v>
      </c>
      <c r="D16" s="9"/>
      <c r="E16" s="10"/>
      <c r="F16" s="9"/>
      <c r="G16" s="49">
        <v>0.32291666666666669</v>
      </c>
      <c r="H16" s="9"/>
      <c r="I16" s="10"/>
      <c r="J16" s="3"/>
      <c r="K16" s="10"/>
      <c r="M16" s="10"/>
      <c r="O16" s="14"/>
      <c r="P16" s="210"/>
      <c r="Q16" s="210"/>
      <c r="R16" s="210"/>
      <c r="S16" s="210"/>
      <c r="T16" s="210"/>
      <c r="U16" s="210"/>
      <c r="V16" s="210"/>
      <c r="W16" s="210"/>
      <c r="X16" s="210"/>
      <c r="Y16" s="210"/>
      <c r="Z16" s="210"/>
      <c r="AA16" s="210"/>
      <c r="AB16" s="210"/>
      <c r="AC16" s="210"/>
      <c r="AD16" s="210"/>
      <c r="AE16" s="210"/>
      <c r="AF16" s="210"/>
      <c r="AG16" s="210"/>
      <c r="AH16" s="210"/>
      <c r="AI16" s="210"/>
      <c r="AJ16" s="210"/>
      <c r="AK16" s="210"/>
      <c r="AL16" s="210"/>
      <c r="AM16" s="210"/>
      <c r="AN16" s="210"/>
      <c r="AO16" s="210"/>
      <c r="AP16" s="210"/>
      <c r="AQ16" s="210"/>
      <c r="AR16" s="210"/>
      <c r="AS16" s="210"/>
      <c r="AT16" s="210"/>
      <c r="AU16" s="210"/>
      <c r="AV16" s="210"/>
      <c r="AW16" s="210"/>
      <c r="AX16" s="210"/>
      <c r="AY16" s="210"/>
      <c r="AZ16" s="210"/>
      <c r="BA16" s="210"/>
      <c r="BB16" s="210"/>
      <c r="BC16" s="210"/>
      <c r="BD16" s="210"/>
      <c r="BE16" s="210"/>
      <c r="BF16" s="210"/>
      <c r="BG16" s="210"/>
      <c r="BH16" s="210"/>
      <c r="BI16" s="210"/>
    </row>
    <row r="17" spans="1:61" s="12" customFormat="1" x14ac:dyDescent="0.25">
      <c r="A17" s="11">
        <f>+'3'!$C$13</f>
        <v>8</v>
      </c>
      <c r="B17" s="11"/>
      <c r="C17" s="11">
        <f>+'3'!$C$21</f>
        <v>8</v>
      </c>
      <c r="D17" s="11"/>
      <c r="E17" s="11">
        <f>+'3'!$C$29</f>
        <v>6.1999999999999993</v>
      </c>
      <c r="F17" s="11"/>
      <c r="G17" s="11">
        <f>+'3'!$C$37</f>
        <v>6</v>
      </c>
      <c r="H17" s="11"/>
      <c r="I17" s="11">
        <f>+'3'!$C$45</f>
        <v>8.5</v>
      </c>
      <c r="J17" s="11"/>
      <c r="K17" s="11">
        <f>+'3'!$C$53</f>
        <v>7.1</v>
      </c>
      <c r="L17" s="11"/>
      <c r="M17" s="11">
        <f>+'3'!$C$61</f>
        <v>8.3000000000000007</v>
      </c>
      <c r="N17" s="35">
        <f>+A17+C17+E17+G17+I17+K17+M17</f>
        <v>52.100000000000009</v>
      </c>
      <c r="O17" s="14"/>
      <c r="P17" s="210"/>
      <c r="Q17" s="210"/>
      <c r="R17" s="210"/>
      <c r="S17" s="210"/>
      <c r="T17" s="210"/>
      <c r="U17" s="210"/>
      <c r="V17" s="210"/>
      <c r="W17" s="210"/>
      <c r="X17" s="210"/>
      <c r="Y17" s="210"/>
      <c r="Z17" s="210"/>
      <c r="AA17" s="210"/>
      <c r="AB17" s="210"/>
      <c r="AC17" s="210"/>
      <c r="AD17" s="210"/>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row>
    <row r="18" spans="1:61" x14ac:dyDescent="0.25">
      <c r="A18" s="4">
        <f>+M13+1</f>
        <v>22</v>
      </c>
      <c r="B18" s="3"/>
      <c r="C18" s="4">
        <f>+A18+1</f>
        <v>23</v>
      </c>
      <c r="D18" s="3"/>
      <c r="E18" s="4">
        <f>+C18+1</f>
        <v>24</v>
      </c>
      <c r="F18" s="3"/>
      <c r="G18" s="4">
        <f>+E18+1</f>
        <v>25</v>
      </c>
      <c r="H18" s="6"/>
      <c r="I18" s="4">
        <f>+G18+1</f>
        <v>26</v>
      </c>
      <c r="J18" s="3"/>
      <c r="K18" s="4">
        <f>+I18+1</f>
        <v>27</v>
      </c>
      <c r="L18" s="3"/>
      <c r="M18" s="4">
        <f>+K18+1</f>
        <v>28</v>
      </c>
      <c r="N18" s="37"/>
      <c r="O18" s="14"/>
      <c r="P18" s="210"/>
      <c r="Q18" s="210"/>
      <c r="R18" s="210"/>
      <c r="S18" s="210"/>
      <c r="T18" s="210"/>
      <c r="U18" s="210"/>
      <c r="V18" s="210"/>
      <c r="W18" s="210"/>
      <c r="X18" s="210"/>
      <c r="Y18" s="210"/>
      <c r="Z18" s="210"/>
      <c r="AA18" s="210"/>
      <c r="AB18" s="210"/>
      <c r="AC18" s="210"/>
      <c r="AD18" s="210"/>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c r="BD18" s="210"/>
      <c r="BE18" s="210"/>
      <c r="BF18" s="210"/>
      <c r="BG18" s="210"/>
      <c r="BH18" s="210"/>
      <c r="BI18" s="210"/>
    </row>
    <row r="19" spans="1:61" s="27" customFormat="1" x14ac:dyDescent="0.25">
      <c r="A19" s="7" t="str">
        <f>'4'!$K$6</f>
        <v>Recovery</v>
      </c>
      <c r="C19" s="7" t="str">
        <f>'4'!$K$14</f>
        <v>Long</v>
      </c>
      <c r="E19" s="7" t="str">
        <f>'4'!$K$22</f>
        <v>Moderate</v>
      </c>
      <c r="F19" s="8"/>
      <c r="G19" s="264" t="str">
        <f>'4'!$K$30</f>
        <v>Acidosis Tolerance</v>
      </c>
      <c r="I19" s="7" t="str">
        <f>'4'!$K$38</f>
        <v>Easy</v>
      </c>
      <c r="K19" s="7" t="str">
        <f>'4'!$K$46</f>
        <v>Easy</v>
      </c>
      <c r="M19" s="17" t="str">
        <f>'4'!$K$54</f>
        <v>Off</v>
      </c>
      <c r="N19" s="32" t="s">
        <v>10</v>
      </c>
      <c r="O19" s="14"/>
      <c r="P19" s="210"/>
      <c r="Q19" s="210"/>
      <c r="R19" s="210"/>
      <c r="S19" s="210"/>
      <c r="T19" s="210"/>
      <c r="U19" s="210"/>
      <c r="V19" s="210"/>
      <c r="W19" s="210"/>
      <c r="X19" s="210"/>
      <c r="Y19" s="210"/>
      <c r="Z19" s="210"/>
      <c r="AA19" s="210"/>
      <c r="AB19" s="210"/>
      <c r="AC19" s="210"/>
      <c r="AD19" s="210"/>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row>
    <row r="20" spans="1:61" x14ac:dyDescent="0.25">
      <c r="A20" s="15"/>
      <c r="B20" s="28"/>
      <c r="C20" s="15"/>
      <c r="D20" s="28"/>
      <c r="E20" s="15"/>
      <c r="F20" s="28"/>
      <c r="G20" s="15"/>
      <c r="H20" s="28"/>
      <c r="I20" s="15"/>
      <c r="J20" s="3"/>
      <c r="K20" s="4"/>
      <c r="M20" s="4"/>
      <c r="N20" s="35"/>
      <c r="O20" s="14"/>
      <c r="P20" s="210"/>
      <c r="Q20" s="210"/>
      <c r="R20" s="210"/>
      <c r="S20" s="210"/>
      <c r="T20" s="210"/>
      <c r="U20" s="210"/>
      <c r="V20" s="210"/>
      <c r="W20" s="210"/>
      <c r="X20" s="210"/>
      <c r="Y20" s="210"/>
      <c r="Z20" s="210"/>
      <c r="AA20" s="210"/>
      <c r="AB20" s="210"/>
      <c r="AC20" s="210"/>
      <c r="AD20" s="210"/>
      <c r="AE20" s="210"/>
      <c r="AF20" s="210"/>
      <c r="AG20" s="210"/>
      <c r="AH20" s="210"/>
      <c r="AI20" s="210"/>
      <c r="AJ20" s="210"/>
      <c r="AK20" s="210"/>
      <c r="AL20" s="210"/>
      <c r="AM20" s="210"/>
      <c r="AN20" s="210"/>
      <c r="AO20" s="210"/>
      <c r="AP20" s="210"/>
      <c r="AQ20" s="210"/>
      <c r="AR20" s="210"/>
      <c r="AS20" s="210"/>
      <c r="AT20" s="210"/>
      <c r="AU20" s="210"/>
      <c r="AV20" s="210"/>
      <c r="AW20" s="210"/>
      <c r="AX20" s="210"/>
      <c r="AY20" s="210"/>
      <c r="AZ20" s="210"/>
      <c r="BA20" s="210"/>
      <c r="BB20" s="210"/>
      <c r="BC20" s="210"/>
      <c r="BD20" s="210"/>
      <c r="BE20" s="210"/>
      <c r="BF20" s="210"/>
      <c r="BG20" s="210"/>
      <c r="BH20" s="210"/>
      <c r="BI20" s="210"/>
    </row>
    <row r="21" spans="1:61" x14ac:dyDescent="0.25">
      <c r="A21" s="49">
        <v>0.36319444444444443</v>
      </c>
      <c r="B21" s="9"/>
      <c r="C21" s="49">
        <v>0.31736111111111115</v>
      </c>
      <c r="D21" s="9"/>
      <c r="E21" s="49">
        <v>0.24791666666666667</v>
      </c>
      <c r="F21" s="9"/>
      <c r="G21" s="10"/>
      <c r="H21" s="9"/>
      <c r="I21" s="49">
        <v>0.32500000000000001</v>
      </c>
      <c r="J21" s="3"/>
      <c r="K21" s="49">
        <v>0.3298611111111111</v>
      </c>
      <c r="M21" s="10"/>
      <c r="O21" s="14"/>
      <c r="P21" s="210"/>
      <c r="Q21" s="210"/>
      <c r="R21" s="210"/>
      <c r="S21" s="210"/>
      <c r="T21" s="210"/>
      <c r="U21" s="210"/>
      <c r="V21" s="210"/>
      <c r="W21" s="210"/>
      <c r="X21" s="210"/>
      <c r="Y21" s="210"/>
      <c r="Z21" s="210"/>
      <c r="AA21" s="210"/>
      <c r="AB21" s="210"/>
      <c r="AC21" s="210"/>
      <c r="AD21" s="210"/>
      <c r="AE21" s="210"/>
      <c r="AF21" s="210"/>
      <c r="AG21" s="210"/>
      <c r="AH21" s="210"/>
      <c r="AI21" s="210"/>
      <c r="AJ21" s="210"/>
      <c r="AK21" s="210"/>
      <c r="AL21" s="210"/>
      <c r="AM21" s="210"/>
      <c r="AN21" s="210"/>
      <c r="AO21" s="210"/>
      <c r="AP21" s="210"/>
      <c r="AQ21" s="210"/>
      <c r="AR21" s="210"/>
      <c r="AS21" s="210"/>
      <c r="AT21" s="210"/>
      <c r="AU21" s="210"/>
      <c r="AV21" s="210"/>
      <c r="AW21" s="210"/>
      <c r="AX21" s="210"/>
      <c r="AY21" s="210"/>
      <c r="AZ21" s="210"/>
      <c r="BA21" s="210"/>
      <c r="BB21" s="210"/>
      <c r="BC21" s="210"/>
      <c r="BD21" s="210"/>
      <c r="BE21" s="210"/>
      <c r="BF21" s="210"/>
      <c r="BG21" s="210"/>
      <c r="BH21" s="210"/>
      <c r="BI21" s="210"/>
    </row>
    <row r="22" spans="1:61" s="12" customFormat="1" x14ac:dyDescent="0.25">
      <c r="A22" s="11">
        <f>+'4'!$C$13</f>
        <v>2</v>
      </c>
      <c r="B22" s="11"/>
      <c r="C22" s="11">
        <f>+'4'!$C$21</f>
        <v>12.2</v>
      </c>
      <c r="D22" s="11"/>
      <c r="E22" s="11">
        <f>+'4'!$C$29</f>
        <v>9.3000000000000007</v>
      </c>
      <c r="F22" s="11"/>
      <c r="G22" s="11">
        <f>+'4'!$C$37</f>
        <v>6.6</v>
      </c>
      <c r="H22" s="11"/>
      <c r="I22" s="11">
        <f>+'4'!$C$45</f>
        <v>5.5</v>
      </c>
      <c r="J22" s="11"/>
      <c r="K22" s="11">
        <f>+'4'!$C$53</f>
        <v>9</v>
      </c>
      <c r="L22" s="11"/>
      <c r="M22" s="11">
        <f>+'4'!$C$61</f>
        <v>0</v>
      </c>
      <c r="N22" s="35">
        <f>+A22+C22+E22+G22+I22+K22+M22</f>
        <v>44.6</v>
      </c>
      <c r="O22" s="14"/>
      <c r="P22" s="210"/>
      <c r="Q22" s="210"/>
      <c r="R22" s="210"/>
      <c r="S22" s="210"/>
      <c r="T22" s="210"/>
      <c r="U22" s="210"/>
      <c r="V22" s="210"/>
      <c r="W22" s="210"/>
      <c r="X22" s="210"/>
      <c r="Y22" s="210"/>
      <c r="Z22" s="210"/>
      <c r="AA22" s="210"/>
      <c r="AB22" s="210"/>
      <c r="AC22" s="210"/>
      <c r="AD22" s="210"/>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row>
    <row r="23" spans="1:61" s="12" customFormat="1" ht="15" customHeight="1" x14ac:dyDescent="0.25">
      <c r="A23" s="540" t="s">
        <v>73</v>
      </c>
      <c r="B23" s="541"/>
      <c r="C23" s="541"/>
      <c r="D23" s="541"/>
      <c r="E23" s="541"/>
      <c r="F23" s="541"/>
      <c r="G23" s="541"/>
      <c r="H23" s="541"/>
      <c r="I23" s="541"/>
      <c r="J23" s="541"/>
      <c r="K23" s="541"/>
      <c r="L23" s="541"/>
      <c r="M23" s="541"/>
      <c r="N23" s="51">
        <f>SUM(G28:M28,A33:M33,A38:M38,A43:M43,A49:E49)</f>
        <v>136.6</v>
      </c>
      <c r="O23" s="18"/>
      <c r="P23" s="210"/>
      <c r="Q23" s="210"/>
      <c r="R23" s="210"/>
      <c r="S23" s="210"/>
      <c r="T23" s="210"/>
      <c r="U23" s="210"/>
      <c r="V23" s="210"/>
      <c r="W23" s="210"/>
      <c r="X23" s="210"/>
      <c r="Y23" s="210"/>
      <c r="Z23" s="210"/>
      <c r="AA23" s="210"/>
      <c r="AB23" s="210"/>
      <c r="AC23" s="210"/>
      <c r="AD23" s="210"/>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row>
    <row r="24" spans="1:61" x14ac:dyDescent="0.25">
      <c r="A24" s="16">
        <f>M18 + 1</f>
        <v>29</v>
      </c>
      <c r="B24" s="3"/>
      <c r="C24" s="16">
        <f>A24+1</f>
        <v>30</v>
      </c>
      <c r="D24" s="3"/>
      <c r="E24" s="16">
        <f>C24+1</f>
        <v>31</v>
      </c>
      <c r="F24" s="3"/>
      <c r="G24" s="16">
        <v>1</v>
      </c>
      <c r="H24" s="6"/>
      <c r="I24" s="16">
        <f>G24+1</f>
        <v>2</v>
      </c>
      <c r="J24" s="3"/>
      <c r="K24" s="16">
        <f>I24+1</f>
        <v>3</v>
      </c>
      <c r="L24" s="3"/>
      <c r="M24" s="16">
        <f>K24+1</f>
        <v>4</v>
      </c>
      <c r="N24" s="35"/>
      <c r="O24" s="14"/>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c r="AU24" s="210"/>
      <c r="AV24" s="210"/>
      <c r="AW24" s="210"/>
      <c r="AX24" s="210"/>
      <c r="AY24" s="210"/>
      <c r="AZ24" s="210"/>
      <c r="BA24" s="210"/>
      <c r="BB24" s="210"/>
      <c r="BC24" s="210"/>
      <c r="BD24" s="210"/>
      <c r="BE24" s="210"/>
      <c r="BF24" s="210"/>
      <c r="BG24" s="210"/>
      <c r="BH24" s="210"/>
      <c r="BI24" s="210"/>
    </row>
    <row r="25" spans="1:61" x14ac:dyDescent="0.25">
      <c r="A25" s="7" t="str">
        <f>'5'!$K$6</f>
        <v>Off</v>
      </c>
      <c r="B25" s="27"/>
      <c r="C25" s="7" t="str">
        <f>'5'!$K$14</f>
        <v>Easy</v>
      </c>
      <c r="D25" s="27"/>
      <c r="E25" s="7" t="str">
        <f>'5'!$K$22</f>
        <v>Acidosis Tolerance</v>
      </c>
      <c r="F25" s="8"/>
      <c r="G25" s="7" t="str">
        <f>'5'!$K$30</f>
        <v>Off</v>
      </c>
      <c r="H25" s="27"/>
      <c r="I25" s="7" t="str">
        <f>'5'!$K$38</f>
        <v>Pacework</v>
      </c>
      <c r="J25" s="4"/>
      <c r="K25" s="26" t="str">
        <f>'5'!$K$46</f>
        <v>Breakdown</v>
      </c>
      <c r="M25" s="263" t="str">
        <f>'5'!$K$54</f>
        <v>Bearcat Invite</v>
      </c>
      <c r="N25" s="32" t="s">
        <v>11</v>
      </c>
      <c r="O25" s="14"/>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c r="AU25" s="210"/>
      <c r="AV25" s="210"/>
      <c r="AW25" s="210"/>
      <c r="AX25" s="210"/>
      <c r="AY25" s="210"/>
      <c r="AZ25" s="210"/>
      <c r="BA25" s="210"/>
      <c r="BB25" s="210"/>
      <c r="BC25" s="210"/>
      <c r="BD25" s="210"/>
      <c r="BE25" s="210"/>
      <c r="BF25" s="210"/>
      <c r="BG25" s="210"/>
      <c r="BH25" s="210"/>
      <c r="BI25" s="210"/>
    </row>
    <row r="26" spans="1:61" s="27" customFormat="1" x14ac:dyDescent="0.25">
      <c r="A26" s="5"/>
      <c r="B26" s="3"/>
      <c r="C26" s="5"/>
      <c r="D26" s="3"/>
      <c r="E26" s="5"/>
      <c r="F26" s="3"/>
      <c r="G26" s="5"/>
      <c r="H26" s="3"/>
      <c r="I26" s="4"/>
      <c r="J26" s="3"/>
      <c r="K26" s="4"/>
      <c r="M26" s="4"/>
      <c r="N26" s="35"/>
      <c r="O26" s="14"/>
      <c r="P26" s="210"/>
      <c r="Q26" s="210"/>
      <c r="R26" s="210"/>
      <c r="S26" s="210"/>
      <c r="T26" s="210"/>
      <c r="U26" s="210"/>
      <c r="V26" s="210"/>
      <c r="W26" s="210"/>
      <c r="X26" s="210"/>
      <c r="Y26" s="210"/>
      <c r="Z26" s="210"/>
      <c r="AA26" s="210"/>
      <c r="AB26" s="210"/>
      <c r="AC26" s="210"/>
      <c r="AD26" s="210"/>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row>
    <row r="27" spans="1:61" x14ac:dyDescent="0.25">
      <c r="A27" s="10"/>
      <c r="B27" s="9"/>
      <c r="C27" s="49">
        <v>0.31944444444444448</v>
      </c>
      <c r="D27" s="9"/>
      <c r="E27" s="10"/>
      <c r="F27" s="9"/>
      <c r="G27" s="10"/>
      <c r="H27" s="9"/>
      <c r="I27" s="10"/>
      <c r="J27" s="3"/>
      <c r="K27" s="10"/>
      <c r="M27" s="10"/>
      <c r="O27" s="14"/>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10"/>
      <c r="AN27" s="210"/>
      <c r="AO27" s="210"/>
      <c r="AP27" s="210"/>
      <c r="AQ27" s="210"/>
      <c r="AR27" s="210"/>
      <c r="AS27" s="210"/>
      <c r="AT27" s="210"/>
      <c r="AU27" s="210"/>
      <c r="AV27" s="210"/>
      <c r="AW27" s="210"/>
      <c r="AX27" s="210"/>
      <c r="AY27" s="210"/>
      <c r="AZ27" s="210"/>
      <c r="BA27" s="210"/>
      <c r="BB27" s="210"/>
      <c r="BC27" s="210"/>
      <c r="BD27" s="210"/>
      <c r="BE27" s="210"/>
      <c r="BF27" s="210"/>
      <c r="BG27" s="210"/>
      <c r="BH27" s="210"/>
      <c r="BI27" s="210"/>
    </row>
    <row r="28" spans="1:61" x14ac:dyDescent="0.25">
      <c r="A28" s="11">
        <f>+'5'!$C$13</f>
        <v>0</v>
      </c>
      <c r="B28" s="11"/>
      <c r="C28" s="11">
        <f>+'5'!$C$21</f>
        <v>8</v>
      </c>
      <c r="D28" s="11"/>
      <c r="E28" s="11">
        <f>+'5'!$C$29</f>
        <v>6</v>
      </c>
      <c r="F28" s="11"/>
      <c r="G28" s="11">
        <f>+'5'!$C$37</f>
        <v>0</v>
      </c>
      <c r="H28" s="11"/>
      <c r="I28" s="11">
        <f>+'5'!$C$45</f>
        <v>5</v>
      </c>
      <c r="J28" s="11"/>
      <c r="K28" s="11">
        <f>+'5'!$C$53</f>
        <v>4.5999999999999996</v>
      </c>
      <c r="L28" s="11"/>
      <c r="M28" s="11">
        <f>+'5'!$C$61</f>
        <v>3</v>
      </c>
      <c r="N28" s="35">
        <f>+A28+C28+E28+G28+I28+K28+M28</f>
        <v>26.6</v>
      </c>
      <c r="O28" s="14"/>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10"/>
      <c r="AN28" s="210"/>
      <c r="AO28" s="210"/>
      <c r="AP28" s="210"/>
      <c r="AQ28" s="210"/>
      <c r="AR28" s="210"/>
      <c r="AS28" s="210"/>
      <c r="AT28" s="210"/>
      <c r="AU28" s="210"/>
      <c r="AV28" s="210"/>
      <c r="AW28" s="210"/>
      <c r="AX28" s="210"/>
      <c r="AY28" s="210"/>
      <c r="AZ28" s="210"/>
      <c r="BA28" s="210"/>
      <c r="BB28" s="210"/>
      <c r="BC28" s="210"/>
      <c r="BD28" s="210"/>
      <c r="BE28" s="210"/>
      <c r="BF28" s="210"/>
      <c r="BG28" s="210"/>
      <c r="BH28" s="210"/>
      <c r="BI28" s="210"/>
    </row>
    <row r="29" spans="1:61" x14ac:dyDescent="0.25">
      <c r="A29" s="4">
        <f>M24+1</f>
        <v>5</v>
      </c>
      <c r="B29" s="3"/>
      <c r="C29" s="4">
        <f>A29+1</f>
        <v>6</v>
      </c>
      <c r="D29" s="4">
        <f t="shared" ref="D29:E29" si="1">B29+1</f>
        <v>1</v>
      </c>
      <c r="E29" s="4">
        <f t="shared" si="1"/>
        <v>7</v>
      </c>
      <c r="F29" s="3"/>
      <c r="G29" s="4">
        <f>+E29+1</f>
        <v>8</v>
      </c>
      <c r="H29" s="6"/>
      <c r="I29" s="4">
        <f>+G29+1</f>
        <v>9</v>
      </c>
      <c r="J29" s="3"/>
      <c r="K29" s="4">
        <f>+I29+1</f>
        <v>10</v>
      </c>
      <c r="L29" s="3"/>
      <c r="M29" s="4">
        <f>+K29+1</f>
        <v>11</v>
      </c>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10"/>
      <c r="AN29" s="210"/>
      <c r="AO29" s="210"/>
      <c r="AP29" s="210"/>
      <c r="AQ29" s="210"/>
      <c r="AR29" s="210"/>
      <c r="AS29" s="210"/>
      <c r="AT29" s="210"/>
      <c r="AU29" s="210"/>
      <c r="AV29" s="210"/>
      <c r="AW29" s="210"/>
      <c r="AX29" s="210"/>
      <c r="AY29" s="210"/>
      <c r="AZ29" s="210"/>
      <c r="BA29" s="210"/>
      <c r="BB29" s="210"/>
      <c r="BC29" s="210"/>
      <c r="BD29" s="210"/>
      <c r="BE29" s="210"/>
      <c r="BF29" s="210"/>
      <c r="BG29" s="210"/>
      <c r="BH29" s="210"/>
      <c r="BI29" s="210"/>
    </row>
    <row r="30" spans="1:61" s="27" customFormat="1" x14ac:dyDescent="0.25">
      <c r="A30" s="7" t="str">
        <f>'6'!$K$6</f>
        <v>Easy</v>
      </c>
      <c r="C30" s="7" t="str">
        <f>'6'!$K$14</f>
        <v>Easy</v>
      </c>
      <c r="E30" s="7" t="str">
        <f>'6'!$K$22</f>
        <v>Interval</v>
      </c>
      <c r="F30" s="8"/>
      <c r="G30" s="7" t="str">
        <f>'6'!$K$30</f>
        <v>Off</v>
      </c>
      <c r="I30" s="260" t="str">
        <f>'6'!$K$38</f>
        <v>Washburn</v>
      </c>
      <c r="K30" s="7" t="str">
        <f>'6'!$K$46</f>
        <v>Off</v>
      </c>
      <c r="M30" s="7" t="str">
        <f>'6'!$K$54</f>
        <v>Off</v>
      </c>
      <c r="N30" s="32" t="s">
        <v>12</v>
      </c>
      <c r="O30" s="28"/>
      <c r="P30" s="210"/>
      <c r="Q30" s="210"/>
      <c r="R30" s="210"/>
      <c r="S30" s="210"/>
      <c r="T30" s="210"/>
      <c r="U30" s="210"/>
      <c r="V30" s="210"/>
      <c r="W30" s="210"/>
      <c r="X30" s="210"/>
      <c r="Y30" s="210"/>
      <c r="Z30" s="210"/>
      <c r="AA30" s="210"/>
      <c r="AB30" s="210"/>
      <c r="AC30" s="210"/>
      <c r="AD30" s="210"/>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row>
    <row r="31" spans="1:61" x14ac:dyDescent="0.25">
      <c r="A31" s="4"/>
      <c r="B31" s="3"/>
      <c r="C31" s="5"/>
      <c r="D31" s="3"/>
      <c r="E31" s="5"/>
      <c r="F31" s="3"/>
      <c r="G31" s="5"/>
      <c r="H31" s="3"/>
      <c r="I31" s="5"/>
      <c r="J31" s="3"/>
      <c r="K31" s="5"/>
      <c r="L31" s="3"/>
      <c r="M31" s="4"/>
      <c r="N31" s="35"/>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10"/>
      <c r="AN31" s="210"/>
      <c r="AO31" s="210"/>
      <c r="AP31" s="210"/>
      <c r="AQ31" s="210"/>
      <c r="AR31" s="210"/>
      <c r="AS31" s="210"/>
      <c r="AT31" s="210"/>
      <c r="AU31" s="210"/>
      <c r="AV31" s="210"/>
      <c r="AW31" s="210"/>
      <c r="AX31" s="210"/>
      <c r="AY31" s="210"/>
      <c r="AZ31" s="210"/>
      <c r="BA31" s="210"/>
      <c r="BB31" s="210"/>
      <c r="BC31" s="210"/>
      <c r="BD31" s="210"/>
      <c r="BE31" s="210"/>
      <c r="BF31" s="210"/>
      <c r="BG31" s="210"/>
      <c r="BH31" s="210"/>
      <c r="BI31" s="210"/>
    </row>
    <row r="32" spans="1:61" x14ac:dyDescent="0.25">
      <c r="A32" s="49">
        <v>0.32013888888888892</v>
      </c>
      <c r="B32" s="9"/>
      <c r="C32" s="49">
        <v>0.31666666666666665</v>
      </c>
      <c r="D32" s="9"/>
      <c r="E32" s="10"/>
      <c r="F32" s="9"/>
      <c r="G32" s="10"/>
      <c r="H32" s="9"/>
      <c r="I32" s="10"/>
      <c r="J32" s="3"/>
      <c r="K32" s="10"/>
      <c r="M32" s="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10"/>
      <c r="AN32" s="210"/>
      <c r="AO32" s="210"/>
      <c r="AP32" s="210"/>
      <c r="AQ32" s="210"/>
      <c r="AR32" s="210"/>
      <c r="AS32" s="210"/>
      <c r="AT32" s="210"/>
      <c r="AU32" s="210"/>
      <c r="AV32" s="210"/>
      <c r="AW32" s="210"/>
      <c r="AX32" s="210"/>
      <c r="AY32" s="210"/>
      <c r="AZ32" s="210"/>
      <c r="BA32" s="210"/>
      <c r="BB32" s="210"/>
      <c r="BC32" s="210"/>
      <c r="BD32" s="210"/>
      <c r="BE32" s="210"/>
      <c r="BF32" s="210"/>
      <c r="BG32" s="210"/>
      <c r="BH32" s="210"/>
      <c r="BI32" s="210"/>
    </row>
    <row r="33" spans="1:61" s="12" customFormat="1" x14ac:dyDescent="0.25">
      <c r="A33" s="11">
        <f>+'6'!$C$13</f>
        <v>8.75</v>
      </c>
      <c r="B33" s="11"/>
      <c r="C33" s="11">
        <f>+'6'!$C$21</f>
        <v>6</v>
      </c>
      <c r="D33" s="11"/>
      <c r="E33" s="11">
        <f>+'6'!$C$29</f>
        <v>6.6000000000000005</v>
      </c>
      <c r="F33" s="11"/>
      <c r="G33" s="11">
        <f>+'6'!$C$37</f>
        <v>0</v>
      </c>
      <c r="H33" s="11"/>
      <c r="I33" s="11">
        <f>+'6'!$C$45</f>
        <v>4</v>
      </c>
      <c r="J33" s="11"/>
      <c r="K33" s="11">
        <f>+'6'!$C$53</f>
        <v>0</v>
      </c>
      <c r="L33" s="11"/>
      <c r="M33" s="11">
        <f>+'6'!$C$61</f>
        <v>0</v>
      </c>
      <c r="N33" s="35">
        <f>+A33+C33+E33+G33+I33+K33+M33</f>
        <v>25.35</v>
      </c>
      <c r="O33" s="28"/>
      <c r="P33" s="210"/>
      <c r="Q33" s="210"/>
      <c r="R33" s="210"/>
      <c r="S33" s="210"/>
      <c r="T33" s="210"/>
      <c r="U33" s="210"/>
      <c r="V33" s="210"/>
      <c r="W33" s="210"/>
      <c r="X33" s="210"/>
      <c r="Y33" s="210"/>
      <c r="Z33" s="210"/>
      <c r="AA33" s="210"/>
      <c r="AB33" s="210"/>
      <c r="AC33" s="210"/>
      <c r="AD33" s="210"/>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row>
    <row r="34" spans="1:61" x14ac:dyDescent="0.25">
      <c r="A34" s="4">
        <f>+M29+1</f>
        <v>12</v>
      </c>
      <c r="B34" s="3"/>
      <c r="C34" s="4">
        <f>+A34+1</f>
        <v>13</v>
      </c>
      <c r="D34" s="3"/>
      <c r="E34" s="4">
        <f>+C34+1</f>
        <v>14</v>
      </c>
      <c r="F34" s="3"/>
      <c r="G34" s="4">
        <f>+E34+1</f>
        <v>15</v>
      </c>
      <c r="H34" s="6"/>
      <c r="I34" s="4">
        <f>+G34+1</f>
        <v>16</v>
      </c>
      <c r="J34" s="3"/>
      <c r="K34" s="4">
        <f>+I34+1</f>
        <v>17</v>
      </c>
      <c r="L34" s="3"/>
      <c r="M34" s="4">
        <f>+K34+1</f>
        <v>18</v>
      </c>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10"/>
      <c r="AN34" s="210"/>
      <c r="AO34" s="210"/>
      <c r="AP34" s="210"/>
      <c r="AQ34" s="210"/>
      <c r="AR34" s="210"/>
      <c r="AS34" s="210"/>
      <c r="AT34" s="210"/>
      <c r="AU34" s="210"/>
      <c r="AV34" s="210"/>
      <c r="AW34" s="210"/>
      <c r="AX34" s="210"/>
      <c r="AY34" s="210"/>
      <c r="AZ34" s="210"/>
      <c r="BA34" s="210"/>
      <c r="BB34" s="210"/>
      <c r="BC34" s="210"/>
      <c r="BD34" s="210"/>
      <c r="BE34" s="210"/>
      <c r="BF34" s="210"/>
      <c r="BG34" s="210"/>
      <c r="BH34" s="210"/>
      <c r="BI34" s="210"/>
    </row>
    <row r="35" spans="1:61" s="27" customFormat="1" x14ac:dyDescent="0.25">
      <c r="A35" s="7" t="str">
        <f>'7'!$K$6</f>
        <v>Off</v>
      </c>
      <c r="C35" s="7" t="str">
        <f>'7'!$K$14</f>
        <v>Off</v>
      </c>
      <c r="E35" s="7" t="str">
        <f>'7'!$K$22</f>
        <v>Recovery</v>
      </c>
      <c r="F35" s="8"/>
      <c r="G35" s="7" t="str">
        <f>'7'!$K$30</f>
        <v>Easy</v>
      </c>
      <c r="I35" s="7" t="str">
        <f>'7'!$K$38</f>
        <v>Easy</v>
      </c>
      <c r="K35" s="7" t="str">
        <f>'7'!$K$46</f>
        <v>Easy</v>
      </c>
      <c r="M35" s="7" t="str">
        <f>'7'!$K$54</f>
        <v>Easy</v>
      </c>
      <c r="N35" s="32" t="s">
        <v>13</v>
      </c>
      <c r="O35" s="28"/>
      <c r="P35" s="210"/>
      <c r="Q35" s="210"/>
      <c r="R35" s="210"/>
      <c r="S35" s="210"/>
      <c r="T35" s="210"/>
      <c r="U35" s="210"/>
      <c r="V35" s="210"/>
      <c r="W35" s="210"/>
      <c r="X35" s="210"/>
      <c r="Y35" s="210"/>
      <c r="Z35" s="210"/>
      <c r="AA35" s="210"/>
      <c r="AB35" s="210"/>
      <c r="AC35" s="210"/>
      <c r="AD35" s="210"/>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row>
    <row r="36" spans="1:61" x14ac:dyDescent="0.25">
      <c r="A36" s="4"/>
      <c r="B36" s="3"/>
      <c r="C36" s="4"/>
      <c r="D36" s="3"/>
      <c r="E36" s="4"/>
      <c r="F36" s="3"/>
      <c r="G36" s="5"/>
      <c r="H36" s="3"/>
      <c r="I36" s="4"/>
      <c r="J36" s="3"/>
      <c r="K36" s="4"/>
      <c r="L36" s="3"/>
      <c r="M36" s="4"/>
      <c r="N36" s="35"/>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10"/>
      <c r="AN36" s="210"/>
      <c r="AO36" s="210"/>
      <c r="AP36" s="210"/>
      <c r="AQ36" s="210"/>
      <c r="AR36" s="210"/>
      <c r="AS36" s="210"/>
      <c r="AT36" s="210"/>
      <c r="AU36" s="210"/>
      <c r="AV36" s="210"/>
      <c r="AW36" s="210"/>
      <c r="AX36" s="210"/>
      <c r="AY36" s="210"/>
      <c r="AZ36" s="210"/>
      <c r="BA36" s="210"/>
      <c r="BB36" s="210"/>
      <c r="BC36" s="210"/>
      <c r="BD36" s="210"/>
      <c r="BE36" s="210"/>
      <c r="BF36" s="210"/>
      <c r="BG36" s="210"/>
      <c r="BH36" s="210"/>
      <c r="BI36" s="210"/>
    </row>
    <row r="37" spans="1:61" x14ac:dyDescent="0.25">
      <c r="A37" s="10"/>
      <c r="B37" s="9"/>
      <c r="C37" s="10"/>
      <c r="D37" s="9"/>
      <c r="E37" s="49">
        <v>0.3659722222222222</v>
      </c>
      <c r="F37" s="9"/>
      <c r="G37" s="49">
        <v>0.32430555555555557</v>
      </c>
      <c r="H37" s="9"/>
      <c r="I37" s="49">
        <v>0.34652777777777777</v>
      </c>
      <c r="J37" s="3"/>
      <c r="K37" s="49">
        <v>0.31666666666666665</v>
      </c>
      <c r="M37" s="49">
        <v>0.31458333333333333</v>
      </c>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10"/>
      <c r="AN37" s="210"/>
      <c r="AO37" s="210"/>
      <c r="AP37" s="210"/>
      <c r="AQ37" s="210"/>
      <c r="AR37" s="210"/>
      <c r="AS37" s="210"/>
      <c r="AT37" s="210"/>
      <c r="AU37" s="210"/>
      <c r="AV37" s="210"/>
      <c r="AW37" s="210"/>
      <c r="AX37" s="210"/>
      <c r="AY37" s="210"/>
      <c r="AZ37" s="210"/>
      <c r="BA37" s="210"/>
      <c r="BB37" s="210"/>
      <c r="BC37" s="210"/>
      <c r="BD37" s="210"/>
      <c r="BE37" s="210"/>
      <c r="BF37" s="210"/>
      <c r="BG37" s="210"/>
      <c r="BH37" s="210"/>
      <c r="BI37" s="210"/>
    </row>
    <row r="38" spans="1:61" s="12" customFormat="1" x14ac:dyDescent="0.25">
      <c r="A38" s="11">
        <f>+'7'!$C$13</f>
        <v>0</v>
      </c>
      <c r="B38" s="11"/>
      <c r="C38" s="11">
        <f>+'7'!$C$21</f>
        <v>0</v>
      </c>
      <c r="D38" s="11"/>
      <c r="E38" s="11">
        <f>+'7'!$C$29</f>
        <v>2.5</v>
      </c>
      <c r="F38" s="11"/>
      <c r="G38" s="11">
        <f>+'7'!$C$37</f>
        <v>5.0999999999999996</v>
      </c>
      <c r="H38" s="11"/>
      <c r="I38" s="11">
        <f>+'7'!$C$45</f>
        <v>6</v>
      </c>
      <c r="J38" s="11"/>
      <c r="K38" s="11">
        <f>+'7'!$C$53</f>
        <v>7</v>
      </c>
      <c r="L38" s="11"/>
      <c r="M38" s="11">
        <f>+'7'!$C$61</f>
        <v>7.4</v>
      </c>
      <c r="N38" s="35">
        <f>+A38+C38+E38+G38+I38+K38+M38</f>
        <v>28</v>
      </c>
      <c r="O38" s="28"/>
      <c r="P38" s="210"/>
      <c r="Q38" s="210"/>
      <c r="R38" s="210"/>
      <c r="S38" s="210"/>
      <c r="T38" s="210"/>
      <c r="U38" s="210"/>
      <c r="V38" s="210"/>
      <c r="W38" s="210"/>
      <c r="X38" s="210"/>
      <c r="Y38" s="210"/>
      <c r="Z38" s="210"/>
      <c r="AA38" s="210"/>
      <c r="AB38" s="210"/>
      <c r="AC38" s="210"/>
      <c r="AD38" s="210"/>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row>
    <row r="39" spans="1:61" x14ac:dyDescent="0.25">
      <c r="A39" s="4">
        <f>+M34+1</f>
        <v>19</v>
      </c>
      <c r="B39" s="3"/>
      <c r="C39" s="4">
        <f>+A39+1</f>
        <v>20</v>
      </c>
      <c r="D39" s="3"/>
      <c r="E39" s="4">
        <f>+C39+1</f>
        <v>21</v>
      </c>
      <c r="F39" s="3"/>
      <c r="G39" s="4">
        <f>+E39+1</f>
        <v>22</v>
      </c>
      <c r="H39" s="6"/>
      <c r="I39" s="4">
        <f>+G39+1</f>
        <v>23</v>
      </c>
      <c r="J39" s="3"/>
      <c r="K39" s="4">
        <f>I39+1</f>
        <v>24</v>
      </c>
      <c r="L39" s="3"/>
      <c r="M39" s="4">
        <f>+K39+1</f>
        <v>25</v>
      </c>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10"/>
      <c r="AN39" s="210"/>
      <c r="AO39" s="210"/>
      <c r="AP39" s="210"/>
      <c r="AQ39" s="210"/>
      <c r="AR39" s="210"/>
      <c r="AS39" s="210"/>
      <c r="AT39" s="210"/>
      <c r="AU39" s="210"/>
      <c r="AV39" s="210"/>
      <c r="AW39" s="210"/>
      <c r="AX39" s="210"/>
      <c r="AY39" s="210"/>
      <c r="AZ39" s="210"/>
      <c r="BA39" s="210"/>
      <c r="BB39" s="210"/>
      <c r="BC39" s="210"/>
      <c r="BD39" s="210"/>
      <c r="BE39" s="210"/>
      <c r="BF39" s="210"/>
      <c r="BG39" s="210"/>
      <c r="BH39" s="210"/>
      <c r="BI39" s="210"/>
    </row>
    <row r="40" spans="1:61" s="27" customFormat="1" x14ac:dyDescent="0.25">
      <c r="A40" s="7" t="str">
        <f>'8'!$K$6</f>
        <v>Easy</v>
      </c>
      <c r="C40" s="7" t="str">
        <f>'8'!$K$14</f>
        <v>Easy</v>
      </c>
      <c r="E40" s="7" t="str">
        <f>'8'!$K$22</f>
        <v>Easy</v>
      </c>
      <c r="F40" s="8"/>
      <c r="G40" s="7" t="str">
        <f>'8'!$K$30</f>
        <v>Easy</v>
      </c>
      <c r="I40" s="7" t="str">
        <f>'8'!$K$38</f>
        <v>Pacework</v>
      </c>
      <c r="K40" s="7" t="str">
        <f>'8'!$K$46</f>
        <v>Easy</v>
      </c>
      <c r="M40" s="7" t="str">
        <f>'8'!$K$54</f>
        <v>Easy</v>
      </c>
      <c r="N40" s="32" t="s">
        <v>14</v>
      </c>
      <c r="O40" s="28"/>
      <c r="P40" s="210"/>
      <c r="Q40" s="210"/>
      <c r="R40" s="210"/>
      <c r="S40" s="210"/>
      <c r="T40" s="210"/>
      <c r="U40" s="210"/>
      <c r="V40" s="210"/>
      <c r="W40" s="210"/>
      <c r="X40" s="210"/>
      <c r="Y40" s="210"/>
      <c r="Z40" s="210"/>
      <c r="AA40" s="210"/>
      <c r="AB40" s="210"/>
      <c r="AC40" s="210"/>
      <c r="AD40" s="210"/>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row>
    <row r="41" spans="1:61" x14ac:dyDescent="0.25">
      <c r="A41" s="4"/>
      <c r="B41" s="3"/>
      <c r="C41" s="4"/>
      <c r="D41" s="3"/>
      <c r="E41" s="4"/>
      <c r="F41" s="3"/>
      <c r="G41" s="5"/>
      <c r="H41" s="3"/>
      <c r="I41" s="4"/>
      <c r="J41" s="3"/>
      <c r="K41" s="5"/>
      <c r="L41" s="3"/>
      <c r="M41" s="4"/>
      <c r="N41" s="35"/>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10"/>
      <c r="AN41" s="210"/>
      <c r="AO41" s="210"/>
      <c r="AP41" s="210"/>
      <c r="AQ41" s="210"/>
      <c r="AR41" s="210"/>
      <c r="AS41" s="210"/>
      <c r="AT41" s="210"/>
      <c r="AU41" s="210"/>
      <c r="AV41" s="210"/>
      <c r="AW41" s="210"/>
      <c r="AX41" s="210"/>
      <c r="AY41" s="210"/>
      <c r="AZ41" s="210"/>
      <c r="BA41" s="210"/>
      <c r="BB41" s="210"/>
      <c r="BC41" s="210"/>
      <c r="BD41" s="210"/>
      <c r="BE41" s="210"/>
      <c r="BF41" s="210"/>
      <c r="BG41" s="210"/>
      <c r="BH41" s="210"/>
      <c r="BI41" s="210"/>
    </row>
    <row r="42" spans="1:61" x14ac:dyDescent="0.25">
      <c r="A42" s="49">
        <v>0.3444444444444445</v>
      </c>
      <c r="B42" s="9"/>
      <c r="C42" s="49">
        <v>0.32083333333333336</v>
      </c>
      <c r="D42" s="9"/>
      <c r="E42" s="49">
        <v>0.29930555555555555</v>
      </c>
      <c r="F42" s="9"/>
      <c r="G42" s="49">
        <v>0.31041666666666667</v>
      </c>
      <c r="H42" s="9"/>
      <c r="I42" s="10"/>
      <c r="J42" s="3"/>
      <c r="K42" s="49">
        <v>0.3215277777777778</v>
      </c>
      <c r="M42" s="49">
        <v>0.32222222222222224</v>
      </c>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10"/>
      <c r="AN42" s="210"/>
      <c r="AO42" s="210"/>
      <c r="AP42" s="210"/>
      <c r="AQ42" s="210"/>
      <c r="AR42" s="210"/>
      <c r="AS42" s="210"/>
      <c r="AT42" s="210"/>
      <c r="AU42" s="210"/>
      <c r="AV42" s="210"/>
      <c r="AW42" s="210"/>
      <c r="AX42" s="210"/>
      <c r="AY42" s="210"/>
      <c r="AZ42" s="210"/>
      <c r="BA42" s="210"/>
      <c r="BB42" s="210"/>
      <c r="BC42" s="210"/>
      <c r="BD42" s="210"/>
      <c r="BE42" s="210"/>
      <c r="BF42" s="210"/>
      <c r="BG42" s="210"/>
      <c r="BH42" s="210"/>
      <c r="BI42" s="210"/>
    </row>
    <row r="43" spans="1:61" s="12" customFormat="1" x14ac:dyDescent="0.25">
      <c r="A43" s="11">
        <f>+'8'!$C$13</f>
        <v>5</v>
      </c>
      <c r="B43" s="11"/>
      <c r="C43" s="11">
        <f>+'8'!$C$21</f>
        <v>8</v>
      </c>
      <c r="D43" s="11"/>
      <c r="E43" s="11">
        <f>+'8'!$C$29</f>
        <v>3</v>
      </c>
      <c r="F43" s="11"/>
      <c r="G43" s="11">
        <f>+'8'!$C$37</f>
        <v>8</v>
      </c>
      <c r="H43" s="11"/>
      <c r="I43" s="11">
        <f>+'8'!$C$45</f>
        <v>6.5</v>
      </c>
      <c r="J43" s="11"/>
      <c r="K43" s="11">
        <f>+'8'!$C$53</f>
        <v>6</v>
      </c>
      <c r="L43" s="11"/>
      <c r="M43" s="11">
        <f>+'8'!$C$61</f>
        <v>8.5</v>
      </c>
      <c r="N43" s="35">
        <f>+A43+C43+E43+G43+I43+K43+M43</f>
        <v>45</v>
      </c>
      <c r="O43" s="28"/>
      <c r="P43" s="210"/>
      <c r="Q43" s="210"/>
      <c r="R43" s="210"/>
      <c r="S43" s="210"/>
      <c r="T43" s="210"/>
      <c r="U43" s="210"/>
      <c r="V43" s="210"/>
      <c r="W43" s="210"/>
      <c r="X43" s="210"/>
      <c r="Y43" s="210"/>
      <c r="Z43" s="210"/>
      <c r="AA43" s="210"/>
      <c r="AB43" s="210"/>
      <c r="AC43" s="210"/>
      <c r="AD43" s="210"/>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row>
    <row r="44" spans="1:61" x14ac:dyDescent="0.25">
      <c r="A44" s="540" t="s">
        <v>42</v>
      </c>
      <c r="B44" s="541"/>
      <c r="C44" s="541"/>
      <c r="D44" s="541"/>
      <c r="E44" s="541"/>
      <c r="F44" s="541"/>
      <c r="G44" s="541"/>
      <c r="H44" s="541"/>
      <c r="I44" s="541"/>
      <c r="J44" s="541"/>
      <c r="K44" s="541"/>
      <c r="L44" s="541"/>
      <c r="M44" s="541"/>
      <c r="N44" s="51">
        <f>SUM(G49:M49,A54:M54,A59:M59,A64:M64,A69:K69)</f>
        <v>190.54999999999995</v>
      </c>
      <c r="O44" s="18"/>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10"/>
      <c r="AN44" s="210"/>
      <c r="AO44" s="210"/>
      <c r="AP44" s="210"/>
      <c r="AQ44" s="210"/>
      <c r="AR44" s="210"/>
      <c r="AS44" s="210"/>
      <c r="AT44" s="210"/>
      <c r="AU44" s="210"/>
      <c r="AV44" s="210"/>
      <c r="AW44" s="210"/>
      <c r="AX44" s="210"/>
      <c r="AY44" s="210"/>
      <c r="AZ44" s="210"/>
      <c r="BA44" s="210"/>
      <c r="BB44" s="210"/>
      <c r="BC44" s="210"/>
      <c r="BD44" s="210"/>
      <c r="BE44" s="210"/>
      <c r="BF44" s="210"/>
      <c r="BG44" s="210"/>
      <c r="BH44" s="210"/>
      <c r="BI44" s="210"/>
    </row>
    <row r="45" spans="1:61" x14ac:dyDescent="0.25">
      <c r="A45" s="4">
        <f>+M39+1</f>
        <v>26</v>
      </c>
      <c r="B45" s="3"/>
      <c r="C45" s="4">
        <f>+A45+1</f>
        <v>27</v>
      </c>
      <c r="D45" s="3"/>
      <c r="E45" s="4">
        <f>C45+1</f>
        <v>28</v>
      </c>
      <c r="F45" s="3"/>
      <c r="G45" s="4">
        <v>1</v>
      </c>
      <c r="H45" s="6"/>
      <c r="I45" s="4">
        <f>+G45+1</f>
        <v>2</v>
      </c>
      <c r="J45" s="3"/>
      <c r="K45" s="4">
        <f>+I45+1</f>
        <v>3</v>
      </c>
      <c r="L45" s="3"/>
      <c r="M45" s="4">
        <f>+K45+1</f>
        <v>4</v>
      </c>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10"/>
      <c r="AN45" s="210"/>
      <c r="AO45" s="210"/>
      <c r="AP45" s="210"/>
      <c r="AQ45" s="210"/>
      <c r="AR45" s="210"/>
      <c r="AS45" s="210"/>
      <c r="AT45" s="210"/>
      <c r="AU45" s="210"/>
      <c r="AV45" s="210"/>
      <c r="AW45" s="210"/>
      <c r="AX45" s="210"/>
      <c r="AY45" s="210"/>
      <c r="AZ45" s="210"/>
      <c r="BA45" s="210"/>
      <c r="BB45" s="210"/>
      <c r="BC45" s="210"/>
      <c r="BD45" s="210"/>
      <c r="BE45" s="210"/>
      <c r="BF45" s="210"/>
      <c r="BG45" s="210"/>
      <c r="BH45" s="210"/>
      <c r="BI45" s="210"/>
    </row>
    <row r="46" spans="1:61" s="27" customFormat="1" x14ac:dyDescent="0.25">
      <c r="A46" s="7" t="str">
        <f>'9'!$K$6</f>
        <v>Easy</v>
      </c>
      <c r="C46" s="7" t="str">
        <f>'9'!$K$14</f>
        <v>Easy</v>
      </c>
      <c r="E46" s="7" t="str">
        <f>+'9'!K22</f>
        <v>Easy</v>
      </c>
      <c r="F46" s="8"/>
      <c r="G46" s="7" t="str">
        <f>+'9'!K30</f>
        <v>Tempo</v>
      </c>
      <c r="I46" s="7" t="str">
        <f>+'9'!K38</f>
        <v>Easy</v>
      </c>
      <c r="K46" s="7" t="str">
        <f>'9'!$K$46</f>
        <v>Off</v>
      </c>
      <c r="M46" s="7" t="str">
        <f>'9'!$K$54</f>
        <v>Pacework</v>
      </c>
      <c r="N46" s="39" t="s">
        <v>15</v>
      </c>
      <c r="O46" s="28"/>
      <c r="P46" s="210"/>
      <c r="Q46" s="210"/>
      <c r="R46" s="210"/>
      <c r="S46" s="210"/>
      <c r="T46" s="210"/>
      <c r="U46" s="210"/>
      <c r="V46" s="210"/>
      <c r="W46" s="210"/>
      <c r="X46" s="210"/>
      <c r="Y46" s="210"/>
      <c r="Z46" s="210"/>
      <c r="AA46" s="210"/>
      <c r="AB46" s="210"/>
      <c r="AC46" s="210"/>
      <c r="AD46" s="210"/>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row>
    <row r="47" spans="1:61" x14ac:dyDescent="0.25">
      <c r="A47" s="4"/>
      <c r="B47" s="3"/>
      <c r="C47" s="4"/>
      <c r="D47" s="3"/>
      <c r="E47" s="4"/>
      <c r="F47" s="3"/>
      <c r="G47" s="4"/>
      <c r="H47" s="9"/>
      <c r="I47" s="4"/>
      <c r="J47" s="27"/>
      <c r="K47" s="4"/>
      <c r="L47" s="3"/>
      <c r="M47" s="4"/>
      <c r="N47" s="35"/>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10"/>
      <c r="AN47" s="210"/>
      <c r="AO47" s="210"/>
      <c r="AP47" s="210"/>
      <c r="AQ47" s="210"/>
      <c r="AR47" s="210"/>
      <c r="AS47" s="210"/>
      <c r="AT47" s="210"/>
      <c r="AU47" s="210"/>
      <c r="AV47" s="210"/>
      <c r="AW47" s="210"/>
      <c r="AX47" s="210"/>
      <c r="AY47" s="210"/>
      <c r="AZ47" s="210"/>
      <c r="BA47" s="210"/>
      <c r="BB47" s="210"/>
      <c r="BC47" s="210"/>
      <c r="BD47" s="210"/>
      <c r="BE47" s="210"/>
      <c r="BF47" s="210"/>
      <c r="BG47" s="210"/>
      <c r="BH47" s="210"/>
      <c r="BI47" s="210"/>
    </row>
    <row r="48" spans="1:61" x14ac:dyDescent="0.25">
      <c r="A48" s="49">
        <v>0.33888888888888885</v>
      </c>
      <c r="B48" s="9"/>
      <c r="C48" s="49">
        <v>0.3125</v>
      </c>
      <c r="D48" s="9"/>
      <c r="E48" s="49">
        <v>0.31458333333333333</v>
      </c>
      <c r="F48" s="9"/>
      <c r="G48" s="10"/>
      <c r="H48" s="9"/>
      <c r="I48" s="49">
        <v>0.32361111111111113</v>
      </c>
      <c r="J48" s="3"/>
      <c r="K48" s="10"/>
      <c r="M48" s="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10"/>
      <c r="AN48" s="210"/>
      <c r="AO48" s="210"/>
      <c r="AP48" s="210"/>
      <c r="AQ48" s="210"/>
      <c r="AR48" s="210"/>
      <c r="AS48" s="210"/>
      <c r="AT48" s="210"/>
      <c r="AU48" s="210"/>
      <c r="AV48" s="210"/>
      <c r="AW48" s="210"/>
      <c r="AX48" s="210"/>
      <c r="AY48" s="210"/>
      <c r="AZ48" s="210"/>
      <c r="BA48" s="210"/>
      <c r="BB48" s="210"/>
      <c r="BC48" s="210"/>
      <c r="BD48" s="210"/>
      <c r="BE48" s="210"/>
      <c r="BF48" s="210"/>
      <c r="BG48" s="210"/>
      <c r="BH48" s="210"/>
      <c r="BI48" s="210"/>
    </row>
    <row r="49" spans="1:61" s="12" customFormat="1" x14ac:dyDescent="0.25">
      <c r="A49" s="11">
        <f>+'9'!$C$13</f>
        <v>8</v>
      </c>
      <c r="B49" s="11"/>
      <c r="C49" s="11">
        <f>+'9'!$C$21</f>
        <v>9.5500000000000007</v>
      </c>
      <c r="D49" s="11"/>
      <c r="E49" s="11">
        <f>+'9'!$C$29</f>
        <v>8.1</v>
      </c>
      <c r="F49" s="11"/>
      <c r="G49" s="11">
        <f>+'9'!C37</f>
        <v>8</v>
      </c>
      <c r="H49" s="11"/>
      <c r="I49" s="11">
        <f>+'9'!$C$45</f>
        <v>7</v>
      </c>
      <c r="J49" s="11"/>
      <c r="K49" s="11">
        <f>+'9'!$C$53</f>
        <v>0</v>
      </c>
      <c r="L49" s="11"/>
      <c r="M49" s="11">
        <f>+'9'!$C$61</f>
        <v>7.65</v>
      </c>
      <c r="N49" s="35">
        <f>+A49+C49+E49+G49+I49+K49+M49</f>
        <v>48.3</v>
      </c>
      <c r="O49" s="28"/>
      <c r="P49" s="210"/>
      <c r="Q49" s="210"/>
      <c r="R49" s="210"/>
      <c r="S49" s="210"/>
      <c r="T49" s="210"/>
      <c r="U49" s="210"/>
      <c r="V49" s="210"/>
      <c r="W49" s="210"/>
      <c r="X49" s="210"/>
      <c r="Y49" s="210"/>
      <c r="Z49" s="210"/>
      <c r="AA49" s="210"/>
      <c r="AB49" s="210"/>
      <c r="AC49" s="210"/>
      <c r="AD49" s="210"/>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row>
    <row r="50" spans="1:61" x14ac:dyDescent="0.25">
      <c r="A50" s="16">
        <f>M45+1</f>
        <v>5</v>
      </c>
      <c r="B50" s="3"/>
      <c r="C50" s="16">
        <f>A50+1</f>
        <v>6</v>
      </c>
      <c r="D50" s="16">
        <f t="shared" ref="D50:E50" si="2">B50+1</f>
        <v>1</v>
      </c>
      <c r="E50" s="16">
        <f t="shared" si="2"/>
        <v>7</v>
      </c>
      <c r="F50" s="3"/>
      <c r="G50" s="4">
        <f>+E50+1</f>
        <v>8</v>
      </c>
      <c r="H50" s="6"/>
      <c r="I50" s="4">
        <f>+G50+1</f>
        <v>9</v>
      </c>
      <c r="J50" s="3"/>
      <c r="K50" s="4">
        <f>+I50+1</f>
        <v>10</v>
      </c>
      <c r="L50" s="3"/>
      <c r="M50" s="4">
        <f>+K50+1</f>
        <v>11</v>
      </c>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10"/>
      <c r="AN50" s="210"/>
      <c r="AO50" s="210"/>
      <c r="AP50" s="210"/>
      <c r="AQ50" s="210"/>
      <c r="AR50" s="210"/>
      <c r="AS50" s="210"/>
      <c r="AT50" s="210"/>
      <c r="AU50" s="210"/>
      <c r="AV50" s="210"/>
      <c r="AW50" s="210"/>
      <c r="AX50" s="210"/>
      <c r="AY50" s="210"/>
      <c r="AZ50" s="210"/>
      <c r="BA50" s="210"/>
      <c r="BB50" s="210"/>
      <c r="BC50" s="210"/>
      <c r="BD50" s="210"/>
      <c r="BE50" s="210"/>
      <c r="BF50" s="210"/>
      <c r="BG50" s="210"/>
      <c r="BH50" s="210"/>
      <c r="BI50" s="210"/>
    </row>
    <row r="51" spans="1:61" s="27" customFormat="1" x14ac:dyDescent="0.25">
      <c r="A51" s="7" t="str">
        <f>'10'!K6</f>
        <v>Easy</v>
      </c>
      <c r="C51" s="7" t="str">
        <f>'10'!K14</f>
        <v>Easy</v>
      </c>
      <c r="E51" s="7" t="str">
        <f>'10'!K22</f>
        <v>Lactate Clearance</v>
      </c>
      <c r="F51" s="8"/>
      <c r="G51" s="7" t="str">
        <f>'10'!K30</f>
        <v>Recovery</v>
      </c>
      <c r="I51" s="7" t="str">
        <f>'10'!K38</f>
        <v>Easy</v>
      </c>
      <c r="K51" s="7" t="str">
        <f>'10'!K46</f>
        <v>Tempo</v>
      </c>
      <c r="M51" s="7" t="str">
        <f>'10'!$K$54</f>
        <v>Long</v>
      </c>
      <c r="N51" s="39" t="s">
        <v>16</v>
      </c>
      <c r="O51" s="28"/>
      <c r="P51" s="210"/>
      <c r="Q51" s="210"/>
      <c r="R51" s="210"/>
      <c r="S51" s="210"/>
      <c r="T51" s="210"/>
      <c r="U51" s="210"/>
      <c r="V51" s="210"/>
      <c r="W51" s="210"/>
      <c r="X51" s="210"/>
      <c r="Y51" s="210"/>
      <c r="Z51" s="210"/>
      <c r="AA51" s="210"/>
      <c r="AB51" s="210"/>
      <c r="AC51" s="210"/>
      <c r="AD51" s="210"/>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row>
    <row r="52" spans="1:61" x14ac:dyDescent="0.25">
      <c r="A52" s="4"/>
      <c r="B52" s="3"/>
      <c r="C52" s="19"/>
      <c r="D52" s="3"/>
      <c r="E52" s="19"/>
      <c r="F52" s="3"/>
      <c r="G52" s="5"/>
      <c r="H52" s="3"/>
      <c r="I52" s="20"/>
      <c r="J52" s="3"/>
      <c r="K52" s="4"/>
      <c r="L52" s="3"/>
      <c r="M52" s="4"/>
      <c r="N52" s="35"/>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10"/>
      <c r="AN52" s="210"/>
      <c r="AO52" s="210"/>
      <c r="AP52" s="210"/>
      <c r="AQ52" s="210"/>
      <c r="AR52" s="210"/>
      <c r="AS52" s="210"/>
      <c r="AT52" s="210"/>
      <c r="AU52" s="210"/>
      <c r="AV52" s="210"/>
      <c r="AW52" s="210"/>
      <c r="AX52" s="210"/>
      <c r="AY52" s="210"/>
      <c r="AZ52" s="210"/>
      <c r="BA52" s="210"/>
      <c r="BB52" s="210"/>
      <c r="BC52" s="210"/>
      <c r="BD52" s="210"/>
      <c r="BE52" s="210"/>
      <c r="BF52" s="210"/>
      <c r="BG52" s="210"/>
      <c r="BH52" s="210"/>
      <c r="BI52" s="210"/>
    </row>
    <row r="53" spans="1:61" x14ac:dyDescent="0.25">
      <c r="A53" s="49">
        <v>0.31597222222222221</v>
      </c>
      <c r="B53" s="9"/>
      <c r="C53" s="49">
        <v>0.30763888888888891</v>
      </c>
      <c r="D53" s="9"/>
      <c r="E53" s="10"/>
      <c r="F53" s="9"/>
      <c r="G53" s="49">
        <v>0.3298611111111111</v>
      </c>
      <c r="H53" s="9"/>
      <c r="I53" s="49">
        <v>0.30416666666666664</v>
      </c>
      <c r="J53" s="3"/>
      <c r="K53" s="49"/>
      <c r="M53" s="49">
        <v>0.30763888888888891</v>
      </c>
      <c r="N53" s="35"/>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10"/>
      <c r="AN53" s="210"/>
      <c r="AO53" s="210"/>
      <c r="AP53" s="210"/>
      <c r="AQ53" s="210"/>
      <c r="AR53" s="210"/>
      <c r="AS53" s="210"/>
      <c r="AT53" s="210"/>
      <c r="AU53" s="210"/>
      <c r="AV53" s="210"/>
      <c r="AW53" s="210"/>
      <c r="AX53" s="210"/>
      <c r="AY53" s="210"/>
      <c r="AZ53" s="210"/>
      <c r="BA53" s="210"/>
      <c r="BB53" s="210"/>
      <c r="BC53" s="210"/>
      <c r="BD53" s="210"/>
      <c r="BE53" s="210"/>
      <c r="BF53" s="210"/>
      <c r="BG53" s="210"/>
      <c r="BH53" s="210"/>
      <c r="BI53" s="210"/>
    </row>
    <row r="54" spans="1:61" s="12" customFormat="1" x14ac:dyDescent="0.25">
      <c r="A54" s="11">
        <f>+'10'!$C$13</f>
        <v>6.5</v>
      </c>
      <c r="B54" s="11"/>
      <c r="C54" s="11">
        <f>+'10'!$C$21</f>
        <v>8</v>
      </c>
      <c r="D54" s="11"/>
      <c r="E54" s="11">
        <f>+'10'!$C$29</f>
        <v>7.3</v>
      </c>
      <c r="F54" s="11"/>
      <c r="G54" s="11">
        <f>+'10'!$C$37</f>
        <v>4.4000000000000004</v>
      </c>
      <c r="H54" s="11"/>
      <c r="I54" s="11">
        <f>+'10'!$C$45</f>
        <v>8</v>
      </c>
      <c r="J54" s="11"/>
      <c r="K54" s="11">
        <f>+'10'!$C$53</f>
        <v>6</v>
      </c>
      <c r="L54" s="11"/>
      <c r="M54" s="11">
        <f>+'10'!$C$61</f>
        <v>10</v>
      </c>
      <c r="N54" s="35">
        <f>+A54+C54+E54+G54+I54+K54+M54</f>
        <v>50.2</v>
      </c>
      <c r="O54" s="28"/>
      <c r="P54" s="210"/>
      <c r="Q54" s="210"/>
      <c r="R54" s="210"/>
      <c r="S54" s="210"/>
      <c r="T54" s="210"/>
      <c r="U54" s="210"/>
      <c r="V54" s="210"/>
      <c r="W54" s="210"/>
      <c r="X54" s="210"/>
      <c r="Y54" s="210"/>
      <c r="Z54" s="210"/>
      <c r="AA54" s="210"/>
      <c r="AB54" s="210"/>
      <c r="AC54" s="210"/>
      <c r="AD54" s="210"/>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row>
    <row r="55" spans="1:61" x14ac:dyDescent="0.25">
      <c r="A55" s="4">
        <f>+M50+1</f>
        <v>12</v>
      </c>
      <c r="B55" s="3"/>
      <c r="C55" s="4">
        <f>+A55+1</f>
        <v>13</v>
      </c>
      <c r="D55" s="3"/>
      <c r="E55" s="4">
        <f>+C55+1</f>
        <v>14</v>
      </c>
      <c r="F55" s="3"/>
      <c r="G55" s="4">
        <f>+E55+1</f>
        <v>15</v>
      </c>
      <c r="H55" s="6"/>
      <c r="I55" s="4">
        <f>+G55+1</f>
        <v>16</v>
      </c>
      <c r="J55" s="3"/>
      <c r="K55" s="4">
        <f>+I55+1</f>
        <v>17</v>
      </c>
      <c r="L55" s="3"/>
      <c r="M55" s="4">
        <f>+K55+1</f>
        <v>18</v>
      </c>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10"/>
      <c r="AN55" s="210"/>
      <c r="AO55" s="210"/>
      <c r="AP55" s="210"/>
      <c r="AQ55" s="210"/>
      <c r="AR55" s="210"/>
      <c r="AS55" s="210"/>
      <c r="AT55" s="210"/>
      <c r="AU55" s="210"/>
      <c r="AV55" s="210"/>
      <c r="AW55" s="210"/>
      <c r="AX55" s="210"/>
      <c r="AY55" s="210"/>
      <c r="AZ55" s="210"/>
      <c r="BA55" s="210"/>
      <c r="BB55" s="210"/>
      <c r="BC55" s="210"/>
      <c r="BD55" s="210"/>
      <c r="BE55" s="210"/>
      <c r="BF55" s="210"/>
      <c r="BG55" s="210"/>
      <c r="BH55" s="210"/>
      <c r="BI55" s="210"/>
    </row>
    <row r="56" spans="1:61" s="27" customFormat="1" x14ac:dyDescent="0.25">
      <c r="A56" s="7" t="str">
        <f>'11'!$K$6</f>
        <v>Off</v>
      </c>
      <c r="C56" s="7" t="str">
        <f>'11'!$K$14</f>
        <v xml:space="preserve">Easy  </v>
      </c>
      <c r="E56" s="7" t="str">
        <f>'11'!$K$22</f>
        <v>Pacework</v>
      </c>
      <c r="F56" s="8"/>
      <c r="G56" s="7" t="str">
        <f>'11'!$K$30</f>
        <v>Easy</v>
      </c>
      <c r="I56" s="7" t="str">
        <f>'11'!$K$38</f>
        <v>Acid Tolerance</v>
      </c>
      <c r="K56" s="7" t="str">
        <f>'11'!$K$46</f>
        <v>Easy</v>
      </c>
      <c r="M56" s="7" t="str">
        <f>'11'!$K$54</f>
        <v>Easy</v>
      </c>
      <c r="N56" s="39" t="s">
        <v>17</v>
      </c>
      <c r="O56" s="28"/>
      <c r="P56" s="210"/>
      <c r="Q56" s="210"/>
      <c r="R56" s="210"/>
      <c r="S56" s="210"/>
      <c r="T56" s="210"/>
      <c r="U56" s="210"/>
      <c r="V56" s="210"/>
      <c r="W56" s="210"/>
      <c r="X56" s="210"/>
      <c r="Y56" s="210"/>
      <c r="Z56" s="210"/>
      <c r="AA56" s="210"/>
      <c r="AB56" s="210"/>
      <c r="AC56" s="210"/>
      <c r="AD56" s="210"/>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row>
    <row r="57" spans="1:61" x14ac:dyDescent="0.25">
      <c r="A57" s="4"/>
      <c r="B57" s="3"/>
      <c r="C57" s="4"/>
      <c r="D57" s="3"/>
      <c r="E57" s="4"/>
      <c r="F57" s="3"/>
      <c r="G57" s="5"/>
      <c r="H57" s="3"/>
      <c r="I57" s="5"/>
      <c r="J57" s="3"/>
      <c r="K57" s="4"/>
      <c r="L57" s="3"/>
      <c r="M57" s="4"/>
      <c r="N57" s="35"/>
      <c r="P57" s="210"/>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10"/>
      <c r="AN57" s="210"/>
      <c r="AO57" s="210"/>
      <c r="AP57" s="210"/>
      <c r="AQ57" s="210"/>
      <c r="AR57" s="210"/>
      <c r="AS57" s="210"/>
      <c r="AT57" s="210"/>
      <c r="AU57" s="210"/>
      <c r="AV57" s="210"/>
      <c r="AW57" s="210"/>
      <c r="AX57" s="210"/>
      <c r="AY57" s="210"/>
      <c r="AZ57" s="210"/>
      <c r="BA57" s="210"/>
      <c r="BB57" s="210"/>
      <c r="BC57" s="210"/>
      <c r="BD57" s="210"/>
      <c r="BE57" s="210"/>
      <c r="BF57" s="210"/>
      <c r="BG57" s="210"/>
      <c r="BH57" s="210"/>
      <c r="BI57" s="210"/>
    </row>
    <row r="58" spans="1:61" x14ac:dyDescent="0.25">
      <c r="A58" s="10"/>
      <c r="B58" s="9"/>
      <c r="C58" s="49">
        <v>0.31458333333333333</v>
      </c>
      <c r="D58" s="9"/>
      <c r="E58" s="10"/>
      <c r="F58" s="9"/>
      <c r="G58" s="49">
        <v>0.3125</v>
      </c>
      <c r="H58" s="9"/>
      <c r="I58" s="10"/>
      <c r="J58" s="3"/>
      <c r="K58" s="49">
        <v>0.32222222222222224</v>
      </c>
      <c r="M58" s="49">
        <v>0.33680555555555558</v>
      </c>
      <c r="N58" s="35"/>
      <c r="P58" s="210"/>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10"/>
      <c r="AN58" s="210"/>
      <c r="AO58" s="210"/>
      <c r="AP58" s="210"/>
      <c r="AQ58" s="210"/>
      <c r="AR58" s="210"/>
      <c r="AS58" s="210"/>
      <c r="AT58" s="210"/>
      <c r="AU58" s="210"/>
      <c r="AV58" s="210"/>
      <c r="AW58" s="210"/>
      <c r="AX58" s="210"/>
      <c r="AY58" s="210"/>
      <c r="AZ58" s="210"/>
      <c r="BA58" s="210"/>
      <c r="BB58" s="210"/>
      <c r="BC58" s="210"/>
      <c r="BD58" s="210"/>
      <c r="BE58" s="210"/>
      <c r="BF58" s="210"/>
      <c r="BG58" s="210"/>
      <c r="BH58" s="210"/>
      <c r="BI58" s="210"/>
    </row>
    <row r="59" spans="1:61" s="12" customFormat="1" x14ac:dyDescent="0.25">
      <c r="A59" s="11">
        <f>+'11'!$C$13</f>
        <v>0</v>
      </c>
      <c r="B59" s="11"/>
      <c r="C59" s="11">
        <f>+'11'!$C$21</f>
        <v>9</v>
      </c>
      <c r="D59" s="11"/>
      <c r="E59" s="11">
        <f>+'11'!$C$29</f>
        <v>5.3</v>
      </c>
      <c r="F59" s="11"/>
      <c r="G59" s="11">
        <f>+'11'!$C$37</f>
        <v>8</v>
      </c>
      <c r="H59" s="11"/>
      <c r="I59" s="11">
        <f>+'11'!$C$45</f>
        <v>6.3000000000000007</v>
      </c>
      <c r="J59" s="11"/>
      <c r="K59" s="11">
        <f>+'11'!$C$53</f>
        <v>9.3000000000000007</v>
      </c>
      <c r="L59" s="11"/>
      <c r="M59" s="11">
        <f>+'11'!$C$61</f>
        <v>4.0999999999999996</v>
      </c>
      <c r="N59" s="35">
        <f>+A59+C59+E59+G59+I59+K59+M59</f>
        <v>42.000000000000007</v>
      </c>
      <c r="O59" s="28"/>
      <c r="P59" s="210"/>
      <c r="Q59" s="210"/>
      <c r="R59" s="210"/>
      <c r="S59" s="210"/>
      <c r="T59" s="210"/>
      <c r="U59" s="210"/>
      <c r="V59" s="210"/>
      <c r="W59" s="210"/>
      <c r="X59" s="210"/>
      <c r="Y59" s="210"/>
      <c r="Z59" s="210"/>
      <c r="AA59" s="210"/>
      <c r="AB59" s="210"/>
      <c r="AC59" s="210"/>
      <c r="AD59" s="210"/>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row>
    <row r="60" spans="1:61" x14ac:dyDescent="0.25">
      <c r="A60" s="4">
        <f>+M55+1</f>
        <v>19</v>
      </c>
      <c r="B60" s="3"/>
      <c r="C60" s="4">
        <f>+A60+1</f>
        <v>20</v>
      </c>
      <c r="D60" s="3"/>
      <c r="E60" s="4">
        <f>+C60+1</f>
        <v>21</v>
      </c>
      <c r="F60" s="3"/>
      <c r="G60" s="4">
        <f>+E60+1</f>
        <v>22</v>
      </c>
      <c r="H60" s="6"/>
      <c r="I60" s="4">
        <f>+G60+1</f>
        <v>23</v>
      </c>
      <c r="J60" s="3"/>
      <c r="K60" s="4">
        <f>I60+1</f>
        <v>24</v>
      </c>
      <c r="L60" s="3"/>
      <c r="M60" s="4">
        <f>+K60+1</f>
        <v>25</v>
      </c>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10"/>
      <c r="AN60" s="210"/>
      <c r="AO60" s="210"/>
      <c r="AP60" s="210"/>
      <c r="AQ60" s="210"/>
      <c r="AR60" s="210"/>
      <c r="AS60" s="210"/>
      <c r="AT60" s="210"/>
      <c r="AU60" s="210"/>
      <c r="AV60" s="210"/>
      <c r="AW60" s="210"/>
      <c r="AX60" s="210"/>
      <c r="AY60" s="210"/>
      <c r="AZ60" s="210"/>
      <c r="BA60" s="210"/>
      <c r="BB60" s="210"/>
      <c r="BC60" s="210"/>
      <c r="BD60" s="210"/>
      <c r="BE60" s="210"/>
      <c r="BF60" s="210"/>
      <c r="BG60" s="210"/>
      <c r="BH60" s="210"/>
      <c r="BI60" s="210"/>
    </row>
    <row r="61" spans="1:61" s="27" customFormat="1" x14ac:dyDescent="0.25">
      <c r="A61" s="7" t="str">
        <f>'12'!$K$6</f>
        <v>Lactate Test</v>
      </c>
      <c r="C61" s="7" t="str">
        <f>'12'!$K$14</f>
        <v>Easy</v>
      </c>
      <c r="E61" s="7" t="str">
        <f>'12'!$K$22</f>
        <v>Interval</v>
      </c>
      <c r="F61" s="8"/>
      <c r="G61" s="7" t="str">
        <f>'12'!$K$30</f>
        <v>Easy</v>
      </c>
      <c r="I61" s="7" t="str">
        <f>'12'!$K$38</f>
        <v>Pre-Meet</v>
      </c>
      <c r="K61" s="260" t="str">
        <f>'12'!$K$46</f>
        <v>ESU Relays</v>
      </c>
      <c r="M61" s="7" t="str">
        <f>'12'!$K$54</f>
        <v>Off</v>
      </c>
      <c r="N61" s="39" t="s">
        <v>18</v>
      </c>
      <c r="O61" s="28"/>
      <c r="P61" s="210"/>
      <c r="Q61" s="210"/>
      <c r="R61" s="210"/>
      <c r="S61" s="210"/>
      <c r="T61" s="210"/>
      <c r="U61" s="210"/>
      <c r="V61" s="210"/>
      <c r="W61" s="210"/>
      <c r="X61" s="210"/>
      <c r="Y61" s="210"/>
      <c r="Z61" s="210"/>
      <c r="AA61" s="210"/>
      <c r="AB61" s="210"/>
      <c r="AC61" s="210"/>
      <c r="AD61" s="210"/>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row>
    <row r="62" spans="1:61" x14ac:dyDescent="0.25">
      <c r="A62" s="4"/>
      <c r="B62" s="3"/>
      <c r="C62" s="5"/>
      <c r="D62" s="3"/>
      <c r="E62" s="5"/>
      <c r="F62" s="3"/>
      <c r="G62" s="5"/>
      <c r="H62" s="3"/>
      <c r="I62" s="4"/>
      <c r="J62" s="3"/>
      <c r="K62" s="20"/>
      <c r="L62" s="3"/>
      <c r="M62" s="20"/>
      <c r="N62" s="35"/>
      <c r="P62" s="210"/>
      <c r="Q62" s="210"/>
      <c r="R62" s="210"/>
      <c r="S62" s="210"/>
      <c r="T62" s="210"/>
      <c r="U62" s="210"/>
      <c r="V62" s="210"/>
      <c r="W62" s="210"/>
      <c r="X62" s="210"/>
      <c r="Y62" s="210"/>
      <c r="Z62" s="210"/>
      <c r="AA62" s="210"/>
      <c r="AB62" s="210"/>
      <c r="AC62" s="210"/>
      <c r="AD62" s="210"/>
      <c r="AE62" s="210"/>
      <c r="AF62" s="210"/>
      <c r="AG62" s="210"/>
      <c r="AH62" s="210"/>
      <c r="AI62" s="210"/>
      <c r="AJ62" s="210"/>
      <c r="AK62" s="210"/>
      <c r="AL62" s="210"/>
      <c r="AM62" s="210"/>
      <c r="AN62" s="210"/>
      <c r="AO62" s="210"/>
      <c r="AP62" s="210"/>
      <c r="AQ62" s="210"/>
      <c r="AR62" s="210"/>
      <c r="AS62" s="210"/>
      <c r="AT62" s="210"/>
      <c r="AU62" s="210"/>
      <c r="AV62" s="210"/>
      <c r="AW62" s="210"/>
      <c r="AX62" s="210"/>
      <c r="AY62" s="210"/>
      <c r="AZ62" s="210"/>
      <c r="BA62" s="210"/>
      <c r="BB62" s="210"/>
      <c r="BC62" s="210"/>
      <c r="BD62" s="210"/>
      <c r="BE62" s="210"/>
      <c r="BF62" s="210"/>
      <c r="BG62" s="210"/>
      <c r="BH62" s="210"/>
      <c r="BI62" s="210"/>
    </row>
    <row r="63" spans="1:61" x14ac:dyDescent="0.25">
      <c r="A63" s="10"/>
      <c r="B63" s="9"/>
      <c r="C63" s="49">
        <v>0.32430555555555557</v>
      </c>
      <c r="D63" s="9"/>
      <c r="E63" s="10"/>
      <c r="F63" s="9"/>
      <c r="G63" s="49">
        <v>0.31111111111111112</v>
      </c>
      <c r="H63" s="9"/>
      <c r="I63" s="10"/>
      <c r="J63" s="3"/>
      <c r="K63" s="10"/>
      <c r="M63" s="10"/>
      <c r="N63" s="35"/>
      <c r="P63" s="210"/>
      <c r="Q63" s="210"/>
      <c r="R63" s="210"/>
      <c r="S63" s="210"/>
      <c r="T63" s="210"/>
      <c r="U63" s="210"/>
      <c r="V63" s="210"/>
      <c r="W63" s="210"/>
      <c r="X63" s="210"/>
      <c r="Y63" s="210"/>
      <c r="Z63" s="210"/>
      <c r="AA63" s="210"/>
      <c r="AB63" s="210"/>
      <c r="AC63" s="210"/>
      <c r="AD63" s="210"/>
      <c r="AE63" s="210"/>
      <c r="AF63" s="210"/>
      <c r="AG63" s="210"/>
      <c r="AH63" s="210"/>
      <c r="AI63" s="210"/>
      <c r="AJ63" s="210"/>
      <c r="AK63" s="210"/>
      <c r="AL63" s="210"/>
      <c r="AM63" s="210"/>
      <c r="AN63" s="210"/>
      <c r="AO63" s="210"/>
      <c r="AP63" s="210"/>
      <c r="AQ63" s="210"/>
      <c r="AR63" s="210"/>
      <c r="AS63" s="210"/>
      <c r="AT63" s="210"/>
      <c r="AU63" s="210"/>
      <c r="AV63" s="210"/>
      <c r="AW63" s="210"/>
      <c r="AX63" s="210"/>
      <c r="AY63" s="210"/>
      <c r="AZ63" s="210"/>
      <c r="BA63" s="210"/>
      <c r="BB63" s="210"/>
      <c r="BC63" s="210"/>
      <c r="BD63" s="210"/>
      <c r="BE63" s="210"/>
      <c r="BF63" s="210"/>
      <c r="BG63" s="210"/>
      <c r="BH63" s="210"/>
      <c r="BI63" s="210"/>
    </row>
    <row r="64" spans="1:61" s="12" customFormat="1" x14ac:dyDescent="0.25">
      <c r="A64" s="11">
        <f>+'12'!$C$13</f>
        <v>8.5</v>
      </c>
      <c r="B64" s="11"/>
      <c r="C64" s="11">
        <f>+'12'!$C$21</f>
        <v>8.5</v>
      </c>
      <c r="D64" s="11"/>
      <c r="E64" s="11">
        <f>+'12'!$C$29</f>
        <v>6.6</v>
      </c>
      <c r="F64" s="11"/>
      <c r="G64" s="11">
        <f>+'12'!$C$37</f>
        <v>7.3</v>
      </c>
      <c r="H64" s="11"/>
      <c r="I64" s="11">
        <f>+'12'!$C$45</f>
        <v>5</v>
      </c>
      <c r="J64" s="11"/>
      <c r="K64" s="11">
        <f>+'12'!$C$53</f>
        <v>6.1</v>
      </c>
      <c r="L64" s="11"/>
      <c r="M64" s="11">
        <f>+'12'!$C61</f>
        <v>1</v>
      </c>
      <c r="N64" s="35">
        <f>+A64+C64+E64+G64+I64+K64+M64</f>
        <v>43.000000000000007</v>
      </c>
      <c r="O64" s="28"/>
      <c r="P64" s="210"/>
      <c r="Q64" s="210"/>
      <c r="R64" s="210"/>
      <c r="S64" s="210"/>
      <c r="T64" s="210"/>
      <c r="U64" s="210"/>
      <c r="V64" s="210"/>
      <c r="W64" s="210"/>
      <c r="X64" s="210"/>
      <c r="Y64" s="210"/>
      <c r="Z64" s="210"/>
      <c r="AA64" s="210"/>
      <c r="AB64" s="210"/>
      <c r="AC64" s="210"/>
      <c r="AD64" s="210"/>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row>
    <row r="65" spans="1:61" x14ac:dyDescent="0.25">
      <c r="A65" s="4">
        <f>+M60+1</f>
        <v>26</v>
      </c>
      <c r="B65" s="3"/>
      <c r="C65" s="4">
        <f>+A65+1</f>
        <v>27</v>
      </c>
      <c r="D65" s="3"/>
      <c r="E65" s="4">
        <f>+C65+1</f>
        <v>28</v>
      </c>
      <c r="F65" s="3"/>
      <c r="G65" s="4">
        <f>+E65+1</f>
        <v>29</v>
      </c>
      <c r="H65" s="6"/>
      <c r="I65" s="4">
        <f>+G65+1</f>
        <v>30</v>
      </c>
      <c r="J65" s="3"/>
      <c r="K65" s="4">
        <f>I65+1</f>
        <v>31</v>
      </c>
      <c r="L65" s="3"/>
      <c r="M65" s="4">
        <v>1</v>
      </c>
      <c r="P65" s="210"/>
      <c r="Q65" s="210"/>
      <c r="R65" s="210"/>
      <c r="S65" s="210"/>
      <c r="T65" s="210"/>
      <c r="U65" s="210"/>
      <c r="V65" s="210"/>
      <c r="W65" s="210"/>
      <c r="X65" s="210"/>
      <c r="Y65" s="210"/>
      <c r="Z65" s="210"/>
      <c r="AA65" s="210"/>
      <c r="AB65" s="210"/>
      <c r="AC65" s="210"/>
      <c r="AD65" s="210"/>
      <c r="AE65" s="210"/>
      <c r="AF65" s="210"/>
      <c r="AG65" s="210"/>
      <c r="AH65" s="210"/>
      <c r="AI65" s="210"/>
      <c r="AJ65" s="210"/>
      <c r="AK65" s="210"/>
      <c r="AL65" s="210"/>
      <c r="AM65" s="210"/>
      <c r="AN65" s="210"/>
      <c r="AO65" s="210"/>
      <c r="AP65" s="210"/>
      <c r="AQ65" s="210"/>
      <c r="AR65" s="210"/>
      <c r="AS65" s="210"/>
      <c r="AT65" s="210"/>
      <c r="AU65" s="210"/>
      <c r="AV65" s="210"/>
      <c r="AW65" s="210"/>
      <c r="AX65" s="210"/>
      <c r="AY65" s="210"/>
      <c r="AZ65" s="210"/>
      <c r="BA65" s="210"/>
      <c r="BB65" s="210"/>
      <c r="BC65" s="210"/>
      <c r="BD65" s="210"/>
      <c r="BE65" s="210"/>
      <c r="BF65" s="210"/>
      <c r="BG65" s="210"/>
      <c r="BH65" s="210"/>
      <c r="BI65" s="210"/>
    </row>
    <row r="66" spans="1:61" s="27" customFormat="1" x14ac:dyDescent="0.25">
      <c r="A66" s="7" t="str">
        <f>'13'!K6</f>
        <v>Off</v>
      </c>
      <c r="C66" s="7" t="str">
        <f>'13'!K14</f>
        <v>Easy</v>
      </c>
      <c r="E66" s="7" t="str">
        <f>'13'!K22</f>
        <v xml:space="preserve">VO2 Intervals </v>
      </c>
      <c r="F66" s="8"/>
      <c r="G66" s="7" t="str">
        <f>'13'!K30</f>
        <v>Easy</v>
      </c>
      <c r="I66" s="7" t="str">
        <f>'13'!K38</f>
        <v>Pacework</v>
      </c>
      <c r="J66" s="3"/>
      <c r="K66" s="7" t="str">
        <f>'13'!$K$46</f>
        <v>Pre-Meet</v>
      </c>
      <c r="L66"/>
      <c r="M66" s="260" t="str">
        <f>'13'!$K$54</f>
        <v>SBU</v>
      </c>
      <c r="N66" s="39" t="s">
        <v>19</v>
      </c>
      <c r="O66" s="28"/>
      <c r="P66" s="210"/>
      <c r="Q66" s="210"/>
      <c r="R66" s="210"/>
      <c r="S66" s="210"/>
      <c r="T66" s="210"/>
      <c r="U66" s="210"/>
      <c r="V66" s="210"/>
      <c r="W66" s="210"/>
      <c r="X66" s="210"/>
      <c r="Y66" s="210"/>
      <c r="Z66" s="210"/>
      <c r="AA66" s="210"/>
      <c r="AB66" s="210"/>
      <c r="AC66" s="210"/>
      <c r="AD66" s="210"/>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c r="BH66" s="35"/>
      <c r="BI66" s="35"/>
    </row>
    <row r="67" spans="1:61" x14ac:dyDescent="0.25">
      <c r="A67" s="4"/>
      <c r="B67" s="3"/>
      <c r="C67" s="4"/>
      <c r="D67" s="3"/>
      <c r="E67" s="4"/>
      <c r="F67" s="3"/>
      <c r="G67" s="5"/>
      <c r="H67" s="3"/>
      <c r="I67" s="5"/>
      <c r="J67" s="3"/>
      <c r="K67" s="20"/>
      <c r="L67" s="3"/>
      <c r="M67" s="20"/>
      <c r="N67" s="35"/>
      <c r="P67" s="210"/>
      <c r="Q67" s="210"/>
      <c r="R67" s="210"/>
      <c r="S67" s="210"/>
      <c r="T67" s="210"/>
      <c r="U67" s="210"/>
      <c r="V67" s="210"/>
      <c r="W67" s="210"/>
      <c r="X67" s="210"/>
      <c r="Y67" s="210"/>
      <c r="Z67" s="210"/>
      <c r="AA67" s="210"/>
      <c r="AB67" s="210"/>
      <c r="AC67" s="210"/>
      <c r="AD67" s="210"/>
      <c r="AE67" s="210"/>
      <c r="AF67" s="210"/>
      <c r="AG67" s="210"/>
      <c r="AH67" s="210"/>
      <c r="AI67" s="210"/>
      <c r="AJ67" s="210"/>
      <c r="AK67" s="210"/>
      <c r="AL67" s="210"/>
      <c r="AM67" s="210"/>
      <c r="AN67" s="210"/>
      <c r="AO67" s="210"/>
      <c r="AP67" s="210"/>
      <c r="AQ67" s="210"/>
      <c r="AR67" s="210"/>
      <c r="AS67" s="210"/>
      <c r="AT67" s="210"/>
      <c r="AU67" s="210"/>
      <c r="AV67" s="210"/>
      <c r="AW67" s="210"/>
      <c r="AX67" s="210"/>
      <c r="AY67" s="210"/>
      <c r="AZ67" s="210"/>
      <c r="BA67" s="210"/>
      <c r="BB67" s="210"/>
      <c r="BC67" s="210"/>
      <c r="BD67" s="210"/>
      <c r="BE67" s="210"/>
      <c r="BF67" s="210"/>
      <c r="BG67" s="210"/>
      <c r="BH67" s="210"/>
      <c r="BI67" s="210"/>
    </row>
    <row r="68" spans="1:61" x14ac:dyDescent="0.25">
      <c r="A68" s="10"/>
      <c r="B68" s="9"/>
      <c r="C68" s="49">
        <v>0.31041666666666667</v>
      </c>
      <c r="D68" s="9"/>
      <c r="E68" s="10"/>
      <c r="F68" s="9"/>
      <c r="G68" s="49">
        <v>0.32222222222222224</v>
      </c>
      <c r="H68" s="9"/>
      <c r="I68" s="10"/>
      <c r="J68" s="3"/>
      <c r="K68" s="49">
        <v>0.32430555555555557</v>
      </c>
      <c r="M68" s="10"/>
      <c r="N68" s="35"/>
      <c r="P68" s="210"/>
      <c r="Q68" s="210"/>
      <c r="R68" s="210"/>
      <c r="S68" s="210"/>
      <c r="T68" s="210"/>
      <c r="U68" s="210"/>
      <c r="V68" s="210"/>
      <c r="W68" s="210"/>
      <c r="X68" s="210"/>
      <c r="Y68" s="210"/>
      <c r="Z68" s="210"/>
      <c r="AA68" s="210"/>
      <c r="AB68" s="210"/>
      <c r="AC68" s="210"/>
      <c r="AD68" s="210"/>
      <c r="AE68" s="210"/>
      <c r="AF68" s="210"/>
      <c r="AG68" s="210"/>
      <c r="AH68" s="210"/>
      <c r="AI68" s="210"/>
      <c r="AJ68" s="210"/>
      <c r="AK68" s="210"/>
      <c r="AL68" s="210"/>
      <c r="AM68" s="210"/>
      <c r="AN68" s="210"/>
      <c r="AO68" s="210"/>
      <c r="AP68" s="210"/>
      <c r="AQ68" s="210"/>
      <c r="AR68" s="210"/>
      <c r="AS68" s="210"/>
      <c r="AT68" s="210"/>
      <c r="AU68" s="210"/>
      <c r="AV68" s="210"/>
      <c r="AW68" s="210"/>
      <c r="AX68" s="210"/>
      <c r="AY68" s="210"/>
      <c r="AZ68" s="210"/>
      <c r="BA68" s="210"/>
      <c r="BB68" s="210"/>
      <c r="BC68" s="210"/>
      <c r="BD68" s="210"/>
      <c r="BE68" s="210"/>
      <c r="BF68" s="210"/>
      <c r="BG68" s="210"/>
      <c r="BH68" s="210"/>
      <c r="BI68" s="210"/>
    </row>
    <row r="69" spans="1:61" s="12" customFormat="1" x14ac:dyDescent="0.25">
      <c r="A69" s="11">
        <f>'13'!$C$13</f>
        <v>0</v>
      </c>
      <c r="B69" s="11"/>
      <c r="C69" s="11">
        <f>'13'!$C$21</f>
        <v>8</v>
      </c>
      <c r="D69" s="11"/>
      <c r="E69" s="11">
        <f>'13'!$C$29</f>
        <v>8</v>
      </c>
      <c r="F69" s="11"/>
      <c r="G69" s="11">
        <f>'13'!$C$37</f>
        <v>6.1</v>
      </c>
      <c r="H69" s="11"/>
      <c r="I69" s="11">
        <f>+'13'!$C$45</f>
        <v>6.5</v>
      </c>
      <c r="J69" s="11"/>
      <c r="K69" s="11">
        <f>+'13'!$C$53</f>
        <v>4.0999999999999996</v>
      </c>
      <c r="L69" s="11"/>
      <c r="M69" s="11">
        <f>+'13'!$C$61</f>
        <v>6</v>
      </c>
      <c r="N69" s="35">
        <f>+A69+C69+E69+G69+I69+K69+M69</f>
        <v>38.700000000000003</v>
      </c>
      <c r="O69" s="28"/>
      <c r="P69" s="210"/>
      <c r="Q69" s="210"/>
      <c r="R69" s="210"/>
      <c r="S69" s="210"/>
      <c r="T69" s="210"/>
      <c r="U69" s="210"/>
      <c r="V69" s="210"/>
      <c r="W69" s="210"/>
      <c r="X69" s="210"/>
      <c r="Y69" s="210"/>
      <c r="Z69" s="210"/>
      <c r="AA69" s="210"/>
      <c r="AB69" s="210"/>
      <c r="AC69" s="210"/>
      <c r="AD69" s="210"/>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row>
    <row r="70" spans="1:61" x14ac:dyDescent="0.25">
      <c r="A70" s="540" t="s">
        <v>43</v>
      </c>
      <c r="B70" s="541"/>
      <c r="C70" s="541"/>
      <c r="D70" s="541"/>
      <c r="E70" s="541"/>
      <c r="F70" s="541"/>
      <c r="G70" s="541"/>
      <c r="H70" s="541"/>
      <c r="I70" s="541"/>
      <c r="J70" s="541"/>
      <c r="K70" s="541"/>
      <c r="L70" s="541"/>
      <c r="M70" s="541"/>
      <c r="N70" s="51">
        <f>SUM(A69,A75:M75,A80:M80,A85:M85,A90:M90,A96)</f>
        <v>176.9</v>
      </c>
      <c r="O70" s="18"/>
      <c r="P70" s="210"/>
      <c r="Q70" s="210"/>
      <c r="R70" s="210"/>
      <c r="S70" s="210"/>
      <c r="T70" s="210"/>
      <c r="U70" s="210"/>
      <c r="V70" s="210"/>
      <c r="W70" s="210"/>
      <c r="X70" s="210"/>
      <c r="Y70" s="210"/>
      <c r="Z70" s="210"/>
      <c r="AA70" s="210"/>
      <c r="AB70" s="210"/>
      <c r="AC70" s="210"/>
      <c r="AD70" s="210"/>
      <c r="AE70" s="210"/>
      <c r="AF70" s="210"/>
      <c r="AG70" s="210"/>
      <c r="AH70" s="210"/>
      <c r="AI70" s="210"/>
      <c r="AJ70" s="210"/>
      <c r="AK70" s="210"/>
      <c r="AL70" s="210"/>
      <c r="AM70" s="210"/>
      <c r="AN70" s="210"/>
      <c r="AO70" s="210"/>
      <c r="AP70" s="210"/>
      <c r="AQ70" s="210"/>
      <c r="AR70" s="210"/>
      <c r="AS70" s="210"/>
      <c r="AT70" s="210"/>
      <c r="AU70" s="210"/>
      <c r="AV70" s="210"/>
      <c r="AW70" s="210"/>
      <c r="AX70" s="210"/>
      <c r="AY70" s="210"/>
      <c r="AZ70" s="210"/>
      <c r="BA70" s="210"/>
      <c r="BB70" s="210"/>
      <c r="BC70" s="210"/>
      <c r="BD70" s="210"/>
      <c r="BE70" s="210"/>
      <c r="BF70" s="210"/>
      <c r="BG70" s="210"/>
      <c r="BH70" s="210"/>
      <c r="BI70" s="210"/>
    </row>
    <row r="71" spans="1:61" s="12" customFormat="1" x14ac:dyDescent="0.25">
      <c r="A71" s="4">
        <f>+M65+1</f>
        <v>2</v>
      </c>
      <c r="B71" s="3"/>
      <c r="C71" s="4">
        <f>+A71+1</f>
        <v>3</v>
      </c>
      <c r="D71" s="3"/>
      <c r="E71" s="4">
        <f>+C71+1</f>
        <v>4</v>
      </c>
      <c r="F71" s="3"/>
      <c r="G71" s="4">
        <f>E71+1</f>
        <v>5</v>
      </c>
      <c r="H71" s="6"/>
      <c r="I71" s="4">
        <f>G71+1</f>
        <v>6</v>
      </c>
      <c r="J71" s="4">
        <f t="shared" ref="J71:K71" si="3">H71+1</f>
        <v>1</v>
      </c>
      <c r="K71" s="4">
        <f t="shared" si="3"/>
        <v>7</v>
      </c>
      <c r="L71" s="3"/>
      <c r="M71" s="4">
        <f>+K71+1</f>
        <v>8</v>
      </c>
      <c r="N71" s="34"/>
      <c r="O71" s="28"/>
      <c r="P71" s="210"/>
      <c r="Q71" s="210"/>
      <c r="R71" s="210"/>
      <c r="S71" s="210"/>
      <c r="T71" s="210"/>
      <c r="U71" s="210"/>
      <c r="V71" s="210"/>
      <c r="W71" s="210"/>
      <c r="X71" s="210"/>
      <c r="Y71" s="210"/>
      <c r="Z71" s="210"/>
      <c r="AA71" s="210"/>
      <c r="AB71" s="210"/>
      <c r="AC71" s="210"/>
      <c r="AD71" s="210"/>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row>
    <row r="72" spans="1:61" x14ac:dyDescent="0.25">
      <c r="A72" s="7" t="str">
        <f>'14'!K6</f>
        <v>Easy</v>
      </c>
      <c r="B72" s="27"/>
      <c r="C72" s="7" t="str">
        <f>'14'!K14</f>
        <v>Threshold</v>
      </c>
      <c r="D72" s="27"/>
      <c r="E72" s="7" t="str">
        <f>'14'!K22</f>
        <v>Easy</v>
      </c>
      <c r="F72" s="8"/>
      <c r="G72" s="7" t="str">
        <f>'14'!K30</f>
        <v>Speed</v>
      </c>
      <c r="H72" s="27"/>
      <c r="I72" s="7" t="str">
        <f>'14'!K38</f>
        <v>Easy</v>
      </c>
      <c r="J72" s="3"/>
      <c r="K72" s="7" t="str">
        <f>'14'!$K$46</f>
        <v>Easy</v>
      </c>
      <c r="M72" s="7" t="str">
        <f>'14'!$K$54</f>
        <v>Tolerance</v>
      </c>
      <c r="N72" s="39" t="s">
        <v>28</v>
      </c>
      <c r="P72" s="210"/>
      <c r="Q72" s="210"/>
      <c r="R72" s="210"/>
      <c r="S72" s="210"/>
      <c r="T72" s="210"/>
      <c r="U72" s="210"/>
      <c r="V72" s="210"/>
      <c r="W72" s="210"/>
      <c r="X72" s="210"/>
      <c r="Y72" s="210"/>
      <c r="Z72" s="210"/>
      <c r="AA72" s="210"/>
      <c r="AB72" s="210"/>
      <c r="AC72" s="210"/>
      <c r="AD72" s="210"/>
      <c r="AE72" s="210"/>
      <c r="AF72" s="210"/>
      <c r="AG72" s="210"/>
      <c r="AH72" s="210"/>
      <c r="AI72" s="210"/>
      <c r="AJ72" s="210"/>
      <c r="AK72" s="210"/>
      <c r="AL72" s="210"/>
      <c r="AM72" s="210"/>
      <c r="AN72" s="210"/>
      <c r="AO72" s="210"/>
      <c r="AP72" s="210"/>
      <c r="AQ72" s="210"/>
      <c r="AR72" s="210"/>
      <c r="AS72" s="210"/>
      <c r="AT72" s="210"/>
      <c r="AU72" s="210"/>
      <c r="AV72" s="210"/>
      <c r="AW72" s="210"/>
      <c r="AX72" s="210"/>
      <c r="AY72" s="210"/>
      <c r="AZ72" s="210"/>
      <c r="BA72" s="210"/>
      <c r="BB72" s="210"/>
      <c r="BC72" s="210"/>
      <c r="BD72" s="210"/>
      <c r="BE72" s="210"/>
      <c r="BF72" s="210"/>
      <c r="BG72" s="210"/>
      <c r="BH72" s="210"/>
      <c r="BI72" s="210"/>
    </row>
    <row r="73" spans="1:61" x14ac:dyDescent="0.25">
      <c r="A73" s="4"/>
      <c r="B73" s="3"/>
      <c r="C73" s="4"/>
      <c r="D73" s="3"/>
      <c r="E73" s="4"/>
      <c r="F73" s="3"/>
      <c r="G73" s="5"/>
      <c r="H73" s="3"/>
      <c r="I73" s="5"/>
      <c r="J73" s="3"/>
      <c r="K73" s="20"/>
      <c r="L73" s="3"/>
      <c r="M73" s="20"/>
      <c r="N73" s="35"/>
      <c r="P73" s="210"/>
      <c r="Q73" s="210"/>
      <c r="R73" s="210"/>
      <c r="S73" s="210"/>
      <c r="T73" s="210"/>
      <c r="U73" s="210"/>
      <c r="V73" s="210"/>
      <c r="W73" s="210"/>
      <c r="X73" s="210"/>
      <c r="Y73" s="210"/>
      <c r="Z73" s="210"/>
      <c r="AA73" s="210"/>
      <c r="AB73" s="210"/>
      <c r="AC73" s="210"/>
      <c r="AD73" s="210"/>
      <c r="AE73" s="210"/>
      <c r="AF73" s="210"/>
      <c r="AG73" s="210"/>
      <c r="AH73" s="210"/>
      <c r="AI73" s="210"/>
      <c r="AJ73" s="210"/>
      <c r="AK73" s="210"/>
      <c r="AL73" s="210"/>
      <c r="AM73" s="210"/>
      <c r="AN73" s="210"/>
      <c r="AO73" s="210"/>
      <c r="AP73" s="210"/>
      <c r="AQ73" s="210"/>
      <c r="AR73" s="210"/>
      <c r="AS73" s="210"/>
      <c r="AT73" s="210"/>
      <c r="AU73" s="210"/>
      <c r="AV73" s="210"/>
      <c r="AW73" s="210"/>
      <c r="AX73" s="210"/>
      <c r="AY73" s="210"/>
      <c r="AZ73" s="210"/>
      <c r="BA73" s="210"/>
      <c r="BB73" s="210"/>
      <c r="BC73" s="210"/>
      <c r="BD73" s="210"/>
      <c r="BE73" s="210"/>
      <c r="BF73" s="210"/>
      <c r="BG73" s="210"/>
      <c r="BH73" s="210"/>
      <c r="BI73" s="210"/>
    </row>
    <row r="74" spans="1:61" x14ac:dyDescent="0.25">
      <c r="A74" s="49">
        <v>0.32500000000000001</v>
      </c>
      <c r="B74" s="9"/>
      <c r="C74" s="10"/>
      <c r="D74" s="9"/>
      <c r="E74" s="49">
        <v>0.32291666666666669</v>
      </c>
      <c r="F74" s="9"/>
      <c r="G74" s="10"/>
      <c r="H74" s="9"/>
      <c r="I74" s="49">
        <v>0.32500000000000001</v>
      </c>
      <c r="J74" s="3"/>
      <c r="K74" s="49">
        <v>0.32430555555555557</v>
      </c>
      <c r="M74" s="10"/>
      <c r="N74" s="35"/>
      <c r="P74" s="210"/>
      <c r="Q74" s="210"/>
      <c r="R74" s="210"/>
      <c r="S74" s="210"/>
      <c r="T74" s="210"/>
      <c r="U74" s="210"/>
      <c r="V74" s="210"/>
      <c r="W74" s="210"/>
      <c r="X74" s="210"/>
      <c r="Y74" s="210"/>
      <c r="Z74" s="210"/>
      <c r="AA74" s="210"/>
      <c r="AB74" s="210"/>
      <c r="AC74" s="210"/>
      <c r="AD74" s="210"/>
      <c r="AE74" s="210"/>
      <c r="AF74" s="210"/>
      <c r="AG74" s="210"/>
      <c r="AH74" s="210"/>
      <c r="AI74" s="210"/>
      <c r="AJ74" s="210"/>
      <c r="AK74" s="210"/>
      <c r="AL74" s="210"/>
      <c r="AM74" s="210"/>
      <c r="AN74" s="210"/>
      <c r="AO74" s="210"/>
      <c r="AP74" s="210"/>
      <c r="AQ74" s="210"/>
      <c r="AR74" s="210"/>
      <c r="AS74" s="210"/>
      <c r="AT74" s="210"/>
      <c r="AU74" s="210"/>
      <c r="AV74" s="210"/>
      <c r="AW74" s="210"/>
      <c r="AX74" s="210"/>
      <c r="AY74" s="210"/>
      <c r="AZ74" s="210"/>
      <c r="BA74" s="210"/>
      <c r="BB74" s="210"/>
      <c r="BC74" s="210"/>
      <c r="BD74" s="210"/>
      <c r="BE74" s="210"/>
      <c r="BF74" s="210"/>
      <c r="BG74" s="210"/>
      <c r="BH74" s="210"/>
      <c r="BI74" s="210"/>
    </row>
    <row r="75" spans="1:61" x14ac:dyDescent="0.25">
      <c r="A75" s="11">
        <f>'14'!$C$13</f>
        <v>6</v>
      </c>
      <c r="B75" s="11"/>
      <c r="C75" s="11">
        <f>'14'!$C$21</f>
        <v>9.1</v>
      </c>
      <c r="D75" s="11"/>
      <c r="E75" s="11">
        <f>'14'!$C$29</f>
        <v>6</v>
      </c>
      <c r="F75" s="11"/>
      <c r="G75" s="11">
        <f>'14'!$C$37</f>
        <v>2.7</v>
      </c>
      <c r="H75" s="11"/>
      <c r="I75" s="11">
        <f>+'14'!$C$45</f>
        <v>7.5</v>
      </c>
      <c r="J75" s="11"/>
      <c r="K75" s="11">
        <f>+'14'!$C$53</f>
        <v>8</v>
      </c>
      <c r="L75" s="11"/>
      <c r="M75" s="11">
        <f>+'14'!$C$61</f>
        <v>7.3</v>
      </c>
      <c r="N75" s="35">
        <f>+A75+C75+E75+G75+I75+K75+M75</f>
        <v>46.599999999999994</v>
      </c>
      <c r="P75" s="210"/>
      <c r="Q75" s="210"/>
      <c r="R75" s="210"/>
      <c r="S75" s="210"/>
      <c r="T75" s="210"/>
      <c r="U75" s="210"/>
      <c r="V75" s="210"/>
      <c r="W75" s="210"/>
      <c r="X75" s="210"/>
      <c r="Y75" s="210"/>
      <c r="Z75" s="210"/>
      <c r="AA75" s="210"/>
      <c r="AB75" s="210"/>
      <c r="AC75" s="210"/>
      <c r="AD75" s="210"/>
      <c r="AE75" s="210"/>
      <c r="AF75" s="210"/>
      <c r="AG75" s="210"/>
      <c r="AH75" s="210"/>
      <c r="AI75" s="210"/>
      <c r="AJ75" s="210"/>
      <c r="AK75" s="210"/>
      <c r="AL75" s="210"/>
      <c r="AM75" s="210"/>
      <c r="AN75" s="210"/>
      <c r="AO75" s="210"/>
      <c r="AP75" s="210"/>
      <c r="AQ75" s="210"/>
      <c r="AR75" s="210"/>
      <c r="AS75" s="210"/>
      <c r="AT75" s="210"/>
      <c r="AU75" s="210"/>
      <c r="AV75" s="210"/>
      <c r="AW75" s="210"/>
      <c r="AX75" s="210"/>
      <c r="AY75" s="210"/>
      <c r="AZ75" s="210"/>
      <c r="BA75" s="210"/>
      <c r="BB75" s="210"/>
      <c r="BC75" s="210"/>
      <c r="BD75" s="210"/>
      <c r="BE75" s="210"/>
      <c r="BF75" s="210"/>
      <c r="BG75" s="210"/>
      <c r="BH75" s="210"/>
      <c r="BI75" s="210"/>
    </row>
    <row r="76" spans="1:61" x14ac:dyDescent="0.25">
      <c r="A76" s="4">
        <f>+M71+1</f>
        <v>9</v>
      </c>
      <c r="B76" s="3"/>
      <c r="C76" s="4">
        <f>+A76+1</f>
        <v>10</v>
      </c>
      <c r="D76" s="3"/>
      <c r="E76" s="4">
        <f>+C76+1</f>
        <v>11</v>
      </c>
      <c r="F76" s="3"/>
      <c r="G76" s="4">
        <f>+E76+1</f>
        <v>12</v>
      </c>
      <c r="H76" s="6"/>
      <c r="I76" s="4">
        <f>+G76+1</f>
        <v>13</v>
      </c>
      <c r="J76" s="3"/>
      <c r="K76" s="4">
        <f>+I76+1</f>
        <v>14</v>
      </c>
      <c r="L76" s="3"/>
      <c r="M76" s="4">
        <f>+K76+1</f>
        <v>15</v>
      </c>
      <c r="P76" s="210"/>
      <c r="Q76" s="210"/>
      <c r="R76" s="210"/>
      <c r="S76" s="210"/>
      <c r="T76" s="210"/>
      <c r="U76" s="210"/>
      <c r="V76" s="210"/>
      <c r="W76" s="210"/>
      <c r="X76" s="210"/>
      <c r="Y76" s="210"/>
      <c r="Z76" s="210"/>
      <c r="AA76" s="210"/>
      <c r="AB76" s="210"/>
      <c r="AC76" s="210"/>
      <c r="AD76" s="210"/>
      <c r="AE76" s="210"/>
      <c r="AF76" s="210"/>
      <c r="AG76" s="210"/>
      <c r="AH76" s="210"/>
      <c r="AI76" s="210"/>
      <c r="AJ76" s="210"/>
      <c r="AK76" s="210"/>
      <c r="AL76" s="210"/>
      <c r="AM76" s="210"/>
      <c r="AN76" s="210"/>
      <c r="AO76" s="210"/>
      <c r="AP76" s="210"/>
      <c r="AQ76" s="210"/>
      <c r="AR76" s="210"/>
      <c r="AS76" s="210"/>
      <c r="AT76" s="210"/>
      <c r="AU76" s="210"/>
      <c r="AV76" s="210"/>
      <c r="AW76" s="210"/>
      <c r="AX76" s="210"/>
      <c r="AY76" s="210"/>
      <c r="AZ76" s="210"/>
      <c r="BA76" s="210"/>
      <c r="BB76" s="210"/>
      <c r="BC76" s="210"/>
      <c r="BD76" s="210"/>
      <c r="BE76" s="210"/>
      <c r="BF76" s="210"/>
      <c r="BG76" s="210"/>
      <c r="BH76" s="210"/>
      <c r="BI76" s="210"/>
    </row>
    <row r="77" spans="1:61" x14ac:dyDescent="0.25">
      <c r="A77" s="7" t="str">
        <f>'15'!K6</f>
        <v>Easy</v>
      </c>
      <c r="B77" s="27"/>
      <c r="C77" s="7" t="str">
        <f>'15'!K14</f>
        <v>Speed-Endurance</v>
      </c>
      <c r="D77" s="27"/>
      <c r="E77" s="7" t="str">
        <f>'15'!K22</f>
        <v>Easy</v>
      </c>
      <c r="F77" s="8"/>
      <c r="G77" s="7" t="str">
        <f>'15'!K30</f>
        <v>Easy</v>
      </c>
      <c r="H77" s="27"/>
      <c r="I77" s="260" t="str">
        <f>'15'!K38</f>
        <v>Kansas Relays</v>
      </c>
      <c r="J77" s="3"/>
      <c r="K77" s="7" t="str">
        <f>'15'!$K$46</f>
        <v>Long</v>
      </c>
      <c r="M77" s="7" t="str">
        <f>'15'!$K$54</f>
        <v>Off</v>
      </c>
      <c r="N77" s="39" t="s">
        <v>29</v>
      </c>
      <c r="P77" s="210"/>
      <c r="Q77" s="210"/>
      <c r="R77" s="210"/>
      <c r="S77" s="210"/>
      <c r="T77" s="210"/>
      <c r="U77" s="210"/>
      <c r="V77" s="210"/>
      <c r="W77" s="210"/>
      <c r="X77" s="210"/>
      <c r="Y77" s="210"/>
      <c r="Z77" s="210"/>
      <c r="AA77" s="210"/>
      <c r="AB77" s="210"/>
      <c r="AC77" s="210"/>
      <c r="AD77" s="210"/>
      <c r="AE77" s="210"/>
      <c r="AF77" s="210"/>
      <c r="AG77" s="210"/>
      <c r="AH77" s="210"/>
      <c r="AI77" s="210"/>
      <c r="AJ77" s="210"/>
      <c r="AK77" s="210"/>
      <c r="AL77" s="210"/>
      <c r="AM77" s="210"/>
      <c r="AN77" s="210"/>
      <c r="AO77" s="210"/>
      <c r="AP77" s="210"/>
      <c r="AQ77" s="210"/>
      <c r="AR77" s="210"/>
      <c r="AS77" s="210"/>
      <c r="AT77" s="210"/>
      <c r="AU77" s="210"/>
      <c r="AV77" s="210"/>
      <c r="AW77" s="210"/>
      <c r="AX77" s="210"/>
      <c r="AY77" s="210"/>
      <c r="AZ77" s="210"/>
      <c r="BA77" s="210"/>
      <c r="BB77" s="210"/>
      <c r="BC77" s="210"/>
      <c r="BD77" s="210"/>
      <c r="BE77" s="210"/>
      <c r="BF77" s="210"/>
      <c r="BG77" s="210"/>
      <c r="BH77" s="210"/>
      <c r="BI77" s="210"/>
    </row>
    <row r="78" spans="1:61" x14ac:dyDescent="0.25">
      <c r="A78" s="4"/>
      <c r="B78" s="3"/>
      <c r="C78" s="4"/>
      <c r="D78" s="3"/>
      <c r="E78" s="4"/>
      <c r="F78" s="3"/>
      <c r="G78" s="5"/>
      <c r="H78" s="3"/>
      <c r="I78" s="5"/>
      <c r="J78" s="3"/>
      <c r="K78" s="20"/>
      <c r="L78" s="3"/>
      <c r="M78" s="20"/>
      <c r="N78" s="35"/>
      <c r="P78" s="210"/>
      <c r="Q78" s="210"/>
      <c r="R78" s="210"/>
      <c r="S78" s="210"/>
      <c r="T78" s="210"/>
      <c r="U78" s="210"/>
      <c r="V78" s="210"/>
      <c r="W78" s="210"/>
      <c r="X78" s="210"/>
      <c r="Y78" s="210"/>
      <c r="Z78" s="210"/>
      <c r="AA78" s="210"/>
      <c r="AB78" s="210"/>
      <c r="AC78" s="210"/>
      <c r="AD78" s="210"/>
      <c r="AE78" s="210"/>
      <c r="AF78" s="210"/>
      <c r="AG78" s="210"/>
      <c r="AH78" s="210"/>
      <c r="AI78" s="210"/>
      <c r="AJ78" s="210"/>
      <c r="AK78" s="210"/>
      <c r="AL78" s="210"/>
      <c r="AM78" s="210"/>
      <c r="AN78" s="210"/>
      <c r="AO78" s="210"/>
      <c r="AP78" s="210"/>
      <c r="AQ78" s="210"/>
      <c r="AR78" s="210"/>
      <c r="AS78" s="210"/>
      <c r="AT78" s="210"/>
      <c r="AU78" s="210"/>
      <c r="AV78" s="210"/>
      <c r="AW78" s="210"/>
      <c r="AX78" s="210"/>
      <c r="AY78" s="210"/>
      <c r="AZ78" s="210"/>
      <c r="BA78" s="210"/>
      <c r="BB78" s="210"/>
      <c r="BC78" s="210"/>
      <c r="BD78" s="210"/>
      <c r="BE78" s="210"/>
      <c r="BF78" s="210"/>
      <c r="BG78" s="210"/>
      <c r="BH78" s="210"/>
      <c r="BI78" s="210"/>
    </row>
    <row r="79" spans="1:61" x14ac:dyDescent="0.25">
      <c r="A79" s="49">
        <v>0.30277777777777776</v>
      </c>
      <c r="B79" s="9"/>
      <c r="C79" s="10"/>
      <c r="D79" s="9"/>
      <c r="E79" s="49">
        <v>0.31805555555555554</v>
      </c>
      <c r="F79" s="9"/>
      <c r="G79" s="10"/>
      <c r="H79" s="9"/>
      <c r="I79" s="10"/>
      <c r="J79" s="3"/>
      <c r="K79" s="10"/>
      <c r="M79" s="10"/>
      <c r="N79" s="35"/>
      <c r="P79" s="210"/>
      <c r="Q79" s="210"/>
      <c r="R79" s="210"/>
      <c r="S79" s="210"/>
      <c r="T79" s="210"/>
      <c r="U79" s="210"/>
      <c r="V79" s="210"/>
      <c r="W79" s="210"/>
      <c r="X79" s="210"/>
      <c r="Y79" s="210"/>
      <c r="Z79" s="210"/>
      <c r="AA79" s="210"/>
      <c r="AB79" s="210"/>
      <c r="AC79" s="210"/>
      <c r="AD79" s="210"/>
      <c r="AE79" s="210"/>
      <c r="AF79" s="210"/>
      <c r="AG79" s="210"/>
      <c r="AH79" s="210"/>
      <c r="AI79" s="210"/>
      <c r="AJ79" s="210"/>
      <c r="AK79" s="210"/>
      <c r="AL79" s="210"/>
      <c r="AM79" s="210"/>
      <c r="AN79" s="210"/>
      <c r="AO79" s="210"/>
      <c r="AP79" s="210"/>
      <c r="AQ79" s="210"/>
      <c r="AR79" s="210"/>
      <c r="AS79" s="210"/>
      <c r="AT79" s="210"/>
      <c r="AU79" s="210"/>
      <c r="AV79" s="210"/>
      <c r="AW79" s="210"/>
      <c r="AX79" s="210"/>
      <c r="AY79" s="210"/>
      <c r="AZ79" s="210"/>
      <c r="BA79" s="210"/>
      <c r="BB79" s="210"/>
      <c r="BC79" s="210"/>
      <c r="BD79" s="210"/>
      <c r="BE79" s="210"/>
      <c r="BF79" s="210"/>
      <c r="BG79" s="210"/>
      <c r="BH79" s="210"/>
      <c r="BI79" s="210"/>
    </row>
    <row r="80" spans="1:61" x14ac:dyDescent="0.25">
      <c r="A80" s="11">
        <f>'15'!$C$13</f>
        <v>6</v>
      </c>
      <c r="B80" s="11"/>
      <c r="C80" s="11">
        <f>'15'!$C$21</f>
        <v>6.4</v>
      </c>
      <c r="D80" s="11"/>
      <c r="E80" s="11">
        <f>'15'!$C$29</f>
        <v>8</v>
      </c>
      <c r="F80" s="11"/>
      <c r="G80" s="11">
        <f>'15'!$C$37</f>
        <v>4.3</v>
      </c>
      <c r="H80" s="11"/>
      <c r="I80" s="11">
        <f>+'15'!$C$45</f>
        <v>4.5</v>
      </c>
      <c r="J80" s="11"/>
      <c r="K80" s="11">
        <f>+'15'!$C$53</f>
        <v>10</v>
      </c>
      <c r="L80" s="11"/>
      <c r="M80" s="11">
        <f>+'15'!$C$61</f>
        <v>1</v>
      </c>
      <c r="N80" s="35">
        <f>+A80+C80+E80+G80+I80+K80+M80</f>
        <v>40.200000000000003</v>
      </c>
      <c r="P80" s="210"/>
      <c r="Q80" s="210"/>
      <c r="R80" s="210"/>
      <c r="S80" s="210"/>
      <c r="T80" s="210"/>
      <c r="U80" s="210"/>
      <c r="V80" s="210"/>
      <c r="W80" s="210"/>
      <c r="X80" s="210"/>
      <c r="Y80" s="210"/>
      <c r="Z80" s="210"/>
      <c r="AA80" s="210"/>
      <c r="AB80" s="210"/>
      <c r="AC80" s="210"/>
      <c r="AD80" s="210"/>
      <c r="AE80" s="210"/>
      <c r="AF80" s="210"/>
      <c r="AG80" s="210"/>
      <c r="AH80" s="210"/>
      <c r="AI80" s="210"/>
      <c r="AJ80" s="210"/>
      <c r="AK80" s="210"/>
      <c r="AL80" s="210"/>
      <c r="AM80" s="210"/>
      <c r="AN80" s="210"/>
      <c r="AO80" s="210"/>
      <c r="AP80" s="210"/>
      <c r="AQ80" s="210"/>
      <c r="AR80" s="210"/>
      <c r="AS80" s="210"/>
      <c r="AT80" s="210"/>
      <c r="AU80" s="210"/>
      <c r="AV80" s="210"/>
      <c r="AW80" s="210"/>
      <c r="AX80" s="210"/>
      <c r="AY80" s="210"/>
      <c r="AZ80" s="210"/>
      <c r="BA80" s="210"/>
      <c r="BB80" s="210"/>
      <c r="BC80" s="210"/>
      <c r="BD80" s="210"/>
      <c r="BE80" s="210"/>
      <c r="BF80" s="210"/>
      <c r="BG80" s="210"/>
      <c r="BH80" s="210"/>
      <c r="BI80" s="210"/>
    </row>
    <row r="81" spans="1:61" x14ac:dyDescent="0.25">
      <c r="A81" s="4">
        <f>+M76+1</f>
        <v>16</v>
      </c>
      <c r="B81" s="3"/>
      <c r="C81" s="4">
        <f>+A81+1</f>
        <v>17</v>
      </c>
      <c r="D81" s="3"/>
      <c r="E81" s="4">
        <f>+C81+1</f>
        <v>18</v>
      </c>
      <c r="F81" s="3"/>
      <c r="G81" s="4">
        <f>+E81+1</f>
        <v>19</v>
      </c>
      <c r="H81" s="6"/>
      <c r="I81" s="4">
        <f>+G81+1</f>
        <v>20</v>
      </c>
      <c r="J81" s="3"/>
      <c r="K81" s="4">
        <f>+I81+1</f>
        <v>21</v>
      </c>
      <c r="L81" s="3"/>
      <c r="M81" s="4">
        <f>+K81+1</f>
        <v>22</v>
      </c>
      <c r="P81" s="210"/>
      <c r="Q81" s="210"/>
      <c r="R81" s="210"/>
      <c r="S81" s="210"/>
      <c r="T81" s="210"/>
      <c r="U81" s="210"/>
      <c r="V81" s="210"/>
      <c r="W81" s="210"/>
      <c r="X81" s="210"/>
      <c r="Y81" s="210"/>
      <c r="Z81" s="210"/>
      <c r="AA81" s="210"/>
      <c r="AB81" s="210"/>
      <c r="AC81" s="210"/>
      <c r="AD81" s="210"/>
      <c r="AE81" s="210"/>
      <c r="AF81" s="210"/>
      <c r="AG81" s="210"/>
      <c r="AH81" s="210"/>
      <c r="AI81" s="210"/>
      <c r="AJ81" s="210"/>
      <c r="AK81" s="210"/>
      <c r="AL81" s="210"/>
      <c r="AM81" s="210"/>
      <c r="AN81" s="210"/>
      <c r="AO81" s="210"/>
      <c r="AP81" s="210"/>
      <c r="AQ81" s="210"/>
      <c r="AR81" s="210"/>
      <c r="AS81" s="210"/>
      <c r="AT81" s="210"/>
      <c r="AU81" s="210"/>
      <c r="AV81" s="210"/>
      <c r="AW81" s="210"/>
      <c r="AX81" s="210"/>
      <c r="AY81" s="210"/>
      <c r="AZ81" s="210"/>
      <c r="BA81" s="210"/>
      <c r="BB81" s="210"/>
      <c r="BC81" s="210"/>
      <c r="BD81" s="210"/>
      <c r="BE81" s="210"/>
      <c r="BF81" s="210"/>
      <c r="BG81" s="210"/>
      <c r="BH81" s="210"/>
      <c r="BI81" s="210"/>
    </row>
    <row r="82" spans="1:61" x14ac:dyDescent="0.25">
      <c r="A82" s="7" t="str">
        <f>'16'!K6</f>
        <v>Interval</v>
      </c>
      <c r="B82" s="27"/>
      <c r="C82" s="7" t="str">
        <f>'16'!K14</f>
        <v>Easy</v>
      </c>
      <c r="D82" s="27"/>
      <c r="E82" s="7" t="str">
        <f>'16'!K22</f>
        <v>Easy</v>
      </c>
      <c r="F82" s="8"/>
      <c r="G82" s="7" t="str">
        <f>'16'!K30</f>
        <v>Easy</v>
      </c>
      <c r="H82" s="27"/>
      <c r="I82" s="7" t="str">
        <f>'16'!K38</f>
        <v>Easy</v>
      </c>
      <c r="J82" s="3"/>
      <c r="K82" s="7" t="str">
        <f>'16'!$K$46</f>
        <v>Easy</v>
      </c>
      <c r="M82" s="7" t="str">
        <f>'16'!$K$54</f>
        <v>Acid Tolerance</v>
      </c>
      <c r="N82" s="39" t="s">
        <v>30</v>
      </c>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0"/>
      <c r="AN82" s="210"/>
      <c r="AO82" s="210"/>
      <c r="AP82" s="210"/>
      <c r="AQ82" s="210"/>
      <c r="AR82" s="210"/>
      <c r="AS82" s="210"/>
      <c r="AT82" s="210"/>
      <c r="AU82" s="210"/>
      <c r="AV82" s="210"/>
      <c r="AW82" s="210"/>
      <c r="AX82" s="210"/>
      <c r="AY82" s="210"/>
      <c r="AZ82" s="210"/>
      <c r="BA82" s="210"/>
      <c r="BB82" s="210"/>
      <c r="BC82" s="210"/>
      <c r="BD82" s="210"/>
      <c r="BE82" s="210"/>
      <c r="BF82" s="210"/>
      <c r="BG82" s="210"/>
      <c r="BH82" s="210"/>
      <c r="BI82" s="210"/>
    </row>
    <row r="83" spans="1:61" x14ac:dyDescent="0.25">
      <c r="A83" s="4"/>
      <c r="B83" s="3"/>
      <c r="C83" s="4"/>
      <c r="D83" s="3"/>
      <c r="E83" s="4"/>
      <c r="F83" s="3"/>
      <c r="G83" s="5"/>
      <c r="H83" s="3"/>
      <c r="I83" s="5"/>
      <c r="J83" s="3"/>
      <c r="K83" s="20"/>
      <c r="L83" s="3"/>
      <c r="M83" s="20"/>
      <c r="N83" s="35"/>
      <c r="P83" s="210"/>
      <c r="Q83" s="210"/>
      <c r="R83" s="210"/>
      <c r="S83" s="210"/>
      <c r="T83" s="210"/>
      <c r="U83" s="210"/>
      <c r="V83" s="210"/>
      <c r="W83" s="210"/>
      <c r="X83" s="210"/>
      <c r="Y83" s="210"/>
      <c r="Z83" s="210"/>
      <c r="AA83" s="210"/>
      <c r="AB83" s="210"/>
      <c r="AC83" s="210"/>
      <c r="AD83" s="210"/>
      <c r="AE83" s="210"/>
      <c r="AF83" s="210"/>
      <c r="AG83" s="210"/>
      <c r="AH83" s="210"/>
      <c r="AI83" s="210"/>
      <c r="AJ83" s="210"/>
      <c r="AK83" s="210"/>
      <c r="AL83" s="210"/>
      <c r="AM83" s="210"/>
      <c r="AN83" s="210"/>
      <c r="AO83" s="210"/>
      <c r="AP83" s="210"/>
      <c r="AQ83" s="210"/>
      <c r="AR83" s="210"/>
      <c r="AS83" s="210"/>
      <c r="AT83" s="210"/>
      <c r="AU83" s="210"/>
      <c r="AV83" s="210"/>
      <c r="AW83" s="210"/>
      <c r="AX83" s="210"/>
      <c r="AY83" s="210"/>
      <c r="AZ83" s="210"/>
      <c r="BA83" s="210"/>
      <c r="BB83" s="210"/>
      <c r="BC83" s="210"/>
      <c r="BD83" s="210"/>
      <c r="BE83" s="210"/>
      <c r="BF83" s="210"/>
      <c r="BG83" s="210"/>
      <c r="BH83" s="210"/>
      <c r="BI83" s="210"/>
    </row>
    <row r="84" spans="1:61" x14ac:dyDescent="0.25">
      <c r="A84" s="10"/>
      <c r="B84" s="9"/>
      <c r="C84" s="49">
        <v>0.28125</v>
      </c>
      <c r="D84" s="9"/>
      <c r="E84" s="49">
        <v>0.30138888888888887</v>
      </c>
      <c r="F84" s="9"/>
      <c r="G84" s="49">
        <v>0.30694444444444441</v>
      </c>
      <c r="H84" s="9"/>
      <c r="I84" s="49">
        <v>0.30138888888888887</v>
      </c>
      <c r="J84" s="3"/>
      <c r="K84" s="49">
        <v>0.32083333333333336</v>
      </c>
      <c r="M84" s="10"/>
      <c r="N84" s="35"/>
      <c r="P84" s="210"/>
      <c r="Q84" s="210"/>
      <c r="R84" s="210"/>
      <c r="S84" s="210"/>
      <c r="T84" s="210"/>
      <c r="U84" s="210"/>
      <c r="V84" s="210"/>
      <c r="W84" s="210"/>
      <c r="X84" s="210"/>
      <c r="Y84" s="210"/>
      <c r="Z84" s="210"/>
      <c r="AA84" s="210"/>
      <c r="AB84" s="210"/>
      <c r="AC84" s="210"/>
      <c r="AD84" s="210"/>
      <c r="AE84" s="210"/>
      <c r="AF84" s="210"/>
      <c r="AG84" s="210"/>
      <c r="AH84" s="210"/>
      <c r="AI84" s="210"/>
      <c r="AJ84" s="210"/>
      <c r="AK84" s="210"/>
      <c r="AL84" s="210"/>
      <c r="AM84" s="210"/>
      <c r="AN84" s="210"/>
      <c r="AO84" s="210"/>
      <c r="AP84" s="210"/>
      <c r="AQ84" s="210"/>
      <c r="AR84" s="210"/>
      <c r="AS84" s="210"/>
      <c r="AT84" s="210"/>
      <c r="AU84" s="210"/>
      <c r="AV84" s="210"/>
      <c r="AW84" s="210"/>
      <c r="AX84" s="210"/>
      <c r="AY84" s="210"/>
      <c r="AZ84" s="210"/>
      <c r="BA84" s="210"/>
      <c r="BB84" s="210"/>
      <c r="BC84" s="210"/>
      <c r="BD84" s="210"/>
      <c r="BE84" s="210"/>
      <c r="BF84" s="210"/>
      <c r="BG84" s="210"/>
      <c r="BH84" s="210"/>
      <c r="BI84" s="210"/>
    </row>
    <row r="85" spans="1:61" x14ac:dyDescent="0.25">
      <c r="A85" s="11">
        <f>'16'!$C$13</f>
        <v>3.95</v>
      </c>
      <c r="B85" s="11"/>
      <c r="C85" s="11">
        <f>'16'!$C$21</f>
        <v>7.8</v>
      </c>
      <c r="D85" s="11"/>
      <c r="E85" s="11">
        <f>'16'!$C$29</f>
        <v>7</v>
      </c>
      <c r="F85" s="11"/>
      <c r="G85" s="11">
        <f>'16'!$C$37</f>
        <v>7.95</v>
      </c>
      <c r="H85" s="11"/>
      <c r="I85" s="11">
        <f>+'16'!$C$45</f>
        <v>6.45</v>
      </c>
      <c r="J85" s="11"/>
      <c r="K85" s="11">
        <f>+'16'!$C$53</f>
        <v>5.7</v>
      </c>
      <c r="L85" s="11"/>
      <c r="M85" s="11">
        <f>+'16'!$C$61</f>
        <v>4.4000000000000004</v>
      </c>
      <c r="N85" s="35">
        <f>+A85+C85+E85+G85+I85+K85+M85</f>
        <v>43.25</v>
      </c>
      <c r="P85" s="210"/>
      <c r="Q85" s="210"/>
      <c r="R85" s="210"/>
      <c r="S85" s="210"/>
      <c r="T85" s="210"/>
      <c r="U85" s="210"/>
      <c r="V85" s="210"/>
      <c r="W85" s="210"/>
      <c r="X85" s="210"/>
      <c r="Y85" s="210"/>
      <c r="Z85" s="210"/>
      <c r="AA85" s="210"/>
      <c r="AB85" s="210"/>
      <c r="AC85" s="210"/>
      <c r="AD85" s="210"/>
      <c r="AE85" s="210"/>
      <c r="AF85" s="210"/>
      <c r="AG85" s="210"/>
      <c r="AH85" s="210"/>
      <c r="AI85" s="210"/>
      <c r="AJ85" s="210"/>
      <c r="AK85" s="210"/>
      <c r="AL85" s="210"/>
      <c r="AM85" s="210"/>
      <c r="AN85" s="210"/>
      <c r="AO85" s="210"/>
      <c r="AP85" s="210"/>
      <c r="AQ85" s="210"/>
      <c r="AR85" s="210"/>
      <c r="AS85" s="210"/>
      <c r="AT85" s="210"/>
      <c r="AU85" s="210"/>
      <c r="AV85" s="210"/>
      <c r="AW85" s="210"/>
      <c r="AX85" s="210"/>
      <c r="AY85" s="210"/>
      <c r="AZ85" s="210"/>
      <c r="BA85" s="210"/>
      <c r="BB85" s="210"/>
      <c r="BC85" s="210"/>
      <c r="BD85" s="210"/>
      <c r="BE85" s="210"/>
      <c r="BF85" s="210"/>
      <c r="BG85" s="210"/>
      <c r="BH85" s="210"/>
      <c r="BI85" s="210"/>
    </row>
    <row r="86" spans="1:61" x14ac:dyDescent="0.25">
      <c r="A86" s="4">
        <f>+M81+1</f>
        <v>23</v>
      </c>
      <c r="B86" s="3"/>
      <c r="C86" s="4">
        <f>A86+1</f>
        <v>24</v>
      </c>
      <c r="D86" s="3"/>
      <c r="E86" s="4">
        <f>+C86+1</f>
        <v>25</v>
      </c>
      <c r="F86" s="3"/>
      <c r="G86" s="4">
        <f>+E86+1</f>
        <v>26</v>
      </c>
      <c r="H86" s="6"/>
      <c r="I86" s="4">
        <f>+G86+1</f>
        <v>27</v>
      </c>
      <c r="J86" s="3"/>
      <c r="K86" s="4">
        <f>+I86+1</f>
        <v>28</v>
      </c>
      <c r="L86" s="3"/>
      <c r="M86" s="4">
        <f>+K86+1</f>
        <v>29</v>
      </c>
      <c r="P86" s="210"/>
      <c r="Q86" s="210"/>
      <c r="R86" s="210"/>
      <c r="S86" s="210"/>
      <c r="T86" s="210"/>
      <c r="U86" s="210"/>
      <c r="V86" s="210"/>
      <c r="W86" s="210"/>
      <c r="X86" s="210"/>
      <c r="Y86" s="210"/>
      <c r="Z86" s="210"/>
      <c r="AA86" s="210"/>
      <c r="AB86" s="210"/>
      <c r="AC86" s="210"/>
      <c r="AD86" s="210"/>
      <c r="AE86" s="210"/>
      <c r="AF86" s="210"/>
      <c r="AG86" s="210"/>
      <c r="AH86" s="210"/>
      <c r="AI86" s="210"/>
      <c r="AJ86" s="210"/>
      <c r="AK86" s="210"/>
      <c r="AL86" s="210"/>
      <c r="AM86" s="210"/>
      <c r="AN86" s="210"/>
      <c r="AO86" s="210"/>
      <c r="AP86" s="210"/>
      <c r="AQ86" s="210"/>
      <c r="AR86" s="210"/>
      <c r="AS86" s="210"/>
      <c r="AT86" s="210"/>
      <c r="AU86" s="210"/>
      <c r="AV86" s="210"/>
      <c r="AW86" s="210"/>
      <c r="AX86" s="210"/>
      <c r="AY86" s="210"/>
      <c r="AZ86" s="210"/>
      <c r="BA86" s="210"/>
      <c r="BB86" s="210"/>
      <c r="BC86" s="210"/>
      <c r="BD86" s="210"/>
      <c r="BE86" s="210"/>
      <c r="BF86" s="210"/>
      <c r="BG86" s="210"/>
      <c r="BH86" s="210"/>
      <c r="BI86" s="210"/>
    </row>
    <row r="87" spans="1:61" x14ac:dyDescent="0.25">
      <c r="A87" s="7" t="str">
        <f>'17'!K6</f>
        <v>Long</v>
      </c>
      <c r="B87" s="27"/>
      <c r="C87" s="7" t="str">
        <f>'17'!K14</f>
        <v>Easy</v>
      </c>
      <c r="D87" s="27"/>
      <c r="E87" s="7" t="str">
        <f>'17'!K22</f>
        <v>Sharpening</v>
      </c>
      <c r="F87" s="8"/>
      <c r="G87" s="7" t="str">
        <f>'17'!K30</f>
        <v>Easy</v>
      </c>
      <c r="H87" s="27"/>
      <c r="I87" s="260" t="str">
        <f>'17'!K38</f>
        <v>Northwest</v>
      </c>
      <c r="J87" s="3"/>
      <c r="K87" s="7" t="str">
        <f>'17'!$K$46</f>
        <v>Easy</v>
      </c>
      <c r="M87" s="7" t="str">
        <f>'17'!$K$54</f>
        <v>Easy</v>
      </c>
      <c r="N87" s="39" t="s">
        <v>31</v>
      </c>
      <c r="P87" s="210"/>
      <c r="Q87" s="210"/>
      <c r="R87" s="210"/>
      <c r="S87" s="210"/>
      <c r="T87" s="210"/>
      <c r="U87" s="210"/>
      <c r="V87" s="210"/>
      <c r="W87" s="210"/>
      <c r="X87" s="210"/>
      <c r="Y87" s="210"/>
      <c r="Z87" s="210"/>
      <c r="AA87" s="210"/>
      <c r="AB87" s="210"/>
      <c r="AC87" s="210"/>
      <c r="AD87" s="210"/>
      <c r="AE87" s="210"/>
      <c r="AF87" s="210"/>
      <c r="AG87" s="210"/>
      <c r="AH87" s="210"/>
      <c r="AI87" s="210"/>
      <c r="AJ87" s="210"/>
      <c r="AK87" s="210"/>
      <c r="AL87" s="210"/>
      <c r="AM87" s="210"/>
      <c r="AN87" s="210"/>
      <c r="AO87" s="210"/>
      <c r="AP87" s="210"/>
      <c r="AQ87" s="210"/>
      <c r="AR87" s="210"/>
      <c r="AS87" s="210"/>
      <c r="AT87" s="210"/>
      <c r="AU87" s="210"/>
      <c r="AV87" s="210"/>
      <c r="AW87" s="210"/>
      <c r="AX87" s="210"/>
      <c r="AY87" s="210"/>
      <c r="AZ87" s="210"/>
      <c r="BA87" s="210"/>
      <c r="BB87" s="210"/>
      <c r="BC87" s="210"/>
      <c r="BD87" s="210"/>
      <c r="BE87" s="210"/>
      <c r="BF87" s="210"/>
      <c r="BG87" s="210"/>
      <c r="BH87" s="210"/>
      <c r="BI87" s="210"/>
    </row>
    <row r="88" spans="1:61" x14ac:dyDescent="0.25">
      <c r="A88" s="4"/>
      <c r="B88" s="3"/>
      <c r="C88" s="4"/>
      <c r="D88" s="3"/>
      <c r="E88" s="4"/>
      <c r="F88" s="3"/>
      <c r="G88" s="5"/>
      <c r="H88" s="3"/>
      <c r="I88" s="5"/>
      <c r="J88" s="3"/>
      <c r="K88" s="20"/>
      <c r="L88" s="3"/>
      <c r="M88" s="20"/>
      <c r="N88" s="35"/>
      <c r="P88" s="210"/>
      <c r="Q88" s="210"/>
      <c r="R88" s="210"/>
      <c r="S88" s="210"/>
      <c r="T88" s="210"/>
      <c r="U88" s="210"/>
      <c r="V88" s="210"/>
      <c r="W88" s="210"/>
      <c r="X88" s="210"/>
      <c r="Y88" s="210"/>
      <c r="Z88" s="210"/>
      <c r="AA88" s="210"/>
      <c r="AB88" s="210"/>
      <c r="AC88" s="210"/>
      <c r="AD88" s="210"/>
      <c r="AE88" s="210"/>
      <c r="AF88" s="210"/>
      <c r="AG88" s="210"/>
      <c r="AH88" s="210"/>
      <c r="AI88" s="210"/>
      <c r="AJ88" s="210"/>
      <c r="AK88" s="210"/>
      <c r="AL88" s="210"/>
      <c r="AM88" s="210"/>
      <c r="AN88" s="210"/>
      <c r="AO88" s="210"/>
      <c r="AP88" s="210"/>
      <c r="AQ88" s="210"/>
      <c r="AR88" s="210"/>
      <c r="AS88" s="210"/>
      <c r="AT88" s="210"/>
      <c r="AU88" s="210"/>
      <c r="AV88" s="210"/>
      <c r="AW88" s="210"/>
      <c r="AX88" s="210"/>
      <c r="AY88" s="210"/>
      <c r="AZ88" s="210"/>
      <c r="BA88" s="210"/>
      <c r="BB88" s="210"/>
      <c r="BC88" s="210"/>
      <c r="BD88" s="210"/>
      <c r="BE88" s="210"/>
      <c r="BF88" s="210"/>
      <c r="BG88" s="210"/>
      <c r="BH88" s="210"/>
      <c r="BI88" s="210"/>
    </row>
    <row r="89" spans="1:61" x14ac:dyDescent="0.25">
      <c r="A89" s="49">
        <v>0.3125</v>
      </c>
      <c r="B89" s="9"/>
      <c r="C89" s="49">
        <v>0.30902777777777779</v>
      </c>
      <c r="D89" s="9"/>
      <c r="E89" s="10"/>
      <c r="F89" s="9"/>
      <c r="G89" s="49">
        <v>0.30416666666666664</v>
      </c>
      <c r="H89" s="9"/>
      <c r="I89" s="10"/>
      <c r="J89" s="3"/>
      <c r="K89" s="49">
        <v>0.35486111111111113</v>
      </c>
      <c r="M89" s="49">
        <v>0.30069444444444443</v>
      </c>
      <c r="N89" s="35"/>
      <c r="P89" s="210"/>
      <c r="Q89" s="210"/>
      <c r="R89" s="210"/>
      <c r="S89" s="210"/>
      <c r="T89" s="210"/>
      <c r="U89" s="210"/>
      <c r="V89" s="210"/>
      <c r="W89" s="210"/>
      <c r="X89" s="210"/>
      <c r="Y89" s="210"/>
      <c r="Z89" s="210"/>
      <c r="AA89" s="210"/>
      <c r="AB89" s="210"/>
      <c r="AC89" s="210"/>
      <c r="AD89" s="210"/>
      <c r="AE89" s="210"/>
      <c r="AF89" s="210"/>
      <c r="AG89" s="210"/>
      <c r="AH89" s="210"/>
      <c r="AI89" s="210"/>
      <c r="AJ89" s="210"/>
      <c r="AK89" s="210"/>
      <c r="AL89" s="210"/>
      <c r="AM89" s="210"/>
      <c r="AN89" s="210"/>
      <c r="AO89" s="210"/>
      <c r="AP89" s="210"/>
      <c r="AQ89" s="210"/>
      <c r="AR89" s="210"/>
      <c r="AS89" s="210"/>
      <c r="AT89" s="210"/>
      <c r="AU89" s="210"/>
      <c r="AV89" s="210"/>
      <c r="AW89" s="210"/>
      <c r="AX89" s="210"/>
      <c r="AY89" s="210"/>
      <c r="AZ89" s="210"/>
      <c r="BA89" s="210"/>
      <c r="BB89" s="210"/>
      <c r="BC89" s="210"/>
      <c r="BD89" s="210"/>
      <c r="BE89" s="210"/>
      <c r="BF89" s="210"/>
      <c r="BG89" s="210"/>
      <c r="BH89" s="210"/>
      <c r="BI89" s="210"/>
    </row>
    <row r="90" spans="1:61" x14ac:dyDescent="0.25">
      <c r="A90" s="11">
        <f>'17'!$C$13</f>
        <v>10</v>
      </c>
      <c r="B90" s="11"/>
      <c r="C90" s="11">
        <f>'17'!$C$21</f>
        <v>7.75</v>
      </c>
      <c r="D90" s="11"/>
      <c r="E90" s="11">
        <f>'17'!$C$29</f>
        <v>4.0999999999999996</v>
      </c>
      <c r="F90" s="11"/>
      <c r="G90" s="11">
        <f>'17'!$C$37</f>
        <v>3</v>
      </c>
      <c r="H90" s="11"/>
      <c r="I90" s="11">
        <f>+'17'!$C$45</f>
        <v>8.6</v>
      </c>
      <c r="J90" s="11"/>
      <c r="K90" s="11">
        <f>+'17'!$C$53</f>
        <v>4.5999999999999996</v>
      </c>
      <c r="L90" s="11"/>
      <c r="M90" s="11">
        <f>+'17'!$C$61</f>
        <v>5.4</v>
      </c>
      <c r="N90" s="35">
        <f>+A90+C90+E90+G90+I90+K90+M90</f>
        <v>43.45</v>
      </c>
      <c r="P90" s="210"/>
      <c r="Q90" s="210"/>
      <c r="R90" s="210"/>
      <c r="S90" s="210"/>
      <c r="T90" s="210"/>
      <c r="U90" s="210"/>
      <c r="V90" s="210"/>
      <c r="W90" s="210"/>
      <c r="X90" s="210"/>
      <c r="Y90" s="210"/>
      <c r="Z90" s="210"/>
      <c r="AA90" s="210"/>
      <c r="AB90" s="210"/>
      <c r="AC90" s="210"/>
      <c r="AD90" s="210"/>
      <c r="AE90" s="210"/>
      <c r="AF90" s="210"/>
      <c r="AG90" s="210"/>
      <c r="AH90" s="210"/>
      <c r="AI90" s="210"/>
      <c r="AJ90" s="210"/>
      <c r="AK90" s="210"/>
      <c r="AL90" s="210"/>
      <c r="AM90" s="210"/>
      <c r="AN90" s="210"/>
      <c r="AO90" s="210"/>
      <c r="AP90" s="210"/>
      <c r="AQ90" s="210"/>
      <c r="AR90" s="210"/>
      <c r="AS90" s="210"/>
      <c r="AT90" s="210"/>
      <c r="AU90" s="210"/>
      <c r="AV90" s="210"/>
      <c r="AW90" s="210"/>
      <c r="AX90" s="210"/>
      <c r="AY90" s="210"/>
      <c r="AZ90" s="210"/>
      <c r="BA90" s="210"/>
      <c r="BB90" s="210"/>
      <c r="BC90" s="210"/>
      <c r="BD90" s="210"/>
      <c r="BE90" s="210"/>
      <c r="BF90" s="210"/>
      <c r="BG90" s="210"/>
      <c r="BH90" s="210"/>
      <c r="BI90" s="210"/>
    </row>
    <row r="91" spans="1:61" x14ac:dyDescent="0.25">
      <c r="A91" s="540" t="s">
        <v>44</v>
      </c>
      <c r="B91" s="541"/>
      <c r="C91" s="541"/>
      <c r="D91" s="541"/>
      <c r="E91" s="541"/>
      <c r="F91" s="541"/>
      <c r="G91" s="541"/>
      <c r="H91" s="541"/>
      <c r="I91" s="541"/>
      <c r="J91" s="541"/>
      <c r="K91" s="541"/>
      <c r="L91" s="541"/>
      <c r="M91" s="541"/>
      <c r="N91" s="51">
        <f>SUM(C96:M96,A101:M101,A106:M106,A111:M111,A117:G117)</f>
        <v>55.75</v>
      </c>
      <c r="O91" s="18"/>
      <c r="P91" s="210"/>
      <c r="Q91" s="210"/>
      <c r="R91" s="210"/>
      <c r="S91" s="210"/>
      <c r="T91" s="210"/>
      <c r="U91" s="210"/>
      <c r="V91" s="210"/>
      <c r="W91" s="210"/>
      <c r="X91" s="210"/>
      <c r="Y91" s="210"/>
      <c r="Z91" s="210"/>
      <c r="AA91" s="210"/>
      <c r="AB91" s="210"/>
      <c r="AC91" s="210"/>
      <c r="AD91" s="210"/>
      <c r="AE91" s="210"/>
      <c r="AF91" s="210"/>
      <c r="AG91" s="210"/>
      <c r="AH91" s="210"/>
      <c r="AI91" s="210"/>
      <c r="AJ91" s="210"/>
      <c r="AK91" s="210"/>
      <c r="AL91" s="210"/>
      <c r="AM91" s="210"/>
      <c r="AN91" s="210"/>
      <c r="AO91" s="210"/>
      <c r="AP91" s="210"/>
      <c r="AQ91" s="210"/>
      <c r="AR91" s="210"/>
      <c r="AS91" s="210"/>
      <c r="AT91" s="210"/>
      <c r="AU91" s="210"/>
      <c r="AV91" s="210"/>
      <c r="AW91" s="210"/>
      <c r="AX91" s="210"/>
      <c r="AY91" s="210"/>
      <c r="AZ91" s="210"/>
      <c r="BA91" s="210"/>
      <c r="BB91" s="210"/>
      <c r="BC91" s="210"/>
      <c r="BD91" s="210"/>
      <c r="BE91" s="210"/>
      <c r="BF91" s="210"/>
      <c r="BG91" s="210"/>
      <c r="BH91" s="210"/>
      <c r="BI91" s="210"/>
    </row>
    <row r="92" spans="1:61" x14ac:dyDescent="0.25">
      <c r="A92" s="4">
        <f>M86+1</f>
        <v>30</v>
      </c>
      <c r="B92" s="3"/>
      <c r="C92" s="4">
        <v>1</v>
      </c>
      <c r="D92" s="3"/>
      <c r="E92" s="4">
        <f>+C92+1</f>
        <v>2</v>
      </c>
      <c r="F92" s="3"/>
      <c r="G92" s="4">
        <f>+E92+1</f>
        <v>3</v>
      </c>
      <c r="H92" s="6"/>
      <c r="I92" s="4">
        <f>+G92+1</f>
        <v>4</v>
      </c>
      <c r="J92" s="3"/>
      <c r="K92" s="4">
        <f>I92+1</f>
        <v>5</v>
      </c>
      <c r="L92" s="3"/>
      <c r="M92" s="4">
        <f>K92+1</f>
        <v>6</v>
      </c>
      <c r="P92" s="210"/>
      <c r="Q92" s="210"/>
      <c r="R92" s="210"/>
      <c r="S92" s="210"/>
      <c r="T92" s="210"/>
      <c r="U92" s="210"/>
      <c r="V92" s="210"/>
      <c r="W92" s="210"/>
      <c r="X92" s="210"/>
      <c r="Y92" s="210"/>
      <c r="Z92" s="210"/>
      <c r="AA92" s="210"/>
      <c r="AB92" s="210"/>
      <c r="AC92" s="210"/>
      <c r="AD92" s="210"/>
      <c r="AE92" s="210"/>
      <c r="AF92" s="210"/>
      <c r="AG92" s="210"/>
      <c r="AH92" s="210"/>
      <c r="AI92" s="210"/>
      <c r="AJ92" s="210"/>
      <c r="AK92" s="210"/>
      <c r="AL92" s="210"/>
      <c r="AM92" s="210"/>
      <c r="AN92" s="210"/>
      <c r="AO92" s="210"/>
      <c r="AP92" s="210"/>
      <c r="AQ92" s="210"/>
      <c r="AR92" s="210"/>
      <c r="AS92" s="210"/>
      <c r="AT92" s="210"/>
      <c r="AU92" s="210"/>
      <c r="AV92" s="210"/>
      <c r="AW92" s="210"/>
      <c r="AX92" s="210"/>
      <c r="AY92" s="210"/>
      <c r="AZ92" s="210"/>
      <c r="BA92" s="210"/>
      <c r="BB92" s="210"/>
      <c r="BC92" s="210"/>
      <c r="BD92" s="210"/>
      <c r="BE92" s="210"/>
      <c r="BF92" s="210"/>
      <c r="BG92" s="210"/>
      <c r="BH92" s="210"/>
      <c r="BI92" s="210"/>
    </row>
    <row r="93" spans="1:61" x14ac:dyDescent="0.25">
      <c r="A93" s="7" t="str">
        <f>'18'!K6</f>
        <v>Speed</v>
      </c>
      <c r="B93" s="27"/>
      <c r="C93" s="7" t="str">
        <f>'18'!K14</f>
        <v>Easy</v>
      </c>
      <c r="D93" s="27"/>
      <c r="E93" s="7" t="str">
        <f>'18'!K22</f>
        <v>Premeet</v>
      </c>
      <c r="F93" s="8"/>
      <c r="G93" s="7" t="str">
        <f>'18'!K30</f>
        <v>Trial</v>
      </c>
      <c r="H93" s="27"/>
      <c r="I93" s="7" t="str">
        <f>'18'!K38</f>
        <v>Easy</v>
      </c>
      <c r="J93" s="3"/>
      <c r="K93" s="7" t="str">
        <f>'18'!$K$46</f>
        <v>Off</v>
      </c>
      <c r="M93" s="7" t="str">
        <f>'18'!$K$54</f>
        <v>Off</v>
      </c>
      <c r="N93" s="39" t="s">
        <v>32</v>
      </c>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c r="AP93" s="210"/>
      <c r="AQ93" s="210"/>
      <c r="AR93" s="210"/>
      <c r="AS93" s="210"/>
      <c r="AT93" s="210"/>
      <c r="AU93" s="210"/>
      <c r="AV93" s="210"/>
      <c r="AW93" s="210"/>
      <c r="AX93" s="210"/>
      <c r="AY93" s="210"/>
      <c r="AZ93" s="210"/>
      <c r="BA93" s="210"/>
      <c r="BB93" s="210"/>
      <c r="BC93" s="210"/>
      <c r="BD93" s="210"/>
      <c r="BE93" s="210"/>
      <c r="BF93" s="210"/>
      <c r="BG93" s="210"/>
      <c r="BH93" s="210"/>
      <c r="BI93" s="210"/>
    </row>
    <row r="94" spans="1:61" x14ac:dyDescent="0.25">
      <c r="A94" s="4"/>
      <c r="B94" s="3"/>
      <c r="C94" s="4"/>
      <c r="D94" s="3"/>
      <c r="E94" s="4"/>
      <c r="F94" s="3"/>
      <c r="G94" s="5"/>
      <c r="H94" s="3"/>
      <c r="I94" s="5"/>
      <c r="J94" s="3"/>
      <c r="K94" s="20"/>
      <c r="L94" s="3"/>
      <c r="M94" s="20"/>
      <c r="N94" s="35"/>
      <c r="P94" s="210"/>
      <c r="Q94" s="210"/>
      <c r="R94" s="210"/>
      <c r="S94" s="210"/>
      <c r="T94" s="210"/>
      <c r="U94" s="210"/>
      <c r="V94" s="210"/>
      <c r="W94" s="210"/>
      <c r="X94" s="210"/>
      <c r="Y94" s="210"/>
      <c r="Z94" s="210"/>
      <c r="AA94" s="210"/>
      <c r="AB94" s="210"/>
      <c r="AC94" s="210"/>
      <c r="AD94" s="210"/>
      <c r="AE94" s="210"/>
      <c r="AF94" s="210"/>
      <c r="AG94" s="210"/>
      <c r="AH94" s="210"/>
      <c r="AI94" s="210"/>
      <c r="AJ94" s="210"/>
      <c r="AK94" s="210"/>
      <c r="AL94" s="210"/>
      <c r="AM94" s="210"/>
      <c r="AN94" s="210"/>
      <c r="AO94" s="210"/>
      <c r="AP94" s="210"/>
      <c r="AQ94" s="210"/>
      <c r="AR94" s="210"/>
      <c r="AS94" s="210"/>
      <c r="AT94" s="210"/>
      <c r="AU94" s="210"/>
      <c r="AV94" s="210"/>
      <c r="AW94" s="210"/>
      <c r="AX94" s="210"/>
      <c r="AY94" s="210"/>
      <c r="AZ94" s="210"/>
      <c r="BA94" s="210"/>
      <c r="BB94" s="210"/>
      <c r="BC94" s="210"/>
      <c r="BD94" s="210"/>
      <c r="BE94" s="210"/>
      <c r="BF94" s="210"/>
      <c r="BG94" s="210"/>
      <c r="BH94" s="210"/>
      <c r="BI94" s="210"/>
    </row>
    <row r="95" spans="1:61" x14ac:dyDescent="0.25">
      <c r="A95" s="10"/>
      <c r="B95" s="9"/>
      <c r="C95" s="10"/>
      <c r="D95" s="9"/>
      <c r="E95" s="10"/>
      <c r="F95" s="9"/>
      <c r="G95" s="10"/>
      <c r="H95" s="9"/>
      <c r="I95" s="10"/>
      <c r="J95" s="3"/>
      <c r="K95" s="10"/>
      <c r="M95" s="10"/>
      <c r="N95" s="35"/>
      <c r="P95" s="210"/>
      <c r="Q95" s="210"/>
      <c r="R95" s="210"/>
      <c r="S95" s="210"/>
      <c r="T95" s="210"/>
      <c r="U95" s="210"/>
      <c r="V95" s="210"/>
      <c r="W95" s="210"/>
      <c r="X95" s="210"/>
      <c r="Y95" s="210"/>
      <c r="Z95" s="210"/>
      <c r="AA95" s="210"/>
      <c r="AB95" s="210"/>
      <c r="AC95" s="210"/>
      <c r="AD95" s="210"/>
      <c r="AE95" s="210"/>
      <c r="AF95" s="210"/>
      <c r="AG95" s="210"/>
      <c r="AH95" s="210"/>
      <c r="AI95" s="210"/>
      <c r="AJ95" s="210"/>
      <c r="AK95" s="210"/>
      <c r="AL95" s="210"/>
      <c r="AM95" s="210"/>
      <c r="AN95" s="210"/>
      <c r="AO95" s="210"/>
      <c r="AP95" s="210"/>
      <c r="AQ95" s="210"/>
      <c r="AR95" s="210"/>
      <c r="AS95" s="210"/>
      <c r="AT95" s="210"/>
      <c r="AU95" s="210"/>
      <c r="AV95" s="210"/>
      <c r="AW95" s="210"/>
      <c r="AX95" s="210"/>
      <c r="AY95" s="210"/>
      <c r="AZ95" s="210"/>
      <c r="BA95" s="210"/>
      <c r="BB95" s="210"/>
      <c r="BC95" s="210"/>
      <c r="BD95" s="210"/>
      <c r="BE95" s="210"/>
      <c r="BF95" s="210"/>
      <c r="BG95" s="210"/>
      <c r="BH95" s="210"/>
      <c r="BI95" s="210"/>
    </row>
    <row r="96" spans="1:61" x14ac:dyDescent="0.25">
      <c r="A96" s="11">
        <f>'18'!$C$13</f>
        <v>3.4</v>
      </c>
      <c r="B96" s="11"/>
      <c r="C96" s="11">
        <f>'18'!$C$21</f>
        <v>4.3</v>
      </c>
      <c r="D96" s="11"/>
      <c r="E96" s="11">
        <f>'18'!$C$29</f>
        <v>2.9000000000000004</v>
      </c>
      <c r="F96" s="11"/>
      <c r="G96" s="11">
        <f>'18'!$C$37</f>
        <v>2</v>
      </c>
      <c r="H96" s="11"/>
      <c r="I96" s="11">
        <f>+'18'!$C$45</f>
        <v>4.4000000000000004</v>
      </c>
      <c r="J96" s="11"/>
      <c r="K96" s="11">
        <f>+'18'!$C$53</f>
        <v>0</v>
      </c>
      <c r="L96" s="11"/>
      <c r="M96" s="11">
        <f>+'18'!$C$61</f>
        <v>0</v>
      </c>
      <c r="N96" s="35">
        <f>+A96+C96+E96+G96+I96+K96+M96</f>
        <v>17</v>
      </c>
      <c r="P96" s="210"/>
      <c r="Q96" s="210"/>
      <c r="R96" s="210"/>
      <c r="S96" s="210"/>
      <c r="T96" s="210"/>
      <c r="U96" s="210"/>
      <c r="V96" s="210"/>
      <c r="W96" s="210"/>
      <c r="X96" s="210"/>
      <c r="Y96" s="210"/>
      <c r="Z96" s="210"/>
      <c r="AA96" s="210"/>
      <c r="AB96" s="210"/>
      <c r="AC96" s="210"/>
      <c r="AD96" s="210"/>
      <c r="AE96" s="210"/>
      <c r="AF96" s="210"/>
      <c r="AG96" s="210"/>
      <c r="AH96" s="210"/>
      <c r="AI96" s="210"/>
      <c r="AJ96" s="210"/>
      <c r="AK96" s="210"/>
      <c r="AL96" s="210"/>
      <c r="AM96" s="210"/>
      <c r="AN96" s="210"/>
      <c r="AO96" s="210"/>
      <c r="AP96" s="210"/>
      <c r="AQ96" s="210"/>
      <c r="AR96" s="210"/>
      <c r="AS96" s="210"/>
      <c r="AT96" s="210"/>
      <c r="AU96" s="210"/>
      <c r="AV96" s="210"/>
      <c r="AW96" s="210"/>
      <c r="AX96" s="210"/>
      <c r="AY96" s="210"/>
      <c r="AZ96" s="210"/>
      <c r="BA96" s="210"/>
      <c r="BB96" s="210"/>
      <c r="BC96" s="210"/>
      <c r="BD96" s="210"/>
      <c r="BE96" s="210"/>
      <c r="BF96" s="210"/>
      <c r="BG96" s="210"/>
      <c r="BH96" s="210"/>
      <c r="BI96" s="210"/>
    </row>
    <row r="97" spans="1:61" x14ac:dyDescent="0.25">
      <c r="A97" s="4">
        <f>+M92+1</f>
        <v>7</v>
      </c>
      <c r="B97" s="3"/>
      <c r="C97" s="4">
        <f>+A97+1</f>
        <v>8</v>
      </c>
      <c r="D97" s="3"/>
      <c r="E97" s="4">
        <f>+C97+1</f>
        <v>9</v>
      </c>
      <c r="F97" s="3"/>
      <c r="G97" s="4">
        <f>+E97+1</f>
        <v>10</v>
      </c>
      <c r="H97" s="6"/>
      <c r="I97" s="4">
        <f>+G97+1</f>
        <v>11</v>
      </c>
      <c r="J97" s="3"/>
      <c r="K97" s="4">
        <f>+I97+1</f>
        <v>12</v>
      </c>
      <c r="L97" s="3"/>
      <c r="M97" s="4">
        <f>+K97+1</f>
        <v>13</v>
      </c>
      <c r="P97" s="210"/>
      <c r="Q97" s="210"/>
      <c r="R97" s="210"/>
      <c r="S97" s="210"/>
      <c r="T97" s="210"/>
      <c r="U97" s="210"/>
      <c r="V97" s="210"/>
      <c r="W97" s="210"/>
      <c r="X97" s="210"/>
      <c r="Y97" s="210"/>
      <c r="Z97" s="210"/>
      <c r="AA97" s="210"/>
      <c r="AB97" s="210"/>
      <c r="AC97" s="210"/>
      <c r="AD97" s="210"/>
      <c r="AE97" s="210"/>
      <c r="AF97" s="210"/>
      <c r="AG97" s="210"/>
      <c r="AH97" s="210"/>
      <c r="AI97" s="210"/>
      <c r="AJ97" s="210"/>
      <c r="AK97" s="210"/>
      <c r="AL97" s="210"/>
      <c r="AM97" s="210"/>
      <c r="AN97" s="210"/>
      <c r="AO97" s="210"/>
      <c r="AP97" s="210"/>
      <c r="AQ97" s="210"/>
      <c r="AR97" s="210"/>
      <c r="AS97" s="210"/>
      <c r="AT97" s="210"/>
      <c r="AU97" s="210"/>
      <c r="AV97" s="210"/>
      <c r="AW97" s="210"/>
      <c r="AX97" s="210"/>
      <c r="AY97" s="210"/>
      <c r="AZ97" s="210"/>
      <c r="BA97" s="210"/>
      <c r="BB97" s="210"/>
      <c r="BC97" s="210"/>
      <c r="BD97" s="210"/>
      <c r="BE97" s="210"/>
      <c r="BF97" s="210"/>
      <c r="BG97" s="210"/>
      <c r="BH97" s="210"/>
      <c r="BI97" s="210"/>
    </row>
    <row r="98" spans="1:61" x14ac:dyDescent="0.25">
      <c r="A98" s="7">
        <f>'19'!K6</f>
        <v>0</v>
      </c>
      <c r="B98" s="27"/>
      <c r="C98" s="7">
        <f>'19'!K14</f>
        <v>0</v>
      </c>
      <c r="D98" s="27"/>
      <c r="E98" s="7">
        <f>'19'!K22</f>
        <v>0</v>
      </c>
      <c r="F98" s="8"/>
      <c r="G98" s="7">
        <f>'19'!K30</f>
        <v>0</v>
      </c>
      <c r="H98" s="27"/>
      <c r="I98" s="7">
        <f>'19'!K38</f>
        <v>0</v>
      </c>
      <c r="J98" s="3"/>
      <c r="K98" s="7">
        <f>'19'!$K$46</f>
        <v>0</v>
      </c>
      <c r="M98" s="7">
        <f>'19'!$K$54</f>
        <v>0</v>
      </c>
      <c r="N98" s="39" t="s">
        <v>33</v>
      </c>
      <c r="P98" s="210"/>
      <c r="Q98" s="210"/>
      <c r="R98" s="210"/>
      <c r="S98" s="210"/>
      <c r="T98" s="210"/>
      <c r="U98" s="210"/>
      <c r="V98" s="210"/>
      <c r="W98" s="210"/>
      <c r="X98" s="210"/>
      <c r="Y98" s="210"/>
      <c r="Z98" s="210"/>
      <c r="AA98" s="210"/>
      <c r="AB98" s="210"/>
      <c r="AC98" s="210"/>
      <c r="AD98" s="210"/>
      <c r="AE98" s="210"/>
      <c r="AF98" s="210"/>
      <c r="AG98" s="210"/>
      <c r="AH98" s="210"/>
      <c r="AI98" s="210"/>
      <c r="AJ98" s="210"/>
      <c r="AK98" s="210"/>
      <c r="AL98" s="210"/>
      <c r="AM98" s="210"/>
      <c r="AN98" s="210"/>
      <c r="AO98" s="210"/>
      <c r="AP98" s="210"/>
      <c r="AQ98" s="210"/>
      <c r="AR98" s="210"/>
      <c r="AS98" s="210"/>
      <c r="AT98" s="210"/>
      <c r="AU98" s="210"/>
      <c r="AV98" s="210"/>
      <c r="AW98" s="210"/>
      <c r="AX98" s="210"/>
      <c r="AY98" s="210"/>
      <c r="AZ98" s="210"/>
      <c r="BA98" s="210"/>
      <c r="BB98" s="210"/>
      <c r="BC98" s="210"/>
      <c r="BD98" s="210"/>
      <c r="BE98" s="210"/>
      <c r="BF98" s="210"/>
      <c r="BG98" s="210"/>
      <c r="BH98" s="210"/>
      <c r="BI98" s="210"/>
    </row>
    <row r="99" spans="1:61" x14ac:dyDescent="0.25">
      <c r="A99" s="4"/>
      <c r="B99" s="3"/>
      <c r="C99" s="4"/>
      <c r="D99" s="3"/>
      <c r="E99" s="4"/>
      <c r="F99" s="3"/>
      <c r="G99" s="5"/>
      <c r="H99" s="3"/>
      <c r="I99" s="5"/>
      <c r="J99" s="3"/>
      <c r="K99" s="20"/>
      <c r="L99" s="3"/>
      <c r="M99" s="20"/>
      <c r="N99" s="35"/>
      <c r="P99" s="210"/>
      <c r="Q99" s="210"/>
      <c r="R99" s="210"/>
      <c r="S99" s="210"/>
      <c r="T99" s="210"/>
      <c r="U99" s="210"/>
      <c r="V99" s="210"/>
      <c r="W99" s="210"/>
      <c r="X99" s="210"/>
      <c r="Y99" s="210"/>
      <c r="Z99" s="210"/>
      <c r="AA99" s="210"/>
      <c r="AB99" s="210"/>
      <c r="AC99" s="210"/>
      <c r="AD99" s="210"/>
      <c r="AE99" s="210"/>
      <c r="AF99" s="210"/>
      <c r="AG99" s="210"/>
      <c r="AH99" s="210"/>
      <c r="AI99" s="210"/>
      <c r="AJ99" s="210"/>
      <c r="AK99" s="210"/>
      <c r="AL99" s="210"/>
      <c r="AM99" s="210"/>
      <c r="AN99" s="210"/>
      <c r="AO99" s="210"/>
      <c r="AP99" s="210"/>
      <c r="AQ99" s="210"/>
      <c r="AR99" s="210"/>
      <c r="AS99" s="210"/>
      <c r="AT99" s="210"/>
      <c r="AU99" s="210"/>
      <c r="AV99" s="210"/>
      <c r="AW99" s="210"/>
      <c r="AX99" s="210"/>
      <c r="AY99" s="210"/>
      <c r="AZ99" s="210"/>
      <c r="BA99" s="210"/>
      <c r="BB99" s="210"/>
      <c r="BC99" s="210"/>
      <c r="BD99" s="210"/>
      <c r="BE99" s="210"/>
      <c r="BF99" s="210"/>
      <c r="BG99" s="210"/>
      <c r="BH99" s="210"/>
      <c r="BI99" s="210"/>
    </row>
    <row r="100" spans="1:61" x14ac:dyDescent="0.25">
      <c r="A100" s="10"/>
      <c r="B100" s="9"/>
      <c r="C100" s="10"/>
      <c r="D100" s="9"/>
      <c r="E100" s="10"/>
      <c r="F100" s="9"/>
      <c r="G100" s="10"/>
      <c r="H100" s="9"/>
      <c r="I100" s="10"/>
      <c r="J100" s="3"/>
      <c r="K100" s="10"/>
      <c r="M100" s="10"/>
      <c r="N100" s="35"/>
      <c r="P100" s="210"/>
      <c r="Q100" s="210"/>
      <c r="R100" s="210"/>
      <c r="S100" s="210"/>
      <c r="T100" s="210"/>
      <c r="U100" s="210"/>
      <c r="V100" s="210"/>
      <c r="W100" s="210"/>
      <c r="X100" s="210"/>
      <c r="Y100" s="210"/>
      <c r="Z100" s="210"/>
      <c r="AA100" s="210"/>
      <c r="AB100" s="210"/>
      <c r="AC100" s="210"/>
      <c r="AD100" s="210"/>
      <c r="AE100" s="210"/>
      <c r="AF100" s="210"/>
      <c r="AG100" s="210"/>
      <c r="AH100" s="210"/>
      <c r="AI100" s="210"/>
      <c r="AJ100" s="210"/>
      <c r="AK100" s="210"/>
      <c r="AL100" s="210"/>
      <c r="AM100" s="210"/>
      <c r="AN100" s="210"/>
      <c r="AO100" s="210"/>
      <c r="AP100" s="210"/>
      <c r="AQ100" s="210"/>
      <c r="AR100" s="210"/>
      <c r="AS100" s="210"/>
      <c r="AT100" s="210"/>
      <c r="AU100" s="210"/>
      <c r="AV100" s="210"/>
      <c r="AW100" s="210"/>
      <c r="AX100" s="210"/>
      <c r="AY100" s="210"/>
      <c r="AZ100" s="210"/>
      <c r="BA100" s="210"/>
      <c r="BB100" s="210"/>
      <c r="BC100" s="210"/>
      <c r="BD100" s="210"/>
      <c r="BE100" s="210"/>
      <c r="BF100" s="210"/>
      <c r="BG100" s="210"/>
      <c r="BH100" s="210"/>
      <c r="BI100" s="210"/>
    </row>
    <row r="101" spans="1:61" x14ac:dyDescent="0.25">
      <c r="A101" s="11">
        <f>'19'!$C$13</f>
        <v>0</v>
      </c>
      <c r="B101" s="11"/>
      <c r="C101" s="11">
        <f>'19'!$C$21</f>
        <v>0</v>
      </c>
      <c r="D101" s="11"/>
      <c r="E101" s="11">
        <f>'19'!$C$29</f>
        <v>0</v>
      </c>
      <c r="F101" s="11"/>
      <c r="G101" s="11">
        <f>'19'!$C$37</f>
        <v>0</v>
      </c>
      <c r="H101" s="11"/>
      <c r="I101" s="11">
        <f>+'19'!$C$45</f>
        <v>0</v>
      </c>
      <c r="J101" s="11"/>
      <c r="K101" s="11">
        <f>+'19'!$C$53</f>
        <v>0</v>
      </c>
      <c r="L101" s="11"/>
      <c r="M101" s="11">
        <f>+'19'!$C$61</f>
        <v>0</v>
      </c>
      <c r="N101" s="35">
        <f>+A101+C101+E101+G101+I101+K101+M101</f>
        <v>0</v>
      </c>
      <c r="P101" s="210"/>
      <c r="Q101" s="210"/>
      <c r="R101" s="210"/>
      <c r="S101" s="210"/>
      <c r="T101" s="210"/>
      <c r="U101" s="210"/>
      <c r="V101" s="210"/>
      <c r="W101" s="210"/>
      <c r="X101" s="210"/>
      <c r="Y101" s="210"/>
      <c r="Z101" s="210"/>
      <c r="AA101" s="210"/>
      <c r="AB101" s="210"/>
      <c r="AC101" s="210"/>
      <c r="AD101" s="210"/>
      <c r="AE101" s="210"/>
      <c r="AF101" s="210"/>
      <c r="AG101" s="210"/>
      <c r="AH101" s="210"/>
      <c r="AI101" s="210"/>
      <c r="AJ101" s="210"/>
      <c r="AK101" s="210"/>
      <c r="AL101" s="210"/>
      <c r="AM101" s="210"/>
      <c r="AN101" s="210"/>
      <c r="AO101" s="210"/>
      <c r="AP101" s="210"/>
      <c r="AQ101" s="210"/>
      <c r="AR101" s="210"/>
      <c r="AS101" s="210"/>
      <c r="AT101" s="210"/>
      <c r="AU101" s="210"/>
      <c r="AV101" s="210"/>
      <c r="AW101" s="210"/>
      <c r="AX101" s="210"/>
      <c r="AY101" s="210"/>
      <c r="AZ101" s="210"/>
      <c r="BA101" s="210"/>
      <c r="BB101" s="210"/>
      <c r="BC101" s="210"/>
      <c r="BD101" s="210"/>
      <c r="BE101" s="210"/>
      <c r="BF101" s="210"/>
      <c r="BG101" s="210"/>
      <c r="BH101" s="210"/>
      <c r="BI101" s="210"/>
    </row>
    <row r="102" spans="1:61" x14ac:dyDescent="0.25">
      <c r="A102" s="4">
        <f>+M97+1</f>
        <v>14</v>
      </c>
      <c r="B102" s="3"/>
      <c r="C102" s="4">
        <f>+A102+1</f>
        <v>15</v>
      </c>
      <c r="D102" s="3"/>
      <c r="E102" s="4">
        <f>+C102+1</f>
        <v>16</v>
      </c>
      <c r="F102" s="3"/>
      <c r="G102" s="4">
        <f>+E102+1</f>
        <v>17</v>
      </c>
      <c r="H102" s="6"/>
      <c r="I102" s="4">
        <f>+G102+1</f>
        <v>18</v>
      </c>
      <c r="J102" s="3"/>
      <c r="K102" s="4">
        <f>+I102+1</f>
        <v>19</v>
      </c>
      <c r="L102" s="3"/>
      <c r="M102" s="4">
        <f>+K102+1</f>
        <v>20</v>
      </c>
      <c r="P102" s="210"/>
      <c r="Q102" s="210"/>
      <c r="R102" s="210"/>
      <c r="S102" s="210"/>
      <c r="T102" s="210"/>
      <c r="U102" s="210"/>
      <c r="V102" s="210"/>
      <c r="W102" s="210"/>
      <c r="X102" s="210"/>
      <c r="Y102" s="210"/>
      <c r="Z102" s="210"/>
      <c r="AA102" s="210"/>
      <c r="AB102" s="210"/>
      <c r="AC102" s="210"/>
      <c r="AD102" s="210"/>
      <c r="AE102" s="210"/>
      <c r="AF102" s="210"/>
      <c r="AG102" s="210"/>
      <c r="AH102" s="210"/>
      <c r="AI102" s="210"/>
      <c r="AJ102" s="210"/>
      <c r="AK102" s="210"/>
      <c r="AL102" s="210"/>
      <c r="AM102" s="210"/>
      <c r="AN102" s="210"/>
      <c r="AO102" s="210"/>
      <c r="AP102" s="210"/>
      <c r="AQ102" s="210"/>
      <c r="AR102" s="210"/>
      <c r="AS102" s="210"/>
      <c r="AT102" s="210"/>
      <c r="AU102" s="210"/>
      <c r="AV102" s="210"/>
      <c r="AW102" s="210"/>
      <c r="AX102" s="210"/>
      <c r="AY102" s="210"/>
      <c r="AZ102" s="210"/>
      <c r="BA102" s="210"/>
      <c r="BB102" s="210"/>
      <c r="BC102" s="210"/>
      <c r="BD102" s="210"/>
      <c r="BE102" s="210"/>
      <c r="BF102" s="210"/>
      <c r="BG102" s="210"/>
      <c r="BH102" s="210"/>
      <c r="BI102" s="210"/>
    </row>
    <row r="103" spans="1:61" x14ac:dyDescent="0.25">
      <c r="A103" s="7">
        <f>'20'!K6</f>
        <v>0</v>
      </c>
      <c r="B103" s="27"/>
      <c r="C103" s="7">
        <f>'20'!K14</f>
        <v>0</v>
      </c>
      <c r="D103" s="27"/>
      <c r="E103" s="7">
        <f>'20'!K22</f>
        <v>0</v>
      </c>
      <c r="F103" s="8"/>
      <c r="G103" s="7">
        <f>'20'!K30</f>
        <v>0</v>
      </c>
      <c r="H103" s="27"/>
      <c r="I103" s="7" t="str">
        <f>'20'!K38</f>
        <v>Easy</v>
      </c>
      <c r="J103" s="3"/>
      <c r="K103" s="7" t="str">
        <f>'20'!$K$46</f>
        <v>Easy</v>
      </c>
      <c r="M103" s="7" t="str">
        <f>'20'!$K$54</f>
        <v>Easy</v>
      </c>
      <c r="N103" s="39" t="s">
        <v>34</v>
      </c>
      <c r="P103" s="210"/>
      <c r="Q103" s="210"/>
      <c r="R103" s="210"/>
      <c r="S103" s="210"/>
      <c r="T103" s="210"/>
      <c r="U103" s="210"/>
      <c r="V103" s="210"/>
      <c r="W103" s="210"/>
      <c r="X103" s="210"/>
      <c r="Y103" s="210"/>
      <c r="Z103" s="210"/>
      <c r="AA103" s="210"/>
      <c r="AB103" s="210"/>
      <c r="AC103" s="210"/>
      <c r="AD103" s="210"/>
      <c r="AE103" s="210"/>
      <c r="AF103" s="210"/>
      <c r="AG103" s="210"/>
      <c r="AH103" s="210"/>
      <c r="AI103" s="210"/>
      <c r="AJ103" s="210"/>
      <c r="AK103" s="210"/>
      <c r="AL103" s="210"/>
      <c r="AM103" s="210"/>
      <c r="AN103" s="210"/>
      <c r="AO103" s="210"/>
      <c r="AP103" s="210"/>
      <c r="AQ103" s="210"/>
      <c r="AR103" s="210"/>
      <c r="AS103" s="210"/>
      <c r="AT103" s="210"/>
      <c r="AU103" s="210"/>
      <c r="AV103" s="210"/>
      <c r="AW103" s="210"/>
      <c r="AX103" s="210"/>
      <c r="AY103" s="210"/>
      <c r="AZ103" s="210"/>
      <c r="BA103" s="210"/>
      <c r="BB103" s="210"/>
      <c r="BC103" s="210"/>
      <c r="BD103" s="210"/>
      <c r="BE103" s="210"/>
      <c r="BF103" s="210"/>
      <c r="BG103" s="210"/>
      <c r="BH103" s="210"/>
      <c r="BI103" s="210"/>
    </row>
    <row r="104" spans="1:61" x14ac:dyDescent="0.25">
      <c r="A104" s="4"/>
      <c r="B104" s="3"/>
      <c r="C104" s="4"/>
      <c r="D104" s="3"/>
      <c r="E104" s="4"/>
      <c r="F104" s="3"/>
      <c r="G104" s="5"/>
      <c r="H104" s="3"/>
      <c r="I104" s="5"/>
      <c r="J104" s="3"/>
      <c r="K104" s="20"/>
      <c r="L104" s="3"/>
      <c r="M104" s="20"/>
      <c r="N104" s="35"/>
      <c r="P104" s="210"/>
      <c r="Q104" s="210"/>
      <c r="R104" s="210"/>
      <c r="S104" s="210"/>
      <c r="T104" s="210"/>
      <c r="U104" s="210"/>
      <c r="V104" s="210"/>
      <c r="W104" s="210"/>
      <c r="X104" s="210"/>
      <c r="Y104" s="210"/>
      <c r="Z104" s="210"/>
      <c r="AA104" s="210"/>
      <c r="AB104" s="210"/>
      <c r="AC104" s="210"/>
      <c r="AD104" s="210"/>
      <c r="AE104" s="210"/>
      <c r="AF104" s="210"/>
      <c r="AG104" s="210"/>
      <c r="AH104" s="210"/>
      <c r="AI104" s="210"/>
      <c r="AJ104" s="210"/>
      <c r="AK104" s="210"/>
      <c r="AL104" s="210"/>
      <c r="AM104" s="210"/>
      <c r="AN104" s="210"/>
      <c r="AO104" s="210"/>
      <c r="AP104" s="210"/>
      <c r="AQ104" s="210"/>
      <c r="AR104" s="210"/>
      <c r="AS104" s="210"/>
      <c r="AT104" s="210"/>
      <c r="AU104" s="210"/>
      <c r="AV104" s="210"/>
      <c r="AW104" s="210"/>
      <c r="AX104" s="210"/>
      <c r="AY104" s="210"/>
      <c r="AZ104" s="210"/>
      <c r="BA104" s="210"/>
      <c r="BB104" s="210"/>
      <c r="BC104" s="210"/>
      <c r="BD104" s="210"/>
      <c r="BE104" s="210"/>
      <c r="BF104" s="210"/>
      <c r="BG104" s="210"/>
      <c r="BH104" s="210"/>
      <c r="BI104" s="210"/>
    </row>
    <row r="105" spans="1:61" x14ac:dyDescent="0.25">
      <c r="A105" s="10"/>
      <c r="B105" s="9"/>
      <c r="C105" s="10"/>
      <c r="D105" s="9"/>
      <c r="E105" s="10"/>
      <c r="F105" s="9"/>
      <c r="G105" s="10"/>
      <c r="H105" s="9"/>
      <c r="I105" s="10"/>
      <c r="J105" s="3"/>
      <c r="K105" s="10"/>
      <c r="M105" s="10"/>
      <c r="N105" s="35"/>
      <c r="P105" s="210"/>
      <c r="Q105" s="210"/>
      <c r="R105" s="210"/>
      <c r="S105" s="210"/>
      <c r="T105" s="210"/>
      <c r="U105" s="210"/>
      <c r="V105" s="210"/>
      <c r="W105" s="210"/>
      <c r="X105" s="210"/>
      <c r="Y105" s="210"/>
      <c r="Z105" s="210"/>
      <c r="AA105" s="210"/>
      <c r="AB105" s="210"/>
      <c r="AC105" s="210"/>
      <c r="AD105" s="210"/>
      <c r="AE105" s="210"/>
      <c r="AF105" s="210"/>
      <c r="AG105" s="210"/>
      <c r="AH105" s="210"/>
      <c r="AI105" s="210"/>
      <c r="AJ105" s="210"/>
      <c r="AK105" s="210"/>
      <c r="AL105" s="210"/>
      <c r="AM105" s="210"/>
      <c r="AN105" s="210"/>
      <c r="AO105" s="210"/>
      <c r="AP105" s="210"/>
      <c r="AQ105" s="210"/>
      <c r="AR105" s="210"/>
      <c r="AS105" s="210"/>
      <c r="AT105" s="210"/>
      <c r="AU105" s="210"/>
      <c r="AV105" s="210"/>
      <c r="AW105" s="210"/>
      <c r="AX105" s="210"/>
      <c r="AY105" s="210"/>
      <c r="AZ105" s="210"/>
      <c r="BA105" s="210"/>
      <c r="BB105" s="210"/>
      <c r="BC105" s="210"/>
      <c r="BD105" s="210"/>
      <c r="BE105" s="210"/>
      <c r="BF105" s="210"/>
      <c r="BG105" s="210"/>
      <c r="BH105" s="210"/>
      <c r="BI105" s="210"/>
    </row>
    <row r="106" spans="1:61" x14ac:dyDescent="0.25">
      <c r="A106" s="11">
        <f>'20'!$C$13</f>
        <v>0</v>
      </c>
      <c r="B106" s="11"/>
      <c r="C106" s="11">
        <f>'20'!$C$21</f>
        <v>0</v>
      </c>
      <c r="D106" s="11"/>
      <c r="E106" s="11">
        <f>'20'!$C$29</f>
        <v>0</v>
      </c>
      <c r="F106" s="11"/>
      <c r="G106" s="11">
        <f>'20'!$C$37</f>
        <v>0</v>
      </c>
      <c r="H106" s="11"/>
      <c r="I106" s="11">
        <f>+'20'!$C$45</f>
        <v>2.7</v>
      </c>
      <c r="J106" s="11"/>
      <c r="K106" s="11">
        <f>+'20'!$C$53</f>
        <v>3.25</v>
      </c>
      <c r="L106" s="11"/>
      <c r="M106" s="11">
        <f>+'20'!$C$61</f>
        <v>4</v>
      </c>
      <c r="N106" s="35">
        <f>+A106+C106+E106+G106+I106+K106+M106</f>
        <v>9.9499999999999993</v>
      </c>
      <c r="P106" s="210"/>
      <c r="Q106" s="210"/>
      <c r="R106" s="210"/>
      <c r="S106" s="210"/>
      <c r="T106" s="210"/>
      <c r="U106" s="210"/>
      <c r="V106" s="210"/>
      <c r="W106" s="210"/>
      <c r="X106" s="210"/>
      <c r="Y106" s="210"/>
      <c r="Z106" s="210"/>
      <c r="AA106" s="210"/>
      <c r="AB106" s="210"/>
      <c r="AC106" s="210"/>
      <c r="AD106" s="210"/>
      <c r="AE106" s="210"/>
      <c r="AF106" s="210"/>
      <c r="AG106" s="210"/>
      <c r="AH106" s="210"/>
      <c r="AI106" s="210"/>
      <c r="AJ106" s="210"/>
      <c r="AK106" s="210"/>
      <c r="AL106" s="210"/>
      <c r="AM106" s="210"/>
      <c r="AN106" s="210"/>
      <c r="AO106" s="210"/>
      <c r="AP106" s="210"/>
      <c r="AQ106" s="210"/>
      <c r="AR106" s="210"/>
      <c r="AS106" s="210"/>
      <c r="AT106" s="210"/>
      <c r="AU106" s="210"/>
      <c r="AV106" s="210"/>
      <c r="AW106" s="210"/>
      <c r="AX106" s="210"/>
      <c r="AY106" s="210"/>
      <c r="AZ106" s="210"/>
      <c r="BA106" s="210"/>
      <c r="BB106" s="210"/>
      <c r="BC106" s="210"/>
      <c r="BD106" s="210"/>
      <c r="BE106" s="210"/>
      <c r="BF106" s="210"/>
      <c r="BG106" s="210"/>
      <c r="BH106" s="210"/>
      <c r="BI106" s="210"/>
    </row>
    <row r="107" spans="1:61" x14ac:dyDescent="0.25">
      <c r="A107" s="4">
        <f>+M102+1</f>
        <v>21</v>
      </c>
      <c r="B107" s="3"/>
      <c r="C107" s="4">
        <f>+A107+1</f>
        <v>22</v>
      </c>
      <c r="D107" s="3"/>
      <c r="E107" s="4">
        <f>+C107+1</f>
        <v>23</v>
      </c>
      <c r="F107" s="3"/>
      <c r="G107" s="4">
        <f>E107+1</f>
        <v>24</v>
      </c>
      <c r="H107" s="6"/>
      <c r="I107" s="4">
        <f>+G107+1</f>
        <v>25</v>
      </c>
      <c r="J107" s="3"/>
      <c r="K107" s="4">
        <f>+I107+1</f>
        <v>26</v>
      </c>
      <c r="L107" s="3"/>
      <c r="M107" s="4">
        <f>+K107+1</f>
        <v>27</v>
      </c>
      <c r="P107" s="210"/>
      <c r="Q107" s="210"/>
      <c r="R107" s="210"/>
      <c r="S107" s="210"/>
      <c r="T107" s="210"/>
      <c r="U107" s="210"/>
      <c r="V107" s="210"/>
      <c r="W107" s="210"/>
      <c r="X107" s="210"/>
      <c r="Y107" s="210"/>
      <c r="Z107" s="210"/>
      <c r="AA107" s="210"/>
      <c r="AB107" s="210"/>
      <c r="AC107" s="210"/>
      <c r="AD107" s="210"/>
      <c r="AE107" s="210"/>
      <c r="AF107" s="210"/>
      <c r="AG107" s="210"/>
      <c r="AH107" s="210"/>
      <c r="AI107" s="210"/>
      <c r="AJ107" s="210"/>
      <c r="AK107" s="210"/>
      <c r="AL107" s="210"/>
      <c r="AM107" s="210"/>
      <c r="AN107" s="210"/>
      <c r="AO107" s="210"/>
      <c r="AP107" s="210"/>
      <c r="AQ107" s="210"/>
      <c r="AR107" s="210"/>
      <c r="AS107" s="210"/>
      <c r="AT107" s="210"/>
      <c r="AU107" s="210"/>
      <c r="AV107" s="210"/>
      <c r="AW107" s="210"/>
      <c r="AX107" s="210"/>
      <c r="AY107" s="210"/>
      <c r="AZ107" s="210"/>
      <c r="BA107" s="210"/>
      <c r="BB107" s="210"/>
      <c r="BC107" s="210"/>
      <c r="BD107" s="210"/>
      <c r="BE107" s="210"/>
      <c r="BF107" s="210"/>
      <c r="BG107" s="210"/>
      <c r="BH107" s="210"/>
      <c r="BI107" s="210"/>
    </row>
    <row r="108" spans="1:61" x14ac:dyDescent="0.25">
      <c r="A108" s="7" t="str">
        <f>'21'!K6</f>
        <v>Off</v>
      </c>
      <c r="B108" s="27"/>
      <c r="C108" s="7" t="str">
        <f>'21'!K14</f>
        <v>Easy</v>
      </c>
      <c r="D108" s="27"/>
      <c r="E108" s="7" t="str">
        <f>'21'!K22</f>
        <v>Off</v>
      </c>
      <c r="F108" s="8"/>
      <c r="G108" s="7" t="str">
        <f>'21'!K30</f>
        <v>Off</v>
      </c>
      <c r="H108" s="27"/>
      <c r="I108" s="7" t="str">
        <f>'21'!K38</f>
        <v>Easy</v>
      </c>
      <c r="J108" s="3"/>
      <c r="K108" s="7" t="str">
        <f>'21'!$K$46</f>
        <v>Easy</v>
      </c>
      <c r="M108" s="7" t="str">
        <f>'21'!$K$54</f>
        <v>Off</v>
      </c>
      <c r="N108" s="40" t="s">
        <v>35</v>
      </c>
      <c r="P108" s="210"/>
      <c r="Q108" s="210"/>
      <c r="R108" s="210"/>
      <c r="S108" s="210"/>
      <c r="T108" s="210"/>
      <c r="U108" s="210"/>
      <c r="V108" s="210"/>
      <c r="W108" s="210"/>
      <c r="X108" s="210"/>
      <c r="Y108" s="210"/>
      <c r="Z108" s="210"/>
      <c r="AA108" s="210"/>
      <c r="AB108" s="210"/>
      <c r="AC108" s="210"/>
      <c r="AD108" s="210"/>
      <c r="AE108" s="210"/>
      <c r="AF108" s="210"/>
      <c r="AG108" s="210"/>
      <c r="AH108" s="210"/>
      <c r="AI108" s="210"/>
      <c r="AJ108" s="210"/>
      <c r="AK108" s="210"/>
      <c r="AL108" s="210"/>
      <c r="AM108" s="210"/>
      <c r="AN108" s="210"/>
      <c r="AO108" s="210"/>
      <c r="AP108" s="210"/>
      <c r="AQ108" s="210"/>
      <c r="AR108" s="210"/>
      <c r="AS108" s="210"/>
      <c r="AT108" s="210"/>
      <c r="AU108" s="210"/>
      <c r="AV108" s="210"/>
      <c r="AW108" s="210"/>
      <c r="AX108" s="210"/>
      <c r="AY108" s="210"/>
      <c r="AZ108" s="210"/>
      <c r="BA108" s="210"/>
      <c r="BB108" s="210"/>
      <c r="BC108" s="210"/>
      <c r="BD108" s="210"/>
      <c r="BE108" s="210"/>
      <c r="BF108" s="210"/>
      <c r="BG108" s="210"/>
      <c r="BH108" s="210"/>
      <c r="BI108" s="210"/>
    </row>
    <row r="109" spans="1:61" x14ac:dyDescent="0.25">
      <c r="A109" s="4"/>
      <c r="B109" s="3"/>
      <c r="C109" s="4"/>
      <c r="D109" s="3"/>
      <c r="E109" s="4"/>
      <c r="F109" s="3"/>
      <c r="G109" s="5"/>
      <c r="H109" s="3"/>
      <c r="I109" s="5"/>
      <c r="J109" s="3"/>
      <c r="K109" s="20"/>
      <c r="L109" s="3"/>
      <c r="M109" s="20"/>
      <c r="N109" s="35"/>
      <c r="P109" s="210"/>
      <c r="Q109" s="210"/>
      <c r="R109" s="210"/>
      <c r="S109" s="210"/>
      <c r="T109" s="210"/>
      <c r="U109" s="210"/>
      <c r="V109" s="210"/>
      <c r="W109" s="210"/>
      <c r="X109" s="210"/>
      <c r="Y109" s="210"/>
      <c r="Z109" s="210"/>
      <c r="AA109" s="210"/>
      <c r="AB109" s="210"/>
      <c r="AC109" s="210"/>
      <c r="AD109" s="210"/>
      <c r="AE109" s="210"/>
      <c r="AF109" s="210"/>
      <c r="AG109" s="210"/>
      <c r="AH109" s="210"/>
      <c r="AI109" s="210"/>
      <c r="AJ109" s="210"/>
      <c r="AK109" s="210"/>
      <c r="AL109" s="210"/>
      <c r="AM109" s="210"/>
      <c r="AN109" s="210"/>
      <c r="AO109" s="210"/>
      <c r="AP109" s="210"/>
      <c r="AQ109" s="210"/>
      <c r="AR109" s="210"/>
      <c r="AS109" s="210"/>
      <c r="AT109" s="210"/>
      <c r="AU109" s="210"/>
      <c r="AV109" s="210"/>
      <c r="AW109" s="210"/>
      <c r="AX109" s="210"/>
      <c r="AY109" s="210"/>
      <c r="AZ109" s="210"/>
      <c r="BA109" s="210"/>
      <c r="BB109" s="210"/>
      <c r="BC109" s="210"/>
      <c r="BD109" s="210"/>
      <c r="BE109" s="210"/>
      <c r="BF109" s="210"/>
      <c r="BG109" s="210"/>
      <c r="BH109" s="210"/>
      <c r="BI109" s="210"/>
    </row>
    <row r="110" spans="1:61" x14ac:dyDescent="0.25">
      <c r="A110" s="10"/>
      <c r="B110" s="9"/>
      <c r="C110" s="10"/>
      <c r="D110" s="9"/>
      <c r="E110" s="10"/>
      <c r="F110" s="9"/>
      <c r="G110" s="10"/>
      <c r="H110" s="9"/>
      <c r="I110" s="10"/>
      <c r="J110" s="3"/>
      <c r="K110" s="10"/>
      <c r="M110" s="10"/>
      <c r="N110" s="35"/>
      <c r="P110" s="210"/>
      <c r="Q110" s="210"/>
      <c r="R110" s="210"/>
      <c r="S110" s="210"/>
      <c r="T110" s="210"/>
      <c r="U110" s="210"/>
      <c r="V110" s="210"/>
      <c r="W110" s="210"/>
      <c r="X110" s="210"/>
      <c r="Y110" s="210"/>
      <c r="Z110" s="210"/>
      <c r="AA110" s="210"/>
      <c r="AB110" s="210"/>
      <c r="AC110" s="210"/>
      <c r="AD110" s="210"/>
      <c r="AE110" s="210"/>
      <c r="AF110" s="210"/>
      <c r="AG110" s="210"/>
      <c r="AH110" s="210"/>
      <c r="AI110" s="210"/>
      <c r="AJ110" s="210"/>
      <c r="AK110" s="210"/>
      <c r="AL110" s="210"/>
      <c r="AM110" s="210"/>
      <c r="AN110" s="210"/>
      <c r="AO110" s="210"/>
      <c r="AP110" s="210"/>
      <c r="AQ110" s="210"/>
      <c r="AR110" s="210"/>
      <c r="AS110" s="210"/>
      <c r="AT110" s="210"/>
      <c r="AU110" s="210"/>
      <c r="AV110" s="210"/>
      <c r="AW110" s="210"/>
      <c r="AX110" s="210"/>
      <c r="AY110" s="210"/>
      <c r="AZ110" s="210"/>
      <c r="BA110" s="210"/>
      <c r="BB110" s="210"/>
      <c r="BC110" s="210"/>
      <c r="BD110" s="210"/>
      <c r="BE110" s="210"/>
      <c r="BF110" s="210"/>
      <c r="BG110" s="210"/>
      <c r="BH110" s="210"/>
      <c r="BI110" s="210"/>
    </row>
    <row r="111" spans="1:61" x14ac:dyDescent="0.25">
      <c r="A111" s="11">
        <f>'21'!$C$13</f>
        <v>0</v>
      </c>
      <c r="B111" s="11"/>
      <c r="C111" s="11">
        <f>'21'!$C$21</f>
        <v>4</v>
      </c>
      <c r="D111" s="11"/>
      <c r="E111" s="11">
        <f>'21'!$C$29</f>
        <v>0</v>
      </c>
      <c r="F111" s="11"/>
      <c r="G111" s="11">
        <f>'21'!$C$37</f>
        <v>0</v>
      </c>
      <c r="H111" s="11"/>
      <c r="I111" s="11">
        <f>+'21'!$C$45</f>
        <v>4.0999999999999996</v>
      </c>
      <c r="J111" s="11"/>
      <c r="K111" s="11">
        <f>+'21'!$C$53</f>
        <v>5.0999999999999996</v>
      </c>
      <c r="L111" s="11"/>
      <c r="M111" s="11">
        <f>+'21'!$C$61</f>
        <v>0</v>
      </c>
      <c r="N111" s="35">
        <f>+A111+C111+E111+G111+I111+K111+M111</f>
        <v>13.2</v>
      </c>
      <c r="P111" s="210"/>
      <c r="Q111" s="210"/>
      <c r="R111" s="210"/>
      <c r="S111" s="210"/>
      <c r="T111" s="210"/>
      <c r="U111" s="210"/>
      <c r="V111" s="210"/>
      <c r="W111" s="210"/>
      <c r="X111" s="210"/>
      <c r="Y111" s="210"/>
      <c r="Z111" s="210"/>
      <c r="AA111" s="210"/>
      <c r="AB111" s="210"/>
      <c r="AC111" s="210"/>
      <c r="AD111" s="210"/>
      <c r="AE111" s="210"/>
      <c r="AF111" s="210"/>
      <c r="AG111" s="210"/>
      <c r="AH111" s="210"/>
      <c r="AI111" s="210"/>
      <c r="AJ111" s="210"/>
      <c r="AK111" s="210"/>
      <c r="AL111" s="210"/>
      <c r="AM111" s="210"/>
      <c r="AN111" s="210"/>
      <c r="AO111" s="210"/>
      <c r="AP111" s="210"/>
      <c r="AQ111" s="210"/>
      <c r="AR111" s="210"/>
      <c r="AS111" s="210"/>
      <c r="AT111" s="210"/>
      <c r="AU111" s="210"/>
      <c r="AV111" s="210"/>
      <c r="AW111" s="210"/>
      <c r="AX111" s="210"/>
      <c r="AY111" s="210"/>
      <c r="AZ111" s="210"/>
      <c r="BA111" s="210"/>
      <c r="BB111" s="210"/>
      <c r="BC111" s="210"/>
      <c r="BD111" s="210"/>
      <c r="BE111" s="210"/>
      <c r="BF111" s="210"/>
      <c r="BG111" s="210"/>
      <c r="BH111" s="210"/>
      <c r="BI111" s="210"/>
    </row>
    <row r="112" spans="1:61" x14ac:dyDescent="0.25">
      <c r="A112" s="540" t="s">
        <v>48</v>
      </c>
      <c r="B112" s="541"/>
      <c r="C112" s="541"/>
      <c r="D112" s="541"/>
      <c r="E112" s="541"/>
      <c r="F112" s="541"/>
      <c r="G112" s="541"/>
      <c r="H112" s="541"/>
      <c r="I112" s="541"/>
      <c r="J112" s="541"/>
      <c r="K112" s="541"/>
      <c r="L112" s="541"/>
      <c r="M112" s="541"/>
      <c r="N112" s="51">
        <f>SUM(I117:M117,A122:M122,A127:M127,A132:M132,A137:M137)</f>
        <v>228.94999999999996</v>
      </c>
      <c r="O112" s="18"/>
      <c r="P112" s="210"/>
      <c r="Q112" s="210"/>
      <c r="R112" s="210"/>
      <c r="S112" s="210"/>
      <c r="T112" s="210"/>
      <c r="U112" s="210"/>
      <c r="V112" s="210"/>
      <c r="W112" s="210"/>
      <c r="X112" s="210"/>
      <c r="Y112" s="210"/>
      <c r="Z112" s="210"/>
      <c r="AA112" s="210"/>
      <c r="AB112" s="210"/>
      <c r="AC112" s="210"/>
      <c r="AD112" s="210"/>
      <c r="AE112" s="210"/>
      <c r="AF112" s="210"/>
      <c r="AG112" s="210"/>
      <c r="AH112" s="210"/>
      <c r="AI112" s="210"/>
      <c r="AJ112" s="210"/>
      <c r="AK112" s="210"/>
      <c r="AL112" s="210"/>
      <c r="AM112" s="210"/>
      <c r="AN112" s="210"/>
      <c r="AO112" s="210"/>
      <c r="AP112" s="210"/>
      <c r="AQ112" s="210"/>
      <c r="AR112" s="210"/>
      <c r="AS112" s="210"/>
      <c r="AT112" s="210"/>
      <c r="AU112" s="210"/>
      <c r="AV112" s="210"/>
      <c r="AW112" s="210"/>
      <c r="AX112" s="210"/>
      <c r="AY112" s="210"/>
      <c r="AZ112" s="210"/>
      <c r="BA112" s="210"/>
      <c r="BB112" s="210"/>
      <c r="BC112" s="210"/>
      <c r="BD112" s="210"/>
      <c r="BE112" s="210"/>
      <c r="BF112" s="210"/>
      <c r="BG112" s="210"/>
      <c r="BH112" s="210"/>
      <c r="BI112" s="210"/>
    </row>
    <row r="113" spans="1:61" x14ac:dyDescent="0.25">
      <c r="A113" s="4">
        <f>+M107+1</f>
        <v>28</v>
      </c>
      <c r="B113" s="3"/>
      <c r="C113" s="4">
        <f>+A113+1</f>
        <v>29</v>
      </c>
      <c r="D113" s="3"/>
      <c r="E113" s="4">
        <f>+C113+1</f>
        <v>30</v>
      </c>
      <c r="F113" s="3"/>
      <c r="G113" s="4">
        <f>E113+1</f>
        <v>31</v>
      </c>
      <c r="H113" s="6"/>
      <c r="I113" s="4">
        <v>1</v>
      </c>
      <c r="J113" s="3"/>
      <c r="K113" s="4">
        <f>+I113+1</f>
        <v>2</v>
      </c>
      <c r="L113" s="3"/>
      <c r="M113" s="4">
        <f>+K113+1</f>
        <v>3</v>
      </c>
      <c r="P113" s="210"/>
      <c r="Q113" s="210"/>
      <c r="R113" s="210"/>
      <c r="S113" s="210"/>
      <c r="T113" s="210"/>
      <c r="U113" s="210"/>
      <c r="V113" s="210"/>
      <c r="W113" s="210"/>
      <c r="X113" s="210"/>
      <c r="Y113" s="210"/>
      <c r="Z113" s="210"/>
      <c r="AA113" s="210"/>
      <c r="AB113" s="210"/>
      <c r="AC113" s="210"/>
      <c r="AD113" s="210"/>
      <c r="AE113" s="210"/>
      <c r="AF113" s="210"/>
      <c r="AG113" s="210"/>
      <c r="AH113" s="210"/>
      <c r="AI113" s="210"/>
      <c r="AJ113" s="210"/>
      <c r="AK113" s="210"/>
      <c r="AL113" s="210"/>
      <c r="AM113" s="210"/>
      <c r="AN113" s="210"/>
      <c r="AO113" s="210"/>
      <c r="AP113" s="210"/>
      <c r="AQ113" s="210"/>
      <c r="AR113" s="210"/>
      <c r="AS113" s="210"/>
      <c r="AT113" s="210"/>
      <c r="AU113" s="210"/>
      <c r="AV113" s="210"/>
      <c r="AW113" s="210"/>
      <c r="AX113" s="210"/>
      <c r="AY113" s="210"/>
      <c r="AZ113" s="210"/>
      <c r="BA113" s="210"/>
      <c r="BB113" s="210"/>
      <c r="BC113" s="210"/>
      <c r="BD113" s="210"/>
      <c r="BE113" s="210"/>
      <c r="BF113" s="210"/>
      <c r="BG113" s="210"/>
      <c r="BH113" s="210"/>
      <c r="BI113" s="210"/>
    </row>
    <row r="114" spans="1:61" x14ac:dyDescent="0.25">
      <c r="A114" s="7" t="str">
        <f>'22'!K6</f>
        <v>Off</v>
      </c>
      <c r="B114" s="27"/>
      <c r="C114" s="7" t="str">
        <f>'22'!K14</f>
        <v>Easy</v>
      </c>
      <c r="D114" s="27"/>
      <c r="E114" s="7" t="str">
        <f>'22'!K22</f>
        <v>Easy</v>
      </c>
      <c r="F114" s="8"/>
      <c r="G114" s="7" t="str">
        <f>'22'!K30</f>
        <v>Easy</v>
      </c>
      <c r="H114" s="27"/>
      <c r="I114" s="7" t="str">
        <f>'22'!K38</f>
        <v>Easy</v>
      </c>
      <c r="J114" s="3"/>
      <c r="K114" s="7" t="str">
        <f>'22'!$K$46</f>
        <v>Easy</v>
      </c>
      <c r="M114" s="7" t="str">
        <f>'22'!$K$54</f>
        <v>Long</v>
      </c>
      <c r="N114" s="40" t="s">
        <v>36</v>
      </c>
      <c r="P114" s="210"/>
      <c r="Q114" s="210"/>
      <c r="R114" s="210"/>
      <c r="S114" s="210"/>
      <c r="T114" s="210"/>
      <c r="U114" s="210"/>
      <c r="V114" s="210"/>
      <c r="W114" s="210"/>
      <c r="X114" s="210"/>
      <c r="Y114" s="210"/>
      <c r="Z114" s="210"/>
      <c r="AA114" s="210"/>
      <c r="AB114" s="210"/>
      <c r="AC114" s="210"/>
      <c r="AD114" s="210"/>
      <c r="AE114" s="210"/>
      <c r="AF114" s="210"/>
      <c r="AG114" s="210"/>
      <c r="AH114" s="210"/>
      <c r="AI114" s="210"/>
      <c r="AJ114" s="210"/>
      <c r="AK114" s="210"/>
      <c r="AL114" s="210"/>
      <c r="AM114" s="210"/>
      <c r="AN114" s="210"/>
      <c r="AO114" s="210"/>
      <c r="AP114" s="210"/>
      <c r="AQ114" s="210"/>
      <c r="AR114" s="210"/>
      <c r="AS114" s="210"/>
      <c r="AT114" s="210"/>
      <c r="AU114" s="210"/>
      <c r="AV114" s="210"/>
      <c r="AW114" s="210"/>
      <c r="AX114" s="210"/>
      <c r="AY114" s="210"/>
      <c r="AZ114" s="210"/>
      <c r="BA114" s="210"/>
      <c r="BB114" s="210"/>
      <c r="BC114" s="210"/>
      <c r="BD114" s="210"/>
      <c r="BE114" s="210"/>
      <c r="BF114" s="210"/>
      <c r="BG114" s="210"/>
      <c r="BH114" s="210"/>
      <c r="BI114" s="210"/>
    </row>
    <row r="115" spans="1:61" x14ac:dyDescent="0.25">
      <c r="A115" s="4"/>
      <c r="B115" s="3"/>
      <c r="C115" s="4"/>
      <c r="D115" s="3"/>
      <c r="E115" s="4"/>
      <c r="F115" s="3"/>
      <c r="G115" s="5"/>
      <c r="H115" s="3"/>
      <c r="I115" s="5"/>
      <c r="J115" s="3"/>
      <c r="K115" s="20"/>
      <c r="L115" s="3"/>
      <c r="M115" s="20"/>
      <c r="N115" s="35"/>
      <c r="P115" s="210"/>
      <c r="Q115" s="210"/>
      <c r="R115" s="210"/>
      <c r="S115" s="210"/>
      <c r="T115" s="210"/>
      <c r="U115" s="210"/>
      <c r="V115" s="210"/>
      <c r="W115" s="210"/>
      <c r="X115" s="210"/>
      <c r="Y115" s="210"/>
      <c r="Z115" s="210"/>
      <c r="AA115" s="210"/>
      <c r="AB115" s="210"/>
      <c r="AC115" s="210"/>
      <c r="AD115" s="210"/>
      <c r="AE115" s="210"/>
      <c r="AF115" s="210"/>
      <c r="AG115" s="210"/>
      <c r="AH115" s="210"/>
      <c r="AI115" s="210"/>
      <c r="AJ115" s="210"/>
      <c r="AK115" s="210"/>
      <c r="AL115" s="210"/>
      <c r="AM115" s="210"/>
      <c r="AN115" s="210"/>
      <c r="AO115" s="210"/>
      <c r="AP115" s="210"/>
      <c r="AQ115" s="210"/>
      <c r="AR115" s="210"/>
      <c r="AS115" s="210"/>
      <c r="AT115" s="210"/>
      <c r="AU115" s="210"/>
      <c r="AV115" s="210"/>
      <c r="AW115" s="210"/>
      <c r="AX115" s="210"/>
      <c r="AY115" s="210"/>
      <c r="AZ115" s="210"/>
      <c r="BA115" s="210"/>
      <c r="BB115" s="210"/>
      <c r="BC115" s="210"/>
      <c r="BD115" s="210"/>
      <c r="BE115" s="210"/>
      <c r="BF115" s="210"/>
      <c r="BG115" s="210"/>
      <c r="BH115" s="210"/>
      <c r="BI115" s="210"/>
    </row>
    <row r="116" spans="1:61" x14ac:dyDescent="0.25">
      <c r="A116" s="10"/>
      <c r="B116" s="9"/>
      <c r="C116" s="10"/>
      <c r="D116" s="9"/>
      <c r="E116" s="10"/>
      <c r="F116" s="9"/>
      <c r="G116" s="10"/>
      <c r="H116" s="9"/>
      <c r="I116" s="10"/>
      <c r="J116" s="3"/>
      <c r="K116" s="10"/>
      <c r="M116" s="10"/>
      <c r="N116" s="35"/>
      <c r="P116" s="210"/>
      <c r="Q116" s="210"/>
      <c r="R116" s="210"/>
      <c r="S116" s="210"/>
      <c r="T116" s="210"/>
      <c r="U116" s="210"/>
      <c r="V116" s="210"/>
      <c r="W116" s="210"/>
      <c r="X116" s="210"/>
      <c r="Y116" s="210"/>
      <c r="Z116" s="210"/>
      <c r="AA116" s="210"/>
      <c r="AB116" s="210"/>
      <c r="AC116" s="210"/>
      <c r="AD116" s="210"/>
      <c r="AE116" s="210"/>
      <c r="AF116" s="210"/>
      <c r="AG116" s="210"/>
      <c r="AH116" s="210"/>
      <c r="AI116" s="210"/>
      <c r="AJ116" s="210"/>
      <c r="AK116" s="210"/>
      <c r="AL116" s="210"/>
      <c r="AM116" s="210"/>
      <c r="AN116" s="210"/>
      <c r="AO116" s="210"/>
      <c r="AP116" s="210"/>
      <c r="AQ116" s="210"/>
      <c r="AR116" s="210"/>
      <c r="AS116" s="210"/>
      <c r="AT116" s="210"/>
      <c r="AU116" s="210"/>
      <c r="AV116" s="210"/>
      <c r="AW116" s="210"/>
      <c r="AX116" s="210"/>
      <c r="AY116" s="210"/>
      <c r="AZ116" s="210"/>
      <c r="BA116" s="210"/>
      <c r="BB116" s="210"/>
      <c r="BC116" s="210"/>
      <c r="BD116" s="210"/>
      <c r="BE116" s="210"/>
      <c r="BF116" s="210"/>
      <c r="BG116" s="210"/>
      <c r="BH116" s="210"/>
      <c r="BI116" s="210"/>
    </row>
    <row r="117" spans="1:61" x14ac:dyDescent="0.25">
      <c r="A117" s="11">
        <f>'22'!$C$13</f>
        <v>0</v>
      </c>
      <c r="B117" s="11"/>
      <c r="C117" s="11">
        <f>'22'!$C$21</f>
        <v>6.7</v>
      </c>
      <c r="D117" s="11"/>
      <c r="E117" s="11">
        <f>'22'!$C$29</f>
        <v>6</v>
      </c>
      <c r="F117" s="11"/>
      <c r="G117" s="11">
        <f>'22'!$C$37</f>
        <v>6.3</v>
      </c>
      <c r="H117" s="11"/>
      <c r="I117" s="11">
        <f>+'22'!$C$45</f>
        <v>5.75</v>
      </c>
      <c r="J117" s="11"/>
      <c r="K117" s="11">
        <f>+'22'!$C$53</f>
        <v>5</v>
      </c>
      <c r="L117" s="11"/>
      <c r="M117" s="11">
        <f>+'22'!$C$61</f>
        <v>9</v>
      </c>
      <c r="N117" s="35">
        <f>+A117+C117+E117+G117+I117+K117+M117</f>
        <v>38.75</v>
      </c>
      <c r="P117" s="210"/>
      <c r="Q117" s="210"/>
      <c r="R117" s="210"/>
      <c r="S117" s="210"/>
      <c r="T117" s="210"/>
      <c r="U117" s="210"/>
      <c r="V117" s="210"/>
      <c r="W117" s="210"/>
      <c r="X117" s="210"/>
      <c r="Y117" s="210"/>
      <c r="Z117" s="210"/>
      <c r="AA117" s="210"/>
      <c r="AB117" s="210"/>
      <c r="AC117" s="210"/>
      <c r="AD117" s="210"/>
      <c r="AE117" s="210"/>
      <c r="AF117" s="210"/>
      <c r="AG117" s="210"/>
      <c r="AH117" s="210"/>
      <c r="AI117" s="210"/>
      <c r="AJ117" s="210"/>
      <c r="AK117" s="210"/>
      <c r="AL117" s="210"/>
      <c r="AM117" s="210"/>
      <c r="AN117" s="210"/>
      <c r="AO117" s="210"/>
      <c r="AP117" s="210"/>
      <c r="AQ117" s="210"/>
      <c r="AR117" s="210"/>
      <c r="AS117" s="210"/>
      <c r="AT117" s="210"/>
      <c r="AU117" s="210"/>
      <c r="AV117" s="210"/>
      <c r="AW117" s="210"/>
      <c r="AX117" s="210"/>
      <c r="AY117" s="210"/>
      <c r="AZ117" s="210"/>
      <c r="BA117" s="210"/>
      <c r="BB117" s="210"/>
      <c r="BC117" s="210"/>
      <c r="BD117" s="210"/>
      <c r="BE117" s="210"/>
      <c r="BF117" s="210"/>
      <c r="BG117" s="210"/>
      <c r="BH117" s="210"/>
      <c r="BI117" s="210"/>
    </row>
    <row r="118" spans="1:61" x14ac:dyDescent="0.25">
      <c r="A118" s="4">
        <f>+M113+1</f>
        <v>4</v>
      </c>
      <c r="B118" s="3"/>
      <c r="C118" s="4">
        <f>A118+1</f>
        <v>5</v>
      </c>
      <c r="D118" s="3"/>
      <c r="E118" s="4">
        <f>C118+1</f>
        <v>6</v>
      </c>
      <c r="F118" s="4">
        <f t="shared" ref="F118:G118" si="4">D118+1</f>
        <v>1</v>
      </c>
      <c r="G118" s="4">
        <f t="shared" si="4"/>
        <v>7</v>
      </c>
      <c r="H118" s="6"/>
      <c r="I118" s="4">
        <f>+G118+1</f>
        <v>8</v>
      </c>
      <c r="J118" s="3"/>
      <c r="K118" s="4">
        <f>+I118+1</f>
        <v>9</v>
      </c>
      <c r="L118" s="3"/>
      <c r="M118" s="4">
        <f>+K118+1</f>
        <v>10</v>
      </c>
      <c r="P118" s="210"/>
      <c r="Q118" s="210"/>
      <c r="R118" s="210"/>
      <c r="S118" s="210"/>
      <c r="T118" s="210"/>
      <c r="U118" s="210"/>
      <c r="V118" s="210"/>
      <c r="W118" s="210"/>
      <c r="X118" s="210"/>
      <c r="Y118" s="210"/>
      <c r="Z118" s="210"/>
      <c r="AA118" s="210"/>
      <c r="AB118" s="210"/>
      <c r="AC118" s="210"/>
      <c r="AD118" s="210"/>
      <c r="AE118" s="210"/>
      <c r="AF118" s="210"/>
      <c r="AG118" s="210"/>
      <c r="AH118" s="210"/>
      <c r="AI118" s="210"/>
      <c r="AJ118" s="210"/>
      <c r="AK118" s="210"/>
      <c r="AL118" s="210"/>
      <c r="AM118" s="210"/>
      <c r="AN118" s="210"/>
      <c r="AO118" s="210"/>
      <c r="AP118" s="210"/>
      <c r="AQ118" s="210"/>
      <c r="AR118" s="210"/>
      <c r="AS118" s="210"/>
      <c r="AT118" s="210"/>
      <c r="AU118" s="210"/>
      <c r="AV118" s="210"/>
      <c r="AW118" s="210"/>
      <c r="AX118" s="210"/>
      <c r="AY118" s="210"/>
      <c r="AZ118" s="210"/>
      <c r="BA118" s="210"/>
      <c r="BB118" s="210"/>
      <c r="BC118" s="210"/>
      <c r="BD118" s="210"/>
      <c r="BE118" s="210"/>
      <c r="BF118" s="210"/>
      <c r="BG118" s="210"/>
      <c r="BH118" s="210"/>
      <c r="BI118" s="210"/>
    </row>
    <row r="119" spans="1:61" x14ac:dyDescent="0.25">
      <c r="A119" s="7" t="str">
        <f>'23'!K6</f>
        <v>Easy</v>
      </c>
      <c r="B119" s="27"/>
      <c r="C119" s="7" t="str">
        <f>'23'!K14</f>
        <v>Easy</v>
      </c>
      <c r="D119" s="27"/>
      <c r="E119" s="7" t="str">
        <f>'23'!K22</f>
        <v>Easy</v>
      </c>
      <c r="F119" s="8"/>
      <c r="G119" s="7" t="str">
        <f>'23'!K30</f>
        <v>Moderate</v>
      </c>
      <c r="H119" s="27"/>
      <c r="I119" s="7" t="str">
        <f>'23'!K38</f>
        <v>Easy</v>
      </c>
      <c r="J119" s="3"/>
      <c r="K119" s="7" t="str">
        <f>'23'!$K$46</f>
        <v>Easy + Hills</v>
      </c>
      <c r="M119" s="7" t="str">
        <f>'23'!$K$54</f>
        <v>Long</v>
      </c>
      <c r="N119" s="40" t="s">
        <v>45</v>
      </c>
      <c r="P119" s="210"/>
      <c r="Q119" s="210"/>
      <c r="R119" s="210"/>
      <c r="S119" s="210"/>
      <c r="T119" s="210"/>
      <c r="U119" s="210"/>
      <c r="V119" s="210"/>
      <c r="W119" s="210"/>
      <c r="X119" s="210"/>
      <c r="Y119" s="210"/>
      <c r="Z119" s="210"/>
      <c r="AA119" s="210"/>
      <c r="AB119" s="210"/>
      <c r="AC119" s="210"/>
      <c r="AD119" s="210"/>
      <c r="AE119" s="210"/>
      <c r="AF119" s="210"/>
      <c r="AG119" s="210"/>
      <c r="AH119" s="210"/>
      <c r="AI119" s="210"/>
      <c r="AJ119" s="210"/>
      <c r="AK119" s="210"/>
      <c r="AL119" s="210"/>
      <c r="AM119" s="210"/>
      <c r="AN119" s="210"/>
      <c r="AO119" s="210"/>
      <c r="AP119" s="210"/>
      <c r="AQ119" s="210"/>
      <c r="AR119" s="210"/>
      <c r="AS119" s="210"/>
      <c r="AT119" s="210"/>
      <c r="AU119" s="210"/>
      <c r="AV119" s="210"/>
      <c r="AW119" s="210"/>
      <c r="AX119" s="210"/>
      <c r="AY119" s="210"/>
      <c r="AZ119" s="210"/>
      <c r="BA119" s="210"/>
      <c r="BB119" s="210"/>
      <c r="BC119" s="210"/>
      <c r="BD119" s="210"/>
      <c r="BE119" s="210"/>
      <c r="BF119" s="210"/>
      <c r="BG119" s="210"/>
      <c r="BH119" s="210"/>
      <c r="BI119" s="210"/>
    </row>
    <row r="120" spans="1:61" x14ac:dyDescent="0.25">
      <c r="A120" s="4"/>
      <c r="B120" s="3"/>
      <c r="C120" s="4"/>
      <c r="D120" s="3"/>
      <c r="E120" s="4"/>
      <c r="F120" s="3"/>
      <c r="G120" s="5"/>
      <c r="H120" s="3"/>
      <c r="I120" s="5"/>
      <c r="J120" s="3"/>
      <c r="K120" s="20"/>
      <c r="L120" s="3"/>
      <c r="M120" s="20"/>
      <c r="N120" s="35"/>
      <c r="P120" s="210"/>
      <c r="Q120" s="210"/>
      <c r="R120" s="210"/>
      <c r="S120" s="210"/>
      <c r="T120" s="210"/>
      <c r="U120" s="210"/>
      <c r="V120" s="210"/>
      <c r="W120" s="210"/>
      <c r="X120" s="210"/>
      <c r="Y120" s="210"/>
      <c r="Z120" s="210"/>
      <c r="AA120" s="210"/>
      <c r="AB120" s="210"/>
      <c r="AC120" s="210"/>
      <c r="AD120" s="210"/>
      <c r="AE120" s="210"/>
      <c r="AF120" s="210"/>
      <c r="AG120" s="210"/>
      <c r="AH120" s="210"/>
      <c r="AI120" s="210"/>
      <c r="AJ120" s="210"/>
      <c r="AK120" s="210"/>
      <c r="AL120" s="210"/>
      <c r="AM120" s="210"/>
      <c r="AN120" s="210"/>
      <c r="AO120" s="210"/>
      <c r="AP120" s="210"/>
      <c r="AQ120" s="210"/>
      <c r="AR120" s="210"/>
      <c r="AS120" s="210"/>
      <c r="AT120" s="210"/>
      <c r="AU120" s="210"/>
      <c r="AV120" s="210"/>
      <c r="AW120" s="210"/>
      <c r="AX120" s="210"/>
      <c r="AY120" s="210"/>
      <c r="AZ120" s="210"/>
      <c r="BA120" s="210"/>
      <c r="BB120" s="210"/>
      <c r="BC120" s="210"/>
      <c r="BD120" s="210"/>
      <c r="BE120" s="210"/>
      <c r="BF120" s="210"/>
      <c r="BG120" s="210"/>
      <c r="BH120" s="210"/>
      <c r="BI120" s="210"/>
    </row>
    <row r="121" spans="1:61" x14ac:dyDescent="0.25">
      <c r="A121" s="10"/>
      <c r="B121" s="9"/>
      <c r="C121" s="10"/>
      <c r="D121" s="9"/>
      <c r="E121" s="10"/>
      <c r="F121" s="9"/>
      <c r="G121" s="10"/>
      <c r="H121" s="9"/>
      <c r="I121" s="10"/>
      <c r="J121" s="3"/>
      <c r="K121" s="10"/>
      <c r="M121" s="10"/>
      <c r="N121" s="35"/>
      <c r="P121" s="210"/>
      <c r="Q121" s="210"/>
      <c r="R121" s="210"/>
      <c r="S121" s="210"/>
      <c r="T121" s="210"/>
      <c r="U121" s="210"/>
      <c r="V121" s="210"/>
      <c r="W121" s="210"/>
      <c r="X121" s="210"/>
      <c r="Y121" s="210"/>
      <c r="Z121" s="210"/>
      <c r="AA121" s="210"/>
      <c r="AB121" s="210"/>
      <c r="AC121" s="210"/>
      <c r="AD121" s="210"/>
      <c r="AE121" s="210"/>
      <c r="AF121" s="210"/>
      <c r="AG121" s="210"/>
      <c r="AH121" s="210"/>
      <c r="AI121" s="210"/>
      <c r="AJ121" s="210"/>
      <c r="AK121" s="210"/>
      <c r="AL121" s="210"/>
      <c r="AM121" s="210"/>
      <c r="AN121" s="210"/>
      <c r="AO121" s="210"/>
      <c r="AP121" s="210"/>
      <c r="AQ121" s="210"/>
      <c r="AR121" s="210"/>
      <c r="AS121" s="210"/>
      <c r="AT121" s="210"/>
      <c r="AU121" s="210"/>
      <c r="AV121" s="210"/>
      <c r="AW121" s="210"/>
      <c r="AX121" s="210"/>
      <c r="AY121" s="210"/>
      <c r="AZ121" s="210"/>
      <c r="BA121" s="210"/>
      <c r="BB121" s="210"/>
      <c r="BC121" s="210"/>
      <c r="BD121" s="210"/>
      <c r="BE121" s="210"/>
      <c r="BF121" s="210"/>
      <c r="BG121" s="210"/>
      <c r="BH121" s="210"/>
      <c r="BI121" s="210"/>
    </row>
    <row r="122" spans="1:61" x14ac:dyDescent="0.25">
      <c r="A122" s="11">
        <f>'23'!$C$13</f>
        <v>6.2</v>
      </c>
      <c r="B122" s="11"/>
      <c r="C122" s="11">
        <f>'23'!$C$21</f>
        <v>6.5</v>
      </c>
      <c r="D122" s="11"/>
      <c r="E122" s="11">
        <f>'23'!$C$29</f>
        <v>8</v>
      </c>
      <c r="F122" s="11"/>
      <c r="G122" s="11">
        <f>'23'!$C$37</f>
        <v>7.5</v>
      </c>
      <c r="H122" s="11"/>
      <c r="I122" s="11">
        <f>+'23'!$C$45</f>
        <v>6</v>
      </c>
      <c r="J122" s="11"/>
      <c r="K122" s="11">
        <f>+'23'!$C$53</f>
        <v>6</v>
      </c>
      <c r="L122" s="11"/>
      <c r="M122" s="11">
        <f>+'23'!$C$61</f>
        <v>10</v>
      </c>
      <c r="N122" s="35">
        <f>+A122+C122+E122+G122+I122+K122+M122</f>
        <v>50.2</v>
      </c>
      <c r="P122" s="210"/>
      <c r="Q122" s="210"/>
      <c r="R122" s="210"/>
      <c r="S122" s="210"/>
      <c r="T122" s="210"/>
      <c r="U122" s="210"/>
      <c r="V122" s="210"/>
      <c r="W122" s="210"/>
      <c r="X122" s="210"/>
      <c r="Y122" s="210"/>
      <c r="Z122" s="210"/>
      <c r="AA122" s="210"/>
      <c r="AB122" s="210"/>
      <c r="AC122" s="210"/>
      <c r="AD122" s="210"/>
      <c r="AE122" s="210"/>
      <c r="AF122" s="210"/>
      <c r="AG122" s="210"/>
      <c r="AH122" s="210"/>
      <c r="AI122" s="210"/>
      <c r="AJ122" s="210"/>
      <c r="AK122" s="210"/>
      <c r="AL122" s="210"/>
      <c r="AM122" s="210"/>
      <c r="AN122" s="210"/>
      <c r="AO122" s="210"/>
      <c r="AP122" s="210"/>
      <c r="AQ122" s="210"/>
      <c r="AR122" s="210"/>
      <c r="AS122" s="210"/>
      <c r="AT122" s="210"/>
      <c r="AU122" s="210"/>
      <c r="AV122" s="210"/>
      <c r="AW122" s="210"/>
      <c r="AX122" s="210"/>
      <c r="AY122" s="210"/>
      <c r="AZ122" s="210"/>
      <c r="BA122" s="210"/>
      <c r="BB122" s="210"/>
      <c r="BC122" s="210"/>
      <c r="BD122" s="210"/>
      <c r="BE122" s="210"/>
      <c r="BF122" s="210"/>
      <c r="BG122" s="210"/>
      <c r="BH122" s="210"/>
      <c r="BI122" s="210"/>
    </row>
    <row r="123" spans="1:61" x14ac:dyDescent="0.25">
      <c r="A123" s="4">
        <f>+M118+1</f>
        <v>11</v>
      </c>
      <c r="B123" s="3"/>
      <c r="C123" s="4">
        <f>+A123+1</f>
        <v>12</v>
      </c>
      <c r="D123" s="3"/>
      <c r="E123" s="4">
        <f>+C123+1</f>
        <v>13</v>
      </c>
      <c r="F123" s="3"/>
      <c r="G123" s="4">
        <f>+E123+1</f>
        <v>14</v>
      </c>
      <c r="H123" s="6"/>
      <c r="I123" s="4">
        <f>+G123+1</f>
        <v>15</v>
      </c>
      <c r="J123" s="3"/>
      <c r="K123" s="4">
        <f>+I123+1</f>
        <v>16</v>
      </c>
      <c r="L123" s="3"/>
      <c r="M123" s="4">
        <f>+K123+1</f>
        <v>17</v>
      </c>
      <c r="P123" s="210"/>
      <c r="Q123" s="210"/>
      <c r="R123" s="210"/>
      <c r="S123" s="210"/>
      <c r="T123" s="210"/>
      <c r="U123" s="210"/>
      <c r="V123" s="210"/>
      <c r="W123" s="210"/>
      <c r="X123" s="210"/>
      <c r="Y123" s="210"/>
      <c r="Z123" s="210"/>
      <c r="AA123" s="210"/>
      <c r="AB123" s="210"/>
      <c r="AC123" s="210"/>
      <c r="AD123" s="210"/>
      <c r="AE123" s="210"/>
      <c r="AF123" s="210"/>
      <c r="AG123" s="210"/>
      <c r="AH123" s="210"/>
      <c r="AI123" s="210"/>
      <c r="AJ123" s="210"/>
      <c r="AK123" s="210"/>
      <c r="AL123" s="210"/>
      <c r="AM123" s="210"/>
      <c r="AN123" s="210"/>
      <c r="AO123" s="210"/>
      <c r="AP123" s="210"/>
      <c r="AQ123" s="210"/>
      <c r="AR123" s="210"/>
      <c r="AS123" s="210"/>
      <c r="AT123" s="210"/>
      <c r="AU123" s="210"/>
      <c r="AV123" s="210"/>
      <c r="AW123" s="210"/>
      <c r="AX123" s="210"/>
      <c r="AY123" s="210"/>
      <c r="AZ123" s="210"/>
      <c r="BA123" s="210"/>
      <c r="BB123" s="210"/>
      <c r="BC123" s="210"/>
      <c r="BD123" s="210"/>
      <c r="BE123" s="210"/>
      <c r="BF123" s="210"/>
      <c r="BG123" s="210"/>
      <c r="BH123" s="210"/>
      <c r="BI123" s="210"/>
    </row>
    <row r="124" spans="1:61" x14ac:dyDescent="0.25">
      <c r="A124" s="7" t="str">
        <f>'24'!K6</f>
        <v>Easy</v>
      </c>
      <c r="B124" s="27"/>
      <c r="C124" s="7" t="str">
        <f>'24'!K14</f>
        <v>Easy</v>
      </c>
      <c r="D124" s="27"/>
      <c r="E124" s="7" t="str">
        <f>'24'!K22</f>
        <v>Easy + Moderate</v>
      </c>
      <c r="F124" s="8"/>
      <c r="G124" s="7" t="str">
        <f>'24'!K30</f>
        <v>Easy + Hills</v>
      </c>
      <c r="H124" s="27"/>
      <c r="I124" s="7" t="str">
        <f>'24'!K38</f>
        <v>Easy</v>
      </c>
      <c r="J124" s="3"/>
      <c r="K124" s="7" t="str">
        <f>'24'!$K$46</f>
        <v>Easy</v>
      </c>
      <c r="M124" s="7" t="str">
        <f>'24'!$K$54</f>
        <v>Long</v>
      </c>
      <c r="N124" s="40" t="s">
        <v>46</v>
      </c>
      <c r="P124" s="210"/>
      <c r="Q124" s="210"/>
      <c r="R124" s="210"/>
      <c r="S124" s="210"/>
      <c r="T124" s="210"/>
      <c r="U124" s="210"/>
      <c r="V124" s="210"/>
      <c r="W124" s="210"/>
      <c r="X124" s="210"/>
      <c r="Y124" s="210"/>
      <c r="Z124" s="210"/>
      <c r="AA124" s="210"/>
      <c r="AB124" s="210"/>
      <c r="AC124" s="210"/>
      <c r="AD124" s="210"/>
      <c r="AE124" s="210"/>
      <c r="AF124" s="210"/>
      <c r="AG124" s="210"/>
      <c r="AH124" s="210"/>
      <c r="AI124" s="210"/>
      <c r="AJ124" s="210"/>
      <c r="AK124" s="210"/>
      <c r="AL124" s="210"/>
      <c r="AM124" s="210"/>
      <c r="AN124" s="210"/>
      <c r="AO124" s="210"/>
      <c r="AP124" s="210"/>
      <c r="AQ124" s="210"/>
      <c r="AR124" s="210"/>
      <c r="AS124" s="210"/>
      <c r="AT124" s="210"/>
      <c r="AU124" s="210"/>
      <c r="AV124" s="210"/>
      <c r="AW124" s="210"/>
      <c r="AX124" s="210"/>
      <c r="AY124" s="210"/>
      <c r="AZ124" s="210"/>
      <c r="BA124" s="210"/>
      <c r="BB124" s="210"/>
      <c r="BC124" s="210"/>
      <c r="BD124" s="210"/>
      <c r="BE124" s="210"/>
      <c r="BF124" s="210"/>
      <c r="BG124" s="210"/>
      <c r="BH124" s="210"/>
      <c r="BI124" s="210"/>
    </row>
    <row r="125" spans="1:61" x14ac:dyDescent="0.25">
      <c r="A125" s="4"/>
      <c r="B125" s="3"/>
      <c r="C125" s="4"/>
      <c r="D125" s="3"/>
      <c r="E125" s="4"/>
      <c r="F125" s="3"/>
      <c r="G125" s="5"/>
      <c r="H125" s="3"/>
      <c r="I125" s="5"/>
      <c r="J125" s="3"/>
      <c r="K125" s="20"/>
      <c r="L125" s="3"/>
      <c r="M125" s="20"/>
      <c r="N125" s="35"/>
      <c r="P125" s="210"/>
      <c r="Q125" s="210"/>
      <c r="R125" s="210"/>
      <c r="S125" s="210"/>
      <c r="T125" s="210"/>
      <c r="U125" s="210"/>
      <c r="V125" s="210"/>
      <c r="W125" s="210"/>
      <c r="X125" s="210"/>
      <c r="Y125" s="210"/>
      <c r="Z125" s="210"/>
      <c r="AA125" s="210"/>
      <c r="AB125" s="210"/>
      <c r="AC125" s="210"/>
      <c r="AD125" s="210"/>
      <c r="AE125" s="210"/>
      <c r="AF125" s="210"/>
      <c r="AG125" s="210"/>
      <c r="AH125" s="210"/>
      <c r="AI125" s="210"/>
      <c r="AJ125" s="210"/>
      <c r="AK125" s="210"/>
      <c r="AL125" s="210"/>
      <c r="AM125" s="210"/>
      <c r="AN125" s="210"/>
      <c r="AO125" s="210"/>
      <c r="AP125" s="210"/>
      <c r="AQ125" s="210"/>
      <c r="AR125" s="210"/>
      <c r="AS125" s="210"/>
      <c r="AT125" s="210"/>
      <c r="AU125" s="210"/>
      <c r="AV125" s="210"/>
      <c r="AW125" s="210"/>
      <c r="AX125" s="210"/>
      <c r="AY125" s="210"/>
      <c r="AZ125" s="210"/>
      <c r="BA125" s="210"/>
      <c r="BB125" s="210"/>
      <c r="BC125" s="210"/>
      <c r="BD125" s="210"/>
      <c r="BE125" s="210"/>
      <c r="BF125" s="210"/>
      <c r="BG125" s="210"/>
      <c r="BH125" s="210"/>
      <c r="BI125" s="210"/>
    </row>
    <row r="126" spans="1:61" x14ac:dyDescent="0.25">
      <c r="A126" s="10"/>
      <c r="B126" s="9"/>
      <c r="C126" s="10"/>
      <c r="D126" s="9"/>
      <c r="E126" s="10"/>
      <c r="F126" s="9"/>
      <c r="G126" s="10"/>
      <c r="H126" s="9"/>
      <c r="I126" s="10"/>
      <c r="J126" s="3"/>
      <c r="K126" s="10"/>
      <c r="M126" s="10"/>
      <c r="N126" s="35"/>
      <c r="P126" s="210"/>
      <c r="Q126" s="210"/>
      <c r="R126" s="210"/>
      <c r="S126" s="210"/>
      <c r="T126" s="210"/>
      <c r="U126" s="210"/>
      <c r="V126" s="210"/>
      <c r="W126" s="210"/>
      <c r="X126" s="210"/>
      <c r="Y126" s="210"/>
      <c r="Z126" s="210"/>
      <c r="AA126" s="210"/>
      <c r="AB126" s="210"/>
      <c r="AC126" s="210"/>
      <c r="AD126" s="210"/>
      <c r="AE126" s="210"/>
      <c r="AF126" s="210"/>
      <c r="AG126" s="210"/>
      <c r="AH126" s="210"/>
      <c r="AI126" s="210"/>
      <c r="AJ126" s="210"/>
      <c r="AK126" s="210"/>
      <c r="AL126" s="210"/>
      <c r="AM126" s="210"/>
      <c r="AN126" s="210"/>
      <c r="AO126" s="210"/>
      <c r="AP126" s="210"/>
      <c r="AQ126" s="210"/>
      <c r="AR126" s="210"/>
      <c r="AS126" s="210"/>
      <c r="AT126" s="210"/>
      <c r="AU126" s="210"/>
      <c r="AV126" s="210"/>
      <c r="AW126" s="210"/>
      <c r="AX126" s="210"/>
      <c r="AY126" s="210"/>
      <c r="AZ126" s="210"/>
      <c r="BA126" s="210"/>
      <c r="BB126" s="210"/>
      <c r="BC126" s="210"/>
      <c r="BD126" s="210"/>
      <c r="BE126" s="210"/>
      <c r="BF126" s="210"/>
      <c r="BG126" s="210"/>
      <c r="BH126" s="210"/>
      <c r="BI126" s="210"/>
    </row>
    <row r="127" spans="1:61" x14ac:dyDescent="0.25">
      <c r="A127" s="11">
        <f>'24'!$C$13</f>
        <v>6</v>
      </c>
      <c r="B127" s="11"/>
      <c r="C127" s="11">
        <f>'24'!$C$21</f>
        <v>7</v>
      </c>
      <c r="D127" s="11"/>
      <c r="E127" s="11">
        <f>'24'!$C$29</f>
        <v>10</v>
      </c>
      <c r="F127" s="11"/>
      <c r="G127" s="11">
        <f>'24'!$C$37</f>
        <v>8</v>
      </c>
      <c r="H127" s="11"/>
      <c r="I127" s="11">
        <f>+'24'!$C$45</f>
        <v>7</v>
      </c>
      <c r="J127" s="11"/>
      <c r="K127" s="11">
        <f>+'24'!$C$53</f>
        <v>7</v>
      </c>
      <c r="L127" s="11"/>
      <c r="M127" s="11">
        <f>+'24'!$C$61</f>
        <v>10</v>
      </c>
      <c r="N127" s="35">
        <f>+A127+C127+E127+G127+I127+K127+M127</f>
        <v>55</v>
      </c>
      <c r="P127" s="210"/>
      <c r="Q127" s="210"/>
      <c r="R127" s="210"/>
      <c r="S127" s="210"/>
      <c r="T127" s="210"/>
      <c r="U127" s="210"/>
      <c r="V127" s="210"/>
      <c r="W127" s="210"/>
      <c r="X127" s="210"/>
      <c r="Y127" s="210"/>
      <c r="Z127" s="210"/>
      <c r="AA127" s="210"/>
      <c r="AB127" s="210"/>
      <c r="AC127" s="210"/>
      <c r="AD127" s="210"/>
      <c r="AE127" s="210"/>
      <c r="AF127" s="210"/>
      <c r="AG127" s="210"/>
      <c r="AH127" s="210"/>
      <c r="AI127" s="210"/>
      <c r="AJ127" s="210"/>
      <c r="AK127" s="210"/>
      <c r="AL127" s="210"/>
      <c r="AM127" s="210"/>
      <c r="AN127" s="210"/>
      <c r="AO127" s="210"/>
      <c r="AP127" s="210"/>
      <c r="AQ127" s="210"/>
      <c r="AR127" s="210"/>
      <c r="AS127" s="210"/>
      <c r="AT127" s="210"/>
      <c r="AU127" s="210"/>
      <c r="AV127" s="210"/>
      <c r="AW127" s="210"/>
      <c r="AX127" s="210"/>
      <c r="AY127" s="210"/>
      <c r="AZ127" s="210"/>
      <c r="BA127" s="210"/>
      <c r="BB127" s="210"/>
      <c r="BC127" s="210"/>
      <c r="BD127" s="210"/>
      <c r="BE127" s="210"/>
      <c r="BF127" s="210"/>
      <c r="BG127" s="210"/>
      <c r="BH127" s="210"/>
      <c r="BI127" s="210"/>
    </row>
    <row r="128" spans="1:61" x14ac:dyDescent="0.25">
      <c r="A128" s="4">
        <f>+M123+1</f>
        <v>18</v>
      </c>
      <c r="B128" s="3"/>
      <c r="C128" s="4">
        <f>+A128+1</f>
        <v>19</v>
      </c>
      <c r="D128" s="3"/>
      <c r="E128" s="4">
        <f>+C128+1</f>
        <v>20</v>
      </c>
      <c r="F128" s="3"/>
      <c r="G128" s="4">
        <f>+E128+1</f>
        <v>21</v>
      </c>
      <c r="H128" s="6"/>
      <c r="I128" s="4">
        <f>+G128+1</f>
        <v>22</v>
      </c>
      <c r="J128" s="3"/>
      <c r="K128" s="4">
        <f>+I128+1</f>
        <v>23</v>
      </c>
      <c r="L128" s="3"/>
      <c r="M128" s="4">
        <f>K128+1</f>
        <v>24</v>
      </c>
      <c r="P128" s="210"/>
      <c r="Q128" s="210"/>
      <c r="R128" s="210"/>
      <c r="S128" s="210"/>
      <c r="T128" s="210"/>
      <c r="U128" s="210"/>
      <c r="V128" s="210"/>
      <c r="W128" s="210"/>
      <c r="X128" s="210"/>
      <c r="Y128" s="210"/>
      <c r="Z128" s="210"/>
      <c r="AA128" s="210"/>
      <c r="AB128" s="210"/>
      <c r="AC128" s="210"/>
      <c r="AD128" s="210"/>
      <c r="AE128" s="210"/>
      <c r="AF128" s="210"/>
      <c r="AG128" s="210"/>
      <c r="AH128" s="210"/>
      <c r="AI128" s="210"/>
      <c r="AJ128" s="210"/>
      <c r="AK128" s="210"/>
      <c r="AL128" s="210"/>
      <c r="AM128" s="210"/>
      <c r="AN128" s="210"/>
      <c r="AO128" s="210"/>
      <c r="AP128" s="210"/>
      <c r="AQ128" s="210"/>
      <c r="AR128" s="210"/>
      <c r="AS128" s="210"/>
      <c r="AT128" s="210"/>
      <c r="AU128" s="210"/>
      <c r="AV128" s="210"/>
      <c r="AW128" s="210"/>
      <c r="AX128" s="210"/>
      <c r="AY128" s="210"/>
      <c r="AZ128" s="210"/>
      <c r="BA128" s="210"/>
      <c r="BB128" s="210"/>
      <c r="BC128" s="210"/>
      <c r="BD128" s="210"/>
      <c r="BE128" s="210"/>
      <c r="BF128" s="210"/>
      <c r="BG128" s="210"/>
      <c r="BH128" s="210"/>
      <c r="BI128" s="210"/>
    </row>
    <row r="129" spans="1:61" x14ac:dyDescent="0.25">
      <c r="A129" s="7" t="str">
        <f>'25'!K6</f>
        <v>Easy + Easy</v>
      </c>
      <c r="B129" s="27"/>
      <c r="C129" s="7" t="str">
        <f>'25'!K14</f>
        <v>Off</v>
      </c>
      <c r="D129" s="27"/>
      <c r="E129" s="7" t="str">
        <f>'25'!K22</f>
        <v>Tempo</v>
      </c>
      <c r="F129" s="8"/>
      <c r="G129" s="7" t="str">
        <f>'25'!K30</f>
        <v>Easy</v>
      </c>
      <c r="H129" s="27"/>
      <c r="I129" s="7" t="str">
        <f>'25'!K38</f>
        <v>Easy</v>
      </c>
      <c r="J129" s="3"/>
      <c r="K129" s="7" t="str">
        <f>'25'!$K$46</f>
        <v>Easy + Hills</v>
      </c>
      <c r="M129" s="7" t="str">
        <f>'25'!$K$54</f>
        <v>Long</v>
      </c>
      <c r="N129" s="40" t="s">
        <v>47</v>
      </c>
      <c r="P129" s="210"/>
      <c r="Q129" s="210"/>
      <c r="R129" s="210"/>
      <c r="S129" s="210"/>
      <c r="T129" s="210"/>
      <c r="U129" s="210"/>
      <c r="V129" s="210"/>
      <c r="W129" s="210"/>
      <c r="X129" s="210"/>
      <c r="Y129" s="210"/>
      <c r="Z129" s="210"/>
      <c r="AA129" s="210"/>
      <c r="AB129" s="210"/>
      <c r="AC129" s="210"/>
      <c r="AD129" s="210"/>
      <c r="AE129" s="210"/>
      <c r="AF129" s="210"/>
      <c r="AG129" s="210"/>
      <c r="AH129" s="210"/>
      <c r="AI129" s="210"/>
      <c r="AJ129" s="210"/>
      <c r="AK129" s="210"/>
      <c r="AL129" s="210"/>
      <c r="AM129" s="210"/>
      <c r="AN129" s="210"/>
      <c r="AO129" s="210"/>
      <c r="AP129" s="210"/>
      <c r="AQ129" s="210"/>
      <c r="AR129" s="210"/>
      <c r="AS129" s="210"/>
      <c r="AT129" s="210"/>
      <c r="AU129" s="210"/>
      <c r="AV129" s="210"/>
      <c r="AW129" s="210"/>
      <c r="AX129" s="210"/>
      <c r="AY129" s="210"/>
      <c r="AZ129" s="210"/>
      <c r="BA129" s="210"/>
      <c r="BB129" s="210"/>
      <c r="BC129" s="210"/>
      <c r="BD129" s="210"/>
      <c r="BE129" s="210"/>
      <c r="BF129" s="210"/>
      <c r="BG129" s="210"/>
      <c r="BH129" s="210"/>
      <c r="BI129" s="210"/>
    </row>
    <row r="130" spans="1:61" x14ac:dyDescent="0.25">
      <c r="A130" s="4"/>
      <c r="B130" s="3"/>
      <c r="C130" s="4"/>
      <c r="D130" s="3"/>
      <c r="E130" s="4"/>
      <c r="F130" s="3"/>
      <c r="G130" s="5"/>
      <c r="H130" s="3"/>
      <c r="I130" s="5"/>
      <c r="J130" s="3"/>
      <c r="K130" s="20"/>
      <c r="L130" s="3"/>
      <c r="M130" s="20"/>
      <c r="N130" s="35"/>
      <c r="P130" s="210"/>
      <c r="Q130" s="210"/>
      <c r="R130" s="210"/>
      <c r="S130" s="210"/>
      <c r="T130" s="210"/>
      <c r="U130" s="210"/>
      <c r="V130" s="210"/>
      <c r="W130" s="210"/>
      <c r="X130" s="210"/>
      <c r="Y130" s="210"/>
      <c r="Z130" s="210"/>
      <c r="AA130" s="210"/>
      <c r="AB130" s="210"/>
      <c r="AC130" s="210"/>
      <c r="AD130" s="210"/>
      <c r="AE130" s="210"/>
      <c r="AF130" s="210"/>
      <c r="AG130" s="210"/>
      <c r="AH130" s="210"/>
      <c r="AI130" s="210"/>
      <c r="AJ130" s="210"/>
      <c r="AK130" s="210"/>
      <c r="AL130" s="210"/>
      <c r="AM130" s="210"/>
      <c r="AN130" s="210"/>
      <c r="AO130" s="210"/>
      <c r="AP130" s="210"/>
      <c r="AQ130" s="210"/>
      <c r="AR130" s="210"/>
      <c r="AS130" s="210"/>
      <c r="AT130" s="210"/>
      <c r="AU130" s="210"/>
      <c r="AV130" s="210"/>
      <c r="AW130" s="210"/>
      <c r="AX130" s="210"/>
      <c r="AY130" s="210"/>
      <c r="AZ130" s="210"/>
      <c r="BA130" s="210"/>
      <c r="BB130" s="210"/>
      <c r="BC130" s="210"/>
      <c r="BD130" s="210"/>
      <c r="BE130" s="210"/>
      <c r="BF130" s="210"/>
      <c r="BG130" s="210"/>
      <c r="BH130" s="210"/>
      <c r="BI130" s="210"/>
    </row>
    <row r="131" spans="1:61" x14ac:dyDescent="0.25">
      <c r="A131" s="10"/>
      <c r="B131" s="9"/>
      <c r="C131" s="10"/>
      <c r="D131" s="9"/>
      <c r="E131" s="10"/>
      <c r="F131" s="9"/>
      <c r="G131" s="10"/>
      <c r="H131" s="9"/>
      <c r="I131" s="10"/>
      <c r="J131" s="3"/>
      <c r="K131" s="10"/>
      <c r="M131" s="10"/>
      <c r="N131" s="35"/>
      <c r="P131" s="210"/>
      <c r="Q131" s="210"/>
      <c r="R131" s="210"/>
      <c r="S131" s="210"/>
      <c r="T131" s="210"/>
      <c r="U131" s="210"/>
      <c r="V131" s="210"/>
      <c r="W131" s="210"/>
      <c r="X131" s="210"/>
      <c r="Y131" s="210"/>
      <c r="Z131" s="210"/>
      <c r="AA131" s="210"/>
      <c r="AB131" s="210"/>
      <c r="AC131" s="210"/>
      <c r="AD131" s="210"/>
      <c r="AE131" s="210"/>
      <c r="AF131" s="210"/>
      <c r="AG131" s="210"/>
      <c r="AH131" s="210"/>
      <c r="AI131" s="210"/>
      <c r="AJ131" s="210"/>
      <c r="AK131" s="210"/>
      <c r="AL131" s="210"/>
      <c r="AM131" s="210"/>
      <c r="AN131" s="210"/>
      <c r="AO131" s="210"/>
      <c r="AP131" s="210"/>
      <c r="AQ131" s="210"/>
      <c r="AR131" s="210"/>
      <c r="AS131" s="210"/>
      <c r="AT131" s="210"/>
      <c r="AU131" s="210"/>
      <c r="AV131" s="210"/>
      <c r="AW131" s="210"/>
      <c r="AX131" s="210"/>
      <c r="AY131" s="210"/>
      <c r="AZ131" s="210"/>
      <c r="BA131" s="210"/>
      <c r="BB131" s="210"/>
      <c r="BC131" s="210"/>
      <c r="BD131" s="210"/>
      <c r="BE131" s="210"/>
      <c r="BF131" s="210"/>
      <c r="BG131" s="210"/>
      <c r="BH131" s="210"/>
      <c r="BI131" s="210"/>
    </row>
    <row r="132" spans="1:61" x14ac:dyDescent="0.25">
      <c r="A132" s="11">
        <f>'25'!$C$13</f>
        <v>6</v>
      </c>
      <c r="B132" s="11"/>
      <c r="C132" s="11">
        <f>'25'!$C$21</f>
        <v>0</v>
      </c>
      <c r="D132" s="11"/>
      <c r="E132" s="11">
        <f>'25'!$C$29</f>
        <v>10</v>
      </c>
      <c r="F132" s="11"/>
      <c r="G132" s="11">
        <f>'25'!$C$37</f>
        <v>6</v>
      </c>
      <c r="H132" s="11"/>
      <c r="I132" s="11">
        <f>+'25'!$C$45</f>
        <v>3.7</v>
      </c>
      <c r="J132" s="11"/>
      <c r="K132" s="11">
        <f>+'25'!$C$53</f>
        <v>8.9499999999999993</v>
      </c>
      <c r="L132" s="11"/>
      <c r="M132" s="11">
        <f>+'25'!$C$61</f>
        <v>11</v>
      </c>
      <c r="N132" s="35">
        <f>+A132+C132+E132+G132+I132+K132+M132</f>
        <v>45.65</v>
      </c>
      <c r="P132" s="210"/>
      <c r="Q132" s="210"/>
      <c r="R132" s="210"/>
      <c r="S132" s="210"/>
      <c r="T132" s="210"/>
      <c r="U132" s="210"/>
      <c r="V132" s="210"/>
      <c r="W132" s="210"/>
      <c r="X132" s="210"/>
      <c r="Y132" s="210"/>
      <c r="Z132" s="210"/>
      <c r="AA132" s="210"/>
      <c r="AB132" s="210"/>
      <c r="AC132" s="210"/>
      <c r="AD132" s="210"/>
      <c r="AE132" s="210"/>
      <c r="AF132" s="210"/>
      <c r="AG132" s="210"/>
      <c r="AH132" s="210"/>
      <c r="AI132" s="210"/>
      <c r="AJ132" s="210"/>
      <c r="AK132" s="210"/>
      <c r="AL132" s="210"/>
      <c r="AM132" s="210"/>
      <c r="AN132" s="210"/>
      <c r="AO132" s="210"/>
      <c r="AP132" s="210"/>
      <c r="AQ132" s="210"/>
      <c r="AR132" s="210"/>
      <c r="AS132" s="210"/>
      <c r="AT132" s="210"/>
      <c r="AU132" s="210"/>
      <c r="AV132" s="210"/>
      <c r="AW132" s="210"/>
      <c r="AX132" s="210"/>
      <c r="AY132" s="210"/>
      <c r="AZ132" s="210"/>
      <c r="BA132" s="210"/>
      <c r="BB132" s="210"/>
      <c r="BC132" s="210"/>
      <c r="BD132" s="210"/>
      <c r="BE132" s="210"/>
      <c r="BF132" s="210"/>
      <c r="BG132" s="210"/>
      <c r="BH132" s="210"/>
      <c r="BI132" s="210"/>
    </row>
    <row r="133" spans="1:61" x14ac:dyDescent="0.25">
      <c r="A133" s="4">
        <f>+M128+1</f>
        <v>25</v>
      </c>
      <c r="B133" s="3"/>
      <c r="C133" s="4">
        <f>+A133+1</f>
        <v>26</v>
      </c>
      <c r="D133" s="3"/>
      <c r="E133" s="4">
        <f>+C133+1</f>
        <v>27</v>
      </c>
      <c r="F133" s="3"/>
      <c r="G133" s="4">
        <f>+E133+1</f>
        <v>28</v>
      </c>
      <c r="H133" s="6"/>
      <c r="I133" s="4">
        <f>+G133+1</f>
        <v>29</v>
      </c>
      <c r="J133" s="3"/>
      <c r="K133" s="4">
        <f>I133+1</f>
        <v>30</v>
      </c>
      <c r="L133" s="3"/>
      <c r="M133" s="4">
        <v>1</v>
      </c>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c r="AP133" s="210"/>
      <c r="AQ133" s="210"/>
      <c r="AR133" s="210"/>
      <c r="AS133" s="210"/>
      <c r="AT133" s="210"/>
      <c r="AU133" s="210"/>
      <c r="AV133" s="210"/>
      <c r="AW133" s="210"/>
      <c r="AX133" s="210"/>
      <c r="AY133" s="210"/>
      <c r="AZ133" s="210"/>
      <c r="BA133" s="210"/>
      <c r="BB133" s="210"/>
      <c r="BC133" s="210"/>
      <c r="BD133" s="210"/>
      <c r="BE133" s="210"/>
      <c r="BF133" s="210"/>
      <c r="BG133" s="210"/>
      <c r="BH133" s="210"/>
      <c r="BI133" s="210"/>
    </row>
    <row r="134" spans="1:61" x14ac:dyDescent="0.25">
      <c r="A134" s="7" t="str">
        <f>'26'!K6</f>
        <v>Easy</v>
      </c>
      <c r="B134" s="27"/>
      <c r="C134" s="7" t="str">
        <f>'26'!K14</f>
        <v>Easy</v>
      </c>
      <c r="D134" s="27"/>
      <c r="E134" s="7" t="str">
        <f>'26'!K22</f>
        <v>Off</v>
      </c>
      <c r="F134" s="8"/>
      <c r="G134" s="7" t="str">
        <f>'26'!K30</f>
        <v>Fartlek + Easy</v>
      </c>
      <c r="H134" s="27"/>
      <c r="I134" s="7" t="str">
        <f>'26'!K38</f>
        <v>Easy</v>
      </c>
      <c r="J134" s="3"/>
      <c r="K134" s="7" t="str">
        <f>'26'!$K$46</f>
        <v>Easy + Hills</v>
      </c>
      <c r="M134" s="7" t="str">
        <f>'26'!$K$54</f>
        <v>Long</v>
      </c>
      <c r="N134" s="40" t="s">
        <v>49</v>
      </c>
      <c r="P134" s="210"/>
      <c r="Q134" s="210"/>
      <c r="R134" s="210"/>
      <c r="S134" s="210"/>
      <c r="T134" s="210"/>
      <c r="U134" s="210"/>
      <c r="V134" s="210"/>
      <c r="W134" s="210"/>
      <c r="X134" s="210"/>
      <c r="Y134" s="210"/>
      <c r="Z134" s="210"/>
      <c r="AA134" s="210"/>
      <c r="AB134" s="210"/>
      <c r="AC134" s="210"/>
      <c r="AD134" s="210"/>
      <c r="AE134" s="210"/>
      <c r="AF134" s="210"/>
      <c r="AG134" s="210"/>
      <c r="AH134" s="210"/>
      <c r="AI134" s="210"/>
      <c r="AJ134" s="210"/>
      <c r="AK134" s="210"/>
      <c r="AL134" s="210"/>
      <c r="AM134" s="210"/>
      <c r="AN134" s="210"/>
      <c r="AO134" s="210"/>
      <c r="AP134" s="210"/>
      <c r="AQ134" s="210"/>
      <c r="AR134" s="210"/>
      <c r="AS134" s="210"/>
      <c r="AT134" s="210"/>
      <c r="AU134" s="210"/>
      <c r="AV134" s="210"/>
      <c r="AW134" s="210"/>
      <c r="AX134" s="210"/>
      <c r="AY134" s="210"/>
      <c r="AZ134" s="210"/>
      <c r="BA134" s="210"/>
      <c r="BB134" s="210"/>
      <c r="BC134" s="210"/>
      <c r="BD134" s="210"/>
      <c r="BE134" s="210"/>
      <c r="BF134" s="210"/>
      <c r="BG134" s="210"/>
      <c r="BH134" s="210"/>
      <c r="BI134" s="210"/>
    </row>
    <row r="135" spans="1:61" x14ac:dyDescent="0.25">
      <c r="A135" s="4"/>
      <c r="B135" s="3"/>
      <c r="C135" s="4"/>
      <c r="D135" s="3"/>
      <c r="E135" s="4"/>
      <c r="F135" s="3"/>
      <c r="G135" s="5"/>
      <c r="H135" s="3"/>
      <c r="I135" s="5"/>
      <c r="J135" s="3"/>
      <c r="K135" s="20"/>
      <c r="L135" s="3"/>
      <c r="M135" s="20"/>
      <c r="N135" s="35"/>
      <c r="P135" s="210"/>
      <c r="Q135" s="210"/>
      <c r="R135" s="210"/>
      <c r="S135" s="210"/>
      <c r="T135" s="210"/>
      <c r="U135" s="210"/>
      <c r="V135" s="210"/>
      <c r="W135" s="210"/>
      <c r="X135" s="210"/>
      <c r="Y135" s="210"/>
      <c r="Z135" s="210"/>
      <c r="AA135" s="210"/>
      <c r="AB135" s="210"/>
      <c r="AC135" s="210"/>
      <c r="AD135" s="210"/>
      <c r="AE135" s="210"/>
      <c r="AF135" s="210"/>
      <c r="AG135" s="210"/>
      <c r="AH135" s="210"/>
      <c r="AI135" s="210"/>
      <c r="AJ135" s="210"/>
      <c r="AK135" s="210"/>
      <c r="AL135" s="210"/>
      <c r="AM135" s="210"/>
      <c r="AN135" s="210"/>
      <c r="AO135" s="210"/>
      <c r="AP135" s="210"/>
      <c r="AQ135" s="210"/>
      <c r="AR135" s="210"/>
      <c r="AS135" s="210"/>
      <c r="AT135" s="210"/>
      <c r="AU135" s="210"/>
      <c r="AV135" s="210"/>
      <c r="AW135" s="210"/>
      <c r="AX135" s="210"/>
      <c r="AY135" s="210"/>
      <c r="AZ135" s="210"/>
      <c r="BA135" s="210"/>
      <c r="BB135" s="210"/>
      <c r="BC135" s="210"/>
      <c r="BD135" s="210"/>
      <c r="BE135" s="210"/>
      <c r="BF135" s="210"/>
      <c r="BG135" s="210"/>
      <c r="BH135" s="210"/>
      <c r="BI135" s="210"/>
    </row>
    <row r="136" spans="1:61" x14ac:dyDescent="0.25">
      <c r="A136" s="10"/>
      <c r="B136" s="9"/>
      <c r="C136" s="10"/>
      <c r="D136" s="9"/>
      <c r="E136" s="10"/>
      <c r="F136" s="9"/>
      <c r="G136" s="10"/>
      <c r="H136" s="9"/>
      <c r="I136" s="10"/>
      <c r="J136" s="3"/>
      <c r="K136" s="10"/>
      <c r="M136" s="10"/>
      <c r="N136" s="35"/>
      <c r="P136" s="210"/>
      <c r="Q136" s="210"/>
      <c r="R136" s="210"/>
      <c r="S136" s="210"/>
      <c r="T136" s="210"/>
      <c r="U136" s="210"/>
      <c r="V136" s="210"/>
      <c r="W136" s="210"/>
      <c r="X136" s="210"/>
      <c r="Y136" s="210"/>
      <c r="Z136" s="210"/>
      <c r="AA136" s="210"/>
      <c r="AB136" s="210"/>
      <c r="AC136" s="210"/>
      <c r="AD136" s="210"/>
      <c r="AE136" s="210"/>
      <c r="AF136" s="210"/>
      <c r="AG136" s="210"/>
      <c r="AH136" s="210"/>
      <c r="AI136" s="210"/>
      <c r="AJ136" s="210"/>
      <c r="AK136" s="210"/>
      <c r="AL136" s="210"/>
      <c r="AM136" s="210"/>
      <c r="AN136" s="210"/>
      <c r="AO136" s="210"/>
      <c r="AP136" s="210"/>
      <c r="AQ136" s="210"/>
      <c r="AR136" s="210"/>
      <c r="AS136" s="210"/>
      <c r="AT136" s="210"/>
      <c r="AU136" s="210"/>
      <c r="AV136" s="210"/>
      <c r="AW136" s="210"/>
      <c r="AX136" s="210"/>
      <c r="AY136" s="210"/>
      <c r="AZ136" s="210"/>
      <c r="BA136" s="210"/>
      <c r="BB136" s="210"/>
      <c r="BC136" s="210"/>
      <c r="BD136" s="210"/>
      <c r="BE136" s="210"/>
      <c r="BF136" s="210"/>
      <c r="BG136" s="210"/>
      <c r="BH136" s="210"/>
      <c r="BI136" s="210"/>
    </row>
    <row r="137" spans="1:61" x14ac:dyDescent="0.25">
      <c r="A137" s="11">
        <f>'26'!$C$13</f>
        <v>6.35</v>
      </c>
      <c r="B137" s="11"/>
      <c r="C137" s="11">
        <f>'26'!$C$21</f>
        <v>8</v>
      </c>
      <c r="D137" s="11"/>
      <c r="E137" s="11">
        <f>'26'!$C$29</f>
        <v>0</v>
      </c>
      <c r="F137" s="11"/>
      <c r="G137" s="11">
        <f>'26'!$C$37</f>
        <v>12</v>
      </c>
      <c r="H137" s="11"/>
      <c r="I137" s="11">
        <f>+'26'!$C$45</f>
        <v>8</v>
      </c>
      <c r="J137" s="11"/>
      <c r="K137" s="11">
        <f>+'26'!$C$53</f>
        <v>12</v>
      </c>
      <c r="L137" s="11"/>
      <c r="M137" s="11">
        <f>+'26'!$C$61</f>
        <v>12</v>
      </c>
      <c r="N137" s="35">
        <f>+A137+C137+E137+G137+I137+K137+M137</f>
        <v>58.35</v>
      </c>
      <c r="P137" s="210"/>
      <c r="Q137" s="210"/>
      <c r="R137" s="210"/>
      <c r="S137" s="210"/>
      <c r="T137" s="210"/>
      <c r="U137" s="210"/>
      <c r="V137" s="210"/>
      <c r="W137" s="210"/>
      <c r="X137" s="210"/>
      <c r="Y137" s="210"/>
      <c r="Z137" s="210"/>
      <c r="AA137" s="210"/>
      <c r="AB137" s="210"/>
      <c r="AC137" s="210"/>
      <c r="AD137" s="210"/>
      <c r="AE137" s="210"/>
      <c r="AF137" s="210"/>
      <c r="AG137" s="210"/>
      <c r="AH137" s="210"/>
      <c r="AI137" s="210"/>
      <c r="AJ137" s="210"/>
      <c r="AK137" s="210"/>
      <c r="AL137" s="210"/>
      <c r="AM137" s="210"/>
      <c r="AN137" s="210"/>
      <c r="AO137" s="210"/>
      <c r="AP137" s="210"/>
      <c r="AQ137" s="210"/>
      <c r="AR137" s="210"/>
      <c r="AS137" s="210"/>
      <c r="AT137" s="210"/>
      <c r="AU137" s="210"/>
      <c r="AV137" s="210"/>
      <c r="AW137" s="210"/>
      <c r="AX137" s="210"/>
      <c r="AY137" s="210"/>
      <c r="AZ137" s="210"/>
      <c r="BA137" s="210"/>
      <c r="BB137" s="210"/>
      <c r="BC137" s="210"/>
      <c r="BD137" s="210"/>
      <c r="BE137" s="210"/>
      <c r="BF137" s="210"/>
      <c r="BG137" s="210"/>
      <c r="BH137" s="210"/>
      <c r="BI137" s="210"/>
    </row>
    <row r="138" spans="1:61" x14ac:dyDescent="0.25">
      <c r="A138" s="540" t="s">
        <v>52</v>
      </c>
      <c r="B138" s="541"/>
      <c r="C138" s="541"/>
      <c r="D138" s="541"/>
      <c r="E138" s="541"/>
      <c r="F138" s="541"/>
      <c r="G138" s="541"/>
      <c r="H138" s="541"/>
      <c r="I138" s="541"/>
      <c r="J138" s="541"/>
      <c r="K138" s="541"/>
      <c r="L138" s="541"/>
      <c r="M138" s="541"/>
      <c r="N138" s="51">
        <f>SUM(M137,A143:M143,A148:M148,A153:M153,A158:M158, A164:C164)</f>
        <v>123</v>
      </c>
      <c r="O138" s="38"/>
      <c r="P138" s="210"/>
      <c r="Q138" s="210"/>
      <c r="R138" s="210"/>
      <c r="S138" s="210"/>
      <c r="T138" s="210"/>
      <c r="U138" s="210"/>
      <c r="V138" s="210"/>
      <c r="W138" s="210"/>
      <c r="X138" s="210"/>
      <c r="Y138" s="210"/>
      <c r="Z138" s="210"/>
      <c r="AA138" s="210"/>
      <c r="AB138" s="210"/>
      <c r="AC138" s="210"/>
      <c r="AD138" s="210"/>
      <c r="AE138" s="210"/>
      <c r="AF138" s="210"/>
      <c r="AG138" s="210"/>
      <c r="AH138" s="210"/>
      <c r="AI138" s="210"/>
      <c r="AJ138" s="210"/>
      <c r="AK138" s="210"/>
      <c r="AL138" s="210"/>
      <c r="AM138" s="210"/>
      <c r="AN138" s="210"/>
      <c r="AO138" s="210"/>
      <c r="AP138" s="210"/>
      <c r="AQ138" s="210"/>
      <c r="AR138" s="210"/>
      <c r="AS138" s="210"/>
      <c r="AT138" s="210"/>
      <c r="AU138" s="210"/>
      <c r="AV138" s="210"/>
      <c r="AW138" s="210"/>
      <c r="AX138" s="210"/>
      <c r="AY138" s="210"/>
      <c r="AZ138" s="210"/>
      <c r="BA138" s="210"/>
      <c r="BB138" s="210"/>
      <c r="BC138" s="210"/>
      <c r="BD138" s="210"/>
      <c r="BE138" s="210"/>
      <c r="BF138" s="210"/>
      <c r="BG138" s="210"/>
      <c r="BH138" s="210"/>
      <c r="BI138" s="210"/>
    </row>
    <row r="139" spans="1:61" x14ac:dyDescent="0.25">
      <c r="A139" s="4">
        <f>+M133+1</f>
        <v>2</v>
      </c>
      <c r="B139" s="3"/>
      <c r="C139" s="4">
        <f>+A139+1</f>
        <v>3</v>
      </c>
      <c r="D139" s="3"/>
      <c r="E139" s="4">
        <f>+C139+1</f>
        <v>4</v>
      </c>
      <c r="F139" s="3"/>
      <c r="G139" s="4">
        <f>E139+1</f>
        <v>5</v>
      </c>
      <c r="H139" s="6"/>
      <c r="I139" s="4">
        <f>G139+1</f>
        <v>6</v>
      </c>
      <c r="J139" s="4">
        <f t="shared" ref="J139:K139" si="5">H139+1</f>
        <v>1</v>
      </c>
      <c r="K139" s="4">
        <f t="shared" si="5"/>
        <v>7</v>
      </c>
      <c r="L139" s="3"/>
      <c r="M139" s="4">
        <f>+K139+1</f>
        <v>8</v>
      </c>
      <c r="P139" s="210"/>
      <c r="Q139" s="210"/>
      <c r="R139" s="210"/>
      <c r="S139" s="210"/>
      <c r="T139" s="210"/>
      <c r="U139" s="210"/>
      <c r="V139" s="210"/>
      <c r="W139" s="210"/>
      <c r="X139" s="210"/>
      <c r="Y139" s="210"/>
      <c r="Z139" s="210"/>
      <c r="AA139" s="210"/>
      <c r="AB139" s="210"/>
      <c r="AC139" s="210"/>
      <c r="AD139" s="210"/>
      <c r="AE139" s="210"/>
      <c r="AF139" s="210"/>
      <c r="AG139" s="210"/>
      <c r="AH139" s="210"/>
      <c r="AI139" s="210"/>
      <c r="AJ139" s="210"/>
      <c r="AK139" s="210"/>
      <c r="AL139" s="210"/>
      <c r="AM139" s="210"/>
      <c r="AN139" s="210"/>
      <c r="AO139" s="210"/>
      <c r="AP139" s="210"/>
      <c r="AQ139" s="210"/>
      <c r="AR139" s="210"/>
      <c r="AS139" s="210"/>
      <c r="AT139" s="210"/>
      <c r="AU139" s="210"/>
      <c r="AV139" s="210"/>
      <c r="AW139" s="210"/>
      <c r="AX139" s="210"/>
      <c r="AY139" s="210"/>
      <c r="AZ139" s="210"/>
      <c r="BA139" s="210"/>
      <c r="BB139" s="210"/>
      <c r="BC139" s="210"/>
      <c r="BD139" s="210"/>
      <c r="BE139" s="210"/>
      <c r="BF139" s="210"/>
      <c r="BG139" s="210"/>
      <c r="BH139" s="210"/>
      <c r="BI139" s="210"/>
    </row>
    <row r="140" spans="1:61" x14ac:dyDescent="0.25">
      <c r="A140" s="7" t="str">
        <f>'27'!K6</f>
        <v>Easy</v>
      </c>
      <c r="B140" s="27"/>
      <c r="C140" s="7" t="str">
        <f>'27'!K14</f>
        <v>Easy</v>
      </c>
      <c r="D140" s="27"/>
      <c r="E140" s="7" t="str">
        <f>'27'!K22</f>
        <v>Off</v>
      </c>
      <c r="F140" s="8"/>
      <c r="G140" s="7" t="str">
        <f>'27'!K30</f>
        <v>Tempo</v>
      </c>
      <c r="H140" s="27"/>
      <c r="I140" s="7" t="str">
        <f>'27'!K38</f>
        <v>Off</v>
      </c>
      <c r="J140" s="3"/>
      <c r="K140" s="7" t="str">
        <f>'27'!$K$46</f>
        <v>Easy</v>
      </c>
      <c r="M140" s="7" t="str">
        <f>'27'!$K$54</f>
        <v>Easy</v>
      </c>
      <c r="N140" s="40" t="s">
        <v>50</v>
      </c>
      <c r="P140" s="210"/>
      <c r="Q140" s="210"/>
      <c r="R140" s="210"/>
      <c r="S140" s="210"/>
      <c r="T140" s="210"/>
      <c r="U140" s="210"/>
      <c r="V140" s="210"/>
      <c r="W140" s="210"/>
      <c r="X140" s="210"/>
      <c r="Y140" s="210"/>
      <c r="Z140" s="210"/>
      <c r="AA140" s="210"/>
      <c r="AB140" s="210"/>
      <c r="AC140" s="210"/>
      <c r="AD140" s="210"/>
      <c r="AE140" s="210"/>
      <c r="AF140" s="210"/>
      <c r="AG140" s="210"/>
      <c r="AH140" s="210"/>
      <c r="AI140" s="210"/>
      <c r="AJ140" s="210"/>
      <c r="AK140" s="210"/>
      <c r="AL140" s="210"/>
      <c r="AM140" s="210"/>
      <c r="AN140" s="210"/>
      <c r="AO140" s="210"/>
      <c r="AP140" s="210"/>
      <c r="AQ140" s="210"/>
      <c r="AR140" s="210"/>
      <c r="AS140" s="210"/>
      <c r="AT140" s="210"/>
      <c r="AU140" s="210"/>
      <c r="AV140" s="210"/>
      <c r="AW140" s="210"/>
      <c r="AX140" s="210"/>
      <c r="AY140" s="210"/>
      <c r="AZ140" s="210"/>
      <c r="BA140" s="210"/>
      <c r="BB140" s="210"/>
      <c r="BC140" s="210"/>
      <c r="BD140" s="210"/>
      <c r="BE140" s="210"/>
      <c r="BF140" s="210"/>
      <c r="BG140" s="210"/>
      <c r="BH140" s="210"/>
      <c r="BI140" s="210"/>
    </row>
    <row r="141" spans="1:61" x14ac:dyDescent="0.25">
      <c r="A141" s="4"/>
      <c r="B141" s="3"/>
      <c r="C141" s="4"/>
      <c r="D141" s="3"/>
      <c r="E141" s="4"/>
      <c r="F141" s="3"/>
      <c r="G141" s="5"/>
      <c r="H141" s="3"/>
      <c r="I141" s="5"/>
      <c r="J141" s="3"/>
      <c r="K141" s="20"/>
      <c r="L141" s="3"/>
      <c r="M141" s="20"/>
      <c r="N141" s="35"/>
      <c r="P141" s="210"/>
      <c r="Q141" s="210"/>
      <c r="R141" s="210"/>
      <c r="S141" s="210"/>
      <c r="T141" s="210"/>
      <c r="U141" s="210"/>
      <c r="V141" s="210"/>
      <c r="W141" s="210"/>
      <c r="X141" s="210"/>
      <c r="Y141" s="210"/>
      <c r="Z141" s="210"/>
      <c r="AA141" s="210"/>
      <c r="AB141" s="210"/>
      <c r="AC141" s="210"/>
      <c r="AD141" s="210"/>
      <c r="AE141" s="210"/>
      <c r="AF141" s="210"/>
      <c r="AG141" s="210"/>
      <c r="AH141" s="210"/>
      <c r="AI141" s="210"/>
      <c r="AJ141" s="210"/>
      <c r="AK141" s="210"/>
      <c r="AL141" s="210"/>
      <c r="AM141" s="210"/>
      <c r="AN141" s="210"/>
      <c r="AO141" s="210"/>
      <c r="AP141" s="210"/>
      <c r="AQ141" s="210"/>
      <c r="AR141" s="210"/>
      <c r="AS141" s="210"/>
      <c r="AT141" s="210"/>
      <c r="AU141" s="210"/>
      <c r="AV141" s="210"/>
      <c r="AW141" s="210"/>
      <c r="AX141" s="210"/>
      <c r="AY141" s="210"/>
      <c r="AZ141" s="210"/>
      <c r="BA141" s="210"/>
      <c r="BB141" s="210"/>
      <c r="BC141" s="210"/>
      <c r="BD141" s="210"/>
      <c r="BE141" s="210"/>
      <c r="BF141" s="210"/>
      <c r="BG141" s="210"/>
      <c r="BH141" s="210"/>
      <c r="BI141" s="210"/>
    </row>
    <row r="142" spans="1:61" x14ac:dyDescent="0.25">
      <c r="A142" s="10"/>
      <c r="B142" s="9"/>
      <c r="C142" s="10"/>
      <c r="D142" s="9"/>
      <c r="E142" s="10"/>
      <c r="F142" s="9"/>
      <c r="G142" s="10"/>
      <c r="H142" s="9"/>
      <c r="I142" s="10"/>
      <c r="J142" s="3"/>
      <c r="K142" s="10"/>
      <c r="M142" s="10"/>
      <c r="N142" s="35"/>
      <c r="P142" s="210"/>
      <c r="Q142" s="210"/>
      <c r="R142" s="210"/>
      <c r="S142" s="210"/>
      <c r="T142" s="210"/>
      <c r="U142" s="210"/>
      <c r="V142" s="210"/>
      <c r="W142" s="210"/>
      <c r="X142" s="210"/>
      <c r="Y142" s="210"/>
      <c r="Z142" s="210"/>
      <c r="AA142" s="210"/>
      <c r="AB142" s="210"/>
      <c r="AC142" s="210"/>
      <c r="AD142" s="210"/>
      <c r="AE142" s="210"/>
      <c r="AF142" s="210"/>
      <c r="AG142" s="210"/>
      <c r="AH142" s="210"/>
      <c r="AI142" s="210"/>
      <c r="AJ142" s="210"/>
      <c r="AK142" s="210"/>
      <c r="AL142" s="210"/>
      <c r="AM142" s="210"/>
      <c r="AN142" s="210"/>
      <c r="AO142" s="210"/>
      <c r="AP142" s="210"/>
      <c r="AQ142" s="210"/>
      <c r="AR142" s="210"/>
      <c r="AS142" s="210"/>
      <c r="AT142" s="210"/>
      <c r="AU142" s="210"/>
      <c r="AV142" s="210"/>
      <c r="AW142" s="210"/>
      <c r="AX142" s="210"/>
      <c r="AY142" s="210"/>
      <c r="AZ142" s="210"/>
      <c r="BA142" s="210"/>
      <c r="BB142" s="210"/>
      <c r="BC142" s="210"/>
      <c r="BD142" s="210"/>
      <c r="BE142" s="210"/>
      <c r="BF142" s="210"/>
      <c r="BG142" s="210"/>
      <c r="BH142" s="210"/>
      <c r="BI142" s="210"/>
    </row>
    <row r="143" spans="1:61" x14ac:dyDescent="0.25">
      <c r="A143" s="11">
        <f>'27'!$C$13</f>
        <v>8</v>
      </c>
      <c r="B143" s="11"/>
      <c r="C143" s="11">
        <f>'27'!$C$21</f>
        <v>9</v>
      </c>
      <c r="D143" s="11"/>
      <c r="E143" s="11">
        <f>'27'!$C$29</f>
        <v>0</v>
      </c>
      <c r="F143" s="11"/>
      <c r="G143" s="11">
        <f>'27'!$C$37</f>
        <v>5.4</v>
      </c>
      <c r="H143" s="11"/>
      <c r="I143" s="11">
        <f>+'27'!$C$45</f>
        <v>0</v>
      </c>
      <c r="J143" s="11"/>
      <c r="K143" s="11">
        <f>+'27'!$C$53</f>
        <v>6.4</v>
      </c>
      <c r="L143" s="11"/>
      <c r="M143" s="11">
        <f>+'27'!$C$61</f>
        <v>9.1</v>
      </c>
      <c r="N143" s="35">
        <f>+A143+C143+E143+G143+I143+K143+M143</f>
        <v>37.9</v>
      </c>
      <c r="P143" s="210"/>
      <c r="Q143" s="210"/>
      <c r="R143" s="210"/>
      <c r="S143" s="210"/>
      <c r="T143" s="210"/>
      <c r="U143" s="210"/>
      <c r="V143" s="210"/>
      <c r="W143" s="210"/>
      <c r="X143" s="210"/>
      <c r="Y143" s="210"/>
      <c r="Z143" s="210"/>
      <c r="AA143" s="210"/>
      <c r="AB143" s="210"/>
      <c r="AC143" s="210"/>
      <c r="AD143" s="210"/>
      <c r="AE143" s="210"/>
      <c r="AF143" s="210"/>
      <c r="AG143" s="210"/>
      <c r="AH143" s="210"/>
      <c r="AI143" s="210"/>
      <c r="AJ143" s="210"/>
      <c r="AK143" s="210"/>
      <c r="AL143" s="210"/>
      <c r="AM143" s="210"/>
      <c r="AN143" s="210"/>
      <c r="AO143" s="210"/>
      <c r="AP143" s="210"/>
      <c r="AQ143" s="210"/>
      <c r="AR143" s="210"/>
      <c r="AS143" s="210"/>
      <c r="AT143" s="210"/>
      <c r="AU143" s="210"/>
      <c r="AV143" s="210"/>
      <c r="AW143" s="210"/>
      <c r="AX143" s="210"/>
      <c r="AY143" s="210"/>
      <c r="AZ143" s="210"/>
      <c r="BA143" s="210"/>
      <c r="BB143" s="210"/>
      <c r="BC143" s="210"/>
      <c r="BD143" s="210"/>
      <c r="BE143" s="210"/>
      <c r="BF143" s="210"/>
      <c r="BG143" s="210"/>
      <c r="BH143" s="210"/>
      <c r="BI143" s="210"/>
    </row>
    <row r="144" spans="1:61" x14ac:dyDescent="0.25">
      <c r="A144" s="4">
        <f>+M139+1</f>
        <v>9</v>
      </c>
      <c r="B144" s="3"/>
      <c r="C144" s="4">
        <f>+A144+1</f>
        <v>10</v>
      </c>
      <c r="D144" s="3"/>
      <c r="E144" s="4">
        <f>+C144+1</f>
        <v>11</v>
      </c>
      <c r="F144" s="3"/>
      <c r="G144" s="4">
        <f>+E144+1</f>
        <v>12</v>
      </c>
      <c r="H144" s="6"/>
      <c r="I144" s="4">
        <f>+G144+1</f>
        <v>13</v>
      </c>
      <c r="J144" s="3"/>
      <c r="K144" s="4">
        <f>+I144+1</f>
        <v>14</v>
      </c>
      <c r="L144" s="3"/>
      <c r="M144" s="4">
        <f>+K144+1</f>
        <v>15</v>
      </c>
      <c r="P144" s="210"/>
      <c r="Q144" s="210"/>
      <c r="R144" s="210"/>
      <c r="S144" s="210"/>
      <c r="T144" s="210"/>
      <c r="U144" s="210"/>
      <c r="V144" s="210"/>
      <c r="W144" s="210"/>
      <c r="X144" s="210"/>
      <c r="Y144" s="210"/>
      <c r="Z144" s="210"/>
      <c r="AA144" s="210"/>
      <c r="AB144" s="210"/>
      <c r="AC144" s="210"/>
      <c r="AD144" s="210"/>
      <c r="AE144" s="210"/>
      <c r="AF144" s="210"/>
      <c r="AG144" s="210"/>
      <c r="AH144" s="210"/>
      <c r="AI144" s="210"/>
      <c r="AJ144" s="210"/>
      <c r="AK144" s="210"/>
      <c r="AL144" s="210"/>
      <c r="AM144" s="210"/>
      <c r="AN144" s="210"/>
      <c r="AO144" s="210"/>
      <c r="AP144" s="210"/>
      <c r="AQ144" s="210"/>
      <c r="AR144" s="210"/>
      <c r="AS144" s="210"/>
      <c r="AT144" s="210"/>
      <c r="AU144" s="210"/>
      <c r="AV144" s="210"/>
      <c r="AW144" s="210"/>
      <c r="AX144" s="210"/>
      <c r="AY144" s="210"/>
      <c r="AZ144" s="210"/>
      <c r="BA144" s="210"/>
      <c r="BB144" s="210"/>
      <c r="BC144" s="210"/>
      <c r="BD144" s="210"/>
      <c r="BE144" s="210"/>
      <c r="BF144" s="210"/>
      <c r="BG144" s="210"/>
      <c r="BH144" s="210"/>
      <c r="BI144" s="210"/>
    </row>
    <row r="145" spans="1:61" x14ac:dyDescent="0.25">
      <c r="A145" s="7" t="str">
        <f>'28'!K6</f>
        <v>Easy</v>
      </c>
      <c r="B145" s="27"/>
      <c r="C145" s="7" t="str">
        <f>'28'!K14</f>
        <v>Easy</v>
      </c>
      <c r="D145" s="27"/>
      <c r="E145" s="7" t="str">
        <f>'28'!K22</f>
        <v>Fartlek</v>
      </c>
      <c r="F145" s="8"/>
      <c r="G145" s="7" t="str">
        <f>'28'!K30</f>
        <v>Easy</v>
      </c>
      <c r="H145" s="27"/>
      <c r="I145" s="7" t="str">
        <f>'28'!K38</f>
        <v>Easy</v>
      </c>
      <c r="J145" s="3"/>
      <c r="K145" s="7" t="str">
        <f>'28'!$K$46</f>
        <v>Easy + Hills</v>
      </c>
      <c r="M145" s="7" t="str">
        <f>'28'!$K$54</f>
        <v>Long</v>
      </c>
      <c r="N145" s="40" t="s">
        <v>51</v>
      </c>
      <c r="P145" s="210"/>
      <c r="Q145" s="210"/>
      <c r="R145" s="210"/>
      <c r="S145" s="210"/>
      <c r="T145" s="210"/>
      <c r="U145" s="210"/>
      <c r="V145" s="210"/>
      <c r="W145" s="210"/>
      <c r="X145" s="210"/>
      <c r="Y145" s="210"/>
      <c r="Z145" s="210"/>
      <c r="AA145" s="210"/>
      <c r="AB145" s="210"/>
      <c r="AC145" s="210"/>
      <c r="AD145" s="210"/>
      <c r="AE145" s="210"/>
      <c r="AF145" s="210"/>
      <c r="AG145" s="210"/>
      <c r="AH145" s="210"/>
      <c r="AI145" s="210"/>
      <c r="AJ145" s="210"/>
      <c r="AK145" s="210"/>
      <c r="AL145" s="210"/>
      <c r="AM145" s="210"/>
      <c r="AN145" s="210"/>
      <c r="AO145" s="210"/>
      <c r="AP145" s="210"/>
      <c r="AQ145" s="210"/>
      <c r="AR145" s="210"/>
      <c r="AS145" s="210"/>
      <c r="AT145" s="210"/>
      <c r="AU145" s="210"/>
      <c r="AV145" s="210"/>
      <c r="AW145" s="210"/>
      <c r="AX145" s="210"/>
      <c r="AY145" s="210"/>
      <c r="AZ145" s="210"/>
      <c r="BA145" s="210"/>
      <c r="BB145" s="210"/>
      <c r="BC145" s="210"/>
      <c r="BD145" s="210"/>
      <c r="BE145" s="210"/>
      <c r="BF145" s="210"/>
      <c r="BG145" s="210"/>
      <c r="BH145" s="210"/>
      <c r="BI145" s="210"/>
    </row>
    <row r="146" spans="1:61" x14ac:dyDescent="0.25">
      <c r="A146" s="4"/>
      <c r="B146" s="3"/>
      <c r="C146" s="4"/>
      <c r="D146" s="3"/>
      <c r="E146" s="4"/>
      <c r="F146" s="3"/>
      <c r="G146" s="5"/>
      <c r="H146" s="3"/>
      <c r="I146" s="5"/>
      <c r="J146" s="3"/>
      <c r="K146" s="20"/>
      <c r="L146" s="3"/>
      <c r="M146" s="20"/>
      <c r="N146" s="35"/>
      <c r="P146" s="210"/>
      <c r="Q146" s="210"/>
      <c r="R146" s="210"/>
      <c r="S146" s="210"/>
      <c r="T146" s="210"/>
      <c r="U146" s="210"/>
      <c r="V146" s="210"/>
      <c r="W146" s="210"/>
      <c r="X146" s="210"/>
      <c r="Y146" s="210"/>
      <c r="Z146" s="210"/>
      <c r="AA146" s="210"/>
      <c r="AB146" s="210"/>
      <c r="AC146" s="210"/>
      <c r="AD146" s="210"/>
      <c r="AE146" s="210"/>
      <c r="AF146" s="210"/>
      <c r="AG146" s="210"/>
      <c r="AH146" s="210"/>
      <c r="AI146" s="210"/>
      <c r="AJ146" s="210"/>
      <c r="AK146" s="210"/>
      <c r="AL146" s="210"/>
      <c r="AM146" s="210"/>
      <c r="AN146" s="210"/>
      <c r="AO146" s="210"/>
      <c r="AP146" s="210"/>
      <c r="AQ146" s="210"/>
      <c r="AR146" s="210"/>
      <c r="AS146" s="210"/>
      <c r="AT146" s="210"/>
      <c r="AU146" s="210"/>
      <c r="AV146" s="210"/>
      <c r="AW146" s="210"/>
      <c r="AX146" s="210"/>
      <c r="AY146" s="210"/>
      <c r="AZ146" s="210"/>
      <c r="BA146" s="210"/>
      <c r="BB146" s="210"/>
      <c r="BC146" s="210"/>
      <c r="BD146" s="210"/>
      <c r="BE146" s="210"/>
      <c r="BF146" s="210"/>
      <c r="BG146" s="210"/>
      <c r="BH146" s="210"/>
      <c r="BI146" s="210"/>
    </row>
    <row r="147" spans="1:61" x14ac:dyDescent="0.25">
      <c r="A147" s="10"/>
      <c r="B147" s="9"/>
      <c r="C147" s="10"/>
      <c r="D147" s="9"/>
      <c r="E147" s="10"/>
      <c r="F147" s="9"/>
      <c r="G147" s="10"/>
      <c r="H147" s="9"/>
      <c r="I147" s="10"/>
      <c r="J147" s="3"/>
      <c r="K147" s="10"/>
      <c r="M147" s="10"/>
      <c r="N147" s="35"/>
      <c r="P147" s="210"/>
      <c r="Q147" s="210"/>
      <c r="R147" s="210"/>
      <c r="S147" s="210"/>
      <c r="T147" s="210"/>
      <c r="U147" s="210"/>
      <c r="V147" s="210"/>
      <c r="W147" s="210"/>
      <c r="X147" s="210"/>
      <c r="Y147" s="210"/>
      <c r="Z147" s="210"/>
      <c r="AA147" s="210"/>
      <c r="AB147" s="210"/>
      <c r="AC147" s="210"/>
      <c r="AD147" s="210"/>
      <c r="AE147" s="210"/>
      <c r="AF147" s="210"/>
      <c r="AG147" s="210"/>
      <c r="AH147" s="210"/>
      <c r="AI147" s="210"/>
      <c r="AJ147" s="210"/>
      <c r="AK147" s="210"/>
      <c r="AL147" s="210"/>
      <c r="AM147" s="210"/>
      <c r="AN147" s="210"/>
      <c r="AO147" s="210"/>
      <c r="AP147" s="210"/>
      <c r="AQ147" s="210"/>
      <c r="AR147" s="210"/>
      <c r="AS147" s="210"/>
      <c r="AT147" s="210"/>
      <c r="AU147" s="210"/>
      <c r="AV147" s="210"/>
      <c r="AW147" s="210"/>
      <c r="AX147" s="210"/>
      <c r="AY147" s="210"/>
      <c r="AZ147" s="210"/>
      <c r="BA147" s="210"/>
      <c r="BB147" s="210"/>
      <c r="BC147" s="210"/>
      <c r="BD147" s="210"/>
      <c r="BE147" s="210"/>
      <c r="BF147" s="210"/>
      <c r="BG147" s="210"/>
      <c r="BH147" s="210"/>
      <c r="BI147" s="210"/>
    </row>
    <row r="148" spans="1:61" x14ac:dyDescent="0.25">
      <c r="A148" s="11">
        <f>'28'!$C$13</f>
        <v>10.1</v>
      </c>
      <c r="B148" s="11"/>
      <c r="C148" s="11">
        <f>'28'!$C$21</f>
        <v>10</v>
      </c>
      <c r="D148" s="11"/>
      <c r="E148" s="11">
        <f>'28'!$C$29</f>
        <v>14</v>
      </c>
      <c r="F148" s="11"/>
      <c r="G148" s="11">
        <f>'28'!$C$37</f>
        <v>8.1</v>
      </c>
      <c r="H148" s="11"/>
      <c r="I148" s="11">
        <f>+'28'!$C$45</f>
        <v>8</v>
      </c>
      <c r="J148" s="11"/>
      <c r="K148" s="11">
        <f>+'28'!$C$53</f>
        <v>9.8999999999999986</v>
      </c>
      <c r="L148" s="11"/>
      <c r="M148" s="11">
        <f>+'28'!$C$61</f>
        <v>13</v>
      </c>
      <c r="N148" s="35">
        <f>+A148+C148+E148+G148+I148+K148+M148</f>
        <v>73.099999999999994</v>
      </c>
      <c r="P148" s="210"/>
      <c r="Q148" s="210"/>
      <c r="R148" s="210"/>
      <c r="S148" s="210"/>
      <c r="T148" s="210"/>
      <c r="U148" s="210"/>
      <c r="V148" s="210"/>
      <c r="W148" s="210"/>
      <c r="X148" s="210"/>
      <c r="Y148" s="210"/>
      <c r="Z148" s="210"/>
      <c r="AA148" s="210"/>
      <c r="AB148" s="210"/>
      <c r="AC148" s="210"/>
      <c r="AD148" s="210"/>
      <c r="AE148" s="210"/>
      <c r="AF148" s="210"/>
      <c r="AG148" s="210"/>
      <c r="AH148" s="210"/>
      <c r="AI148" s="210"/>
      <c r="AJ148" s="210"/>
      <c r="AK148" s="210"/>
      <c r="AL148" s="210"/>
      <c r="AM148" s="210"/>
      <c r="AN148" s="210"/>
      <c r="AO148" s="210"/>
      <c r="AP148" s="210"/>
      <c r="AQ148" s="210"/>
      <c r="AR148" s="210"/>
      <c r="AS148" s="210"/>
      <c r="AT148" s="210"/>
      <c r="AU148" s="210"/>
      <c r="AV148" s="210"/>
      <c r="AW148" s="210"/>
      <c r="AX148" s="210"/>
      <c r="AY148" s="210"/>
      <c r="AZ148" s="210"/>
      <c r="BA148" s="210"/>
      <c r="BB148" s="210"/>
      <c r="BC148" s="210"/>
      <c r="BD148" s="210"/>
      <c r="BE148" s="210"/>
      <c r="BF148" s="210"/>
      <c r="BG148" s="210"/>
      <c r="BH148" s="210"/>
      <c r="BI148" s="210"/>
    </row>
    <row r="149" spans="1:61" x14ac:dyDescent="0.25">
      <c r="A149" s="4">
        <f>+M144+1</f>
        <v>16</v>
      </c>
      <c r="B149" s="3"/>
      <c r="C149" s="4">
        <f>+A149+1</f>
        <v>17</v>
      </c>
      <c r="D149" s="3"/>
      <c r="E149" s="4">
        <f>+C149+1</f>
        <v>18</v>
      </c>
      <c r="F149" s="3"/>
      <c r="G149" s="4">
        <f>+E149+1</f>
        <v>19</v>
      </c>
      <c r="H149" s="6"/>
      <c r="I149" s="4">
        <f>+G149+1</f>
        <v>20</v>
      </c>
      <c r="J149" s="3"/>
      <c r="K149" s="4">
        <f>+I149+1</f>
        <v>21</v>
      </c>
      <c r="L149" s="3"/>
      <c r="M149" s="4">
        <f>+K149+1</f>
        <v>22</v>
      </c>
      <c r="P149" s="210"/>
      <c r="Q149" s="210"/>
      <c r="R149" s="210"/>
      <c r="S149" s="210"/>
      <c r="T149" s="210"/>
      <c r="U149" s="210"/>
      <c r="V149" s="210"/>
      <c r="W149" s="210"/>
      <c r="X149" s="210"/>
      <c r="Y149" s="210"/>
      <c r="Z149" s="210"/>
      <c r="AA149" s="210"/>
      <c r="AB149" s="210"/>
      <c r="AC149" s="210"/>
      <c r="AD149" s="210"/>
      <c r="AE149" s="210"/>
      <c r="AF149" s="210"/>
      <c r="AG149" s="210"/>
      <c r="AH149" s="210"/>
      <c r="AI149" s="210"/>
      <c r="AJ149" s="210"/>
      <c r="AK149" s="210"/>
      <c r="AL149" s="210"/>
      <c r="AM149" s="210"/>
      <c r="AN149" s="210"/>
      <c r="AO149" s="210"/>
      <c r="AP149" s="210"/>
      <c r="AQ149" s="210"/>
      <c r="AR149" s="210"/>
      <c r="AS149" s="210"/>
      <c r="AT149" s="210"/>
      <c r="AU149" s="210"/>
      <c r="AV149" s="210"/>
      <c r="AW149" s="210"/>
      <c r="AX149" s="210"/>
      <c r="AY149" s="210"/>
      <c r="AZ149" s="210"/>
      <c r="BA149" s="210"/>
      <c r="BB149" s="210"/>
      <c r="BC149" s="210"/>
      <c r="BD149" s="210"/>
      <c r="BE149" s="210"/>
      <c r="BF149" s="210"/>
      <c r="BG149" s="210"/>
      <c r="BH149" s="210"/>
      <c r="BI149" s="210"/>
    </row>
    <row r="150" spans="1:61" x14ac:dyDescent="0.25">
      <c r="A150" s="7">
        <f>'29'!K6</f>
        <v>0</v>
      </c>
      <c r="B150" s="27"/>
      <c r="C150" s="7">
        <f>'29'!K14</f>
        <v>0</v>
      </c>
      <c r="D150" s="27"/>
      <c r="E150" s="7">
        <f>'29'!K22</f>
        <v>0</v>
      </c>
      <c r="F150" s="8"/>
      <c r="G150" s="7">
        <f>'29'!K30</f>
        <v>0</v>
      </c>
      <c r="H150" s="27"/>
      <c r="I150" s="7">
        <f>'29'!K38</f>
        <v>0</v>
      </c>
      <c r="J150" s="3"/>
      <c r="K150" s="7">
        <f>'29'!$K$46</f>
        <v>0</v>
      </c>
      <c r="M150" s="7">
        <f>'29'!$K$54</f>
        <v>0</v>
      </c>
      <c r="N150" s="40" t="s">
        <v>53</v>
      </c>
      <c r="P150" s="210"/>
      <c r="Q150" s="210"/>
      <c r="R150" s="210"/>
      <c r="S150" s="210"/>
      <c r="T150" s="210"/>
      <c r="U150" s="210"/>
      <c r="V150" s="210"/>
      <c r="W150" s="210"/>
      <c r="X150" s="210"/>
      <c r="Y150" s="210"/>
      <c r="Z150" s="210"/>
      <c r="AA150" s="210"/>
      <c r="AB150" s="210"/>
      <c r="AC150" s="210"/>
      <c r="AD150" s="210"/>
      <c r="AE150" s="210"/>
      <c r="AF150" s="210"/>
      <c r="AG150" s="210"/>
      <c r="AH150" s="210"/>
      <c r="AI150" s="210"/>
      <c r="AJ150" s="210"/>
      <c r="AK150" s="210"/>
      <c r="AL150" s="210"/>
      <c r="AM150" s="210"/>
      <c r="AN150" s="210"/>
      <c r="AO150" s="210"/>
      <c r="AP150" s="210"/>
      <c r="AQ150" s="210"/>
      <c r="AR150" s="210"/>
      <c r="AS150" s="210"/>
      <c r="AT150" s="210"/>
      <c r="AU150" s="210"/>
      <c r="AV150" s="210"/>
      <c r="AW150" s="210"/>
      <c r="AX150" s="210"/>
      <c r="AY150" s="210"/>
      <c r="AZ150" s="210"/>
      <c r="BA150" s="210"/>
      <c r="BB150" s="210"/>
      <c r="BC150" s="210"/>
      <c r="BD150" s="210"/>
      <c r="BE150" s="210"/>
      <c r="BF150" s="210"/>
      <c r="BG150" s="210"/>
      <c r="BH150" s="210"/>
      <c r="BI150" s="210"/>
    </row>
    <row r="151" spans="1:61" x14ac:dyDescent="0.25">
      <c r="A151" s="4"/>
      <c r="B151" s="3"/>
      <c r="C151" s="4"/>
      <c r="D151" s="3"/>
      <c r="E151" s="4"/>
      <c r="F151" s="3"/>
      <c r="G151" s="5"/>
      <c r="H151" s="3"/>
      <c r="I151" s="5"/>
      <c r="J151" s="3"/>
      <c r="K151" s="20"/>
      <c r="L151" s="3"/>
      <c r="M151" s="20"/>
      <c r="N151" s="35"/>
      <c r="P151" s="210"/>
      <c r="Q151" s="210"/>
      <c r="R151" s="210"/>
      <c r="S151" s="210"/>
      <c r="T151" s="210"/>
      <c r="U151" s="210"/>
      <c r="V151" s="210"/>
      <c r="W151" s="210"/>
      <c r="X151" s="210"/>
      <c r="Y151" s="210"/>
      <c r="Z151" s="210"/>
      <c r="AA151" s="210"/>
      <c r="AB151" s="210"/>
      <c r="AC151" s="210"/>
      <c r="AD151" s="210"/>
      <c r="AE151" s="210"/>
      <c r="AF151" s="210"/>
      <c r="AG151" s="210"/>
      <c r="AH151" s="210"/>
      <c r="AI151" s="210"/>
      <c r="AJ151" s="210"/>
      <c r="AK151" s="210"/>
      <c r="AL151" s="210"/>
      <c r="AM151" s="210"/>
      <c r="AN151" s="210"/>
      <c r="AO151" s="210"/>
      <c r="AP151" s="210"/>
      <c r="AQ151" s="210"/>
      <c r="AR151" s="210"/>
      <c r="AS151" s="210"/>
      <c r="AT151" s="210"/>
      <c r="AU151" s="210"/>
      <c r="AV151" s="210"/>
      <c r="AW151" s="210"/>
      <c r="AX151" s="210"/>
      <c r="AY151" s="210"/>
      <c r="AZ151" s="210"/>
      <c r="BA151" s="210"/>
      <c r="BB151" s="210"/>
      <c r="BC151" s="210"/>
      <c r="BD151" s="210"/>
      <c r="BE151" s="210"/>
      <c r="BF151" s="210"/>
      <c r="BG151" s="210"/>
      <c r="BH151" s="210"/>
      <c r="BI151" s="210"/>
    </row>
    <row r="152" spans="1:61" x14ac:dyDescent="0.25">
      <c r="A152" s="10"/>
      <c r="B152" s="9"/>
      <c r="C152" s="10"/>
      <c r="D152" s="9"/>
      <c r="E152" s="10"/>
      <c r="F152" s="9"/>
      <c r="G152" s="10"/>
      <c r="H152" s="9"/>
      <c r="I152" s="10"/>
      <c r="J152" s="3"/>
      <c r="K152" s="10"/>
      <c r="M152" s="10"/>
      <c r="N152" s="35"/>
      <c r="P152" s="210"/>
      <c r="Q152" s="210"/>
      <c r="R152" s="210"/>
      <c r="S152" s="210"/>
      <c r="T152" s="210"/>
      <c r="U152" s="210"/>
      <c r="V152" s="210"/>
      <c r="W152" s="210"/>
      <c r="X152" s="210"/>
      <c r="Y152" s="210"/>
      <c r="Z152" s="210"/>
      <c r="AA152" s="210"/>
      <c r="AB152" s="210"/>
      <c r="AC152" s="210"/>
      <c r="AD152" s="210"/>
      <c r="AE152" s="210"/>
      <c r="AF152" s="210"/>
      <c r="AG152" s="210"/>
      <c r="AH152" s="210"/>
      <c r="AI152" s="210"/>
      <c r="AJ152" s="210"/>
      <c r="AK152" s="210"/>
      <c r="AL152" s="210"/>
      <c r="AM152" s="210"/>
      <c r="AN152" s="210"/>
      <c r="AO152" s="210"/>
      <c r="AP152" s="210"/>
      <c r="AQ152" s="210"/>
      <c r="AR152" s="210"/>
      <c r="AS152" s="210"/>
      <c r="AT152" s="210"/>
      <c r="AU152" s="210"/>
      <c r="AV152" s="210"/>
      <c r="AW152" s="210"/>
      <c r="AX152" s="210"/>
      <c r="AY152" s="210"/>
      <c r="AZ152" s="210"/>
      <c r="BA152" s="210"/>
      <c r="BB152" s="210"/>
      <c r="BC152" s="210"/>
      <c r="BD152" s="210"/>
      <c r="BE152" s="210"/>
      <c r="BF152" s="210"/>
      <c r="BG152" s="210"/>
      <c r="BH152" s="210"/>
      <c r="BI152" s="210"/>
    </row>
    <row r="153" spans="1:61" x14ac:dyDescent="0.25">
      <c r="A153" s="11">
        <f>'29'!$C$13</f>
        <v>0</v>
      </c>
      <c r="B153" s="11"/>
      <c r="C153" s="11">
        <f>'29'!$C$21</f>
        <v>0</v>
      </c>
      <c r="D153" s="11"/>
      <c r="E153" s="11">
        <f>'29'!$C$29</f>
        <v>0</v>
      </c>
      <c r="F153" s="11"/>
      <c r="G153" s="11">
        <f>'29'!$C$37</f>
        <v>0</v>
      </c>
      <c r="H153" s="11"/>
      <c r="I153" s="11">
        <f>+'29'!$C$45</f>
        <v>0</v>
      </c>
      <c r="J153" s="11"/>
      <c r="K153" s="11">
        <f>+'29'!$C$53</f>
        <v>0</v>
      </c>
      <c r="L153" s="11"/>
      <c r="M153" s="11">
        <f>+'29'!$C$61</f>
        <v>0</v>
      </c>
      <c r="N153" s="35">
        <f>+A153+C153+E153+G153+I153+K153+M153</f>
        <v>0</v>
      </c>
      <c r="P153" s="210"/>
      <c r="Q153" s="210"/>
      <c r="R153" s="210"/>
      <c r="S153" s="210"/>
      <c r="T153" s="210"/>
      <c r="U153" s="210"/>
      <c r="V153" s="210"/>
      <c r="W153" s="210"/>
      <c r="X153" s="210"/>
      <c r="Y153" s="210"/>
      <c r="Z153" s="210"/>
      <c r="AA153" s="210"/>
      <c r="AB153" s="210"/>
      <c r="AC153" s="210"/>
      <c r="AD153" s="210"/>
      <c r="AE153" s="210"/>
      <c r="AF153" s="210"/>
      <c r="AG153" s="210"/>
      <c r="AH153" s="210"/>
      <c r="AI153" s="210"/>
      <c r="AJ153" s="210"/>
      <c r="AK153" s="210"/>
      <c r="AL153" s="210"/>
      <c r="AM153" s="210"/>
      <c r="AN153" s="210"/>
      <c r="AO153" s="210"/>
      <c r="AP153" s="210"/>
      <c r="AQ153" s="210"/>
      <c r="AR153" s="210"/>
      <c r="AS153" s="210"/>
      <c r="AT153" s="210"/>
      <c r="AU153" s="210"/>
      <c r="AV153" s="210"/>
      <c r="AW153" s="210"/>
      <c r="AX153" s="210"/>
      <c r="AY153" s="210"/>
      <c r="AZ153" s="210"/>
      <c r="BA153" s="210"/>
      <c r="BB153" s="210"/>
      <c r="BC153" s="210"/>
      <c r="BD153" s="210"/>
      <c r="BE153" s="210"/>
      <c r="BF153" s="210"/>
      <c r="BG153" s="210"/>
      <c r="BH153" s="210"/>
      <c r="BI153" s="210"/>
    </row>
    <row r="154" spans="1:61" x14ac:dyDescent="0.25">
      <c r="A154" s="4">
        <f>+M149+1</f>
        <v>23</v>
      </c>
      <c r="B154" s="3"/>
      <c r="C154" s="4">
        <f>A154+1</f>
        <v>24</v>
      </c>
      <c r="D154" s="3"/>
      <c r="E154" s="4">
        <f>+C154+1</f>
        <v>25</v>
      </c>
      <c r="F154" s="3"/>
      <c r="G154" s="4">
        <f>+E154+1</f>
        <v>26</v>
      </c>
      <c r="H154" s="6"/>
      <c r="I154" s="4">
        <f>+G154+1</f>
        <v>27</v>
      </c>
      <c r="J154" s="3"/>
      <c r="K154" s="4">
        <f>+I154+1</f>
        <v>28</v>
      </c>
      <c r="L154" s="3"/>
      <c r="M154" s="4">
        <f>+K154+1</f>
        <v>29</v>
      </c>
      <c r="P154" s="210"/>
      <c r="Q154" s="210"/>
      <c r="R154" s="210"/>
      <c r="S154" s="210"/>
      <c r="T154" s="210"/>
      <c r="U154" s="210"/>
      <c r="V154" s="210"/>
      <c r="W154" s="210"/>
      <c r="X154" s="210"/>
      <c r="Y154" s="210"/>
      <c r="Z154" s="210"/>
      <c r="AA154" s="210"/>
      <c r="AB154" s="210"/>
      <c r="AC154" s="210"/>
      <c r="AD154" s="210"/>
      <c r="AE154" s="210"/>
      <c r="AF154" s="210"/>
      <c r="AG154" s="210"/>
      <c r="AH154" s="210"/>
      <c r="AI154" s="210"/>
      <c r="AJ154" s="210"/>
      <c r="AK154" s="210"/>
      <c r="AL154" s="210"/>
      <c r="AM154" s="210"/>
      <c r="AN154" s="210"/>
      <c r="AO154" s="210"/>
      <c r="AP154" s="210"/>
      <c r="AQ154" s="210"/>
      <c r="AR154" s="210"/>
      <c r="AS154" s="210"/>
      <c r="AT154" s="210"/>
      <c r="AU154" s="210"/>
      <c r="AV154" s="210"/>
      <c r="AW154" s="210"/>
      <c r="AX154" s="210"/>
      <c r="AY154" s="210"/>
      <c r="AZ154" s="210"/>
      <c r="BA154" s="210"/>
      <c r="BB154" s="210"/>
      <c r="BC154" s="210"/>
      <c r="BD154" s="210"/>
      <c r="BE154" s="210"/>
      <c r="BF154" s="210"/>
      <c r="BG154" s="210"/>
      <c r="BH154" s="210"/>
      <c r="BI154" s="210"/>
    </row>
    <row r="155" spans="1:61" x14ac:dyDescent="0.25">
      <c r="A155" s="7">
        <f>'30'!K$6</f>
        <v>0</v>
      </c>
      <c r="B155" s="27"/>
      <c r="C155" s="7">
        <f>'30'!K$14</f>
        <v>0</v>
      </c>
      <c r="D155" s="27"/>
      <c r="E155" s="7">
        <f>'30'!K$22</f>
        <v>0</v>
      </c>
      <c r="F155" s="8"/>
      <c r="G155" s="7">
        <f>'30'!K$30</f>
        <v>0</v>
      </c>
      <c r="H155" s="27"/>
      <c r="I155" s="7">
        <f>'30'!K$38</f>
        <v>0</v>
      </c>
      <c r="J155" s="3"/>
      <c r="K155" s="7">
        <f>'30'!$K$46</f>
        <v>0</v>
      </c>
      <c r="M155" s="7">
        <f>'30'!$K$54</f>
        <v>0</v>
      </c>
      <c r="N155" s="40" t="s">
        <v>54</v>
      </c>
      <c r="P155" s="210"/>
      <c r="Q155" s="210"/>
      <c r="R155" s="210"/>
      <c r="S155" s="210"/>
      <c r="T155" s="210"/>
      <c r="U155" s="210"/>
      <c r="V155" s="210"/>
      <c r="W155" s="210"/>
      <c r="X155" s="210"/>
      <c r="Y155" s="210"/>
      <c r="Z155" s="210"/>
      <c r="AA155" s="210"/>
      <c r="AB155" s="210"/>
      <c r="AC155" s="210"/>
      <c r="AD155" s="210"/>
      <c r="AE155" s="210"/>
      <c r="AF155" s="210"/>
      <c r="AG155" s="210"/>
      <c r="AH155" s="210"/>
      <c r="AI155" s="210"/>
      <c r="AJ155" s="210"/>
      <c r="AK155" s="210"/>
      <c r="AL155" s="210"/>
      <c r="AM155" s="210"/>
      <c r="AN155" s="210"/>
      <c r="AO155" s="210"/>
      <c r="AP155" s="210"/>
      <c r="AQ155" s="210"/>
      <c r="AR155" s="210"/>
      <c r="AS155" s="210"/>
      <c r="AT155" s="210"/>
      <c r="AU155" s="210"/>
      <c r="AV155" s="210"/>
      <c r="AW155" s="210"/>
      <c r="AX155" s="210"/>
      <c r="AY155" s="210"/>
      <c r="AZ155" s="210"/>
      <c r="BA155" s="210"/>
      <c r="BB155" s="210"/>
      <c r="BC155" s="210"/>
      <c r="BD155" s="210"/>
      <c r="BE155" s="210"/>
      <c r="BF155" s="210"/>
      <c r="BG155" s="210"/>
      <c r="BH155" s="210"/>
      <c r="BI155" s="210"/>
    </row>
    <row r="156" spans="1:61" x14ac:dyDescent="0.25">
      <c r="A156" s="4"/>
      <c r="B156" s="3"/>
      <c r="C156" s="4"/>
      <c r="D156" s="3"/>
      <c r="E156" s="4"/>
      <c r="F156" s="3"/>
      <c r="G156" s="5"/>
      <c r="H156" s="3"/>
      <c r="I156" s="5"/>
      <c r="J156" s="3"/>
      <c r="K156" s="20"/>
      <c r="L156" s="3"/>
      <c r="M156" s="20"/>
      <c r="N156" s="35"/>
      <c r="P156" s="210"/>
      <c r="Q156" s="210"/>
      <c r="R156" s="210"/>
      <c r="S156" s="210"/>
      <c r="T156" s="210"/>
      <c r="U156" s="210"/>
      <c r="V156" s="210"/>
      <c r="W156" s="210"/>
      <c r="X156" s="210"/>
      <c r="Y156" s="210"/>
      <c r="Z156" s="210"/>
      <c r="AA156" s="210"/>
      <c r="AB156" s="210"/>
      <c r="AC156" s="210"/>
      <c r="AD156" s="210"/>
      <c r="AE156" s="210"/>
      <c r="AF156" s="210"/>
      <c r="AG156" s="210"/>
      <c r="AH156" s="210"/>
      <c r="AI156" s="210"/>
      <c r="AJ156" s="210"/>
      <c r="AK156" s="210"/>
      <c r="AL156" s="210"/>
      <c r="AM156" s="210"/>
      <c r="AN156" s="210"/>
      <c r="AO156" s="210"/>
      <c r="AP156" s="210"/>
      <c r="AQ156" s="210"/>
      <c r="AR156" s="210"/>
      <c r="AS156" s="210"/>
      <c r="AT156" s="210"/>
      <c r="AU156" s="210"/>
      <c r="AV156" s="210"/>
      <c r="AW156" s="210"/>
      <c r="AX156" s="210"/>
      <c r="AY156" s="210"/>
      <c r="AZ156" s="210"/>
      <c r="BA156" s="210"/>
      <c r="BB156" s="210"/>
      <c r="BC156" s="210"/>
      <c r="BD156" s="210"/>
      <c r="BE156" s="210"/>
      <c r="BF156" s="210"/>
      <c r="BG156" s="210"/>
      <c r="BH156" s="210"/>
      <c r="BI156" s="210"/>
    </row>
    <row r="157" spans="1:61" x14ac:dyDescent="0.25">
      <c r="A157" s="10"/>
      <c r="B157" s="9"/>
      <c r="C157" s="10"/>
      <c r="D157" s="9"/>
      <c r="E157" s="10"/>
      <c r="F157" s="9"/>
      <c r="G157" s="10"/>
      <c r="H157" s="9"/>
      <c r="I157" s="10"/>
      <c r="J157" s="3"/>
      <c r="K157" s="10"/>
      <c r="M157" s="10"/>
      <c r="N157" s="35"/>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c r="AP157" s="210"/>
      <c r="AQ157" s="210"/>
      <c r="AR157" s="210"/>
      <c r="AS157" s="210"/>
      <c r="AT157" s="210"/>
      <c r="AU157" s="210"/>
      <c r="AV157" s="210"/>
      <c r="AW157" s="210"/>
      <c r="AX157" s="210"/>
      <c r="AY157" s="210"/>
      <c r="AZ157" s="210"/>
      <c r="BA157" s="210"/>
      <c r="BB157" s="210"/>
      <c r="BC157" s="210"/>
      <c r="BD157" s="210"/>
      <c r="BE157" s="210"/>
      <c r="BF157" s="210"/>
      <c r="BG157" s="210"/>
      <c r="BH157" s="210"/>
      <c r="BI157" s="210"/>
    </row>
    <row r="158" spans="1:61" x14ac:dyDescent="0.25">
      <c r="A158" s="11">
        <f>'30'!$C$13</f>
        <v>0</v>
      </c>
      <c r="B158" s="11"/>
      <c r="C158" s="11">
        <f>'30'!$C$21</f>
        <v>0</v>
      </c>
      <c r="D158" s="11"/>
      <c r="E158" s="11">
        <f>'30'!$C$29</f>
        <v>0</v>
      </c>
      <c r="F158" s="11"/>
      <c r="G158" s="11">
        <f>'30'!$C$37</f>
        <v>0</v>
      </c>
      <c r="H158" s="11"/>
      <c r="I158" s="11">
        <f>+'30'!$C$45</f>
        <v>0</v>
      </c>
      <c r="J158" s="11"/>
      <c r="K158" s="11">
        <f>+'30'!$C$53</f>
        <v>0</v>
      </c>
      <c r="L158" s="11"/>
      <c r="M158" s="11">
        <f>+'30'!M$61</f>
        <v>0</v>
      </c>
      <c r="N158" s="35">
        <f>+A158+C158+E158+G158+I158+K158+M158</f>
        <v>0</v>
      </c>
      <c r="P158" s="210"/>
      <c r="Q158" s="210"/>
      <c r="R158" s="210"/>
      <c r="S158" s="210"/>
      <c r="T158" s="210"/>
      <c r="U158" s="210"/>
      <c r="V158" s="210"/>
      <c r="W158" s="210"/>
      <c r="X158" s="210"/>
      <c r="Y158" s="210"/>
      <c r="Z158" s="210"/>
      <c r="AA158" s="210"/>
      <c r="AB158" s="210"/>
      <c r="AC158" s="210"/>
      <c r="AD158" s="210"/>
      <c r="AE158" s="210"/>
      <c r="AF158" s="210"/>
      <c r="AG158" s="210"/>
      <c r="AH158" s="210"/>
      <c r="AI158" s="210"/>
      <c r="AJ158" s="210"/>
      <c r="AK158" s="210"/>
      <c r="AL158" s="210"/>
      <c r="AM158" s="210"/>
      <c r="AN158" s="210"/>
      <c r="AO158" s="210"/>
      <c r="AP158" s="210"/>
      <c r="AQ158" s="210"/>
      <c r="AR158" s="210"/>
      <c r="AS158" s="210"/>
      <c r="AT158" s="210"/>
      <c r="AU158" s="210"/>
      <c r="AV158" s="210"/>
      <c r="AW158" s="210"/>
      <c r="AX158" s="210"/>
      <c r="AY158" s="210"/>
      <c r="AZ158" s="210"/>
      <c r="BA158" s="210"/>
      <c r="BB158" s="210"/>
      <c r="BC158" s="210"/>
      <c r="BD158" s="210"/>
      <c r="BE158" s="210"/>
      <c r="BF158" s="210"/>
      <c r="BG158" s="210"/>
      <c r="BH158" s="210"/>
      <c r="BI158" s="210"/>
    </row>
    <row r="159" spans="1:61" x14ac:dyDescent="0.25">
      <c r="A159" s="540" t="s">
        <v>59</v>
      </c>
      <c r="B159" s="541"/>
      <c r="C159" s="541"/>
      <c r="D159" s="541"/>
      <c r="E159" s="541"/>
      <c r="F159" s="541"/>
      <c r="G159" s="541"/>
      <c r="H159" s="541"/>
      <c r="I159" s="541"/>
      <c r="J159" s="541"/>
      <c r="K159" s="541"/>
      <c r="L159" s="541"/>
      <c r="M159" s="541"/>
      <c r="N159" s="51">
        <f>SUM(E164:M164,A169:M169,A174:M174,A179:M179,A184:I184)</f>
        <v>0</v>
      </c>
      <c r="O159" s="18"/>
      <c r="P159" s="210"/>
      <c r="Q159" s="210"/>
      <c r="R159" s="210"/>
      <c r="S159" s="210"/>
      <c r="T159" s="210"/>
      <c r="U159" s="210"/>
      <c r="V159" s="210"/>
      <c r="W159" s="210"/>
      <c r="X159" s="210"/>
      <c r="Y159" s="210"/>
      <c r="Z159" s="210"/>
      <c r="AA159" s="210"/>
      <c r="AB159" s="210"/>
      <c r="AC159" s="210"/>
      <c r="AD159" s="210"/>
      <c r="AE159" s="210"/>
      <c r="AF159" s="210"/>
      <c r="AG159" s="210"/>
      <c r="AH159" s="210"/>
      <c r="AI159" s="210"/>
      <c r="AJ159" s="210"/>
      <c r="AK159" s="210"/>
      <c r="AL159" s="210"/>
      <c r="AM159" s="210"/>
      <c r="AN159" s="210"/>
      <c r="AO159" s="210"/>
      <c r="AP159" s="210"/>
      <c r="AQ159" s="210"/>
      <c r="AR159" s="210"/>
      <c r="AS159" s="210"/>
      <c r="AT159" s="210"/>
      <c r="AU159" s="210"/>
      <c r="AV159" s="210"/>
      <c r="AW159" s="210"/>
      <c r="AX159" s="210"/>
      <c r="AY159" s="210"/>
      <c r="AZ159" s="210"/>
      <c r="BA159" s="210"/>
      <c r="BB159" s="210"/>
      <c r="BC159" s="210"/>
      <c r="BD159" s="210"/>
      <c r="BE159" s="210"/>
      <c r="BF159" s="210"/>
      <c r="BG159" s="210"/>
      <c r="BH159" s="210"/>
      <c r="BI159" s="210"/>
    </row>
    <row r="160" spans="1:61" x14ac:dyDescent="0.25">
      <c r="A160" s="4">
        <f>+M154+1</f>
        <v>30</v>
      </c>
      <c r="B160" s="3"/>
      <c r="C160" s="4">
        <f>A160+1</f>
        <v>31</v>
      </c>
      <c r="D160" s="3"/>
      <c r="E160" s="4">
        <v>1</v>
      </c>
      <c r="F160" s="3"/>
      <c r="G160" s="4">
        <f>+E160+1</f>
        <v>2</v>
      </c>
      <c r="H160" s="6"/>
      <c r="I160" s="4">
        <f>+G160+1</f>
        <v>3</v>
      </c>
      <c r="J160" s="3"/>
      <c r="K160" s="4">
        <f>+I160+1</f>
        <v>4</v>
      </c>
      <c r="L160" s="3"/>
      <c r="M160" s="4">
        <f>K160+1</f>
        <v>5</v>
      </c>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c r="AP160" s="210"/>
      <c r="AQ160" s="210"/>
      <c r="AR160" s="210"/>
      <c r="AS160" s="210"/>
      <c r="AT160" s="210"/>
      <c r="AU160" s="210"/>
      <c r="AV160" s="210"/>
      <c r="AW160" s="210"/>
      <c r="AX160" s="210"/>
      <c r="AY160" s="210"/>
      <c r="AZ160" s="210"/>
      <c r="BA160" s="210"/>
      <c r="BB160" s="210"/>
      <c r="BC160" s="210"/>
      <c r="BD160" s="210"/>
      <c r="BE160" s="210"/>
      <c r="BF160" s="210"/>
      <c r="BG160" s="210"/>
      <c r="BH160" s="210"/>
      <c r="BI160" s="210"/>
    </row>
    <row r="161" spans="1:61" x14ac:dyDescent="0.25">
      <c r="A161" s="7">
        <f>'31'!K$6</f>
        <v>0</v>
      </c>
      <c r="B161" s="27"/>
      <c r="C161" s="7">
        <f>'31'!K$14</f>
        <v>0</v>
      </c>
      <c r="D161" s="27"/>
      <c r="E161" s="7">
        <f>'31'!K$22</f>
        <v>0</v>
      </c>
      <c r="F161" s="8"/>
      <c r="G161" s="7">
        <f>'31'!K$30</f>
        <v>0</v>
      </c>
      <c r="H161" s="27"/>
      <c r="I161" s="7">
        <f>'31'!K$38</f>
        <v>0</v>
      </c>
      <c r="J161" s="3"/>
      <c r="K161" s="7">
        <f>'31'!$K$46</f>
        <v>0</v>
      </c>
      <c r="M161" s="7">
        <f>'31'!$K$54</f>
        <v>0</v>
      </c>
      <c r="N161" s="40" t="s">
        <v>55</v>
      </c>
      <c r="P161" s="210"/>
      <c r="Q161" s="210"/>
      <c r="R161" s="210"/>
      <c r="S161" s="210"/>
      <c r="T161" s="210"/>
      <c r="U161" s="210"/>
      <c r="V161" s="210"/>
      <c r="W161" s="210"/>
      <c r="X161" s="210"/>
      <c r="Y161" s="210"/>
      <c r="Z161" s="210"/>
      <c r="AA161" s="210"/>
      <c r="AB161" s="210"/>
      <c r="AC161" s="210"/>
      <c r="AD161" s="210"/>
      <c r="AE161" s="210"/>
      <c r="AF161" s="210"/>
      <c r="AG161" s="210"/>
      <c r="AH161" s="210"/>
      <c r="AI161" s="210"/>
      <c r="AJ161" s="210"/>
      <c r="AK161" s="210"/>
      <c r="AL161" s="210"/>
      <c r="AM161" s="210"/>
      <c r="AN161" s="210"/>
      <c r="AO161" s="210"/>
      <c r="AP161" s="210"/>
      <c r="AQ161" s="210"/>
      <c r="AR161" s="210"/>
      <c r="AS161" s="210"/>
      <c r="AT161" s="210"/>
      <c r="AU161" s="210"/>
      <c r="AV161" s="210"/>
      <c r="AW161" s="210"/>
      <c r="AX161" s="210"/>
      <c r="AY161" s="210"/>
      <c r="AZ161" s="210"/>
      <c r="BA161" s="210"/>
      <c r="BB161" s="210"/>
      <c r="BC161" s="210"/>
      <c r="BD161" s="210"/>
      <c r="BE161" s="210"/>
      <c r="BF161" s="210"/>
      <c r="BG161" s="210"/>
      <c r="BH161" s="210"/>
      <c r="BI161" s="210"/>
    </row>
    <row r="162" spans="1:61" x14ac:dyDescent="0.25">
      <c r="A162" s="4"/>
      <c r="B162" s="3"/>
      <c r="C162" s="4"/>
      <c r="D162" s="3"/>
      <c r="E162" s="4"/>
      <c r="F162" s="3"/>
      <c r="G162" s="5"/>
      <c r="H162" s="3"/>
      <c r="I162" s="5"/>
      <c r="J162" s="3"/>
      <c r="K162" s="20"/>
      <c r="L162" s="3"/>
      <c r="M162" s="20"/>
      <c r="N162" s="35"/>
      <c r="P162" s="210"/>
      <c r="Q162" s="210"/>
      <c r="R162" s="210"/>
      <c r="S162" s="210"/>
      <c r="T162" s="210"/>
      <c r="U162" s="210"/>
      <c r="V162" s="210"/>
      <c r="W162" s="210"/>
      <c r="X162" s="210"/>
      <c r="Y162" s="210"/>
      <c r="Z162" s="210"/>
      <c r="AA162" s="210"/>
      <c r="AB162" s="210"/>
      <c r="AC162" s="210"/>
      <c r="AD162" s="210"/>
      <c r="AE162" s="210"/>
      <c r="AF162" s="210"/>
      <c r="AG162" s="210"/>
      <c r="AH162" s="210"/>
      <c r="AI162" s="210"/>
      <c r="AJ162" s="210"/>
      <c r="AK162" s="210"/>
      <c r="AL162" s="210"/>
      <c r="AM162" s="210"/>
      <c r="AN162" s="210"/>
      <c r="AO162" s="210"/>
      <c r="AP162" s="210"/>
      <c r="AQ162" s="210"/>
      <c r="AR162" s="210"/>
      <c r="AS162" s="210"/>
      <c r="AT162" s="210"/>
      <c r="AU162" s="210"/>
      <c r="AV162" s="210"/>
      <c r="AW162" s="210"/>
      <c r="AX162" s="210"/>
      <c r="AY162" s="210"/>
      <c r="AZ162" s="210"/>
      <c r="BA162" s="210"/>
      <c r="BB162" s="210"/>
      <c r="BC162" s="210"/>
      <c r="BD162" s="210"/>
      <c r="BE162" s="210"/>
      <c r="BF162" s="210"/>
      <c r="BG162" s="210"/>
      <c r="BH162" s="210"/>
      <c r="BI162" s="210"/>
    </row>
    <row r="163" spans="1:61" x14ac:dyDescent="0.25">
      <c r="A163" s="10"/>
      <c r="B163" s="9"/>
      <c r="C163" s="10"/>
      <c r="D163" s="9"/>
      <c r="E163" s="10"/>
      <c r="F163" s="9"/>
      <c r="G163" s="10"/>
      <c r="H163" s="9"/>
      <c r="I163" s="10"/>
      <c r="J163" s="3"/>
      <c r="K163" s="10"/>
      <c r="M163" s="10"/>
      <c r="N163" s="35"/>
      <c r="P163" s="210"/>
      <c r="Q163" s="210"/>
      <c r="R163" s="210"/>
      <c r="S163" s="210"/>
      <c r="T163" s="210"/>
      <c r="U163" s="210"/>
      <c r="V163" s="210"/>
      <c r="W163" s="210"/>
      <c r="X163" s="210"/>
      <c r="Y163" s="210"/>
      <c r="Z163" s="210"/>
      <c r="AA163" s="210"/>
      <c r="AB163" s="210"/>
      <c r="AC163" s="210"/>
      <c r="AD163" s="210"/>
      <c r="AE163" s="210"/>
      <c r="AF163" s="210"/>
      <c r="AG163" s="210"/>
      <c r="AH163" s="210"/>
      <c r="AI163" s="210"/>
      <c r="AJ163" s="210"/>
      <c r="AK163" s="210"/>
      <c r="AL163" s="210"/>
      <c r="AM163" s="210"/>
      <c r="AN163" s="210"/>
      <c r="AO163" s="210"/>
      <c r="AP163" s="210"/>
      <c r="AQ163" s="210"/>
      <c r="AR163" s="210"/>
      <c r="AS163" s="210"/>
      <c r="AT163" s="210"/>
      <c r="AU163" s="210"/>
      <c r="AV163" s="210"/>
      <c r="AW163" s="210"/>
      <c r="AX163" s="210"/>
      <c r="AY163" s="210"/>
      <c r="AZ163" s="210"/>
      <c r="BA163" s="210"/>
      <c r="BB163" s="210"/>
      <c r="BC163" s="210"/>
      <c r="BD163" s="210"/>
      <c r="BE163" s="210"/>
      <c r="BF163" s="210"/>
      <c r="BG163" s="210"/>
      <c r="BH163" s="210"/>
      <c r="BI163" s="210"/>
    </row>
    <row r="164" spans="1:61" x14ac:dyDescent="0.25">
      <c r="A164" s="11">
        <f>'31'!$C$13</f>
        <v>0</v>
      </c>
      <c r="B164" s="11"/>
      <c r="C164" s="11">
        <f>'31'!$C$21</f>
        <v>0</v>
      </c>
      <c r="D164" s="11"/>
      <c r="E164" s="11">
        <f>'31'!$C$29</f>
        <v>0</v>
      </c>
      <c r="F164" s="11"/>
      <c r="G164" s="11">
        <f>'31'!$C$37</f>
        <v>0</v>
      </c>
      <c r="H164" s="11"/>
      <c r="I164" s="11">
        <f>+'31'!$C$45</f>
        <v>0</v>
      </c>
      <c r="J164" s="11"/>
      <c r="K164" s="11">
        <f>+'31'!$C$53</f>
        <v>0</v>
      </c>
      <c r="L164" s="11"/>
      <c r="M164" s="11">
        <f>+'31'!M$61</f>
        <v>0</v>
      </c>
      <c r="N164" s="35">
        <f>+A164+C164+E164+G164+I164+K164+M164</f>
        <v>0</v>
      </c>
      <c r="P164" s="210"/>
      <c r="Q164" s="210"/>
      <c r="R164" s="210"/>
      <c r="S164" s="210"/>
      <c r="T164" s="210"/>
      <c r="U164" s="210"/>
      <c r="V164" s="210"/>
      <c r="W164" s="210"/>
      <c r="X164" s="210"/>
      <c r="Y164" s="210"/>
      <c r="Z164" s="210"/>
      <c r="AA164" s="210"/>
      <c r="AB164" s="210"/>
      <c r="AC164" s="210"/>
      <c r="AD164" s="210"/>
      <c r="AE164" s="210"/>
      <c r="AF164" s="210"/>
      <c r="AG164" s="210"/>
      <c r="AH164" s="210"/>
      <c r="AI164" s="210"/>
      <c r="AJ164" s="210"/>
      <c r="AK164" s="210"/>
      <c r="AL164" s="210"/>
      <c r="AM164" s="210"/>
      <c r="AN164" s="210"/>
      <c r="AO164" s="210"/>
      <c r="AP164" s="210"/>
      <c r="AQ164" s="210"/>
      <c r="AR164" s="210"/>
      <c r="AS164" s="210"/>
      <c r="AT164" s="210"/>
      <c r="AU164" s="210"/>
      <c r="AV164" s="210"/>
      <c r="AW164" s="210"/>
      <c r="AX164" s="210"/>
      <c r="AY164" s="210"/>
      <c r="AZ164" s="210"/>
      <c r="BA164" s="210"/>
      <c r="BB164" s="210"/>
      <c r="BC164" s="210"/>
      <c r="BD164" s="210"/>
      <c r="BE164" s="210"/>
      <c r="BF164" s="210"/>
      <c r="BG164" s="210"/>
      <c r="BH164" s="210"/>
      <c r="BI164" s="210"/>
    </row>
    <row r="165" spans="1:61" x14ac:dyDescent="0.25">
      <c r="A165" s="4">
        <f>M160+1</f>
        <v>6</v>
      </c>
      <c r="B165" s="3"/>
      <c r="C165" s="4">
        <f t="shared" ref="C165:D165" si="6">+A165+1</f>
        <v>7</v>
      </c>
      <c r="D165" s="4">
        <f t="shared" si="6"/>
        <v>1</v>
      </c>
      <c r="E165" s="4">
        <f>+C165+1</f>
        <v>8</v>
      </c>
      <c r="F165" s="3"/>
      <c r="G165" s="4">
        <f>+E165+1</f>
        <v>9</v>
      </c>
      <c r="H165" s="6"/>
      <c r="I165" s="4">
        <f>+G165+1</f>
        <v>10</v>
      </c>
      <c r="J165" s="3"/>
      <c r="K165" s="4">
        <f>+I165+1</f>
        <v>11</v>
      </c>
      <c r="L165" s="3"/>
      <c r="M165" s="4">
        <f>+K165+1</f>
        <v>12</v>
      </c>
      <c r="P165" s="210"/>
      <c r="Q165" s="210"/>
      <c r="R165" s="210"/>
      <c r="S165" s="210"/>
      <c r="T165" s="210"/>
      <c r="U165" s="210"/>
      <c r="V165" s="210"/>
      <c r="W165" s="210"/>
      <c r="X165" s="210"/>
      <c r="Y165" s="210"/>
      <c r="Z165" s="210"/>
      <c r="AA165" s="210"/>
      <c r="AB165" s="210"/>
      <c r="AC165" s="210"/>
      <c r="AD165" s="210"/>
      <c r="AE165" s="210"/>
      <c r="AF165" s="210"/>
      <c r="AG165" s="210"/>
      <c r="AH165" s="210"/>
      <c r="AI165" s="210"/>
      <c r="AJ165" s="210"/>
      <c r="AK165" s="210"/>
      <c r="AL165" s="210"/>
      <c r="AM165" s="210"/>
      <c r="AN165" s="210"/>
      <c r="AO165" s="210"/>
      <c r="AP165" s="210"/>
      <c r="AQ165" s="210"/>
      <c r="AR165" s="210"/>
      <c r="AS165" s="210"/>
      <c r="AT165" s="210"/>
      <c r="AU165" s="210"/>
      <c r="AV165" s="210"/>
      <c r="AW165" s="210"/>
      <c r="AX165" s="210"/>
      <c r="AY165" s="210"/>
      <c r="AZ165" s="210"/>
      <c r="BA165" s="210"/>
      <c r="BB165" s="210"/>
      <c r="BC165" s="210"/>
      <c r="BD165" s="210"/>
      <c r="BE165" s="210"/>
      <c r="BF165" s="210"/>
      <c r="BG165" s="210"/>
      <c r="BH165" s="210"/>
      <c r="BI165" s="210"/>
    </row>
    <row r="166" spans="1:61" x14ac:dyDescent="0.25">
      <c r="A166" s="7">
        <f>'32'!K$6</f>
        <v>0</v>
      </c>
      <c r="B166" s="27"/>
      <c r="C166" s="7">
        <f>'32'!K$14</f>
        <v>0</v>
      </c>
      <c r="D166" s="27"/>
      <c r="E166" s="7">
        <f>'32'!K$22</f>
        <v>0</v>
      </c>
      <c r="F166" s="8"/>
      <c r="G166" s="7">
        <f>'32'!K$30</f>
        <v>0</v>
      </c>
      <c r="H166" s="27"/>
      <c r="I166" s="7">
        <f>'32'!K$38</f>
        <v>0</v>
      </c>
      <c r="J166" s="3"/>
      <c r="K166" s="7">
        <f>'32'!$K$46</f>
        <v>0</v>
      </c>
      <c r="M166" s="7">
        <f>'32'!$K$54</f>
        <v>0</v>
      </c>
      <c r="N166" s="40" t="s">
        <v>56</v>
      </c>
      <c r="P166" s="210"/>
      <c r="Q166" s="210"/>
      <c r="R166" s="210"/>
      <c r="S166" s="210"/>
      <c r="T166" s="210"/>
      <c r="U166" s="210"/>
      <c r="V166" s="210"/>
      <c r="W166" s="210"/>
      <c r="X166" s="210"/>
      <c r="Y166" s="210"/>
      <c r="Z166" s="210"/>
      <c r="AA166" s="210"/>
      <c r="AB166" s="210"/>
      <c r="AC166" s="210"/>
      <c r="AD166" s="210"/>
      <c r="AE166" s="210"/>
      <c r="AF166" s="210"/>
      <c r="AG166" s="210"/>
      <c r="AH166" s="210"/>
      <c r="AI166" s="210"/>
      <c r="AJ166" s="210"/>
      <c r="AK166" s="210"/>
      <c r="AL166" s="210"/>
      <c r="AM166" s="210"/>
      <c r="AN166" s="210"/>
      <c r="AO166" s="210"/>
      <c r="AP166" s="210"/>
      <c r="AQ166" s="210"/>
      <c r="AR166" s="210"/>
      <c r="AS166" s="210"/>
      <c r="AT166" s="210"/>
      <c r="AU166" s="210"/>
      <c r="AV166" s="210"/>
      <c r="AW166" s="210"/>
      <c r="AX166" s="210"/>
      <c r="AY166" s="210"/>
      <c r="AZ166" s="210"/>
      <c r="BA166" s="210"/>
      <c r="BB166" s="210"/>
      <c r="BC166" s="210"/>
      <c r="BD166" s="210"/>
      <c r="BE166" s="210"/>
      <c r="BF166" s="210"/>
      <c r="BG166" s="210"/>
      <c r="BH166" s="210"/>
      <c r="BI166" s="210"/>
    </row>
    <row r="167" spans="1:61" x14ac:dyDescent="0.25">
      <c r="A167" s="4"/>
      <c r="B167" s="3"/>
      <c r="C167" s="4"/>
      <c r="D167" s="3"/>
      <c r="E167" s="4"/>
      <c r="F167" s="3"/>
      <c r="G167" s="5"/>
      <c r="H167" s="3"/>
      <c r="I167" s="5"/>
      <c r="J167" s="3"/>
      <c r="K167" s="20"/>
      <c r="L167" s="3"/>
      <c r="M167" s="20"/>
      <c r="N167" s="35"/>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c r="AP167" s="210"/>
      <c r="AQ167" s="210"/>
      <c r="AR167" s="210"/>
      <c r="AS167" s="210"/>
      <c r="AT167" s="210"/>
      <c r="AU167" s="210"/>
      <c r="AV167" s="210"/>
      <c r="AW167" s="210"/>
      <c r="AX167" s="210"/>
      <c r="AY167" s="210"/>
      <c r="AZ167" s="210"/>
      <c r="BA167" s="210"/>
      <c r="BB167" s="210"/>
      <c r="BC167" s="210"/>
      <c r="BD167" s="210"/>
      <c r="BE167" s="210"/>
      <c r="BF167" s="210"/>
      <c r="BG167" s="210"/>
      <c r="BH167" s="210"/>
      <c r="BI167" s="210"/>
    </row>
    <row r="168" spans="1:61" x14ac:dyDescent="0.25">
      <c r="A168" s="10"/>
      <c r="B168" s="9"/>
      <c r="C168" s="10"/>
      <c r="D168" s="9"/>
      <c r="E168" s="10"/>
      <c r="F168" s="9"/>
      <c r="G168" s="10"/>
      <c r="H168" s="9"/>
      <c r="I168" s="10"/>
      <c r="J168" s="3"/>
      <c r="K168" s="10"/>
      <c r="M168" s="10"/>
      <c r="N168" s="35"/>
      <c r="P168" s="210"/>
      <c r="Q168" s="210"/>
      <c r="R168" s="210"/>
      <c r="S168" s="210"/>
      <c r="T168" s="210"/>
      <c r="U168" s="210"/>
      <c r="V168" s="210"/>
      <c r="W168" s="210"/>
      <c r="X168" s="210"/>
      <c r="Y168" s="210"/>
      <c r="Z168" s="210"/>
      <c r="AA168" s="210"/>
      <c r="AB168" s="210"/>
      <c r="AC168" s="210"/>
      <c r="AD168" s="210"/>
      <c r="AE168" s="210"/>
      <c r="AF168" s="210"/>
      <c r="AG168" s="210"/>
      <c r="AH168" s="210"/>
      <c r="AI168" s="210"/>
      <c r="AJ168" s="210"/>
      <c r="AK168" s="210"/>
      <c r="AL168" s="210"/>
      <c r="AM168" s="210"/>
      <c r="AN168" s="210"/>
      <c r="AO168" s="210"/>
      <c r="AP168" s="210"/>
      <c r="AQ168" s="210"/>
      <c r="AR168" s="210"/>
      <c r="AS168" s="210"/>
      <c r="AT168" s="210"/>
      <c r="AU168" s="210"/>
      <c r="AV168" s="210"/>
      <c r="AW168" s="210"/>
      <c r="AX168" s="210"/>
      <c r="AY168" s="210"/>
      <c r="AZ168" s="210"/>
      <c r="BA168" s="210"/>
      <c r="BB168" s="210"/>
      <c r="BC168" s="210"/>
      <c r="BD168" s="210"/>
      <c r="BE168" s="210"/>
      <c r="BF168" s="210"/>
      <c r="BG168" s="210"/>
      <c r="BH168" s="210"/>
      <c r="BI168" s="210"/>
    </row>
    <row r="169" spans="1:61" x14ac:dyDescent="0.25">
      <c r="A169" s="11">
        <f>'32'!$C$13</f>
        <v>0</v>
      </c>
      <c r="B169" s="11"/>
      <c r="C169" s="11">
        <f>'32'!$C$21</f>
        <v>0</v>
      </c>
      <c r="D169" s="11"/>
      <c r="E169" s="11">
        <f>'32'!$C$29</f>
        <v>0</v>
      </c>
      <c r="F169" s="11"/>
      <c r="G169" s="11">
        <f>'32'!$C$37</f>
        <v>0</v>
      </c>
      <c r="H169" s="11"/>
      <c r="I169" s="11">
        <f>'32'!$C$45</f>
        <v>0</v>
      </c>
      <c r="J169" s="11"/>
      <c r="K169" s="11">
        <f>'32'!$C$53</f>
        <v>0</v>
      </c>
      <c r="L169" s="11"/>
      <c r="M169" s="11">
        <f>'32'!M$61</f>
        <v>0</v>
      </c>
      <c r="N169" s="35">
        <f>+A169+C169+E169+G169+I169+K169+M169</f>
        <v>0</v>
      </c>
      <c r="P169" s="210"/>
      <c r="Q169" s="210"/>
      <c r="R169" s="210"/>
      <c r="S169" s="210"/>
      <c r="T169" s="210"/>
      <c r="U169" s="210"/>
      <c r="V169" s="210"/>
      <c r="W169" s="210"/>
      <c r="X169" s="210"/>
      <c r="Y169" s="210"/>
      <c r="Z169" s="210"/>
      <c r="AA169" s="210"/>
      <c r="AB169" s="210"/>
      <c r="AC169" s="210"/>
      <c r="AD169" s="210"/>
      <c r="AE169" s="210"/>
      <c r="AF169" s="210"/>
      <c r="AG169" s="210"/>
      <c r="AH169" s="210"/>
      <c r="AI169" s="210"/>
      <c r="AJ169" s="210"/>
      <c r="AK169" s="210"/>
      <c r="AL169" s="210"/>
      <c r="AM169" s="210"/>
      <c r="AN169" s="210"/>
      <c r="AO169" s="210"/>
      <c r="AP169" s="210"/>
      <c r="AQ169" s="210"/>
      <c r="AR169" s="210"/>
      <c r="AS169" s="210"/>
      <c r="AT169" s="210"/>
      <c r="AU169" s="210"/>
      <c r="AV169" s="210"/>
      <c r="AW169" s="210"/>
      <c r="AX169" s="210"/>
      <c r="AY169" s="210"/>
      <c r="AZ169" s="210"/>
      <c r="BA169" s="210"/>
      <c r="BB169" s="210"/>
      <c r="BC169" s="210"/>
      <c r="BD169" s="210"/>
      <c r="BE169" s="210"/>
      <c r="BF169" s="210"/>
      <c r="BG169" s="210"/>
      <c r="BH169" s="210"/>
      <c r="BI169" s="210"/>
    </row>
    <row r="170" spans="1:61" x14ac:dyDescent="0.25">
      <c r="A170" s="4">
        <f>+M165+1</f>
        <v>13</v>
      </c>
      <c r="B170" s="3"/>
      <c r="C170" s="4">
        <f>A170+1</f>
        <v>14</v>
      </c>
      <c r="D170" s="3"/>
      <c r="E170" s="4">
        <f>+C170+1</f>
        <v>15</v>
      </c>
      <c r="F170" s="3"/>
      <c r="G170" s="4">
        <f>+E170+1</f>
        <v>16</v>
      </c>
      <c r="H170" s="6"/>
      <c r="I170" s="4">
        <f>+G170+1</f>
        <v>17</v>
      </c>
      <c r="J170" s="3"/>
      <c r="K170" s="4">
        <f>+I170+1</f>
        <v>18</v>
      </c>
      <c r="L170" s="3"/>
      <c r="M170" s="4">
        <f>+K170+1</f>
        <v>19</v>
      </c>
      <c r="P170" s="210"/>
      <c r="Q170" s="210"/>
      <c r="R170" s="210"/>
      <c r="S170" s="210"/>
      <c r="T170" s="210"/>
      <c r="U170" s="210"/>
      <c r="V170" s="210"/>
      <c r="W170" s="210"/>
      <c r="X170" s="210"/>
      <c r="Y170" s="210"/>
      <c r="Z170" s="210"/>
      <c r="AA170" s="210"/>
      <c r="AB170" s="210"/>
      <c r="AC170" s="210"/>
      <c r="AD170" s="210"/>
      <c r="AE170" s="210"/>
      <c r="AF170" s="210"/>
      <c r="AG170" s="210"/>
      <c r="AH170" s="210"/>
      <c r="AI170" s="210"/>
      <c r="AJ170" s="210"/>
      <c r="AK170" s="210"/>
      <c r="AL170" s="210"/>
      <c r="AM170" s="210"/>
      <c r="AN170" s="210"/>
      <c r="AO170" s="210"/>
      <c r="AP170" s="210"/>
      <c r="AQ170" s="210"/>
      <c r="AR170" s="210"/>
      <c r="AS170" s="210"/>
      <c r="AT170" s="210"/>
      <c r="AU170" s="210"/>
      <c r="AV170" s="210"/>
      <c r="AW170" s="210"/>
      <c r="AX170" s="210"/>
      <c r="AY170" s="210"/>
      <c r="AZ170" s="210"/>
      <c r="BA170" s="210"/>
      <c r="BB170" s="210"/>
      <c r="BC170" s="210"/>
      <c r="BD170" s="210"/>
      <c r="BE170" s="210"/>
      <c r="BF170" s="210"/>
      <c r="BG170" s="210"/>
      <c r="BH170" s="210"/>
      <c r="BI170" s="210"/>
    </row>
    <row r="171" spans="1:61" x14ac:dyDescent="0.25">
      <c r="A171" s="7">
        <f>'33'!K$6</f>
        <v>0</v>
      </c>
      <c r="B171" s="27"/>
      <c r="C171" s="7">
        <f>'33'!K$14</f>
        <v>0</v>
      </c>
      <c r="D171" s="27"/>
      <c r="E171" s="7">
        <f>'33'!K$22</f>
        <v>0</v>
      </c>
      <c r="F171" s="8"/>
      <c r="G171" s="7">
        <f>'33'!K$30</f>
        <v>0</v>
      </c>
      <c r="H171" s="27"/>
      <c r="I171" s="7">
        <f>'33'!K$38</f>
        <v>0</v>
      </c>
      <c r="J171" s="3"/>
      <c r="K171" s="7">
        <f>'33'!$K$46</f>
        <v>0</v>
      </c>
      <c r="M171" s="7">
        <f>'33'!$K$54</f>
        <v>0</v>
      </c>
      <c r="N171" s="40" t="s">
        <v>57</v>
      </c>
      <c r="P171" s="210"/>
      <c r="Q171" s="210"/>
      <c r="R171" s="210"/>
      <c r="S171" s="210"/>
      <c r="T171" s="210"/>
      <c r="U171" s="210"/>
      <c r="V171" s="210"/>
      <c r="W171" s="210"/>
      <c r="X171" s="210"/>
      <c r="Y171" s="210"/>
      <c r="Z171" s="210"/>
      <c r="AA171" s="210"/>
      <c r="AB171" s="210"/>
      <c r="AC171" s="210"/>
      <c r="AD171" s="210"/>
      <c r="AE171" s="210"/>
      <c r="AF171" s="210"/>
      <c r="AG171" s="210"/>
      <c r="AH171" s="210"/>
      <c r="AI171" s="210"/>
      <c r="AJ171" s="210"/>
      <c r="AK171" s="210"/>
      <c r="AL171" s="210"/>
      <c r="AM171" s="210"/>
      <c r="AN171" s="210"/>
      <c r="AO171" s="210"/>
      <c r="AP171" s="210"/>
      <c r="AQ171" s="210"/>
      <c r="AR171" s="210"/>
      <c r="AS171" s="210"/>
      <c r="AT171" s="210"/>
      <c r="AU171" s="210"/>
      <c r="AV171" s="210"/>
      <c r="AW171" s="210"/>
      <c r="AX171" s="210"/>
      <c r="AY171" s="210"/>
      <c r="AZ171" s="210"/>
      <c r="BA171" s="210"/>
      <c r="BB171" s="210"/>
      <c r="BC171" s="210"/>
      <c r="BD171" s="210"/>
      <c r="BE171" s="210"/>
      <c r="BF171" s="210"/>
      <c r="BG171" s="210"/>
      <c r="BH171" s="210"/>
      <c r="BI171" s="210"/>
    </row>
    <row r="172" spans="1:61" x14ac:dyDescent="0.25">
      <c r="A172" s="4"/>
      <c r="B172" s="3"/>
      <c r="C172" s="4"/>
      <c r="D172" s="3"/>
      <c r="E172" s="4"/>
      <c r="F172" s="3"/>
      <c r="G172" s="5"/>
      <c r="H172" s="3"/>
      <c r="I172" s="5"/>
      <c r="J172" s="3"/>
      <c r="K172" s="20"/>
      <c r="L172" s="3"/>
      <c r="M172" s="20"/>
      <c r="N172" s="35"/>
      <c r="P172" s="210"/>
      <c r="Q172" s="210"/>
      <c r="R172" s="210"/>
      <c r="S172" s="210"/>
      <c r="T172" s="210"/>
      <c r="U172" s="210"/>
      <c r="V172" s="210"/>
      <c r="W172" s="210"/>
      <c r="X172" s="210"/>
      <c r="Y172" s="210"/>
      <c r="Z172" s="210"/>
      <c r="AA172" s="210"/>
      <c r="AB172" s="210"/>
      <c r="AC172" s="210"/>
      <c r="AD172" s="210"/>
      <c r="AE172" s="210"/>
      <c r="AF172" s="210"/>
      <c r="AG172" s="210"/>
      <c r="AH172" s="210"/>
      <c r="AI172" s="210"/>
      <c r="AJ172" s="210"/>
      <c r="AK172" s="210"/>
      <c r="AL172" s="210"/>
      <c r="AM172" s="210"/>
      <c r="AN172" s="210"/>
      <c r="AO172" s="210"/>
      <c r="AP172" s="210"/>
      <c r="AQ172" s="210"/>
      <c r="AR172" s="210"/>
      <c r="AS172" s="210"/>
      <c r="AT172" s="210"/>
      <c r="AU172" s="210"/>
      <c r="AV172" s="210"/>
      <c r="AW172" s="210"/>
      <c r="AX172" s="210"/>
      <c r="AY172" s="210"/>
      <c r="AZ172" s="210"/>
      <c r="BA172" s="210"/>
      <c r="BB172" s="210"/>
      <c r="BC172" s="210"/>
      <c r="BD172" s="210"/>
      <c r="BE172" s="210"/>
      <c r="BF172" s="210"/>
      <c r="BG172" s="210"/>
      <c r="BH172" s="210"/>
      <c r="BI172" s="210"/>
    </row>
    <row r="173" spans="1:61" x14ac:dyDescent="0.25">
      <c r="A173" s="10"/>
      <c r="B173" s="9"/>
      <c r="C173" s="10"/>
      <c r="D173" s="9"/>
      <c r="E173" s="10"/>
      <c r="F173" s="9"/>
      <c r="G173" s="10"/>
      <c r="H173" s="9"/>
      <c r="I173" s="10"/>
      <c r="J173" s="3"/>
      <c r="K173" s="10"/>
      <c r="M173" s="10"/>
      <c r="N173" s="35"/>
      <c r="P173" s="210"/>
      <c r="Q173" s="210"/>
      <c r="R173" s="210"/>
      <c r="S173" s="210"/>
      <c r="T173" s="210"/>
      <c r="U173" s="210"/>
      <c r="V173" s="210"/>
      <c r="W173" s="210"/>
      <c r="X173" s="210"/>
      <c r="Y173" s="210"/>
      <c r="Z173" s="210"/>
      <c r="AA173" s="210"/>
      <c r="AB173" s="210"/>
      <c r="AC173" s="210"/>
      <c r="AD173" s="210"/>
      <c r="AE173" s="210"/>
      <c r="AF173" s="210"/>
      <c r="AG173" s="210"/>
      <c r="AH173" s="210"/>
      <c r="AI173" s="210"/>
      <c r="AJ173" s="210"/>
      <c r="AK173" s="210"/>
      <c r="AL173" s="210"/>
      <c r="AM173" s="210"/>
      <c r="AN173" s="210"/>
      <c r="AO173" s="210"/>
      <c r="AP173" s="210"/>
      <c r="AQ173" s="210"/>
      <c r="AR173" s="210"/>
      <c r="AS173" s="210"/>
      <c r="AT173" s="210"/>
      <c r="AU173" s="210"/>
      <c r="AV173" s="210"/>
      <c r="AW173" s="210"/>
      <c r="AX173" s="210"/>
      <c r="AY173" s="210"/>
      <c r="AZ173" s="210"/>
      <c r="BA173" s="210"/>
      <c r="BB173" s="210"/>
      <c r="BC173" s="210"/>
      <c r="BD173" s="210"/>
      <c r="BE173" s="210"/>
      <c r="BF173" s="210"/>
      <c r="BG173" s="210"/>
      <c r="BH173" s="210"/>
      <c r="BI173" s="210"/>
    </row>
    <row r="174" spans="1:61" x14ac:dyDescent="0.25">
      <c r="A174" s="11">
        <f>'33'!$C$13</f>
        <v>0</v>
      </c>
      <c r="B174" s="11"/>
      <c r="C174" s="11">
        <f>'33'!$C$21</f>
        <v>0</v>
      </c>
      <c r="D174" s="11"/>
      <c r="E174" s="11">
        <f>'33'!$C$29</f>
        <v>0</v>
      </c>
      <c r="F174" s="11"/>
      <c r="G174" s="11">
        <f>'33'!$C$37</f>
        <v>0</v>
      </c>
      <c r="H174" s="11"/>
      <c r="I174" s="11">
        <f>'33'!$C$45</f>
        <v>0</v>
      </c>
      <c r="J174" s="11"/>
      <c r="K174" s="11">
        <f>'33'!$C$53</f>
        <v>0</v>
      </c>
      <c r="L174" s="11"/>
      <c r="M174" s="11">
        <f>'33'!M$61</f>
        <v>0</v>
      </c>
      <c r="N174" s="35">
        <f>+A174+C174+E174+G174+I174+K174+M174</f>
        <v>0</v>
      </c>
      <c r="P174" s="210"/>
      <c r="Q174" s="210"/>
      <c r="R174" s="210"/>
      <c r="S174" s="210"/>
      <c r="T174" s="210"/>
      <c r="U174" s="210"/>
      <c r="V174" s="210"/>
      <c r="W174" s="210"/>
      <c r="X174" s="210"/>
      <c r="Y174" s="210"/>
      <c r="Z174" s="210"/>
      <c r="AA174" s="210"/>
      <c r="AB174" s="210"/>
      <c r="AC174" s="210"/>
      <c r="AD174" s="210"/>
      <c r="AE174" s="210"/>
      <c r="AF174" s="210"/>
      <c r="AG174" s="210"/>
      <c r="AH174" s="210"/>
      <c r="AI174" s="210"/>
      <c r="AJ174" s="210"/>
      <c r="AK174" s="210"/>
      <c r="AL174" s="210"/>
      <c r="AM174" s="210"/>
      <c r="AN174" s="210"/>
      <c r="AO174" s="210"/>
      <c r="AP174" s="210"/>
      <c r="AQ174" s="210"/>
      <c r="AR174" s="210"/>
      <c r="AS174" s="210"/>
      <c r="AT174" s="210"/>
      <c r="AU174" s="210"/>
      <c r="AV174" s="210"/>
      <c r="AW174" s="210"/>
      <c r="AX174" s="210"/>
      <c r="AY174" s="210"/>
      <c r="AZ174" s="210"/>
      <c r="BA174" s="210"/>
      <c r="BB174" s="210"/>
      <c r="BC174" s="210"/>
      <c r="BD174" s="210"/>
      <c r="BE174" s="210"/>
      <c r="BF174" s="210"/>
      <c r="BG174" s="210"/>
      <c r="BH174" s="210"/>
      <c r="BI174" s="210"/>
    </row>
    <row r="175" spans="1:61" x14ac:dyDescent="0.25">
      <c r="A175" s="4">
        <f>+M170+1</f>
        <v>20</v>
      </c>
      <c r="B175" s="3"/>
      <c r="C175" s="4">
        <f>A175+1</f>
        <v>21</v>
      </c>
      <c r="D175" s="3"/>
      <c r="E175" s="4">
        <f>+C175+1</f>
        <v>22</v>
      </c>
      <c r="F175" s="3"/>
      <c r="G175" s="4">
        <f>+E175+1</f>
        <v>23</v>
      </c>
      <c r="H175" s="6"/>
      <c r="I175" s="4">
        <f>G175+1</f>
        <v>24</v>
      </c>
      <c r="J175" s="3"/>
      <c r="K175" s="4">
        <f>+I175+1</f>
        <v>25</v>
      </c>
      <c r="L175" s="3"/>
      <c r="M175" s="4">
        <f>+K175+1</f>
        <v>26</v>
      </c>
      <c r="P175" s="210"/>
      <c r="Q175" s="210"/>
      <c r="R175" s="210"/>
      <c r="S175" s="210"/>
      <c r="T175" s="210"/>
      <c r="U175" s="210"/>
      <c r="V175" s="210"/>
      <c r="W175" s="210"/>
      <c r="X175" s="210"/>
      <c r="Y175" s="210"/>
      <c r="Z175" s="210"/>
      <c r="AA175" s="210"/>
      <c r="AB175" s="210"/>
      <c r="AC175" s="210"/>
      <c r="AD175" s="210"/>
      <c r="AE175" s="210"/>
      <c r="AF175" s="210"/>
      <c r="AG175" s="210"/>
      <c r="AH175" s="210"/>
      <c r="AI175" s="210"/>
      <c r="AJ175" s="210"/>
      <c r="AK175" s="210"/>
      <c r="AL175" s="210"/>
      <c r="AM175" s="210"/>
      <c r="AN175" s="210"/>
      <c r="AO175" s="210"/>
      <c r="AP175" s="210"/>
      <c r="AQ175" s="210"/>
      <c r="AR175" s="210"/>
      <c r="AS175" s="210"/>
      <c r="AT175" s="210"/>
      <c r="AU175" s="210"/>
      <c r="AV175" s="210"/>
      <c r="AW175" s="210"/>
      <c r="AX175" s="210"/>
      <c r="AY175" s="210"/>
      <c r="AZ175" s="210"/>
      <c r="BA175" s="210"/>
      <c r="BB175" s="210"/>
      <c r="BC175" s="210"/>
      <c r="BD175" s="210"/>
      <c r="BE175" s="210"/>
      <c r="BF175" s="210"/>
      <c r="BG175" s="210"/>
      <c r="BH175" s="210"/>
      <c r="BI175" s="210"/>
    </row>
    <row r="176" spans="1:61" x14ac:dyDescent="0.25">
      <c r="A176" s="7">
        <f>'34'!K$6</f>
        <v>0</v>
      </c>
      <c r="B176" s="27"/>
      <c r="C176" s="7">
        <f>'34'!K$14</f>
        <v>0</v>
      </c>
      <c r="D176" s="27"/>
      <c r="E176" s="7">
        <f>'34'!K$22</f>
        <v>0</v>
      </c>
      <c r="F176" s="8"/>
      <c r="G176" s="7">
        <f>'34'!K$30</f>
        <v>0</v>
      </c>
      <c r="H176" s="27"/>
      <c r="I176" s="7">
        <f>'34'!K$38</f>
        <v>0</v>
      </c>
      <c r="J176" s="3"/>
      <c r="K176" s="7">
        <f>'34'!$K$46</f>
        <v>0</v>
      </c>
      <c r="M176" s="7">
        <f>'34'!$K$54</f>
        <v>0</v>
      </c>
      <c r="N176" s="41" t="s">
        <v>58</v>
      </c>
      <c r="P176" s="210"/>
      <c r="Q176" s="210"/>
      <c r="R176" s="210"/>
      <c r="S176" s="210"/>
      <c r="T176" s="210"/>
      <c r="U176" s="210"/>
      <c r="V176" s="210"/>
      <c r="W176" s="210"/>
      <c r="X176" s="210"/>
      <c r="Y176" s="210"/>
      <c r="Z176" s="210"/>
      <c r="AA176" s="210"/>
      <c r="AB176" s="210"/>
      <c r="AC176" s="210"/>
      <c r="AD176" s="210"/>
      <c r="AE176" s="210"/>
      <c r="AF176" s="210"/>
      <c r="AG176" s="210"/>
      <c r="AH176" s="210"/>
      <c r="AI176" s="210"/>
      <c r="AJ176" s="210"/>
      <c r="AK176" s="210"/>
      <c r="AL176" s="210"/>
      <c r="AM176" s="210"/>
      <c r="AN176" s="210"/>
      <c r="AO176" s="210"/>
      <c r="AP176" s="210"/>
      <c r="AQ176" s="210"/>
      <c r="AR176" s="210"/>
      <c r="AS176" s="210"/>
      <c r="AT176" s="210"/>
      <c r="AU176" s="210"/>
      <c r="AV176" s="210"/>
      <c r="AW176" s="210"/>
      <c r="AX176" s="210"/>
      <c r="AY176" s="210"/>
      <c r="AZ176" s="210"/>
      <c r="BA176" s="210"/>
      <c r="BB176" s="210"/>
      <c r="BC176" s="210"/>
      <c r="BD176" s="210"/>
      <c r="BE176" s="210"/>
      <c r="BF176" s="210"/>
      <c r="BG176" s="210"/>
      <c r="BH176" s="210"/>
      <c r="BI176" s="210"/>
    </row>
    <row r="177" spans="1:61" x14ac:dyDescent="0.25">
      <c r="A177" s="4"/>
      <c r="B177" s="3"/>
      <c r="C177" s="4"/>
      <c r="D177" s="3"/>
      <c r="E177" s="4"/>
      <c r="F177" s="3"/>
      <c r="G177" s="5"/>
      <c r="H177" s="3"/>
      <c r="I177" s="5"/>
      <c r="J177" s="3"/>
      <c r="K177" s="20"/>
      <c r="L177" s="3"/>
      <c r="M177" s="20"/>
      <c r="P177" s="210"/>
      <c r="Q177" s="210"/>
      <c r="R177" s="210"/>
      <c r="S177" s="210"/>
      <c r="T177" s="210"/>
      <c r="U177" s="210"/>
      <c r="V177" s="210"/>
      <c r="W177" s="210"/>
      <c r="X177" s="210"/>
      <c r="Y177" s="210"/>
      <c r="Z177" s="210"/>
      <c r="AA177" s="210"/>
      <c r="AB177" s="210"/>
      <c r="AC177" s="210"/>
      <c r="AD177" s="210"/>
      <c r="AE177" s="210"/>
      <c r="AF177" s="210"/>
      <c r="AG177" s="210"/>
      <c r="AH177" s="210"/>
      <c r="AI177" s="210"/>
      <c r="AJ177" s="210"/>
      <c r="AK177" s="210"/>
      <c r="AL177" s="210"/>
      <c r="AM177" s="210"/>
      <c r="AN177" s="210"/>
      <c r="AO177" s="210"/>
      <c r="AP177" s="210"/>
      <c r="AQ177" s="210"/>
      <c r="AR177" s="210"/>
      <c r="AS177" s="210"/>
      <c r="AT177" s="210"/>
      <c r="AU177" s="210"/>
      <c r="AV177" s="210"/>
      <c r="AW177" s="210"/>
      <c r="AX177" s="210"/>
      <c r="AY177" s="210"/>
      <c r="AZ177" s="210"/>
      <c r="BA177" s="210"/>
      <c r="BB177" s="210"/>
      <c r="BC177" s="210"/>
      <c r="BD177" s="210"/>
      <c r="BE177" s="210"/>
      <c r="BF177" s="210"/>
      <c r="BG177" s="210"/>
      <c r="BH177" s="210"/>
      <c r="BI177" s="210"/>
    </row>
    <row r="178" spans="1:61" x14ac:dyDescent="0.25">
      <c r="A178" s="10"/>
      <c r="B178" s="9"/>
      <c r="C178" s="10"/>
      <c r="D178" s="9"/>
      <c r="E178" s="10"/>
      <c r="F178" s="9"/>
      <c r="G178" s="10"/>
      <c r="H178" s="9"/>
      <c r="I178" s="10"/>
      <c r="J178" s="3"/>
      <c r="K178" s="10"/>
      <c r="M178" s="10"/>
      <c r="N178" s="35"/>
      <c r="P178" s="210"/>
      <c r="Q178" s="210"/>
      <c r="R178" s="210"/>
      <c r="S178" s="210"/>
      <c r="T178" s="210"/>
      <c r="U178" s="210"/>
      <c r="V178" s="210"/>
      <c r="W178" s="210"/>
      <c r="X178" s="210"/>
      <c r="Y178" s="210"/>
      <c r="Z178" s="210"/>
      <c r="AA178" s="210"/>
      <c r="AB178" s="210"/>
      <c r="AC178" s="210"/>
      <c r="AD178" s="210"/>
      <c r="AE178" s="210"/>
      <c r="AF178" s="210"/>
      <c r="AG178" s="210"/>
      <c r="AH178" s="210"/>
      <c r="AI178" s="210"/>
      <c r="AJ178" s="210"/>
      <c r="AK178" s="210"/>
      <c r="AL178" s="210"/>
      <c r="AM178" s="210"/>
      <c r="AN178" s="210"/>
      <c r="AO178" s="210"/>
      <c r="AP178" s="210"/>
      <c r="AQ178" s="210"/>
      <c r="AR178" s="210"/>
      <c r="AS178" s="210"/>
      <c r="AT178" s="210"/>
      <c r="AU178" s="210"/>
      <c r="AV178" s="210"/>
      <c r="AW178" s="210"/>
      <c r="AX178" s="210"/>
      <c r="AY178" s="210"/>
      <c r="AZ178" s="210"/>
      <c r="BA178" s="210"/>
      <c r="BB178" s="210"/>
      <c r="BC178" s="210"/>
      <c r="BD178" s="210"/>
      <c r="BE178" s="210"/>
      <c r="BF178" s="210"/>
      <c r="BG178" s="210"/>
      <c r="BH178" s="210"/>
      <c r="BI178" s="210"/>
    </row>
    <row r="179" spans="1:61" x14ac:dyDescent="0.25">
      <c r="A179" s="11">
        <f>'34'!$C$13</f>
        <v>0</v>
      </c>
      <c r="B179" s="11"/>
      <c r="C179" s="11">
        <f>'34'!$C$21</f>
        <v>0</v>
      </c>
      <c r="D179" s="11"/>
      <c r="E179" s="11">
        <f>'34'!$C$29</f>
        <v>0</v>
      </c>
      <c r="F179" s="11"/>
      <c r="G179" s="11">
        <f>'34'!$C$37</f>
        <v>0</v>
      </c>
      <c r="H179" s="11"/>
      <c r="I179" s="11">
        <f>'34'!$C$45</f>
        <v>0</v>
      </c>
      <c r="J179" s="11"/>
      <c r="K179" s="11">
        <f>'34'!$C$53</f>
        <v>0</v>
      </c>
      <c r="L179" s="11"/>
      <c r="M179" s="11">
        <f>'34'!M$61</f>
        <v>0</v>
      </c>
      <c r="N179" s="35">
        <f>+A179+C179+E179+G179+I179+K179+M179</f>
        <v>0</v>
      </c>
      <c r="P179" s="210"/>
      <c r="Q179" s="210"/>
      <c r="R179" s="210"/>
      <c r="S179" s="210"/>
      <c r="T179" s="210"/>
      <c r="U179" s="210"/>
      <c r="V179" s="210"/>
      <c r="W179" s="210"/>
      <c r="X179" s="210"/>
      <c r="Y179" s="210"/>
      <c r="Z179" s="210"/>
      <c r="AA179" s="210"/>
      <c r="AB179" s="210"/>
      <c r="AC179" s="210"/>
      <c r="AD179" s="210"/>
      <c r="AE179" s="210"/>
      <c r="AF179" s="210"/>
      <c r="AG179" s="210"/>
      <c r="AH179" s="210"/>
      <c r="AI179" s="210"/>
      <c r="AJ179" s="210"/>
      <c r="AK179" s="210"/>
      <c r="AL179" s="210"/>
      <c r="AM179" s="210"/>
      <c r="AN179" s="210"/>
      <c r="AO179" s="210"/>
      <c r="AP179" s="210"/>
      <c r="AQ179" s="210"/>
      <c r="AR179" s="210"/>
      <c r="AS179" s="210"/>
      <c r="AT179" s="210"/>
      <c r="AU179" s="210"/>
      <c r="AV179" s="210"/>
      <c r="AW179" s="210"/>
      <c r="AX179" s="210"/>
      <c r="AY179" s="210"/>
      <c r="AZ179" s="210"/>
      <c r="BA179" s="210"/>
      <c r="BB179" s="210"/>
      <c r="BC179" s="210"/>
      <c r="BD179" s="210"/>
      <c r="BE179" s="210"/>
      <c r="BF179" s="210"/>
      <c r="BG179" s="210"/>
      <c r="BH179" s="210"/>
      <c r="BI179" s="210"/>
    </row>
    <row r="180" spans="1:61" x14ac:dyDescent="0.25">
      <c r="A180" s="4">
        <f>+M175+1</f>
        <v>27</v>
      </c>
      <c r="B180" s="3"/>
      <c r="C180" s="4">
        <f>A180+1</f>
        <v>28</v>
      </c>
      <c r="D180" s="3"/>
      <c r="E180" s="4">
        <f>+C180+1</f>
        <v>29</v>
      </c>
      <c r="F180" s="3"/>
      <c r="G180" s="4">
        <f>+E180+1</f>
        <v>30</v>
      </c>
      <c r="H180" s="6"/>
      <c r="I180" s="4">
        <f>G180+1</f>
        <v>31</v>
      </c>
      <c r="J180" s="3"/>
      <c r="K180" s="4">
        <v>1</v>
      </c>
      <c r="L180" s="3"/>
      <c r="M180" s="4">
        <f>+K180+1</f>
        <v>2</v>
      </c>
      <c r="P180" s="210"/>
      <c r="Q180" s="210"/>
      <c r="R180" s="210"/>
      <c r="S180" s="210"/>
      <c r="T180" s="210"/>
      <c r="U180" s="210"/>
      <c r="V180" s="210"/>
      <c r="W180" s="210"/>
      <c r="X180" s="210"/>
      <c r="Y180" s="210"/>
      <c r="Z180" s="210"/>
      <c r="AA180" s="210"/>
      <c r="AB180" s="210"/>
      <c r="AC180" s="210"/>
      <c r="AD180" s="210"/>
      <c r="AE180" s="210"/>
      <c r="AF180" s="210"/>
      <c r="AG180" s="210"/>
      <c r="AH180" s="210"/>
      <c r="AI180" s="210"/>
      <c r="AJ180" s="210"/>
      <c r="AK180" s="210"/>
      <c r="AL180" s="210"/>
      <c r="AM180" s="210"/>
      <c r="AN180" s="210"/>
      <c r="AO180" s="210"/>
      <c r="AP180" s="210"/>
      <c r="AQ180" s="210"/>
      <c r="AR180" s="210"/>
      <c r="AS180" s="210"/>
      <c r="AT180" s="210"/>
      <c r="AU180" s="210"/>
      <c r="AV180" s="210"/>
      <c r="AW180" s="210"/>
      <c r="AX180" s="210"/>
      <c r="AY180" s="210"/>
      <c r="AZ180" s="210"/>
      <c r="BA180" s="210"/>
      <c r="BB180" s="210"/>
      <c r="BC180" s="210"/>
      <c r="BD180" s="210"/>
      <c r="BE180" s="210"/>
      <c r="BF180" s="210"/>
      <c r="BG180" s="210"/>
      <c r="BH180" s="210"/>
      <c r="BI180" s="210"/>
    </row>
    <row r="181" spans="1:61" x14ac:dyDescent="0.25">
      <c r="A181" s="7">
        <f>'35'!K$6</f>
        <v>0</v>
      </c>
      <c r="B181" s="27"/>
      <c r="C181" s="7">
        <f>'35'!K$14</f>
        <v>0</v>
      </c>
      <c r="D181" s="27"/>
      <c r="E181" s="7">
        <f>'35'!K$22</f>
        <v>0</v>
      </c>
      <c r="F181" s="8"/>
      <c r="G181" s="7">
        <f>'35'!K$30</f>
        <v>0</v>
      </c>
      <c r="H181" s="27"/>
      <c r="I181" s="7">
        <f>'35'!K$38</f>
        <v>0</v>
      </c>
      <c r="J181" s="3"/>
      <c r="K181" s="7">
        <f>'35'!$K$46</f>
        <v>0</v>
      </c>
      <c r="M181" s="7">
        <f>'35'!$K$54</f>
        <v>0</v>
      </c>
      <c r="N181" s="41" t="s">
        <v>60</v>
      </c>
      <c r="P181" s="210"/>
      <c r="Q181" s="210"/>
      <c r="R181" s="210"/>
      <c r="S181" s="210"/>
      <c r="T181" s="210"/>
      <c r="U181" s="210"/>
      <c r="V181" s="210"/>
      <c r="W181" s="210"/>
      <c r="X181" s="210"/>
      <c r="Y181" s="210"/>
      <c r="Z181" s="210"/>
      <c r="AA181" s="210"/>
      <c r="AB181" s="210"/>
      <c r="AC181" s="210"/>
      <c r="AD181" s="210"/>
      <c r="AE181" s="210"/>
      <c r="AF181" s="210"/>
      <c r="AG181" s="210"/>
      <c r="AH181" s="210"/>
      <c r="AI181" s="210"/>
      <c r="AJ181" s="210"/>
      <c r="AK181" s="210"/>
      <c r="AL181" s="210"/>
      <c r="AM181" s="210"/>
      <c r="AN181" s="210"/>
      <c r="AO181" s="210"/>
      <c r="AP181" s="210"/>
      <c r="AQ181" s="210"/>
      <c r="AR181" s="210"/>
      <c r="AS181" s="210"/>
      <c r="AT181" s="210"/>
      <c r="AU181" s="210"/>
      <c r="AV181" s="210"/>
      <c r="AW181" s="210"/>
      <c r="AX181" s="210"/>
      <c r="AY181" s="210"/>
      <c r="AZ181" s="210"/>
      <c r="BA181" s="210"/>
      <c r="BB181" s="210"/>
      <c r="BC181" s="210"/>
      <c r="BD181" s="210"/>
      <c r="BE181" s="210"/>
      <c r="BF181" s="210"/>
      <c r="BG181" s="210"/>
      <c r="BH181" s="210"/>
      <c r="BI181" s="210"/>
    </row>
    <row r="182" spans="1:61" x14ac:dyDescent="0.25">
      <c r="A182" s="4"/>
      <c r="B182" s="3"/>
      <c r="C182" s="4"/>
      <c r="D182" s="3"/>
      <c r="E182" s="4"/>
      <c r="F182" s="3"/>
      <c r="G182" s="5"/>
      <c r="H182" s="3"/>
      <c r="I182" s="5"/>
      <c r="J182" s="3"/>
      <c r="K182" s="20"/>
      <c r="L182" s="3"/>
      <c r="M182" s="20"/>
      <c r="P182" s="210"/>
      <c r="Q182" s="210"/>
      <c r="R182" s="210"/>
      <c r="S182" s="210"/>
      <c r="T182" s="210"/>
      <c r="U182" s="210"/>
      <c r="V182" s="210"/>
      <c r="W182" s="210"/>
      <c r="X182" s="210"/>
      <c r="Y182" s="210"/>
      <c r="Z182" s="210"/>
      <c r="AA182" s="210"/>
      <c r="AB182" s="210"/>
      <c r="AC182" s="210"/>
      <c r="AD182" s="210"/>
      <c r="AE182" s="210"/>
      <c r="AF182" s="210"/>
      <c r="AG182" s="210"/>
      <c r="AH182" s="210"/>
      <c r="AI182" s="210"/>
      <c r="AJ182" s="210"/>
      <c r="AK182" s="210"/>
      <c r="AL182" s="210"/>
      <c r="AM182" s="210"/>
      <c r="AN182" s="210"/>
      <c r="AO182" s="210"/>
      <c r="AP182" s="210"/>
      <c r="AQ182" s="210"/>
      <c r="AR182" s="210"/>
      <c r="AS182" s="210"/>
      <c r="AT182" s="210"/>
      <c r="AU182" s="210"/>
      <c r="AV182" s="210"/>
      <c r="AW182" s="210"/>
      <c r="AX182" s="210"/>
      <c r="AY182" s="210"/>
      <c r="AZ182" s="210"/>
      <c r="BA182" s="210"/>
      <c r="BB182" s="210"/>
      <c r="BC182" s="210"/>
      <c r="BD182" s="210"/>
      <c r="BE182" s="210"/>
      <c r="BF182" s="210"/>
      <c r="BG182" s="210"/>
      <c r="BH182" s="210"/>
      <c r="BI182" s="210"/>
    </row>
    <row r="183" spans="1:61" x14ac:dyDescent="0.25">
      <c r="A183" s="10"/>
      <c r="B183" s="9"/>
      <c r="C183" s="10"/>
      <c r="D183" s="9"/>
      <c r="E183" s="10"/>
      <c r="F183" s="9"/>
      <c r="G183" s="10"/>
      <c r="H183" s="9"/>
      <c r="I183" s="10"/>
      <c r="J183" s="3"/>
      <c r="K183" s="10"/>
      <c r="M183" s="10"/>
      <c r="N183" s="35"/>
      <c r="P183" s="210"/>
      <c r="Q183" s="210"/>
      <c r="R183" s="210"/>
      <c r="S183" s="210"/>
      <c r="T183" s="210"/>
      <c r="U183" s="210"/>
      <c r="V183" s="210"/>
      <c r="W183" s="210"/>
      <c r="X183" s="210"/>
      <c r="Y183" s="210"/>
      <c r="Z183" s="210"/>
      <c r="AA183" s="210"/>
      <c r="AB183" s="210"/>
      <c r="AC183" s="210"/>
      <c r="AD183" s="210"/>
      <c r="AE183" s="210"/>
      <c r="AF183" s="210"/>
      <c r="AG183" s="210"/>
      <c r="AH183" s="210"/>
      <c r="AI183" s="210"/>
      <c r="AJ183" s="210"/>
      <c r="AK183" s="210"/>
      <c r="AL183" s="210"/>
      <c r="AM183" s="210"/>
      <c r="AN183" s="210"/>
      <c r="AO183" s="210"/>
      <c r="AP183" s="210"/>
      <c r="AQ183" s="210"/>
      <c r="AR183" s="210"/>
      <c r="AS183" s="210"/>
      <c r="AT183" s="210"/>
      <c r="AU183" s="210"/>
      <c r="AV183" s="210"/>
      <c r="AW183" s="210"/>
      <c r="AX183" s="210"/>
      <c r="AY183" s="210"/>
      <c r="AZ183" s="210"/>
      <c r="BA183" s="210"/>
      <c r="BB183" s="210"/>
      <c r="BC183" s="210"/>
      <c r="BD183" s="210"/>
      <c r="BE183" s="210"/>
      <c r="BF183" s="210"/>
      <c r="BG183" s="210"/>
      <c r="BH183" s="210"/>
      <c r="BI183" s="210"/>
    </row>
    <row r="184" spans="1:61" x14ac:dyDescent="0.25">
      <c r="A184" s="11">
        <f>'35'!$C$13</f>
        <v>0</v>
      </c>
      <c r="B184" s="11"/>
      <c r="C184" s="11">
        <f>'35'!$C$21</f>
        <v>0</v>
      </c>
      <c r="D184" s="11"/>
      <c r="E184" s="11">
        <f>'35'!$C$29</f>
        <v>0</v>
      </c>
      <c r="F184" s="11"/>
      <c r="G184" s="11">
        <f>'35'!$C$37</f>
        <v>0</v>
      </c>
      <c r="H184" s="11"/>
      <c r="I184" s="11">
        <f>'35'!$C$45</f>
        <v>0</v>
      </c>
      <c r="J184" s="11"/>
      <c r="K184" s="11">
        <f>'35'!$C$53</f>
        <v>0</v>
      </c>
      <c r="L184" s="11"/>
      <c r="M184" s="11">
        <f>'35'!M$61</f>
        <v>0</v>
      </c>
      <c r="N184" s="35">
        <f>+A184+C184+E184+G184+I184+K184+M184</f>
        <v>0</v>
      </c>
      <c r="P184" s="210"/>
      <c r="Q184" s="210"/>
      <c r="R184" s="210"/>
      <c r="S184" s="210"/>
      <c r="T184" s="210"/>
      <c r="U184" s="210"/>
      <c r="V184" s="210"/>
      <c r="W184" s="210"/>
      <c r="X184" s="210"/>
      <c r="Y184" s="210"/>
      <c r="Z184" s="210"/>
      <c r="AA184" s="210"/>
      <c r="AB184" s="210"/>
      <c r="AC184" s="210"/>
      <c r="AD184" s="210"/>
      <c r="AE184" s="210"/>
      <c r="AF184" s="210"/>
      <c r="AG184" s="210"/>
      <c r="AH184" s="210"/>
      <c r="AI184" s="210"/>
      <c r="AJ184" s="210"/>
      <c r="AK184" s="210"/>
      <c r="AL184" s="210"/>
      <c r="AM184" s="210"/>
      <c r="AN184" s="210"/>
      <c r="AO184" s="210"/>
      <c r="AP184" s="210"/>
      <c r="AQ184" s="210"/>
      <c r="AR184" s="210"/>
      <c r="AS184" s="210"/>
      <c r="AT184" s="210"/>
      <c r="AU184" s="210"/>
      <c r="AV184" s="210"/>
      <c r="AW184" s="210"/>
      <c r="AX184" s="210"/>
      <c r="AY184" s="210"/>
      <c r="AZ184" s="210"/>
      <c r="BA184" s="210"/>
      <c r="BB184" s="210"/>
      <c r="BC184" s="210"/>
      <c r="BD184" s="210"/>
      <c r="BE184" s="210"/>
      <c r="BF184" s="210"/>
      <c r="BG184" s="210"/>
      <c r="BH184" s="210"/>
      <c r="BI184" s="210"/>
    </row>
    <row r="185" spans="1:61" x14ac:dyDescent="0.25">
      <c r="A185" s="542" t="s">
        <v>64</v>
      </c>
      <c r="B185" s="543"/>
      <c r="C185" s="543"/>
      <c r="D185" s="543"/>
      <c r="E185" s="543"/>
      <c r="F185" s="543"/>
      <c r="G185" s="543"/>
      <c r="H185" s="543"/>
      <c r="I185" s="543"/>
      <c r="J185" s="543"/>
      <c r="K185" s="543"/>
      <c r="L185" s="543"/>
      <c r="M185" s="543"/>
      <c r="N185" s="51">
        <f>SUM(K184:M184,A190:M190,A195:M195,A200:M200,A205:M205)</f>
        <v>0</v>
      </c>
      <c r="O185" s="50"/>
      <c r="P185" s="210"/>
      <c r="Q185" s="210"/>
      <c r="R185" s="210"/>
      <c r="S185" s="210"/>
      <c r="T185" s="210"/>
      <c r="U185" s="210"/>
      <c r="V185" s="210"/>
      <c r="W185" s="210"/>
      <c r="X185" s="210"/>
      <c r="Y185" s="210"/>
      <c r="Z185" s="210"/>
      <c r="AA185" s="210"/>
      <c r="AB185" s="210"/>
      <c r="AC185" s="210"/>
      <c r="AD185" s="210"/>
      <c r="AE185" s="210"/>
      <c r="AF185" s="210"/>
      <c r="AG185" s="210"/>
      <c r="AH185" s="210"/>
      <c r="AI185" s="210"/>
      <c r="AJ185" s="210"/>
      <c r="AK185" s="210"/>
      <c r="AL185" s="210"/>
      <c r="AM185" s="210"/>
      <c r="AN185" s="210"/>
      <c r="AO185" s="210"/>
      <c r="AP185" s="210"/>
      <c r="AQ185" s="210"/>
      <c r="AR185" s="210"/>
      <c r="AS185" s="210"/>
      <c r="AT185" s="210"/>
      <c r="AU185" s="210"/>
      <c r="AV185" s="210"/>
      <c r="AW185" s="210"/>
      <c r="AX185" s="210"/>
      <c r="AY185" s="210"/>
      <c r="AZ185" s="210"/>
      <c r="BA185" s="210"/>
      <c r="BB185" s="210"/>
      <c r="BC185" s="210"/>
      <c r="BD185" s="210"/>
      <c r="BE185" s="210"/>
      <c r="BF185" s="210"/>
      <c r="BG185" s="210"/>
      <c r="BH185" s="210"/>
      <c r="BI185" s="210"/>
    </row>
    <row r="186" spans="1:61" x14ac:dyDescent="0.25">
      <c r="A186" s="4">
        <f>+M180+1</f>
        <v>3</v>
      </c>
      <c r="B186" s="3"/>
      <c r="C186" s="4">
        <f>A186+1</f>
        <v>4</v>
      </c>
      <c r="D186" s="3"/>
      <c r="E186" s="4">
        <f>C186+1</f>
        <v>5</v>
      </c>
      <c r="F186" s="3"/>
      <c r="G186" s="4">
        <f>E186+1</f>
        <v>6</v>
      </c>
      <c r="H186" s="4">
        <f t="shared" ref="H186:J186" si="7">F186+1</f>
        <v>1</v>
      </c>
      <c r="I186" s="4">
        <f t="shared" si="7"/>
        <v>7</v>
      </c>
      <c r="J186" s="4">
        <f t="shared" si="7"/>
        <v>2</v>
      </c>
      <c r="K186" s="4">
        <f>+I186+1</f>
        <v>8</v>
      </c>
      <c r="L186" s="3"/>
      <c r="M186" s="4">
        <f>+K186+1</f>
        <v>9</v>
      </c>
      <c r="P186" s="210"/>
      <c r="Q186" s="210"/>
      <c r="R186" s="210"/>
      <c r="S186" s="210"/>
      <c r="T186" s="210"/>
      <c r="U186" s="210"/>
      <c r="V186" s="210"/>
      <c r="W186" s="210"/>
      <c r="X186" s="210"/>
      <c r="Y186" s="210"/>
      <c r="Z186" s="210"/>
      <c r="AA186" s="210"/>
      <c r="AB186" s="210"/>
      <c r="AC186" s="210"/>
      <c r="AD186" s="210"/>
      <c r="AE186" s="210"/>
      <c r="AF186" s="210"/>
      <c r="AG186" s="210"/>
      <c r="AH186" s="210"/>
      <c r="AI186" s="210"/>
      <c r="AJ186" s="210"/>
      <c r="AK186" s="210"/>
      <c r="AL186" s="210"/>
      <c r="AM186" s="210"/>
      <c r="AN186" s="210"/>
      <c r="AO186" s="210"/>
      <c r="AP186" s="210"/>
      <c r="AQ186" s="210"/>
      <c r="AR186" s="210"/>
      <c r="AS186" s="210"/>
      <c r="AT186" s="210"/>
      <c r="AU186" s="210"/>
      <c r="AV186" s="210"/>
      <c r="AW186" s="210"/>
      <c r="AX186" s="210"/>
      <c r="AY186" s="210"/>
      <c r="AZ186" s="210"/>
      <c r="BA186" s="210"/>
      <c r="BB186" s="210"/>
      <c r="BC186" s="210"/>
      <c r="BD186" s="210"/>
      <c r="BE186" s="210"/>
      <c r="BF186" s="210"/>
      <c r="BG186" s="210"/>
      <c r="BH186" s="210"/>
      <c r="BI186" s="210"/>
    </row>
    <row r="187" spans="1:61" x14ac:dyDescent="0.25">
      <c r="A187" s="7">
        <f>'36'!K$6</f>
        <v>0</v>
      </c>
      <c r="B187" s="27"/>
      <c r="C187" s="7">
        <f>'36'!K$14</f>
        <v>0</v>
      </c>
      <c r="D187" s="27"/>
      <c r="E187" s="7">
        <f>'36'!K$22</f>
        <v>0</v>
      </c>
      <c r="F187" s="8"/>
      <c r="G187" s="7">
        <f>'36'!K$30</f>
        <v>0</v>
      </c>
      <c r="H187" s="27"/>
      <c r="I187" s="7">
        <f>'36'!K$38</f>
        <v>0</v>
      </c>
      <c r="J187" s="3"/>
      <c r="K187" s="7">
        <f>'36'!$K$46</f>
        <v>0</v>
      </c>
      <c r="M187" s="7">
        <f>'36'!$K$54</f>
        <v>0</v>
      </c>
      <c r="N187" s="41" t="s">
        <v>62</v>
      </c>
      <c r="P187" s="210"/>
      <c r="Q187" s="210"/>
      <c r="R187" s="210"/>
      <c r="S187" s="210"/>
      <c r="T187" s="210"/>
      <c r="U187" s="210"/>
      <c r="V187" s="210"/>
      <c r="W187" s="210"/>
      <c r="X187" s="210"/>
      <c r="Y187" s="210"/>
      <c r="Z187" s="210"/>
      <c r="AA187" s="210"/>
      <c r="AB187" s="210"/>
      <c r="AC187" s="210"/>
      <c r="AD187" s="210"/>
      <c r="AE187" s="210"/>
      <c r="AF187" s="210"/>
      <c r="AG187" s="210"/>
      <c r="AH187" s="210"/>
      <c r="AI187" s="210"/>
      <c r="AJ187" s="210"/>
      <c r="AK187" s="210"/>
      <c r="AL187" s="210"/>
      <c r="AM187" s="210"/>
      <c r="AN187" s="210"/>
      <c r="AO187" s="210"/>
      <c r="AP187" s="210"/>
      <c r="AQ187" s="210"/>
      <c r="AR187" s="210"/>
      <c r="AS187" s="210"/>
      <c r="AT187" s="210"/>
      <c r="AU187" s="210"/>
      <c r="AV187" s="210"/>
      <c r="AW187" s="210"/>
      <c r="AX187" s="210"/>
      <c r="AY187" s="210"/>
      <c r="AZ187" s="210"/>
      <c r="BA187" s="210"/>
      <c r="BB187" s="210"/>
      <c r="BC187" s="210"/>
      <c r="BD187" s="210"/>
      <c r="BE187" s="210"/>
      <c r="BF187" s="210"/>
      <c r="BG187" s="210"/>
      <c r="BH187" s="210"/>
      <c r="BI187" s="210"/>
    </row>
    <row r="188" spans="1:61" x14ac:dyDescent="0.25">
      <c r="A188" s="4"/>
      <c r="B188" s="3"/>
      <c r="C188" s="4"/>
      <c r="D188" s="3"/>
      <c r="E188" s="4"/>
      <c r="F188" s="3"/>
      <c r="G188" s="5"/>
      <c r="H188" s="3"/>
      <c r="I188" s="5"/>
      <c r="J188" s="3"/>
      <c r="K188" s="20"/>
      <c r="L188" s="3"/>
      <c r="M188" s="20"/>
      <c r="P188" s="210"/>
      <c r="Q188" s="210"/>
      <c r="R188" s="210"/>
      <c r="S188" s="210"/>
      <c r="T188" s="210"/>
      <c r="U188" s="210"/>
      <c r="V188" s="210"/>
      <c r="W188" s="210"/>
      <c r="X188" s="210"/>
      <c r="Y188" s="210"/>
      <c r="Z188" s="210"/>
      <c r="AA188" s="210"/>
      <c r="AB188" s="210"/>
      <c r="AC188" s="210"/>
      <c r="AD188" s="210"/>
      <c r="AE188" s="210"/>
      <c r="AF188" s="210"/>
      <c r="AG188" s="210"/>
      <c r="AH188" s="210"/>
      <c r="AI188" s="210"/>
      <c r="AJ188" s="210"/>
      <c r="AK188" s="210"/>
      <c r="AL188" s="210"/>
      <c r="AM188" s="210"/>
      <c r="AN188" s="210"/>
      <c r="AO188" s="210"/>
      <c r="AP188" s="210"/>
      <c r="AQ188" s="210"/>
      <c r="AR188" s="210"/>
      <c r="AS188" s="210"/>
      <c r="AT188" s="210"/>
      <c r="AU188" s="210"/>
      <c r="AV188" s="210"/>
      <c r="AW188" s="210"/>
      <c r="AX188" s="210"/>
      <c r="AY188" s="210"/>
      <c r="AZ188" s="210"/>
      <c r="BA188" s="210"/>
      <c r="BB188" s="210"/>
      <c r="BC188" s="210"/>
      <c r="BD188" s="210"/>
      <c r="BE188" s="210"/>
      <c r="BF188" s="210"/>
      <c r="BG188" s="210"/>
      <c r="BH188" s="210"/>
      <c r="BI188" s="210"/>
    </row>
    <row r="189" spans="1:61" x14ac:dyDescent="0.25">
      <c r="A189" s="10"/>
      <c r="B189" s="9"/>
      <c r="C189" s="10"/>
      <c r="D189" s="9"/>
      <c r="E189" s="10"/>
      <c r="F189" s="9"/>
      <c r="G189" s="10"/>
      <c r="H189" s="9"/>
      <c r="I189" s="10"/>
      <c r="J189" s="3"/>
      <c r="K189" s="10"/>
      <c r="M189" s="10"/>
      <c r="N189" s="35"/>
      <c r="P189" s="210"/>
      <c r="Q189" s="210"/>
      <c r="R189" s="210"/>
      <c r="S189" s="210"/>
      <c r="T189" s="210"/>
      <c r="U189" s="210"/>
      <c r="V189" s="210"/>
      <c r="W189" s="210"/>
      <c r="X189" s="210"/>
      <c r="Y189" s="210"/>
      <c r="Z189" s="210"/>
      <c r="AA189" s="210"/>
      <c r="AB189" s="210"/>
      <c r="AC189" s="210"/>
      <c r="AD189" s="210"/>
      <c r="AE189" s="210"/>
      <c r="AF189" s="210"/>
      <c r="AG189" s="210"/>
      <c r="AH189" s="210"/>
      <c r="AI189" s="210"/>
      <c r="AJ189" s="210"/>
      <c r="AK189" s="210"/>
      <c r="AL189" s="210"/>
      <c r="AM189" s="210"/>
      <c r="AN189" s="210"/>
      <c r="AO189" s="210"/>
      <c r="AP189" s="210"/>
      <c r="AQ189" s="210"/>
      <c r="AR189" s="210"/>
      <c r="AS189" s="210"/>
      <c r="AT189" s="210"/>
      <c r="AU189" s="210"/>
      <c r="AV189" s="210"/>
      <c r="AW189" s="210"/>
      <c r="AX189" s="210"/>
      <c r="AY189" s="210"/>
      <c r="AZ189" s="210"/>
      <c r="BA189" s="210"/>
      <c r="BB189" s="210"/>
      <c r="BC189" s="210"/>
      <c r="BD189" s="210"/>
      <c r="BE189" s="210"/>
      <c r="BF189" s="210"/>
      <c r="BG189" s="210"/>
      <c r="BH189" s="210"/>
      <c r="BI189" s="210"/>
    </row>
    <row r="190" spans="1:61" x14ac:dyDescent="0.25">
      <c r="A190" s="11">
        <f>'36'!$C$13</f>
        <v>0</v>
      </c>
      <c r="B190" s="11"/>
      <c r="C190" s="11">
        <f>'36'!$C$21</f>
        <v>0</v>
      </c>
      <c r="D190" s="11"/>
      <c r="E190" s="11">
        <f>'36'!$C$29</f>
        <v>0</v>
      </c>
      <c r="F190" s="11"/>
      <c r="G190" s="11">
        <f>'36'!$C$37</f>
        <v>0</v>
      </c>
      <c r="H190" s="11"/>
      <c r="I190" s="11">
        <f>'36'!$C$45</f>
        <v>0</v>
      </c>
      <c r="J190" s="11"/>
      <c r="K190" s="11">
        <f>'36'!$C$53</f>
        <v>0</v>
      </c>
      <c r="L190" s="11"/>
      <c r="M190" s="11">
        <f>'36'!M$61</f>
        <v>0</v>
      </c>
      <c r="N190" s="35">
        <f>+A190+C190+E190+G190+I190+K190+M190</f>
        <v>0</v>
      </c>
      <c r="P190" s="210"/>
      <c r="Q190" s="210"/>
      <c r="R190" s="210"/>
      <c r="S190" s="210"/>
      <c r="T190" s="210"/>
      <c r="U190" s="210"/>
      <c r="V190" s="210"/>
      <c r="W190" s="210"/>
      <c r="X190" s="210"/>
      <c r="Y190" s="210"/>
      <c r="Z190" s="210"/>
      <c r="AA190" s="210"/>
      <c r="AB190" s="210"/>
      <c r="AC190" s="210"/>
      <c r="AD190" s="210"/>
      <c r="AE190" s="210"/>
      <c r="AF190" s="210"/>
      <c r="AG190" s="210"/>
      <c r="AH190" s="210"/>
      <c r="AI190" s="210"/>
      <c r="AJ190" s="210"/>
      <c r="AK190" s="210"/>
      <c r="AL190" s="210"/>
      <c r="AM190" s="210"/>
      <c r="AN190" s="210"/>
      <c r="AO190" s="210"/>
      <c r="AP190" s="210"/>
      <c r="AQ190" s="210"/>
      <c r="AR190" s="210"/>
      <c r="AS190" s="210"/>
      <c r="AT190" s="210"/>
      <c r="AU190" s="210"/>
      <c r="AV190" s="210"/>
      <c r="AW190" s="210"/>
      <c r="AX190" s="210"/>
      <c r="AY190" s="210"/>
      <c r="AZ190" s="210"/>
      <c r="BA190" s="210"/>
      <c r="BB190" s="210"/>
      <c r="BC190" s="210"/>
      <c r="BD190" s="210"/>
      <c r="BE190" s="210"/>
      <c r="BF190" s="210"/>
      <c r="BG190" s="210"/>
      <c r="BH190" s="210"/>
      <c r="BI190" s="210"/>
    </row>
    <row r="191" spans="1:61" x14ac:dyDescent="0.25">
      <c r="A191" s="4">
        <f>+M186+1</f>
        <v>10</v>
      </c>
      <c r="B191" s="3"/>
      <c r="C191" s="4">
        <f>A191+1</f>
        <v>11</v>
      </c>
      <c r="D191" s="3"/>
      <c r="E191" s="4">
        <f>+C191+1</f>
        <v>12</v>
      </c>
      <c r="F191" s="3"/>
      <c r="G191" s="4">
        <f>+E191+1</f>
        <v>13</v>
      </c>
      <c r="H191" s="6"/>
      <c r="I191" s="4">
        <f>G191+1</f>
        <v>14</v>
      </c>
      <c r="J191" s="3"/>
      <c r="K191" s="4">
        <f>+I191+1</f>
        <v>15</v>
      </c>
      <c r="L191" s="3"/>
      <c r="M191" s="4">
        <f>+K191+1</f>
        <v>16</v>
      </c>
      <c r="P191" s="210"/>
      <c r="Q191" s="210"/>
      <c r="R191" s="210"/>
      <c r="S191" s="210"/>
      <c r="T191" s="210"/>
      <c r="U191" s="210"/>
      <c r="V191" s="210"/>
      <c r="W191" s="210"/>
      <c r="X191" s="210"/>
      <c r="Y191" s="210"/>
      <c r="Z191" s="210"/>
      <c r="AA191" s="210"/>
      <c r="AB191" s="210"/>
      <c r="AC191" s="210"/>
      <c r="AD191" s="210"/>
      <c r="AE191" s="210"/>
      <c r="AF191" s="210"/>
      <c r="AG191" s="210"/>
      <c r="AH191" s="210"/>
      <c r="AI191" s="210"/>
      <c r="AJ191" s="210"/>
      <c r="AK191" s="210"/>
      <c r="AL191" s="210"/>
      <c r="AM191" s="210"/>
      <c r="AN191" s="210"/>
      <c r="AO191" s="210"/>
      <c r="AP191" s="210"/>
      <c r="AQ191" s="210"/>
      <c r="AR191" s="210"/>
      <c r="AS191" s="210"/>
      <c r="AT191" s="210"/>
      <c r="AU191" s="210"/>
      <c r="AV191" s="210"/>
      <c r="AW191" s="210"/>
      <c r="AX191" s="210"/>
      <c r="AY191" s="210"/>
      <c r="AZ191" s="210"/>
      <c r="BA191" s="210"/>
      <c r="BB191" s="210"/>
      <c r="BC191" s="210"/>
      <c r="BD191" s="210"/>
      <c r="BE191" s="210"/>
      <c r="BF191" s="210"/>
      <c r="BG191" s="210"/>
      <c r="BH191" s="210"/>
      <c r="BI191" s="210"/>
    </row>
    <row r="192" spans="1:61" x14ac:dyDescent="0.25">
      <c r="A192" s="7">
        <f>'37'!K$6</f>
        <v>0</v>
      </c>
      <c r="B192" s="27"/>
      <c r="C192" s="7">
        <f>'37'!K$14</f>
        <v>0</v>
      </c>
      <c r="D192" s="27"/>
      <c r="E192" s="7">
        <f>'37'!K$22</f>
        <v>0</v>
      </c>
      <c r="F192" s="8"/>
      <c r="G192" s="7">
        <f>'37'!K$30</f>
        <v>0</v>
      </c>
      <c r="H192" s="27"/>
      <c r="I192" s="7">
        <f>'37'!K$38</f>
        <v>0</v>
      </c>
      <c r="J192" s="3"/>
      <c r="K192" s="7">
        <f>'37'!$K$46</f>
        <v>0</v>
      </c>
      <c r="M192" s="7">
        <f>'37'!$K$54</f>
        <v>0</v>
      </c>
      <c r="N192" s="41" t="s">
        <v>63</v>
      </c>
      <c r="P192" s="210"/>
      <c r="Q192" s="210"/>
      <c r="R192" s="210"/>
      <c r="S192" s="210"/>
      <c r="T192" s="210"/>
      <c r="U192" s="210"/>
      <c r="V192" s="210"/>
      <c r="W192" s="210"/>
      <c r="X192" s="210"/>
      <c r="Y192" s="210"/>
      <c r="Z192" s="210"/>
      <c r="AA192" s="210"/>
      <c r="AB192" s="210"/>
      <c r="AC192" s="210"/>
      <c r="AD192" s="210"/>
      <c r="AE192" s="210"/>
      <c r="AF192" s="210"/>
      <c r="AG192" s="210"/>
      <c r="AH192" s="210"/>
      <c r="AI192" s="210"/>
      <c r="AJ192" s="210"/>
      <c r="AK192" s="210"/>
      <c r="AL192" s="210"/>
      <c r="AM192" s="210"/>
      <c r="AN192" s="210"/>
      <c r="AO192" s="210"/>
      <c r="AP192" s="210"/>
      <c r="AQ192" s="210"/>
      <c r="AR192" s="210"/>
      <c r="AS192" s="210"/>
      <c r="AT192" s="210"/>
      <c r="AU192" s="210"/>
      <c r="AV192" s="210"/>
      <c r="AW192" s="210"/>
      <c r="AX192" s="210"/>
      <c r="AY192" s="210"/>
      <c r="AZ192" s="210"/>
      <c r="BA192" s="210"/>
      <c r="BB192" s="210"/>
      <c r="BC192" s="210"/>
      <c r="BD192" s="210"/>
      <c r="BE192" s="210"/>
      <c r="BF192" s="210"/>
      <c r="BG192" s="210"/>
      <c r="BH192" s="210"/>
      <c r="BI192" s="210"/>
    </row>
    <row r="193" spans="1:61" x14ac:dyDescent="0.25">
      <c r="A193" s="4"/>
      <c r="B193" s="3"/>
      <c r="C193" s="4"/>
      <c r="D193" s="3"/>
      <c r="E193" s="4"/>
      <c r="F193" s="3"/>
      <c r="G193" s="5"/>
      <c r="H193" s="3"/>
      <c r="I193" s="5"/>
      <c r="J193" s="3"/>
      <c r="K193" s="20"/>
      <c r="L193" s="3"/>
      <c r="M193" s="20"/>
      <c r="P193" s="210"/>
      <c r="Q193" s="210"/>
      <c r="R193" s="210"/>
      <c r="S193" s="210"/>
      <c r="T193" s="210"/>
      <c r="U193" s="210"/>
      <c r="V193" s="210"/>
      <c r="W193" s="210"/>
      <c r="X193" s="210"/>
      <c r="Y193" s="210"/>
      <c r="Z193" s="210"/>
      <c r="AA193" s="210"/>
      <c r="AB193" s="210"/>
      <c r="AC193" s="210"/>
      <c r="AD193" s="210"/>
      <c r="AE193" s="210"/>
      <c r="AF193" s="210"/>
      <c r="AG193" s="210"/>
      <c r="AH193" s="210"/>
      <c r="AI193" s="210"/>
      <c r="AJ193" s="210"/>
      <c r="AK193" s="210"/>
      <c r="AL193" s="210"/>
      <c r="AM193" s="210"/>
      <c r="AN193" s="210"/>
      <c r="AO193" s="210"/>
      <c r="AP193" s="210"/>
      <c r="AQ193" s="210"/>
      <c r="AR193" s="210"/>
      <c r="AS193" s="210"/>
      <c r="AT193" s="210"/>
      <c r="AU193" s="210"/>
      <c r="AV193" s="210"/>
      <c r="AW193" s="210"/>
      <c r="AX193" s="210"/>
      <c r="AY193" s="210"/>
      <c r="AZ193" s="210"/>
      <c r="BA193" s="210"/>
      <c r="BB193" s="210"/>
      <c r="BC193" s="210"/>
      <c r="BD193" s="210"/>
      <c r="BE193" s="210"/>
      <c r="BF193" s="210"/>
      <c r="BG193" s="210"/>
      <c r="BH193" s="210"/>
      <c r="BI193" s="210"/>
    </row>
    <row r="194" spans="1:61" x14ac:dyDescent="0.25">
      <c r="A194" s="10"/>
      <c r="B194" s="9"/>
      <c r="C194" s="10"/>
      <c r="D194" s="9"/>
      <c r="E194" s="10"/>
      <c r="F194" s="9"/>
      <c r="G194" s="10"/>
      <c r="H194" s="9"/>
      <c r="I194" s="10"/>
      <c r="J194" s="3"/>
      <c r="K194" s="10"/>
      <c r="M194" s="10"/>
      <c r="N194" s="35"/>
      <c r="P194" s="210"/>
      <c r="Q194" s="210"/>
      <c r="R194" s="210"/>
      <c r="S194" s="210"/>
      <c r="T194" s="210"/>
      <c r="U194" s="210"/>
      <c r="V194" s="210"/>
      <c r="W194" s="210"/>
      <c r="X194" s="210"/>
      <c r="Y194" s="210"/>
      <c r="Z194" s="210"/>
      <c r="AA194" s="210"/>
      <c r="AB194" s="210"/>
      <c r="AC194" s="210"/>
      <c r="AD194" s="210"/>
      <c r="AE194" s="210"/>
      <c r="AF194" s="210"/>
      <c r="AG194" s="210"/>
      <c r="AH194" s="210"/>
      <c r="AI194" s="210"/>
      <c r="AJ194" s="210"/>
      <c r="AK194" s="210"/>
      <c r="AL194" s="210"/>
      <c r="AM194" s="210"/>
      <c r="AN194" s="210"/>
      <c r="AO194" s="210"/>
      <c r="AP194" s="210"/>
      <c r="AQ194" s="210"/>
      <c r="AR194" s="210"/>
      <c r="AS194" s="210"/>
      <c r="AT194" s="210"/>
      <c r="AU194" s="210"/>
      <c r="AV194" s="210"/>
      <c r="AW194" s="210"/>
      <c r="AX194" s="210"/>
      <c r="AY194" s="210"/>
      <c r="AZ194" s="210"/>
      <c r="BA194" s="210"/>
      <c r="BB194" s="210"/>
      <c r="BC194" s="210"/>
      <c r="BD194" s="210"/>
      <c r="BE194" s="210"/>
      <c r="BF194" s="210"/>
      <c r="BG194" s="210"/>
      <c r="BH194" s="210"/>
      <c r="BI194" s="210"/>
    </row>
    <row r="195" spans="1:61" x14ac:dyDescent="0.25">
      <c r="A195" s="11">
        <f>'37'!$C$13</f>
        <v>0</v>
      </c>
      <c r="B195" s="11"/>
      <c r="C195" s="11">
        <f>'37'!$C$21</f>
        <v>0</v>
      </c>
      <c r="D195" s="11"/>
      <c r="E195" s="11">
        <f>'37'!$C$29</f>
        <v>0</v>
      </c>
      <c r="F195" s="11"/>
      <c r="G195" s="11">
        <f>'37'!$C$37</f>
        <v>0</v>
      </c>
      <c r="H195" s="11"/>
      <c r="I195" s="11">
        <f>'37'!$C$45</f>
        <v>0</v>
      </c>
      <c r="J195" s="11"/>
      <c r="K195" s="11">
        <f>'37'!$C$53</f>
        <v>0</v>
      </c>
      <c r="L195" s="11"/>
      <c r="M195" s="11">
        <f>'37'!M$61</f>
        <v>0</v>
      </c>
      <c r="N195" s="35">
        <f>+A195+C195+E195+G195+I195+K195+M195</f>
        <v>0</v>
      </c>
      <c r="P195" s="210"/>
      <c r="Q195" s="210"/>
      <c r="R195" s="210"/>
      <c r="S195" s="210"/>
      <c r="T195" s="210"/>
      <c r="U195" s="210"/>
      <c r="V195" s="210"/>
      <c r="W195" s="210"/>
      <c r="X195" s="210"/>
      <c r="Y195" s="210"/>
      <c r="Z195" s="210"/>
      <c r="AA195" s="210"/>
      <c r="AB195" s="210"/>
      <c r="AC195" s="210"/>
      <c r="AD195" s="210"/>
      <c r="AE195" s="210"/>
      <c r="AF195" s="210"/>
      <c r="AG195" s="210"/>
      <c r="AH195" s="210"/>
      <c r="AI195" s="210"/>
      <c r="AJ195" s="210"/>
      <c r="AK195" s="210"/>
      <c r="AL195" s="210"/>
      <c r="AM195" s="210"/>
      <c r="AN195" s="210"/>
      <c r="AO195" s="210"/>
      <c r="AP195" s="210"/>
      <c r="AQ195" s="210"/>
      <c r="AR195" s="210"/>
      <c r="AS195" s="210"/>
      <c r="AT195" s="210"/>
      <c r="AU195" s="210"/>
      <c r="AV195" s="210"/>
      <c r="AW195" s="210"/>
      <c r="AX195" s="210"/>
      <c r="AY195" s="210"/>
      <c r="AZ195" s="210"/>
      <c r="BA195" s="210"/>
      <c r="BB195" s="210"/>
      <c r="BC195" s="210"/>
      <c r="BD195" s="210"/>
      <c r="BE195" s="210"/>
      <c r="BF195" s="210"/>
      <c r="BG195" s="210"/>
      <c r="BH195" s="210"/>
      <c r="BI195" s="210"/>
    </row>
    <row r="196" spans="1:61" x14ac:dyDescent="0.25">
      <c r="A196" s="4">
        <f>+M191+1</f>
        <v>17</v>
      </c>
      <c r="B196" s="3"/>
      <c r="C196" s="4">
        <f>A196+1</f>
        <v>18</v>
      </c>
      <c r="D196" s="3"/>
      <c r="E196" s="4">
        <f>+C196+1</f>
        <v>19</v>
      </c>
      <c r="F196" s="3"/>
      <c r="G196" s="4">
        <f>+E196+1</f>
        <v>20</v>
      </c>
      <c r="H196" s="6"/>
      <c r="I196" s="4">
        <f>G196+1</f>
        <v>21</v>
      </c>
      <c r="J196" s="3"/>
      <c r="K196" s="4">
        <f>+I196+1</f>
        <v>22</v>
      </c>
      <c r="L196" s="3"/>
      <c r="M196" s="4">
        <f>+K196+1</f>
        <v>23</v>
      </c>
      <c r="P196" s="210"/>
      <c r="Q196" s="210"/>
      <c r="R196" s="210"/>
      <c r="S196" s="210"/>
      <c r="T196" s="210"/>
      <c r="U196" s="210"/>
      <c r="V196" s="210"/>
      <c r="W196" s="210"/>
      <c r="X196" s="210"/>
      <c r="Y196" s="210"/>
      <c r="Z196" s="210"/>
      <c r="AA196" s="210"/>
      <c r="AB196" s="210"/>
      <c r="AC196" s="210"/>
      <c r="AD196" s="210"/>
      <c r="AE196" s="210"/>
      <c r="AF196" s="210"/>
      <c r="AG196" s="210"/>
      <c r="AH196" s="210"/>
      <c r="AI196" s="210"/>
      <c r="AJ196" s="210"/>
      <c r="AK196" s="210"/>
      <c r="AL196" s="210"/>
      <c r="AM196" s="210"/>
      <c r="AN196" s="210"/>
      <c r="AO196" s="210"/>
      <c r="AP196" s="210"/>
      <c r="AQ196" s="210"/>
      <c r="AR196" s="210"/>
      <c r="AS196" s="210"/>
      <c r="AT196" s="210"/>
      <c r="AU196" s="210"/>
      <c r="AV196" s="210"/>
      <c r="AW196" s="210"/>
      <c r="AX196" s="210"/>
      <c r="AY196" s="210"/>
      <c r="AZ196" s="210"/>
      <c r="BA196" s="210"/>
      <c r="BB196" s="210"/>
      <c r="BC196" s="210"/>
      <c r="BD196" s="210"/>
      <c r="BE196" s="210"/>
      <c r="BF196" s="210"/>
      <c r="BG196" s="210"/>
      <c r="BH196" s="210"/>
      <c r="BI196" s="210"/>
    </row>
    <row r="197" spans="1:61" x14ac:dyDescent="0.25">
      <c r="A197" s="7">
        <f>'38'!K$6</f>
        <v>0</v>
      </c>
      <c r="B197" s="27"/>
      <c r="C197" s="7">
        <f>'38'!K$14</f>
        <v>0</v>
      </c>
      <c r="D197" s="27"/>
      <c r="E197" s="7">
        <f>'38'!K$22</f>
        <v>0</v>
      </c>
      <c r="F197" s="8"/>
      <c r="G197" s="7">
        <f>'38'!K$30</f>
        <v>0</v>
      </c>
      <c r="H197" s="27"/>
      <c r="I197" s="7">
        <f>'38'!K$38</f>
        <v>0</v>
      </c>
      <c r="J197" s="3"/>
      <c r="K197" s="7">
        <f>'38'!$K$46</f>
        <v>0</v>
      </c>
      <c r="M197" s="7">
        <f>'38'!$K$54</f>
        <v>0</v>
      </c>
      <c r="N197" s="41" t="s">
        <v>65</v>
      </c>
      <c r="P197" s="210"/>
      <c r="Q197" s="210"/>
      <c r="R197" s="210"/>
      <c r="S197" s="210"/>
      <c r="T197" s="210"/>
      <c r="U197" s="210"/>
      <c r="V197" s="210"/>
      <c r="W197" s="210"/>
      <c r="X197" s="210"/>
      <c r="Y197" s="210"/>
      <c r="Z197" s="210"/>
      <c r="AA197" s="210"/>
      <c r="AB197" s="210"/>
      <c r="AC197" s="210"/>
      <c r="AD197" s="210"/>
      <c r="AE197" s="210"/>
      <c r="AF197" s="210"/>
      <c r="AG197" s="210"/>
      <c r="AH197" s="210"/>
      <c r="AI197" s="210"/>
      <c r="AJ197" s="210"/>
      <c r="AK197" s="210"/>
      <c r="AL197" s="210"/>
      <c r="AM197" s="210"/>
      <c r="AN197" s="210"/>
      <c r="AO197" s="210"/>
      <c r="AP197" s="210"/>
      <c r="AQ197" s="210"/>
      <c r="AR197" s="210"/>
      <c r="AS197" s="210"/>
      <c r="AT197" s="210"/>
      <c r="AU197" s="210"/>
      <c r="AV197" s="210"/>
      <c r="AW197" s="210"/>
      <c r="AX197" s="210"/>
      <c r="AY197" s="210"/>
      <c r="AZ197" s="210"/>
      <c r="BA197" s="210"/>
      <c r="BB197" s="210"/>
      <c r="BC197" s="210"/>
      <c r="BD197" s="210"/>
      <c r="BE197" s="210"/>
      <c r="BF197" s="210"/>
      <c r="BG197" s="210"/>
      <c r="BH197" s="210"/>
      <c r="BI197" s="210"/>
    </row>
    <row r="198" spans="1:61" x14ac:dyDescent="0.25">
      <c r="A198" s="4"/>
      <c r="B198" s="3"/>
      <c r="C198" s="4"/>
      <c r="D198" s="3"/>
      <c r="E198" s="4"/>
      <c r="F198" s="3"/>
      <c r="G198" s="5"/>
      <c r="H198" s="3"/>
      <c r="I198" s="5"/>
      <c r="J198" s="3"/>
      <c r="K198" s="20"/>
      <c r="L198" s="3"/>
      <c r="M198" s="20"/>
      <c r="P198" s="210"/>
      <c r="Q198" s="210"/>
      <c r="R198" s="210"/>
      <c r="S198" s="210"/>
      <c r="T198" s="210"/>
      <c r="U198" s="210"/>
      <c r="V198" s="210"/>
      <c r="W198" s="210"/>
      <c r="X198" s="210"/>
      <c r="Y198" s="210"/>
      <c r="Z198" s="210"/>
      <c r="AA198" s="210"/>
      <c r="AB198" s="210"/>
      <c r="AC198" s="210"/>
      <c r="AD198" s="210"/>
      <c r="AE198" s="210"/>
      <c r="AF198" s="210"/>
      <c r="AG198" s="210"/>
      <c r="AH198" s="210"/>
      <c r="AI198" s="210"/>
      <c r="AJ198" s="210"/>
      <c r="AK198" s="210"/>
      <c r="AL198" s="210"/>
      <c r="AM198" s="210"/>
      <c r="AN198" s="210"/>
      <c r="AO198" s="210"/>
      <c r="AP198" s="210"/>
      <c r="AQ198" s="210"/>
      <c r="AR198" s="210"/>
      <c r="AS198" s="210"/>
      <c r="AT198" s="210"/>
      <c r="AU198" s="210"/>
      <c r="AV198" s="210"/>
      <c r="AW198" s="210"/>
      <c r="AX198" s="210"/>
      <c r="AY198" s="210"/>
      <c r="AZ198" s="210"/>
      <c r="BA198" s="210"/>
      <c r="BB198" s="210"/>
      <c r="BC198" s="210"/>
      <c r="BD198" s="210"/>
      <c r="BE198" s="210"/>
      <c r="BF198" s="210"/>
      <c r="BG198" s="210"/>
      <c r="BH198" s="210"/>
      <c r="BI198" s="210"/>
    </row>
    <row r="199" spans="1:61" x14ac:dyDescent="0.25">
      <c r="A199" s="10"/>
      <c r="B199" s="9"/>
      <c r="C199" s="10"/>
      <c r="D199" s="9"/>
      <c r="E199" s="10"/>
      <c r="F199" s="9"/>
      <c r="G199" s="10"/>
      <c r="H199" s="9"/>
      <c r="I199" s="10"/>
      <c r="J199" s="3"/>
      <c r="K199" s="10"/>
      <c r="M199" s="10"/>
      <c r="N199" s="35"/>
      <c r="P199" s="210"/>
      <c r="Q199" s="210"/>
      <c r="R199" s="210"/>
      <c r="S199" s="210"/>
      <c r="T199" s="210"/>
      <c r="U199" s="210"/>
      <c r="V199" s="210"/>
      <c r="W199" s="210"/>
      <c r="X199" s="210"/>
      <c r="Y199" s="210"/>
      <c r="Z199" s="210"/>
      <c r="AA199" s="210"/>
      <c r="AB199" s="210"/>
      <c r="AC199" s="210"/>
      <c r="AD199" s="210"/>
      <c r="AE199" s="210"/>
      <c r="AF199" s="210"/>
      <c r="AG199" s="210"/>
      <c r="AH199" s="210"/>
      <c r="AI199" s="210"/>
      <c r="AJ199" s="210"/>
      <c r="AK199" s="210"/>
      <c r="AL199" s="210"/>
      <c r="AM199" s="210"/>
      <c r="AN199" s="210"/>
      <c r="AO199" s="210"/>
      <c r="AP199" s="210"/>
      <c r="AQ199" s="210"/>
      <c r="AR199" s="210"/>
      <c r="AS199" s="210"/>
      <c r="AT199" s="210"/>
      <c r="AU199" s="210"/>
      <c r="AV199" s="210"/>
      <c r="AW199" s="210"/>
      <c r="AX199" s="210"/>
      <c r="AY199" s="210"/>
      <c r="AZ199" s="210"/>
      <c r="BA199" s="210"/>
      <c r="BB199" s="210"/>
      <c r="BC199" s="210"/>
      <c r="BD199" s="210"/>
      <c r="BE199" s="210"/>
      <c r="BF199" s="210"/>
      <c r="BG199" s="210"/>
      <c r="BH199" s="210"/>
      <c r="BI199" s="210"/>
    </row>
    <row r="200" spans="1:61" x14ac:dyDescent="0.25">
      <c r="A200" s="11">
        <f>'38'!$C$13</f>
        <v>0</v>
      </c>
      <c r="B200" s="11"/>
      <c r="C200" s="11">
        <f>'38'!$C$21</f>
        <v>0</v>
      </c>
      <c r="D200" s="11"/>
      <c r="E200" s="11">
        <f>'38'!$C$29</f>
        <v>0</v>
      </c>
      <c r="F200" s="11"/>
      <c r="G200" s="11">
        <f>'38'!$C$37</f>
        <v>0</v>
      </c>
      <c r="H200" s="11"/>
      <c r="I200" s="11">
        <f>'38'!$C$45</f>
        <v>0</v>
      </c>
      <c r="J200" s="11"/>
      <c r="K200" s="11">
        <f>'38'!$C$53</f>
        <v>0</v>
      </c>
      <c r="L200" s="11"/>
      <c r="M200" s="11">
        <f>'38'!M$61</f>
        <v>0</v>
      </c>
      <c r="N200" s="35">
        <f>+A200+C200+E200+G200+I200+K200+M200</f>
        <v>0</v>
      </c>
      <c r="P200" s="210"/>
      <c r="Q200" s="210"/>
      <c r="R200" s="210"/>
      <c r="S200" s="210"/>
      <c r="T200" s="210"/>
      <c r="U200" s="210"/>
      <c r="V200" s="210"/>
      <c r="W200" s="210"/>
      <c r="X200" s="210"/>
      <c r="Y200" s="210"/>
      <c r="Z200" s="210"/>
      <c r="AA200" s="210"/>
      <c r="AB200" s="210"/>
      <c r="AC200" s="210"/>
      <c r="AD200" s="210"/>
      <c r="AE200" s="210"/>
      <c r="AF200" s="210"/>
      <c r="AG200" s="210"/>
      <c r="AH200" s="210"/>
      <c r="AI200" s="210"/>
      <c r="AJ200" s="210"/>
      <c r="AK200" s="210"/>
      <c r="AL200" s="210"/>
      <c r="AM200" s="210"/>
      <c r="AN200" s="210"/>
      <c r="AO200" s="210"/>
      <c r="AP200" s="210"/>
      <c r="AQ200" s="210"/>
      <c r="AR200" s="210"/>
      <c r="AS200" s="210"/>
      <c r="AT200" s="210"/>
      <c r="AU200" s="210"/>
      <c r="AV200" s="210"/>
      <c r="AW200" s="210"/>
      <c r="AX200" s="210"/>
      <c r="AY200" s="210"/>
      <c r="AZ200" s="210"/>
      <c r="BA200" s="210"/>
      <c r="BB200" s="210"/>
      <c r="BC200" s="210"/>
      <c r="BD200" s="210"/>
      <c r="BE200" s="210"/>
      <c r="BF200" s="210"/>
      <c r="BG200" s="210"/>
      <c r="BH200" s="210"/>
      <c r="BI200" s="210"/>
    </row>
    <row r="201" spans="1:61" x14ac:dyDescent="0.25">
      <c r="A201" s="4">
        <f>M196+1</f>
        <v>24</v>
      </c>
      <c r="B201" s="3"/>
      <c r="C201" s="4">
        <f>A201+1</f>
        <v>25</v>
      </c>
      <c r="D201" s="3"/>
      <c r="E201" s="4">
        <f>+C201+1</f>
        <v>26</v>
      </c>
      <c r="F201" s="3"/>
      <c r="G201" s="4">
        <f>+E201+1</f>
        <v>27</v>
      </c>
      <c r="H201" s="6"/>
      <c r="I201" s="4">
        <f>G201+1</f>
        <v>28</v>
      </c>
      <c r="J201" s="3"/>
      <c r="K201" s="4">
        <f>+I201+1</f>
        <v>29</v>
      </c>
      <c r="L201" s="3"/>
      <c r="M201" s="4">
        <f>K201+1</f>
        <v>30</v>
      </c>
      <c r="P201" s="210"/>
      <c r="Q201" s="210"/>
      <c r="R201" s="210"/>
      <c r="S201" s="210"/>
      <c r="T201" s="210"/>
      <c r="U201" s="210"/>
      <c r="V201" s="210"/>
      <c r="W201" s="210"/>
      <c r="X201" s="210"/>
      <c r="Y201" s="210"/>
      <c r="Z201" s="210"/>
      <c r="AA201" s="210"/>
      <c r="AB201" s="210"/>
      <c r="AC201" s="210"/>
      <c r="AD201" s="210"/>
      <c r="AE201" s="210"/>
      <c r="AF201" s="210"/>
      <c r="AG201" s="210"/>
      <c r="AH201" s="210"/>
      <c r="AI201" s="210"/>
      <c r="AJ201" s="210"/>
      <c r="AK201" s="210"/>
      <c r="AL201" s="210"/>
      <c r="AM201" s="210"/>
      <c r="AN201" s="210"/>
      <c r="AO201" s="210"/>
      <c r="AP201" s="210"/>
      <c r="AQ201" s="210"/>
      <c r="AR201" s="210"/>
      <c r="AS201" s="210"/>
      <c r="AT201" s="210"/>
      <c r="AU201" s="210"/>
      <c r="AV201" s="210"/>
      <c r="AW201" s="210"/>
      <c r="AX201" s="210"/>
      <c r="AY201" s="210"/>
      <c r="AZ201" s="210"/>
      <c r="BA201" s="210"/>
      <c r="BB201" s="210"/>
      <c r="BC201" s="210"/>
      <c r="BD201" s="210"/>
      <c r="BE201" s="210"/>
      <c r="BF201" s="210"/>
      <c r="BG201" s="210"/>
      <c r="BH201" s="210"/>
      <c r="BI201" s="210"/>
    </row>
    <row r="202" spans="1:61" x14ac:dyDescent="0.25">
      <c r="A202" s="7">
        <f>'39'!K$6</f>
        <v>0</v>
      </c>
      <c r="B202" s="27"/>
      <c r="C202" s="7">
        <f>'39'!K$14</f>
        <v>0</v>
      </c>
      <c r="D202" s="27"/>
      <c r="E202" s="7">
        <f>'39'!K$22</f>
        <v>0</v>
      </c>
      <c r="F202" s="8"/>
      <c r="G202" s="7">
        <f>'39'!K$30</f>
        <v>0</v>
      </c>
      <c r="H202" s="27"/>
      <c r="I202" s="7">
        <f>'39'!K$38</f>
        <v>0</v>
      </c>
      <c r="J202" s="3"/>
      <c r="K202" s="7">
        <f>'39'!$K$46</f>
        <v>0</v>
      </c>
      <c r="M202" s="7">
        <f>'39'!$K$54</f>
        <v>0</v>
      </c>
      <c r="N202" s="41" t="s">
        <v>66</v>
      </c>
      <c r="P202" s="210"/>
      <c r="Q202" s="210"/>
      <c r="R202" s="210"/>
      <c r="S202" s="210"/>
      <c r="T202" s="210"/>
      <c r="U202" s="210"/>
      <c r="V202" s="210"/>
      <c r="W202" s="210"/>
      <c r="X202" s="210"/>
      <c r="Y202" s="210"/>
      <c r="Z202" s="210"/>
      <c r="AA202" s="210"/>
      <c r="AB202" s="210"/>
      <c r="AC202" s="210"/>
      <c r="AD202" s="210"/>
      <c r="AE202" s="210"/>
      <c r="AF202" s="210"/>
      <c r="AG202" s="210"/>
      <c r="AH202" s="210"/>
      <c r="AI202" s="210"/>
      <c r="AJ202" s="210"/>
      <c r="AK202" s="210"/>
      <c r="AL202" s="210"/>
      <c r="AM202" s="210"/>
      <c r="AN202" s="210"/>
      <c r="AO202" s="210"/>
      <c r="AP202" s="210"/>
      <c r="AQ202" s="210"/>
      <c r="AR202" s="210"/>
      <c r="AS202" s="210"/>
      <c r="AT202" s="210"/>
      <c r="AU202" s="210"/>
      <c r="AV202" s="210"/>
      <c r="AW202" s="210"/>
      <c r="AX202" s="210"/>
      <c r="AY202" s="210"/>
      <c r="AZ202" s="210"/>
      <c r="BA202" s="210"/>
      <c r="BB202" s="210"/>
      <c r="BC202" s="210"/>
      <c r="BD202" s="210"/>
      <c r="BE202" s="210"/>
      <c r="BF202" s="210"/>
      <c r="BG202" s="210"/>
      <c r="BH202" s="210"/>
      <c r="BI202" s="210"/>
    </row>
    <row r="203" spans="1:61" x14ac:dyDescent="0.25">
      <c r="A203" s="4"/>
      <c r="B203" s="3"/>
      <c r="C203" s="4"/>
      <c r="D203" s="3"/>
      <c r="E203" s="4"/>
      <c r="F203" s="3"/>
      <c r="G203" s="5"/>
      <c r="H203" s="3"/>
      <c r="I203" s="5"/>
      <c r="J203" s="3"/>
      <c r="K203" s="20"/>
      <c r="L203" s="3"/>
      <c r="M203" s="20"/>
      <c r="P203" s="210"/>
      <c r="Q203" s="210"/>
      <c r="R203" s="210"/>
      <c r="S203" s="210"/>
      <c r="T203" s="210"/>
      <c r="U203" s="210"/>
      <c r="V203" s="210"/>
      <c r="W203" s="210"/>
      <c r="X203" s="210"/>
      <c r="Y203" s="210"/>
      <c r="Z203" s="210"/>
      <c r="AA203" s="210"/>
      <c r="AB203" s="210"/>
      <c r="AC203" s="210"/>
      <c r="AD203" s="210"/>
      <c r="AE203" s="210"/>
      <c r="AF203" s="210"/>
      <c r="AG203" s="210"/>
      <c r="AH203" s="210"/>
      <c r="AI203" s="210"/>
      <c r="AJ203" s="210"/>
      <c r="AK203" s="210"/>
      <c r="AL203" s="210"/>
      <c r="AM203" s="210"/>
      <c r="AN203" s="210"/>
      <c r="AO203" s="210"/>
      <c r="AP203" s="210"/>
      <c r="AQ203" s="210"/>
      <c r="AR203" s="210"/>
      <c r="AS203" s="210"/>
      <c r="AT203" s="210"/>
      <c r="AU203" s="210"/>
      <c r="AV203" s="210"/>
      <c r="AW203" s="210"/>
      <c r="AX203" s="210"/>
      <c r="AY203" s="210"/>
      <c r="AZ203" s="210"/>
      <c r="BA203" s="210"/>
      <c r="BB203" s="210"/>
      <c r="BC203" s="210"/>
      <c r="BD203" s="210"/>
      <c r="BE203" s="210"/>
      <c r="BF203" s="210"/>
      <c r="BG203" s="210"/>
      <c r="BH203" s="210"/>
      <c r="BI203" s="210"/>
    </row>
    <row r="204" spans="1:61" x14ac:dyDescent="0.25">
      <c r="A204" s="10"/>
      <c r="B204" s="9"/>
      <c r="C204" s="10"/>
      <c r="D204" s="9"/>
      <c r="E204" s="10"/>
      <c r="F204" s="9"/>
      <c r="G204" s="10"/>
      <c r="H204" s="9"/>
      <c r="I204" s="10"/>
      <c r="J204" s="3"/>
      <c r="K204" s="10"/>
      <c r="M204" s="10"/>
      <c r="N204" s="35"/>
      <c r="P204" s="210"/>
      <c r="Q204" s="210"/>
      <c r="R204" s="210"/>
      <c r="S204" s="210"/>
      <c r="T204" s="210"/>
      <c r="U204" s="210"/>
      <c r="V204" s="210"/>
      <c r="W204" s="210"/>
      <c r="X204" s="210"/>
      <c r="Y204" s="210"/>
      <c r="Z204" s="210"/>
      <c r="AA204" s="210"/>
      <c r="AB204" s="210"/>
      <c r="AC204" s="210"/>
      <c r="AD204" s="210"/>
      <c r="AE204" s="210"/>
      <c r="AF204" s="210"/>
      <c r="AG204" s="210"/>
      <c r="AH204" s="210"/>
      <c r="AI204" s="210"/>
      <c r="AJ204" s="210"/>
      <c r="AK204" s="210"/>
      <c r="AL204" s="210"/>
      <c r="AM204" s="210"/>
      <c r="AN204" s="210"/>
      <c r="AO204" s="210"/>
      <c r="AP204" s="210"/>
      <c r="AQ204" s="210"/>
      <c r="AR204" s="210"/>
      <c r="AS204" s="210"/>
      <c r="AT204" s="210"/>
      <c r="AU204" s="210"/>
      <c r="AV204" s="210"/>
      <c r="AW204" s="210"/>
      <c r="AX204" s="210"/>
      <c r="AY204" s="210"/>
      <c r="AZ204" s="210"/>
      <c r="BA204" s="210"/>
      <c r="BB204" s="210"/>
      <c r="BC204" s="210"/>
      <c r="BD204" s="210"/>
      <c r="BE204" s="210"/>
      <c r="BF204" s="210"/>
      <c r="BG204" s="210"/>
      <c r="BH204" s="210"/>
      <c r="BI204" s="210"/>
    </row>
    <row r="205" spans="1:61" x14ac:dyDescent="0.25">
      <c r="A205" s="11">
        <f>'39'!$C$13</f>
        <v>0</v>
      </c>
      <c r="B205" s="11"/>
      <c r="C205" s="11">
        <f>'39'!$C$21</f>
        <v>0</v>
      </c>
      <c r="D205" s="11"/>
      <c r="E205" s="11">
        <f>'39'!$C$29</f>
        <v>0</v>
      </c>
      <c r="F205" s="11"/>
      <c r="G205" s="11">
        <f>'39'!$C$37</f>
        <v>0</v>
      </c>
      <c r="H205" s="11"/>
      <c r="I205" s="11">
        <f>'39'!$C$45</f>
        <v>0</v>
      </c>
      <c r="J205" s="11"/>
      <c r="K205" s="11">
        <f>'39'!$C$53</f>
        <v>0</v>
      </c>
      <c r="L205" s="11"/>
      <c r="M205" s="11">
        <f>'39'!M$61</f>
        <v>0</v>
      </c>
      <c r="N205" s="35">
        <f>+A205+C205+E205+G205+I205+K205+M205</f>
        <v>0</v>
      </c>
      <c r="P205" s="210"/>
      <c r="Q205" s="210"/>
      <c r="R205" s="210"/>
      <c r="S205" s="210"/>
      <c r="T205" s="210"/>
      <c r="U205" s="210"/>
      <c r="V205" s="210"/>
      <c r="W205" s="210"/>
      <c r="X205" s="210"/>
      <c r="Y205" s="210"/>
      <c r="Z205" s="210"/>
      <c r="AA205" s="210"/>
      <c r="AB205" s="210"/>
      <c r="AC205" s="210"/>
      <c r="AD205" s="210"/>
      <c r="AE205" s="210"/>
      <c r="AF205" s="210"/>
      <c r="AG205" s="210"/>
      <c r="AH205" s="210"/>
      <c r="AI205" s="210"/>
      <c r="AJ205" s="210"/>
      <c r="AK205" s="210"/>
      <c r="AL205" s="210"/>
      <c r="AM205" s="210"/>
      <c r="AN205" s="210"/>
      <c r="AO205" s="210"/>
      <c r="AP205" s="210"/>
      <c r="AQ205" s="210"/>
      <c r="AR205" s="210"/>
      <c r="AS205" s="210"/>
      <c r="AT205" s="210"/>
      <c r="AU205" s="210"/>
      <c r="AV205" s="210"/>
      <c r="AW205" s="210"/>
      <c r="AX205" s="210"/>
      <c r="AY205" s="210"/>
      <c r="AZ205" s="210"/>
      <c r="BA205" s="210"/>
      <c r="BB205" s="210"/>
      <c r="BC205" s="210"/>
      <c r="BD205" s="210"/>
      <c r="BE205" s="210"/>
      <c r="BF205" s="210"/>
      <c r="BG205" s="210"/>
      <c r="BH205" s="210"/>
      <c r="BI205" s="210"/>
    </row>
    <row r="206" spans="1:61" x14ac:dyDescent="0.25">
      <c r="A206" s="542" t="s">
        <v>70</v>
      </c>
      <c r="B206" s="543"/>
      <c r="C206" s="543"/>
      <c r="D206" s="543"/>
      <c r="E206" s="543"/>
      <c r="F206" s="543"/>
      <c r="G206" s="543"/>
      <c r="H206" s="543"/>
      <c r="I206" s="543"/>
      <c r="J206" s="543"/>
      <c r="K206" s="543"/>
      <c r="L206" s="543"/>
      <c r="M206" s="543"/>
      <c r="N206" s="51">
        <f>SUM(A211:M211,A216:M216,A221:M221,A226:M226,A232:E232)</f>
        <v>0</v>
      </c>
      <c r="O206" s="50"/>
      <c r="P206" s="210"/>
      <c r="Q206" s="210"/>
      <c r="R206" s="210"/>
      <c r="S206" s="210"/>
      <c r="T206" s="210"/>
      <c r="U206" s="210"/>
      <c r="V206" s="210"/>
      <c r="W206" s="210"/>
      <c r="X206" s="210"/>
      <c r="Y206" s="210"/>
      <c r="Z206" s="210"/>
      <c r="AA206" s="210"/>
      <c r="AB206" s="210"/>
      <c r="AC206" s="210"/>
      <c r="AD206" s="210"/>
      <c r="AE206" s="210"/>
      <c r="AF206" s="210"/>
      <c r="AG206" s="210"/>
      <c r="AH206" s="210"/>
      <c r="AI206" s="210"/>
      <c r="AJ206" s="210"/>
      <c r="AK206" s="210"/>
      <c r="AL206" s="210"/>
      <c r="AM206" s="210"/>
      <c r="AN206" s="210"/>
      <c r="AO206" s="210"/>
      <c r="AP206" s="210"/>
      <c r="AQ206" s="210"/>
      <c r="AR206" s="210"/>
      <c r="AS206" s="210"/>
      <c r="AT206" s="210"/>
      <c r="AU206" s="210"/>
      <c r="AV206" s="210"/>
      <c r="AW206" s="210"/>
      <c r="AX206" s="210"/>
      <c r="AY206" s="210"/>
      <c r="AZ206" s="210"/>
      <c r="BA206" s="210"/>
      <c r="BB206" s="210"/>
      <c r="BC206" s="210"/>
      <c r="BD206" s="210"/>
      <c r="BE206" s="210"/>
      <c r="BF206" s="210"/>
      <c r="BG206" s="210"/>
      <c r="BH206" s="210"/>
      <c r="BI206" s="210"/>
    </row>
    <row r="207" spans="1:61" x14ac:dyDescent="0.25">
      <c r="A207" s="4">
        <v>1</v>
      </c>
      <c r="B207" s="3"/>
      <c r="C207" s="4">
        <f>A207+1</f>
        <v>2</v>
      </c>
      <c r="D207" s="3"/>
      <c r="E207" s="4">
        <f>+C207+1</f>
        <v>3</v>
      </c>
      <c r="F207" s="3"/>
      <c r="G207" s="4">
        <f>+E207+1</f>
        <v>4</v>
      </c>
      <c r="H207" s="6"/>
      <c r="I207" s="4">
        <f>G207+1</f>
        <v>5</v>
      </c>
      <c r="J207" s="3"/>
      <c r="K207" s="4">
        <f>I207+1</f>
        <v>6</v>
      </c>
      <c r="L207" s="4">
        <f t="shared" ref="L207:M207" si="8">J207+1</f>
        <v>1</v>
      </c>
      <c r="M207" s="4">
        <f t="shared" si="8"/>
        <v>7</v>
      </c>
      <c r="P207" s="210"/>
      <c r="Q207" s="210"/>
      <c r="R207" s="210"/>
      <c r="S207" s="210"/>
      <c r="T207" s="210"/>
      <c r="U207" s="210"/>
      <c r="V207" s="210"/>
      <c r="W207" s="210"/>
      <c r="X207" s="210"/>
      <c r="Y207" s="210"/>
      <c r="Z207" s="210"/>
      <c r="AA207" s="210"/>
      <c r="AB207" s="210"/>
      <c r="AC207" s="210"/>
      <c r="AD207" s="210"/>
      <c r="AE207" s="210"/>
      <c r="AF207" s="210"/>
      <c r="AG207" s="210"/>
      <c r="AH207" s="210"/>
      <c r="AI207" s="210"/>
      <c r="AJ207" s="210"/>
      <c r="AK207" s="210"/>
      <c r="AL207" s="210"/>
      <c r="AM207" s="210"/>
      <c r="AN207" s="210"/>
      <c r="AO207" s="210"/>
      <c r="AP207" s="210"/>
      <c r="AQ207" s="210"/>
      <c r="AR207" s="210"/>
      <c r="AS207" s="210"/>
      <c r="AT207" s="210"/>
      <c r="AU207" s="210"/>
      <c r="AV207" s="210"/>
      <c r="AW207" s="210"/>
      <c r="AX207" s="210"/>
      <c r="AY207" s="210"/>
      <c r="AZ207" s="210"/>
      <c r="BA207" s="210"/>
      <c r="BB207" s="210"/>
      <c r="BC207" s="210"/>
      <c r="BD207" s="210"/>
      <c r="BE207" s="210"/>
      <c r="BF207" s="210"/>
      <c r="BG207" s="210"/>
      <c r="BH207" s="210"/>
      <c r="BI207" s="210"/>
    </row>
    <row r="208" spans="1:61" x14ac:dyDescent="0.25">
      <c r="A208" s="7">
        <f>'40'!K$6</f>
        <v>0</v>
      </c>
      <c r="B208" s="27"/>
      <c r="C208" s="7">
        <f>'40'!K$14</f>
        <v>0</v>
      </c>
      <c r="D208" s="27"/>
      <c r="E208" s="7">
        <f>'40'!K$22</f>
        <v>0</v>
      </c>
      <c r="F208" s="8"/>
      <c r="G208" s="7">
        <f>'40'!K$30</f>
        <v>0</v>
      </c>
      <c r="H208" s="27"/>
      <c r="I208" s="7">
        <f>'40'!K$38</f>
        <v>0</v>
      </c>
      <c r="J208" s="3"/>
      <c r="K208" s="7">
        <f>'40'!$K$46</f>
        <v>0</v>
      </c>
      <c r="M208" s="7">
        <f>'40'!$K$54</f>
        <v>0</v>
      </c>
      <c r="N208" s="41" t="s">
        <v>67</v>
      </c>
      <c r="P208" s="210"/>
      <c r="Q208" s="210"/>
      <c r="R208" s="210"/>
      <c r="S208" s="210"/>
      <c r="T208" s="210"/>
      <c r="U208" s="210"/>
      <c r="V208" s="210"/>
      <c r="W208" s="210"/>
      <c r="X208" s="210"/>
      <c r="Y208" s="210"/>
      <c r="Z208" s="210"/>
      <c r="AA208" s="210"/>
      <c r="AB208" s="210"/>
      <c r="AC208" s="210"/>
      <c r="AD208" s="210"/>
      <c r="AE208" s="210"/>
      <c r="AF208" s="210"/>
      <c r="AG208" s="210"/>
      <c r="AH208" s="210"/>
      <c r="AI208" s="210"/>
      <c r="AJ208" s="210"/>
      <c r="AK208" s="210"/>
      <c r="AL208" s="210"/>
      <c r="AM208" s="210"/>
      <c r="AN208" s="210"/>
      <c r="AO208" s="210"/>
      <c r="AP208" s="210"/>
      <c r="AQ208" s="210"/>
      <c r="AR208" s="210"/>
      <c r="AS208" s="210"/>
      <c r="AT208" s="210"/>
      <c r="AU208" s="210"/>
      <c r="AV208" s="210"/>
      <c r="AW208" s="210"/>
      <c r="AX208" s="210"/>
      <c r="AY208" s="210"/>
      <c r="AZ208" s="210"/>
      <c r="BA208" s="210"/>
      <c r="BB208" s="210"/>
      <c r="BC208" s="210"/>
      <c r="BD208" s="210"/>
      <c r="BE208" s="210"/>
      <c r="BF208" s="210"/>
      <c r="BG208" s="210"/>
      <c r="BH208" s="210"/>
      <c r="BI208" s="210"/>
    </row>
    <row r="209" spans="1:61" x14ac:dyDescent="0.25">
      <c r="A209" s="4"/>
      <c r="B209" s="3"/>
      <c r="C209" s="4"/>
      <c r="D209" s="3"/>
      <c r="E209" s="4"/>
      <c r="F209" s="3"/>
      <c r="G209" s="5"/>
      <c r="H209" s="3"/>
      <c r="I209" s="5"/>
      <c r="J209" s="3"/>
      <c r="K209" s="20"/>
      <c r="L209" s="3"/>
      <c r="M209" s="20"/>
      <c r="P209" s="210"/>
      <c r="Q209" s="210"/>
      <c r="R209" s="210"/>
      <c r="S209" s="210"/>
      <c r="T209" s="210"/>
      <c r="U209" s="210"/>
      <c r="V209" s="210"/>
      <c r="W209" s="210"/>
      <c r="X209" s="210"/>
      <c r="Y209" s="210"/>
      <c r="Z209" s="210"/>
      <c r="AA209" s="210"/>
      <c r="AB209" s="210"/>
      <c r="AC209" s="210"/>
      <c r="AD209" s="210"/>
      <c r="AE209" s="210"/>
      <c r="AF209" s="210"/>
      <c r="AG209" s="210"/>
      <c r="AH209" s="210"/>
      <c r="AI209" s="210"/>
      <c r="AJ209" s="210"/>
      <c r="AK209" s="210"/>
      <c r="AL209" s="210"/>
      <c r="AM209" s="210"/>
      <c r="AN209" s="210"/>
      <c r="AO209" s="210"/>
      <c r="AP209" s="210"/>
      <c r="AQ209" s="210"/>
      <c r="AR209" s="210"/>
      <c r="AS209" s="210"/>
      <c r="AT209" s="210"/>
      <c r="AU209" s="210"/>
      <c r="AV209" s="210"/>
      <c r="AW209" s="210"/>
      <c r="AX209" s="210"/>
      <c r="AY209" s="210"/>
      <c r="AZ209" s="210"/>
      <c r="BA209" s="210"/>
      <c r="BB209" s="210"/>
      <c r="BC209" s="210"/>
      <c r="BD209" s="210"/>
      <c r="BE209" s="210"/>
      <c r="BF209" s="210"/>
      <c r="BG209" s="210"/>
      <c r="BH209" s="210"/>
      <c r="BI209" s="210"/>
    </row>
    <row r="210" spans="1:61" x14ac:dyDescent="0.25">
      <c r="A210" s="10"/>
      <c r="B210" s="9"/>
      <c r="C210" s="10"/>
      <c r="D210" s="9"/>
      <c r="E210" s="10"/>
      <c r="F210" s="9"/>
      <c r="G210" s="10"/>
      <c r="H210" s="9"/>
      <c r="I210" s="10"/>
      <c r="J210" s="3"/>
      <c r="K210" s="10"/>
      <c r="M210" s="10"/>
      <c r="N210" s="35"/>
      <c r="P210" s="210"/>
      <c r="Q210" s="210"/>
      <c r="R210" s="210"/>
      <c r="S210" s="210"/>
      <c r="T210" s="210"/>
      <c r="U210" s="210"/>
      <c r="V210" s="210"/>
      <c r="W210" s="210"/>
      <c r="X210" s="210"/>
      <c r="Y210" s="210"/>
      <c r="Z210" s="210"/>
      <c r="AA210" s="210"/>
      <c r="AB210" s="210"/>
      <c r="AC210" s="210"/>
      <c r="AD210" s="210"/>
      <c r="AE210" s="210"/>
      <c r="AF210" s="210"/>
      <c r="AG210" s="210"/>
      <c r="AH210" s="210"/>
      <c r="AI210" s="210"/>
      <c r="AJ210" s="210"/>
      <c r="AK210" s="210"/>
      <c r="AL210" s="210"/>
      <c r="AM210" s="210"/>
      <c r="AN210" s="210"/>
      <c r="AO210" s="210"/>
      <c r="AP210" s="210"/>
      <c r="AQ210" s="210"/>
      <c r="AR210" s="210"/>
      <c r="AS210" s="210"/>
      <c r="AT210" s="210"/>
      <c r="AU210" s="210"/>
      <c r="AV210" s="210"/>
      <c r="AW210" s="210"/>
      <c r="AX210" s="210"/>
      <c r="AY210" s="210"/>
      <c r="AZ210" s="210"/>
      <c r="BA210" s="210"/>
      <c r="BB210" s="210"/>
      <c r="BC210" s="210"/>
      <c r="BD210" s="210"/>
      <c r="BE210" s="210"/>
      <c r="BF210" s="210"/>
      <c r="BG210" s="210"/>
      <c r="BH210" s="210"/>
      <c r="BI210" s="210"/>
    </row>
    <row r="211" spans="1:61" x14ac:dyDescent="0.25">
      <c r="A211" s="11">
        <f>'40'!$C$13</f>
        <v>0</v>
      </c>
      <c r="B211" s="11"/>
      <c r="C211" s="11">
        <f>'40'!$C$21</f>
        <v>0</v>
      </c>
      <c r="D211" s="11"/>
      <c r="E211" s="11">
        <f>'40'!$C$29</f>
        <v>0</v>
      </c>
      <c r="F211" s="11"/>
      <c r="G211" s="11">
        <f>'40'!$C$37</f>
        <v>0</v>
      </c>
      <c r="H211" s="11"/>
      <c r="I211" s="11">
        <f>'40'!$C$45</f>
        <v>0</v>
      </c>
      <c r="J211" s="11"/>
      <c r="K211" s="11">
        <f>'40'!$C$53</f>
        <v>0</v>
      </c>
      <c r="L211" s="11"/>
      <c r="M211" s="11">
        <f>'40'!M$61</f>
        <v>0</v>
      </c>
      <c r="N211" s="35">
        <f>+A211+C211+E211+G211+I211+K211+M211</f>
        <v>0</v>
      </c>
      <c r="P211" s="210"/>
      <c r="Q211" s="210"/>
      <c r="R211" s="210"/>
      <c r="S211" s="210"/>
      <c r="T211" s="210"/>
      <c r="U211" s="210"/>
      <c r="V211" s="210"/>
      <c r="W211" s="210"/>
      <c r="X211" s="210"/>
      <c r="Y211" s="210"/>
      <c r="Z211" s="210"/>
      <c r="AA211" s="210"/>
      <c r="AB211" s="210"/>
      <c r="AC211" s="210"/>
      <c r="AD211" s="210"/>
      <c r="AE211" s="210"/>
      <c r="AF211" s="210"/>
      <c r="AG211" s="210"/>
      <c r="AH211" s="210"/>
      <c r="AI211" s="210"/>
      <c r="AJ211" s="210"/>
      <c r="AK211" s="210"/>
      <c r="AL211" s="210"/>
      <c r="AM211" s="210"/>
      <c r="AN211" s="210"/>
      <c r="AO211" s="210"/>
      <c r="AP211" s="210"/>
      <c r="AQ211" s="210"/>
      <c r="AR211" s="210"/>
      <c r="AS211" s="210"/>
      <c r="AT211" s="210"/>
      <c r="AU211" s="210"/>
      <c r="AV211" s="210"/>
      <c r="AW211" s="210"/>
      <c r="AX211" s="210"/>
      <c r="AY211" s="210"/>
      <c r="AZ211" s="210"/>
      <c r="BA211" s="210"/>
      <c r="BB211" s="210"/>
      <c r="BC211" s="210"/>
      <c r="BD211" s="210"/>
      <c r="BE211" s="210"/>
      <c r="BF211" s="210"/>
      <c r="BG211" s="210"/>
      <c r="BH211" s="210"/>
      <c r="BI211" s="210"/>
    </row>
    <row r="212" spans="1:61" x14ac:dyDescent="0.25">
      <c r="A212" s="4">
        <f>+M207+1</f>
        <v>8</v>
      </c>
      <c r="B212" s="3"/>
      <c r="C212" s="4">
        <f>A212+1</f>
        <v>9</v>
      </c>
      <c r="D212" s="3"/>
      <c r="E212" s="4">
        <f>+C212+1</f>
        <v>10</v>
      </c>
      <c r="F212" s="3"/>
      <c r="G212" s="4">
        <f>+E212+1</f>
        <v>11</v>
      </c>
      <c r="H212" s="6"/>
      <c r="I212" s="4">
        <f>G212+1</f>
        <v>12</v>
      </c>
      <c r="J212" s="3"/>
      <c r="K212" s="4">
        <f>+I212+1</f>
        <v>13</v>
      </c>
      <c r="L212" s="3"/>
      <c r="M212" s="4">
        <f>+K212+1</f>
        <v>14</v>
      </c>
      <c r="P212" s="210"/>
      <c r="Q212" s="210"/>
      <c r="R212" s="210"/>
      <c r="S212" s="210"/>
      <c r="T212" s="210"/>
      <c r="U212" s="210"/>
      <c r="V212" s="210"/>
      <c r="W212" s="210"/>
      <c r="X212" s="210"/>
      <c r="Y212" s="210"/>
      <c r="Z212" s="210"/>
      <c r="AA212" s="210"/>
      <c r="AB212" s="210"/>
      <c r="AC212" s="210"/>
      <c r="AD212" s="210"/>
      <c r="AE212" s="210"/>
      <c r="AF212" s="210"/>
      <c r="AG212" s="210"/>
      <c r="AH212" s="210"/>
      <c r="AI212" s="210"/>
      <c r="AJ212" s="210"/>
      <c r="AK212" s="210"/>
      <c r="AL212" s="210"/>
      <c r="AM212" s="210"/>
      <c r="AN212" s="210"/>
      <c r="AO212" s="210"/>
      <c r="AP212" s="210"/>
      <c r="AQ212" s="210"/>
      <c r="AR212" s="210"/>
      <c r="AS212" s="210"/>
      <c r="AT212" s="210"/>
      <c r="AU212" s="210"/>
      <c r="AV212" s="210"/>
      <c r="AW212" s="210"/>
      <c r="AX212" s="210"/>
      <c r="AY212" s="210"/>
      <c r="AZ212" s="210"/>
      <c r="BA212" s="210"/>
      <c r="BB212" s="210"/>
      <c r="BC212" s="210"/>
      <c r="BD212" s="210"/>
      <c r="BE212" s="210"/>
      <c r="BF212" s="210"/>
      <c r="BG212" s="210"/>
      <c r="BH212" s="210"/>
      <c r="BI212" s="210"/>
    </row>
    <row r="213" spans="1:61" x14ac:dyDescent="0.25">
      <c r="A213" s="7">
        <f>'41'!K$6</f>
        <v>0</v>
      </c>
      <c r="B213" s="27"/>
      <c r="C213" s="7">
        <f>'41'!K$14</f>
        <v>0</v>
      </c>
      <c r="D213" s="27"/>
      <c r="E213" s="7">
        <f>'41'!K$22</f>
        <v>0</v>
      </c>
      <c r="F213" s="8"/>
      <c r="G213" s="7">
        <f>'41'!K$30</f>
        <v>0</v>
      </c>
      <c r="H213" s="27"/>
      <c r="I213" s="7">
        <f>'41'!K$38</f>
        <v>0</v>
      </c>
      <c r="J213" s="3"/>
      <c r="K213" s="7">
        <f>'41'!$K$46</f>
        <v>0</v>
      </c>
      <c r="M213" s="7">
        <f>'41'!$K$54</f>
        <v>0</v>
      </c>
      <c r="N213" s="41" t="s">
        <v>68</v>
      </c>
      <c r="P213" s="210"/>
      <c r="Q213" s="210"/>
      <c r="R213" s="210"/>
      <c r="S213" s="210"/>
      <c r="T213" s="210"/>
      <c r="U213" s="210"/>
      <c r="V213" s="210"/>
      <c r="W213" s="210"/>
      <c r="X213" s="210"/>
      <c r="Y213" s="210"/>
      <c r="Z213" s="210"/>
      <c r="AA213" s="210"/>
      <c r="AB213" s="210"/>
      <c r="AC213" s="210"/>
      <c r="AD213" s="210"/>
      <c r="AE213" s="210"/>
      <c r="AF213" s="210"/>
      <c r="AG213" s="210"/>
      <c r="AH213" s="210"/>
      <c r="AI213" s="210"/>
      <c r="AJ213" s="210"/>
      <c r="AK213" s="210"/>
      <c r="AL213" s="210"/>
      <c r="AM213" s="210"/>
      <c r="AN213" s="210"/>
      <c r="AO213" s="210"/>
      <c r="AP213" s="210"/>
      <c r="AQ213" s="210"/>
      <c r="AR213" s="210"/>
      <c r="AS213" s="210"/>
      <c r="AT213" s="210"/>
      <c r="AU213" s="210"/>
      <c r="AV213" s="210"/>
      <c r="AW213" s="210"/>
      <c r="AX213" s="210"/>
      <c r="AY213" s="210"/>
      <c r="AZ213" s="210"/>
      <c r="BA213" s="210"/>
      <c r="BB213" s="210"/>
      <c r="BC213" s="210"/>
      <c r="BD213" s="210"/>
      <c r="BE213" s="210"/>
      <c r="BF213" s="210"/>
      <c r="BG213" s="210"/>
      <c r="BH213" s="210"/>
      <c r="BI213" s="210"/>
    </row>
    <row r="214" spans="1:61" x14ac:dyDescent="0.25">
      <c r="A214" s="4"/>
      <c r="B214" s="3"/>
      <c r="C214" s="4"/>
      <c r="D214" s="3"/>
      <c r="E214" s="4"/>
      <c r="F214" s="3"/>
      <c r="G214" s="5"/>
      <c r="H214" s="3"/>
      <c r="I214" s="5"/>
      <c r="J214" s="3"/>
      <c r="K214" s="20"/>
      <c r="L214" s="3"/>
      <c r="M214" s="20"/>
      <c r="P214" s="210"/>
      <c r="Q214" s="210"/>
      <c r="R214" s="210"/>
      <c r="S214" s="210"/>
      <c r="T214" s="210"/>
      <c r="U214" s="210"/>
      <c r="V214" s="210"/>
      <c r="W214" s="210"/>
      <c r="X214" s="210"/>
      <c r="Y214" s="210"/>
      <c r="Z214" s="210"/>
      <c r="AA214" s="210"/>
      <c r="AB214" s="210"/>
      <c r="AC214" s="210"/>
      <c r="AD214" s="210"/>
      <c r="AE214" s="210"/>
      <c r="AF214" s="210"/>
      <c r="AG214" s="210"/>
      <c r="AH214" s="210"/>
      <c r="AI214" s="210"/>
      <c r="AJ214" s="210"/>
      <c r="AK214" s="210"/>
      <c r="AL214" s="210"/>
      <c r="AM214" s="210"/>
      <c r="AN214" s="210"/>
      <c r="AO214" s="210"/>
      <c r="AP214" s="210"/>
      <c r="AQ214" s="210"/>
      <c r="AR214" s="210"/>
      <c r="AS214" s="210"/>
      <c r="AT214" s="210"/>
      <c r="AU214" s="210"/>
      <c r="AV214" s="210"/>
      <c r="AW214" s="210"/>
      <c r="AX214" s="210"/>
      <c r="AY214" s="210"/>
      <c r="AZ214" s="210"/>
      <c r="BA214" s="210"/>
      <c r="BB214" s="210"/>
      <c r="BC214" s="210"/>
      <c r="BD214" s="210"/>
      <c r="BE214" s="210"/>
      <c r="BF214" s="210"/>
      <c r="BG214" s="210"/>
      <c r="BH214" s="210"/>
      <c r="BI214" s="210"/>
    </row>
    <row r="215" spans="1:61" x14ac:dyDescent="0.25">
      <c r="A215" s="10"/>
      <c r="B215" s="9"/>
      <c r="C215" s="10"/>
      <c r="D215" s="9"/>
      <c r="E215" s="10"/>
      <c r="F215" s="9"/>
      <c r="G215" s="10"/>
      <c r="H215" s="9"/>
      <c r="I215" s="10"/>
      <c r="J215" s="3"/>
      <c r="K215" s="10"/>
      <c r="M215" s="10"/>
      <c r="N215" s="35"/>
      <c r="P215" s="210"/>
      <c r="Q215" s="210"/>
      <c r="R215" s="210"/>
      <c r="S215" s="210"/>
      <c r="T215" s="210"/>
      <c r="U215" s="210"/>
      <c r="V215" s="210"/>
      <c r="W215" s="210"/>
      <c r="X215" s="210"/>
      <c r="Y215" s="210"/>
      <c r="Z215" s="210"/>
      <c r="AA215" s="210"/>
      <c r="AB215" s="210"/>
      <c r="AC215" s="210"/>
      <c r="AD215" s="210"/>
      <c r="AE215" s="210"/>
      <c r="AF215" s="210"/>
      <c r="AG215" s="210"/>
      <c r="AH215" s="210"/>
      <c r="AI215" s="210"/>
      <c r="AJ215" s="210"/>
      <c r="AK215" s="210"/>
      <c r="AL215" s="210"/>
      <c r="AM215" s="210"/>
      <c r="AN215" s="210"/>
      <c r="AO215" s="210"/>
      <c r="AP215" s="210"/>
      <c r="AQ215" s="210"/>
      <c r="AR215" s="210"/>
      <c r="AS215" s="210"/>
      <c r="AT215" s="210"/>
      <c r="AU215" s="210"/>
      <c r="AV215" s="210"/>
      <c r="AW215" s="210"/>
      <c r="AX215" s="210"/>
      <c r="AY215" s="210"/>
      <c r="AZ215" s="210"/>
      <c r="BA215" s="210"/>
      <c r="BB215" s="210"/>
      <c r="BC215" s="210"/>
      <c r="BD215" s="210"/>
      <c r="BE215" s="210"/>
      <c r="BF215" s="210"/>
      <c r="BG215" s="210"/>
      <c r="BH215" s="210"/>
      <c r="BI215" s="210"/>
    </row>
    <row r="216" spans="1:61" x14ac:dyDescent="0.25">
      <c r="A216" s="11">
        <f>'41'!$C$13</f>
        <v>0</v>
      </c>
      <c r="B216" s="11"/>
      <c r="C216" s="11">
        <f>'41'!$C$21</f>
        <v>0</v>
      </c>
      <c r="D216" s="11"/>
      <c r="E216" s="11">
        <f>'41'!$C$29</f>
        <v>0</v>
      </c>
      <c r="F216" s="11"/>
      <c r="G216" s="11">
        <f>'41'!$C$37</f>
        <v>0</v>
      </c>
      <c r="H216" s="11"/>
      <c r="I216" s="11">
        <f>'41'!$C$45</f>
        <v>0</v>
      </c>
      <c r="J216" s="11"/>
      <c r="K216" s="11">
        <f>'41'!$C$53</f>
        <v>0</v>
      </c>
      <c r="L216" s="11"/>
      <c r="M216" s="11">
        <f>'41'!M$61</f>
        <v>0</v>
      </c>
      <c r="N216" s="35">
        <f>+A216+C216+E216+G216+I216+K216+M216</f>
        <v>0</v>
      </c>
      <c r="P216" s="210"/>
      <c r="Q216" s="210"/>
      <c r="R216" s="210"/>
      <c r="S216" s="210"/>
      <c r="T216" s="210"/>
      <c r="U216" s="210"/>
      <c r="V216" s="210"/>
      <c r="W216" s="210"/>
      <c r="X216" s="210"/>
      <c r="Y216" s="210"/>
      <c r="Z216" s="210"/>
      <c r="AA216" s="210"/>
      <c r="AB216" s="210"/>
      <c r="AC216" s="210"/>
      <c r="AD216" s="210"/>
      <c r="AE216" s="210"/>
      <c r="AF216" s="210"/>
      <c r="AG216" s="210"/>
      <c r="AH216" s="210"/>
      <c r="AI216" s="210"/>
      <c r="AJ216" s="210"/>
      <c r="AK216" s="210"/>
      <c r="AL216" s="210"/>
      <c r="AM216" s="210"/>
      <c r="AN216" s="210"/>
      <c r="AO216" s="210"/>
      <c r="AP216" s="210"/>
      <c r="AQ216" s="210"/>
      <c r="AR216" s="210"/>
      <c r="AS216" s="210"/>
      <c r="AT216" s="210"/>
      <c r="AU216" s="210"/>
      <c r="AV216" s="210"/>
      <c r="AW216" s="210"/>
      <c r="AX216" s="210"/>
      <c r="AY216" s="210"/>
      <c r="AZ216" s="210"/>
      <c r="BA216" s="210"/>
      <c r="BB216" s="210"/>
      <c r="BC216" s="210"/>
      <c r="BD216" s="210"/>
      <c r="BE216" s="210"/>
      <c r="BF216" s="210"/>
      <c r="BG216" s="210"/>
      <c r="BH216" s="210"/>
      <c r="BI216" s="210"/>
    </row>
    <row r="217" spans="1:61" x14ac:dyDescent="0.25">
      <c r="A217" s="4">
        <f>+M212+1</f>
        <v>15</v>
      </c>
      <c r="B217" s="3"/>
      <c r="C217" s="4">
        <f>A217+1</f>
        <v>16</v>
      </c>
      <c r="D217" s="3"/>
      <c r="E217" s="4">
        <f>+C217+1</f>
        <v>17</v>
      </c>
      <c r="F217" s="3"/>
      <c r="G217" s="4">
        <f>+E217+1</f>
        <v>18</v>
      </c>
      <c r="H217" s="6"/>
      <c r="I217" s="4">
        <f>G217+1</f>
        <v>19</v>
      </c>
      <c r="J217" s="3"/>
      <c r="K217" s="4">
        <f>+I217+1</f>
        <v>20</v>
      </c>
      <c r="L217" s="3"/>
      <c r="M217" s="4">
        <f>+K217+1</f>
        <v>21</v>
      </c>
      <c r="P217" s="210"/>
      <c r="Q217" s="210"/>
      <c r="R217" s="210"/>
      <c r="S217" s="210"/>
      <c r="T217" s="210"/>
      <c r="U217" s="210"/>
      <c r="V217" s="210"/>
      <c r="W217" s="210"/>
      <c r="X217" s="210"/>
      <c r="Y217" s="210"/>
      <c r="Z217" s="210"/>
      <c r="AA217" s="210"/>
      <c r="AB217" s="210"/>
      <c r="AC217" s="210"/>
      <c r="AD217" s="210"/>
      <c r="AE217" s="210"/>
      <c r="AF217" s="210"/>
      <c r="AG217" s="210"/>
      <c r="AH217" s="210"/>
      <c r="AI217" s="210"/>
      <c r="AJ217" s="210"/>
      <c r="AK217" s="210"/>
      <c r="AL217" s="210"/>
      <c r="AM217" s="210"/>
      <c r="AN217" s="210"/>
      <c r="AO217" s="210"/>
      <c r="AP217" s="210"/>
      <c r="AQ217" s="210"/>
      <c r="AR217" s="210"/>
      <c r="AS217" s="210"/>
      <c r="AT217" s="210"/>
      <c r="AU217" s="210"/>
      <c r="AV217" s="210"/>
      <c r="AW217" s="210"/>
      <c r="AX217" s="210"/>
      <c r="AY217" s="210"/>
      <c r="AZ217" s="210"/>
      <c r="BA217" s="210"/>
      <c r="BB217" s="210"/>
      <c r="BC217" s="210"/>
      <c r="BD217" s="210"/>
      <c r="BE217" s="210"/>
      <c r="BF217" s="210"/>
      <c r="BG217" s="210"/>
      <c r="BH217" s="210"/>
      <c r="BI217" s="210"/>
    </row>
    <row r="218" spans="1:61" x14ac:dyDescent="0.25">
      <c r="A218" s="7">
        <f>'42'!K$6</f>
        <v>0</v>
      </c>
      <c r="B218" s="27"/>
      <c r="C218" s="7">
        <f>'42'!K$14</f>
        <v>0</v>
      </c>
      <c r="D218" s="27"/>
      <c r="E218" s="7">
        <f>'42'!K$22</f>
        <v>0</v>
      </c>
      <c r="F218" s="8"/>
      <c r="G218" s="7">
        <f>'42'!K$30</f>
        <v>0</v>
      </c>
      <c r="H218" s="27"/>
      <c r="I218" s="7">
        <f>'42'!K$38</f>
        <v>0</v>
      </c>
      <c r="J218" s="3"/>
      <c r="K218" s="7">
        <f>'42'!$K$46</f>
        <v>0</v>
      </c>
      <c r="M218" s="7">
        <f>'42'!$K$54</f>
        <v>0</v>
      </c>
      <c r="N218" s="41" t="s">
        <v>69</v>
      </c>
      <c r="P218" s="210"/>
      <c r="Q218" s="210"/>
      <c r="R218" s="210"/>
      <c r="S218" s="210"/>
      <c r="T218" s="210"/>
      <c r="U218" s="210"/>
      <c r="V218" s="210"/>
      <c r="W218" s="210"/>
      <c r="X218" s="210"/>
      <c r="Y218" s="210"/>
      <c r="Z218" s="210"/>
      <c r="AA218" s="210"/>
      <c r="AB218" s="210"/>
      <c r="AC218" s="210"/>
      <c r="AD218" s="210"/>
      <c r="AE218" s="210"/>
      <c r="AF218" s="210"/>
      <c r="AG218" s="210"/>
      <c r="AH218" s="210"/>
      <c r="AI218" s="210"/>
      <c r="AJ218" s="210"/>
      <c r="AK218" s="210"/>
      <c r="AL218" s="210"/>
      <c r="AM218" s="210"/>
      <c r="AN218" s="210"/>
      <c r="AO218" s="210"/>
      <c r="AP218" s="210"/>
      <c r="AQ218" s="210"/>
      <c r="AR218" s="210"/>
      <c r="AS218" s="210"/>
      <c r="AT218" s="210"/>
      <c r="AU218" s="210"/>
      <c r="AV218" s="210"/>
      <c r="AW218" s="210"/>
      <c r="AX218" s="210"/>
      <c r="AY218" s="210"/>
      <c r="AZ218" s="210"/>
      <c r="BA218" s="210"/>
      <c r="BB218" s="210"/>
      <c r="BC218" s="210"/>
      <c r="BD218" s="210"/>
      <c r="BE218" s="210"/>
      <c r="BF218" s="210"/>
      <c r="BG218" s="210"/>
      <c r="BH218" s="210"/>
      <c r="BI218" s="210"/>
    </row>
    <row r="219" spans="1:61" x14ac:dyDescent="0.25">
      <c r="A219" s="4"/>
      <c r="B219" s="3"/>
      <c r="C219" s="4"/>
      <c r="D219" s="3"/>
      <c r="E219" s="4"/>
      <c r="F219" s="3"/>
      <c r="G219" s="5"/>
      <c r="H219" s="3"/>
      <c r="I219" s="5"/>
      <c r="J219" s="3"/>
      <c r="K219" s="20"/>
      <c r="L219" s="3"/>
      <c r="M219" s="20"/>
      <c r="P219" s="210"/>
      <c r="Q219" s="210"/>
      <c r="R219" s="210"/>
      <c r="S219" s="210"/>
      <c r="T219" s="210"/>
      <c r="U219" s="210"/>
      <c r="V219" s="210"/>
      <c r="W219" s="210"/>
      <c r="X219" s="210"/>
      <c r="Y219" s="210"/>
      <c r="Z219" s="210"/>
      <c r="AA219" s="210"/>
      <c r="AB219" s="210"/>
      <c r="AC219" s="210"/>
      <c r="AD219" s="210"/>
      <c r="AE219" s="210"/>
      <c r="AF219" s="210"/>
      <c r="AG219" s="210"/>
      <c r="AH219" s="210"/>
      <c r="AI219" s="210"/>
      <c r="AJ219" s="210"/>
      <c r="AK219" s="210"/>
      <c r="AL219" s="210"/>
      <c r="AM219" s="210"/>
      <c r="AN219" s="210"/>
      <c r="AO219" s="210"/>
      <c r="AP219" s="210"/>
      <c r="AQ219" s="210"/>
      <c r="AR219" s="210"/>
      <c r="AS219" s="210"/>
      <c r="AT219" s="210"/>
      <c r="AU219" s="210"/>
      <c r="AV219" s="210"/>
      <c r="AW219" s="210"/>
      <c r="AX219" s="210"/>
      <c r="AY219" s="210"/>
      <c r="AZ219" s="210"/>
      <c r="BA219" s="210"/>
      <c r="BB219" s="210"/>
      <c r="BC219" s="210"/>
      <c r="BD219" s="210"/>
      <c r="BE219" s="210"/>
      <c r="BF219" s="210"/>
      <c r="BG219" s="210"/>
      <c r="BH219" s="210"/>
      <c r="BI219" s="210"/>
    </row>
    <row r="220" spans="1:61" x14ac:dyDescent="0.25">
      <c r="A220" s="10"/>
      <c r="B220" s="9"/>
      <c r="C220" s="10"/>
      <c r="D220" s="9"/>
      <c r="E220" s="10"/>
      <c r="F220" s="9"/>
      <c r="G220" s="10"/>
      <c r="H220" s="9"/>
      <c r="I220" s="10"/>
      <c r="J220" s="3"/>
      <c r="K220" s="10"/>
      <c r="M220" s="10"/>
      <c r="N220" s="35"/>
      <c r="P220" s="210"/>
      <c r="Q220" s="210"/>
      <c r="R220" s="210"/>
      <c r="S220" s="210"/>
      <c r="T220" s="210"/>
      <c r="U220" s="210"/>
      <c r="V220" s="210"/>
      <c r="W220" s="210"/>
      <c r="X220" s="210"/>
      <c r="Y220" s="210"/>
      <c r="Z220" s="210"/>
      <c r="AA220" s="210"/>
      <c r="AB220" s="210"/>
      <c r="AC220" s="210"/>
      <c r="AD220" s="210"/>
      <c r="AE220" s="210"/>
      <c r="AF220" s="210"/>
      <c r="AG220" s="210"/>
      <c r="AH220" s="210"/>
      <c r="AI220" s="210"/>
      <c r="AJ220" s="210"/>
      <c r="AK220" s="210"/>
      <c r="AL220" s="210"/>
      <c r="AM220" s="210"/>
      <c r="AN220" s="210"/>
      <c r="AO220" s="210"/>
      <c r="AP220" s="210"/>
      <c r="AQ220" s="210"/>
      <c r="AR220" s="210"/>
      <c r="AS220" s="210"/>
      <c r="AT220" s="210"/>
      <c r="AU220" s="210"/>
      <c r="AV220" s="210"/>
      <c r="AW220" s="210"/>
      <c r="AX220" s="210"/>
      <c r="AY220" s="210"/>
      <c r="AZ220" s="210"/>
      <c r="BA220" s="210"/>
      <c r="BB220" s="210"/>
      <c r="BC220" s="210"/>
      <c r="BD220" s="210"/>
      <c r="BE220" s="210"/>
      <c r="BF220" s="210"/>
      <c r="BG220" s="210"/>
      <c r="BH220" s="210"/>
      <c r="BI220" s="210"/>
    </row>
    <row r="221" spans="1:61" x14ac:dyDescent="0.25">
      <c r="A221" s="11">
        <f>'42'!$C$13</f>
        <v>0</v>
      </c>
      <c r="B221" s="11"/>
      <c r="C221" s="11">
        <f>'42'!$C$21</f>
        <v>0</v>
      </c>
      <c r="D221" s="11"/>
      <c r="E221" s="11">
        <f>'42'!$C$29</f>
        <v>0</v>
      </c>
      <c r="F221" s="11"/>
      <c r="G221" s="11">
        <f>'42'!$C$37</f>
        <v>0</v>
      </c>
      <c r="H221" s="11"/>
      <c r="I221" s="11">
        <f>'42'!$C$45</f>
        <v>0</v>
      </c>
      <c r="J221" s="11"/>
      <c r="K221" s="11">
        <f>'42'!$C$53</f>
        <v>0</v>
      </c>
      <c r="L221" s="11"/>
      <c r="M221" s="11">
        <f>'42'!M$61</f>
        <v>0</v>
      </c>
      <c r="N221" s="35">
        <f>+A221+C221+E221+G221+I221+K221+M221</f>
        <v>0</v>
      </c>
      <c r="P221" s="210"/>
      <c r="Q221" s="210"/>
      <c r="R221" s="210"/>
      <c r="S221" s="210"/>
      <c r="T221" s="210"/>
      <c r="U221" s="210"/>
      <c r="V221" s="210"/>
      <c r="W221" s="210"/>
      <c r="X221" s="210"/>
      <c r="Y221" s="210"/>
      <c r="Z221" s="210"/>
      <c r="AA221" s="210"/>
      <c r="AB221" s="210"/>
      <c r="AC221" s="210"/>
      <c r="AD221" s="210"/>
      <c r="AE221" s="210"/>
      <c r="AF221" s="210"/>
      <c r="AG221" s="210"/>
      <c r="AH221" s="210"/>
      <c r="AI221" s="210"/>
      <c r="AJ221" s="210"/>
      <c r="AK221" s="210"/>
      <c r="AL221" s="210"/>
      <c r="AM221" s="210"/>
      <c r="AN221" s="210"/>
      <c r="AO221" s="210"/>
      <c r="AP221" s="210"/>
      <c r="AQ221" s="210"/>
      <c r="AR221" s="210"/>
      <c r="AS221" s="210"/>
      <c r="AT221" s="210"/>
      <c r="AU221" s="210"/>
      <c r="AV221" s="210"/>
      <c r="AW221" s="210"/>
      <c r="AX221" s="210"/>
      <c r="AY221" s="210"/>
      <c r="AZ221" s="210"/>
      <c r="BA221" s="210"/>
      <c r="BB221" s="210"/>
      <c r="BC221" s="210"/>
      <c r="BD221" s="210"/>
      <c r="BE221" s="210"/>
      <c r="BF221" s="210"/>
      <c r="BG221" s="210"/>
      <c r="BH221" s="210"/>
      <c r="BI221" s="210"/>
    </row>
    <row r="222" spans="1:61" x14ac:dyDescent="0.25">
      <c r="A222" s="4">
        <f>+M217+1</f>
        <v>22</v>
      </c>
      <c r="B222" s="3"/>
      <c r="C222" s="4">
        <f>A222+1</f>
        <v>23</v>
      </c>
      <c r="D222" s="3"/>
      <c r="E222" s="4">
        <f>C222+1</f>
        <v>24</v>
      </c>
      <c r="F222" s="3"/>
      <c r="G222" s="4">
        <f>+E222+1</f>
        <v>25</v>
      </c>
      <c r="H222" s="6"/>
      <c r="I222" s="4">
        <f>G222+1</f>
        <v>26</v>
      </c>
      <c r="J222" s="3"/>
      <c r="K222" s="4">
        <f>+I222+1</f>
        <v>27</v>
      </c>
      <c r="L222" s="3"/>
      <c r="M222" s="4">
        <f>+K222+1</f>
        <v>28</v>
      </c>
      <c r="P222" s="210"/>
      <c r="Q222" s="210"/>
      <c r="R222" s="210"/>
      <c r="S222" s="210"/>
      <c r="T222" s="210"/>
      <c r="U222" s="210"/>
      <c r="V222" s="210"/>
      <c r="W222" s="210"/>
      <c r="X222" s="210"/>
      <c r="Y222" s="210"/>
      <c r="Z222" s="210"/>
      <c r="AA222" s="210"/>
      <c r="AB222" s="210"/>
      <c r="AC222" s="210"/>
      <c r="AD222" s="210"/>
      <c r="AE222" s="210"/>
      <c r="AF222" s="210"/>
      <c r="AG222" s="210"/>
      <c r="AH222" s="210"/>
      <c r="AI222" s="210"/>
      <c r="AJ222" s="210"/>
      <c r="AK222" s="210"/>
      <c r="AL222" s="210"/>
      <c r="AM222" s="210"/>
      <c r="AN222" s="210"/>
      <c r="AO222" s="210"/>
      <c r="AP222" s="210"/>
      <c r="AQ222" s="210"/>
      <c r="AR222" s="210"/>
      <c r="AS222" s="210"/>
      <c r="AT222" s="210"/>
      <c r="AU222" s="210"/>
      <c r="AV222" s="210"/>
      <c r="AW222" s="210"/>
      <c r="AX222" s="210"/>
      <c r="AY222" s="210"/>
      <c r="AZ222" s="210"/>
      <c r="BA222" s="210"/>
      <c r="BB222" s="210"/>
      <c r="BC222" s="210"/>
      <c r="BD222" s="210"/>
      <c r="BE222" s="210"/>
      <c r="BF222" s="210"/>
      <c r="BG222" s="210"/>
      <c r="BH222" s="210"/>
      <c r="BI222" s="210"/>
    </row>
    <row r="223" spans="1:61" x14ac:dyDescent="0.25">
      <c r="A223" s="7">
        <f>'43'!K$6</f>
        <v>0</v>
      </c>
      <c r="B223" s="27"/>
      <c r="C223" s="7">
        <f>'43'!K$14</f>
        <v>0</v>
      </c>
      <c r="D223" s="27"/>
      <c r="E223" s="7">
        <f>'43'!K$22</f>
        <v>0</v>
      </c>
      <c r="F223" s="8"/>
      <c r="G223" s="7">
        <f>'43'!K$30</f>
        <v>0</v>
      </c>
      <c r="H223" s="27"/>
      <c r="I223" s="7">
        <f>'43'!K$38</f>
        <v>0</v>
      </c>
      <c r="J223" s="3"/>
      <c r="K223" s="7">
        <f>'43'!$K$46</f>
        <v>0</v>
      </c>
      <c r="M223" s="7">
        <f>'43'!$K$54</f>
        <v>0</v>
      </c>
      <c r="N223" s="41" t="s">
        <v>71</v>
      </c>
      <c r="P223" s="210"/>
      <c r="Q223" s="210"/>
      <c r="R223" s="210"/>
      <c r="S223" s="210"/>
      <c r="T223" s="210"/>
      <c r="U223" s="210"/>
      <c r="V223" s="210"/>
      <c r="W223" s="210"/>
      <c r="X223" s="210"/>
      <c r="Y223" s="210"/>
      <c r="Z223" s="210"/>
      <c r="AA223" s="210"/>
      <c r="AB223" s="210"/>
      <c r="AC223" s="210"/>
      <c r="AD223" s="210"/>
      <c r="AE223" s="210"/>
      <c r="AF223" s="210"/>
      <c r="AG223" s="210"/>
      <c r="AH223" s="210"/>
      <c r="AI223" s="210"/>
      <c r="AJ223" s="210"/>
      <c r="AK223" s="210"/>
      <c r="AL223" s="210"/>
      <c r="AM223" s="210"/>
      <c r="AN223" s="210"/>
      <c r="AO223" s="210"/>
      <c r="AP223" s="210"/>
      <c r="AQ223" s="210"/>
      <c r="AR223" s="210"/>
      <c r="AS223" s="210"/>
      <c r="AT223" s="210"/>
      <c r="AU223" s="210"/>
      <c r="AV223" s="210"/>
      <c r="AW223" s="210"/>
      <c r="AX223" s="210"/>
      <c r="AY223" s="210"/>
      <c r="AZ223" s="210"/>
      <c r="BA223" s="210"/>
      <c r="BB223" s="210"/>
      <c r="BC223" s="210"/>
      <c r="BD223" s="210"/>
      <c r="BE223" s="210"/>
      <c r="BF223" s="210"/>
      <c r="BG223" s="210"/>
      <c r="BH223" s="210"/>
      <c r="BI223" s="210"/>
    </row>
    <row r="224" spans="1:61" x14ac:dyDescent="0.25">
      <c r="A224" s="4"/>
      <c r="B224" s="3"/>
      <c r="C224" s="4"/>
      <c r="D224" s="3"/>
      <c r="E224" s="4"/>
      <c r="F224" s="3"/>
      <c r="G224" s="5"/>
      <c r="H224" s="3"/>
      <c r="I224" s="5"/>
      <c r="J224" s="3"/>
      <c r="K224" s="20"/>
      <c r="L224" s="3"/>
      <c r="M224" s="20"/>
      <c r="P224" s="210"/>
      <c r="Q224" s="210"/>
      <c r="R224" s="210"/>
      <c r="S224" s="210"/>
      <c r="T224" s="210"/>
      <c r="U224" s="210"/>
      <c r="V224" s="210"/>
      <c r="W224" s="210"/>
      <c r="X224" s="210"/>
      <c r="Y224" s="210"/>
      <c r="Z224" s="210"/>
      <c r="AA224" s="210"/>
      <c r="AB224" s="210"/>
      <c r="AC224" s="210"/>
      <c r="AD224" s="210"/>
      <c r="AE224" s="210"/>
      <c r="AF224" s="210"/>
      <c r="AG224" s="210"/>
      <c r="AH224" s="210"/>
      <c r="AI224" s="210"/>
      <c r="AJ224" s="210"/>
      <c r="AK224" s="210"/>
      <c r="AL224" s="210"/>
      <c r="AM224" s="210"/>
      <c r="AN224" s="210"/>
      <c r="AO224" s="210"/>
      <c r="AP224" s="210"/>
      <c r="AQ224" s="210"/>
      <c r="AR224" s="210"/>
      <c r="AS224" s="210"/>
      <c r="AT224" s="210"/>
      <c r="AU224" s="210"/>
      <c r="AV224" s="210"/>
      <c r="AW224" s="210"/>
      <c r="AX224" s="210"/>
      <c r="AY224" s="210"/>
      <c r="AZ224" s="210"/>
      <c r="BA224" s="210"/>
      <c r="BB224" s="210"/>
      <c r="BC224" s="210"/>
      <c r="BD224" s="210"/>
      <c r="BE224" s="210"/>
      <c r="BF224" s="210"/>
      <c r="BG224" s="210"/>
      <c r="BH224" s="210"/>
      <c r="BI224" s="210"/>
    </row>
    <row r="225" spans="1:61" x14ac:dyDescent="0.25">
      <c r="A225" s="10"/>
      <c r="B225" s="9"/>
      <c r="C225" s="10"/>
      <c r="D225" s="9"/>
      <c r="E225" s="10"/>
      <c r="F225" s="9"/>
      <c r="G225" s="10"/>
      <c r="H225" s="9"/>
      <c r="I225" s="10"/>
      <c r="J225" s="3"/>
      <c r="K225" s="10"/>
      <c r="M225" s="10"/>
      <c r="N225" s="35"/>
      <c r="P225" s="210"/>
      <c r="Q225" s="210"/>
      <c r="R225" s="210"/>
      <c r="S225" s="210"/>
      <c r="T225" s="210"/>
      <c r="U225" s="210"/>
      <c r="V225" s="210"/>
      <c r="W225" s="210"/>
      <c r="X225" s="210"/>
      <c r="Y225" s="210"/>
      <c r="Z225" s="210"/>
      <c r="AA225" s="210"/>
      <c r="AB225" s="210"/>
      <c r="AC225" s="210"/>
      <c r="AD225" s="210"/>
      <c r="AE225" s="210"/>
      <c r="AF225" s="210"/>
      <c r="AG225" s="210"/>
      <c r="AH225" s="210"/>
      <c r="AI225" s="210"/>
      <c r="AJ225" s="210"/>
      <c r="AK225" s="210"/>
      <c r="AL225" s="210"/>
      <c r="AM225" s="210"/>
      <c r="AN225" s="210"/>
      <c r="AO225" s="210"/>
      <c r="AP225" s="210"/>
      <c r="AQ225" s="210"/>
      <c r="AR225" s="210"/>
      <c r="AS225" s="210"/>
      <c r="AT225" s="210"/>
      <c r="AU225" s="210"/>
      <c r="AV225" s="210"/>
      <c r="AW225" s="210"/>
      <c r="AX225" s="210"/>
      <c r="AY225" s="210"/>
      <c r="AZ225" s="210"/>
      <c r="BA225" s="210"/>
      <c r="BB225" s="210"/>
      <c r="BC225" s="210"/>
      <c r="BD225" s="210"/>
      <c r="BE225" s="210"/>
      <c r="BF225" s="210"/>
      <c r="BG225" s="210"/>
      <c r="BH225" s="210"/>
      <c r="BI225" s="210"/>
    </row>
    <row r="226" spans="1:61" x14ac:dyDescent="0.25">
      <c r="A226" s="11">
        <f>'43'!$C$13</f>
        <v>0</v>
      </c>
      <c r="B226" s="11"/>
      <c r="C226" s="11">
        <f>'43'!$C$21</f>
        <v>0</v>
      </c>
      <c r="D226" s="11"/>
      <c r="E226" s="11">
        <f>'43'!$C$29</f>
        <v>0</v>
      </c>
      <c r="F226" s="11"/>
      <c r="G226" s="11">
        <f>'43'!$C$37</f>
        <v>0</v>
      </c>
      <c r="H226" s="11"/>
      <c r="I226" s="11">
        <f>'43'!$C$45</f>
        <v>0</v>
      </c>
      <c r="J226" s="11"/>
      <c r="K226" s="11">
        <f>'43'!$C$53</f>
        <v>0</v>
      </c>
      <c r="L226" s="11"/>
      <c r="M226" s="11">
        <f>'43'!M$61</f>
        <v>0</v>
      </c>
      <c r="N226" s="35">
        <f>+A226+C226+E226+G226+I226+K226+M226</f>
        <v>0</v>
      </c>
      <c r="P226" s="210"/>
      <c r="Q226" s="210"/>
      <c r="R226" s="210"/>
      <c r="S226" s="210"/>
      <c r="T226" s="210"/>
      <c r="U226" s="210"/>
      <c r="V226" s="210"/>
      <c r="W226" s="210"/>
      <c r="X226" s="210"/>
      <c r="Y226" s="210"/>
      <c r="Z226" s="210"/>
      <c r="AA226" s="210"/>
      <c r="AB226" s="210"/>
      <c r="AC226" s="210"/>
      <c r="AD226" s="210"/>
      <c r="AE226" s="210"/>
      <c r="AF226" s="210"/>
      <c r="AG226" s="210"/>
      <c r="AH226" s="210"/>
      <c r="AI226" s="210"/>
      <c r="AJ226" s="210"/>
      <c r="AK226" s="210"/>
      <c r="AL226" s="210"/>
      <c r="AM226" s="210"/>
      <c r="AN226" s="210"/>
      <c r="AO226" s="210"/>
      <c r="AP226" s="210"/>
      <c r="AQ226" s="210"/>
      <c r="AR226" s="210"/>
      <c r="AS226" s="210"/>
      <c r="AT226" s="210"/>
      <c r="AU226" s="210"/>
      <c r="AV226" s="210"/>
      <c r="AW226" s="210"/>
      <c r="AX226" s="210"/>
      <c r="AY226" s="210"/>
      <c r="AZ226" s="210"/>
      <c r="BA226" s="210"/>
      <c r="BB226" s="210"/>
      <c r="BC226" s="210"/>
      <c r="BD226" s="210"/>
      <c r="BE226" s="210"/>
      <c r="BF226" s="210"/>
      <c r="BG226" s="210"/>
      <c r="BH226" s="210"/>
      <c r="BI226" s="210"/>
    </row>
    <row r="227" spans="1:61" x14ac:dyDescent="0.25">
      <c r="A227" s="542" t="s">
        <v>85</v>
      </c>
      <c r="B227" s="543"/>
      <c r="C227" s="543"/>
      <c r="D227" s="543"/>
      <c r="E227" s="543"/>
      <c r="F227" s="543"/>
      <c r="G227" s="543"/>
      <c r="H227" s="543"/>
      <c r="I227" s="543"/>
      <c r="J227" s="543"/>
      <c r="K227" s="543"/>
      <c r="L227" s="543"/>
      <c r="M227" s="543"/>
      <c r="N227" s="51">
        <f>SUM(G232:M232,A237:M237,A242:M242,A247:M247,A252:I252)</f>
        <v>0</v>
      </c>
      <c r="O227" s="50"/>
      <c r="P227" s="210"/>
      <c r="Q227" s="210"/>
      <c r="R227" s="210"/>
      <c r="S227" s="210"/>
      <c r="T227" s="210"/>
      <c r="U227" s="210"/>
      <c r="V227" s="210"/>
      <c r="W227" s="210"/>
      <c r="X227" s="210"/>
      <c r="Y227" s="210"/>
      <c r="Z227" s="210"/>
      <c r="AA227" s="210"/>
      <c r="AB227" s="210"/>
      <c r="AC227" s="210"/>
      <c r="AD227" s="210"/>
      <c r="AE227" s="210"/>
      <c r="AF227" s="210"/>
      <c r="AG227" s="210"/>
      <c r="AH227" s="210"/>
      <c r="AI227" s="210"/>
      <c r="AJ227" s="210"/>
      <c r="AK227" s="210"/>
      <c r="AL227" s="210"/>
      <c r="AM227" s="210"/>
      <c r="AN227" s="210"/>
      <c r="AO227" s="210"/>
      <c r="AP227" s="210"/>
      <c r="AQ227" s="210"/>
      <c r="AR227" s="210"/>
      <c r="AS227" s="210"/>
      <c r="AT227" s="210"/>
      <c r="AU227" s="210"/>
      <c r="AV227" s="210"/>
      <c r="AW227" s="210"/>
      <c r="AX227" s="210"/>
      <c r="AY227" s="210"/>
      <c r="AZ227" s="210"/>
      <c r="BA227" s="210"/>
      <c r="BB227" s="210"/>
      <c r="BC227" s="210"/>
      <c r="BD227" s="210"/>
      <c r="BE227" s="210"/>
      <c r="BF227" s="210"/>
      <c r="BG227" s="210"/>
      <c r="BH227" s="210"/>
      <c r="BI227" s="210"/>
    </row>
    <row r="228" spans="1:61" x14ac:dyDescent="0.25">
      <c r="A228" s="4">
        <f>+M222+1</f>
        <v>29</v>
      </c>
      <c r="B228" s="3"/>
      <c r="C228" s="4">
        <f>A228+1</f>
        <v>30</v>
      </c>
      <c r="D228" s="3"/>
      <c r="E228" s="4">
        <f>C228+1</f>
        <v>31</v>
      </c>
      <c r="F228" s="3"/>
      <c r="G228" s="4">
        <v>1</v>
      </c>
      <c r="H228" s="6"/>
      <c r="I228" s="4">
        <f>G228+1</f>
        <v>2</v>
      </c>
      <c r="J228" s="3"/>
      <c r="K228" s="4">
        <f>+I228+1</f>
        <v>3</v>
      </c>
      <c r="L228" s="3"/>
      <c r="M228" s="4">
        <f>+K228+1</f>
        <v>4</v>
      </c>
      <c r="P228" s="210"/>
      <c r="Q228" s="210"/>
      <c r="R228" s="210"/>
      <c r="S228" s="210"/>
      <c r="T228" s="210"/>
      <c r="U228" s="210"/>
      <c r="V228" s="210"/>
      <c r="W228" s="210"/>
      <c r="X228" s="210"/>
      <c r="Y228" s="210"/>
      <c r="Z228" s="210"/>
      <c r="AA228" s="210"/>
      <c r="AB228" s="210"/>
      <c r="AC228" s="210"/>
      <c r="AD228" s="210"/>
      <c r="AE228" s="210"/>
      <c r="AF228" s="210"/>
      <c r="AG228" s="210"/>
      <c r="AH228" s="210"/>
      <c r="AI228" s="210"/>
      <c r="AJ228" s="210"/>
      <c r="AK228" s="210"/>
      <c r="AL228" s="210"/>
      <c r="AM228" s="210"/>
      <c r="AN228" s="210"/>
      <c r="AO228" s="210"/>
      <c r="AP228" s="210"/>
      <c r="AQ228" s="210"/>
      <c r="AR228" s="210"/>
      <c r="AS228" s="210"/>
      <c r="AT228" s="210"/>
      <c r="AU228" s="210"/>
      <c r="AV228" s="210"/>
      <c r="AW228" s="210"/>
      <c r="AX228" s="210"/>
      <c r="AY228" s="210"/>
      <c r="AZ228" s="210"/>
      <c r="BA228" s="210"/>
      <c r="BB228" s="210"/>
      <c r="BC228" s="210"/>
      <c r="BD228" s="210"/>
      <c r="BE228" s="210"/>
      <c r="BF228" s="210"/>
      <c r="BG228" s="210"/>
      <c r="BH228" s="210"/>
      <c r="BI228" s="210"/>
    </row>
    <row r="229" spans="1:61" x14ac:dyDescent="0.25">
      <c r="A229" s="7">
        <f>'44'!K$6</f>
        <v>0</v>
      </c>
      <c r="B229" s="27"/>
      <c r="C229" s="7">
        <f>'44'!K$14</f>
        <v>0</v>
      </c>
      <c r="D229" s="27"/>
      <c r="E229" s="7">
        <f>'44'!K$22</f>
        <v>0</v>
      </c>
      <c r="F229" s="8"/>
      <c r="G229" s="7">
        <f>'44'!K$30</f>
        <v>0</v>
      </c>
      <c r="H229" s="27"/>
      <c r="I229" s="7">
        <f>'44'!K$38</f>
        <v>0</v>
      </c>
      <c r="J229" s="3"/>
      <c r="K229" s="7">
        <f>'44'!$K$46</f>
        <v>0</v>
      </c>
      <c r="M229" s="7">
        <f>'44'!$K$54</f>
        <v>0</v>
      </c>
      <c r="N229" s="41" t="s">
        <v>74</v>
      </c>
      <c r="P229" s="210"/>
      <c r="Q229" s="210"/>
      <c r="R229" s="210"/>
      <c r="S229" s="210"/>
      <c r="T229" s="210"/>
      <c r="U229" s="210"/>
      <c r="V229" s="210"/>
      <c r="W229" s="210"/>
      <c r="X229" s="210"/>
      <c r="Y229" s="210"/>
      <c r="Z229" s="210"/>
      <c r="AA229" s="210"/>
      <c r="AB229" s="210"/>
      <c r="AC229" s="210"/>
      <c r="AD229" s="210"/>
      <c r="AE229" s="210"/>
      <c r="AF229" s="210"/>
      <c r="AG229" s="210"/>
      <c r="AH229" s="210"/>
      <c r="AI229" s="210"/>
      <c r="AJ229" s="210"/>
      <c r="AK229" s="210"/>
      <c r="AL229" s="210"/>
      <c r="AM229" s="210"/>
      <c r="AN229" s="210"/>
      <c r="AO229" s="210"/>
      <c r="AP229" s="210"/>
      <c r="AQ229" s="210"/>
      <c r="AR229" s="210"/>
      <c r="AS229" s="210"/>
      <c r="AT229" s="210"/>
      <c r="AU229" s="210"/>
      <c r="AV229" s="210"/>
      <c r="AW229" s="210"/>
      <c r="AX229" s="210"/>
      <c r="AY229" s="210"/>
      <c r="AZ229" s="210"/>
      <c r="BA229" s="210"/>
      <c r="BB229" s="210"/>
      <c r="BC229" s="210"/>
      <c r="BD229" s="210"/>
      <c r="BE229" s="210"/>
      <c r="BF229" s="210"/>
      <c r="BG229" s="210"/>
      <c r="BH229" s="210"/>
      <c r="BI229" s="210"/>
    </row>
    <row r="230" spans="1:61" x14ac:dyDescent="0.25">
      <c r="A230" s="4"/>
      <c r="B230" s="3"/>
      <c r="C230" s="4"/>
      <c r="D230" s="3"/>
      <c r="E230" s="4"/>
      <c r="F230" s="3"/>
      <c r="G230" s="5"/>
      <c r="H230" s="3"/>
      <c r="I230" s="5"/>
      <c r="J230" s="3"/>
      <c r="K230" s="20"/>
      <c r="L230" s="3"/>
      <c r="M230" s="20"/>
      <c r="P230" s="210"/>
      <c r="Q230" s="210"/>
      <c r="R230" s="210"/>
      <c r="S230" s="210"/>
      <c r="T230" s="210"/>
      <c r="U230" s="210"/>
      <c r="V230" s="210"/>
      <c r="W230" s="210"/>
      <c r="X230" s="210"/>
      <c r="Y230" s="210"/>
      <c r="Z230" s="210"/>
      <c r="AA230" s="210"/>
      <c r="AB230" s="210"/>
      <c r="AC230" s="210"/>
      <c r="AD230" s="210"/>
      <c r="AE230" s="210"/>
      <c r="AF230" s="210"/>
      <c r="AG230" s="210"/>
      <c r="AH230" s="210"/>
      <c r="AI230" s="210"/>
      <c r="AJ230" s="210"/>
      <c r="AK230" s="210"/>
      <c r="AL230" s="210"/>
      <c r="AM230" s="210"/>
      <c r="AN230" s="210"/>
      <c r="AO230" s="210"/>
      <c r="AP230" s="210"/>
      <c r="AQ230" s="210"/>
      <c r="AR230" s="210"/>
      <c r="AS230" s="210"/>
      <c r="AT230" s="210"/>
      <c r="AU230" s="210"/>
      <c r="AV230" s="210"/>
      <c r="AW230" s="210"/>
      <c r="AX230" s="210"/>
      <c r="AY230" s="210"/>
      <c r="AZ230" s="210"/>
      <c r="BA230" s="210"/>
      <c r="BB230" s="210"/>
      <c r="BC230" s="210"/>
      <c r="BD230" s="210"/>
      <c r="BE230" s="210"/>
      <c r="BF230" s="210"/>
      <c r="BG230" s="210"/>
      <c r="BH230" s="210"/>
      <c r="BI230" s="210"/>
    </row>
    <row r="231" spans="1:61" x14ac:dyDescent="0.25">
      <c r="A231" s="10"/>
      <c r="B231" s="9"/>
      <c r="C231" s="10"/>
      <c r="D231" s="9"/>
      <c r="E231" s="10"/>
      <c r="F231" s="9"/>
      <c r="G231" s="10"/>
      <c r="H231" s="9"/>
      <c r="I231" s="10"/>
      <c r="J231" s="3"/>
      <c r="K231" s="10"/>
      <c r="M231" s="10"/>
      <c r="N231" s="35"/>
      <c r="P231" s="210"/>
      <c r="Q231" s="210"/>
      <c r="R231" s="210"/>
      <c r="S231" s="210"/>
      <c r="T231" s="210"/>
      <c r="U231" s="210"/>
      <c r="V231" s="210"/>
      <c r="W231" s="210"/>
      <c r="X231" s="210"/>
      <c r="Y231" s="210"/>
      <c r="Z231" s="210"/>
      <c r="AA231" s="210"/>
      <c r="AB231" s="210"/>
      <c r="AC231" s="210"/>
      <c r="AD231" s="210"/>
      <c r="AE231" s="210"/>
      <c r="AF231" s="210"/>
      <c r="AG231" s="210"/>
      <c r="AH231" s="210"/>
      <c r="AI231" s="210"/>
      <c r="AJ231" s="210"/>
      <c r="AK231" s="210"/>
      <c r="AL231" s="210"/>
      <c r="AM231" s="210"/>
      <c r="AN231" s="210"/>
      <c r="AO231" s="210"/>
      <c r="AP231" s="210"/>
      <c r="AQ231" s="210"/>
      <c r="AR231" s="210"/>
      <c r="AS231" s="210"/>
      <c r="AT231" s="210"/>
      <c r="AU231" s="210"/>
      <c r="AV231" s="210"/>
      <c r="AW231" s="210"/>
      <c r="AX231" s="210"/>
      <c r="AY231" s="210"/>
      <c r="AZ231" s="210"/>
      <c r="BA231" s="210"/>
      <c r="BB231" s="210"/>
      <c r="BC231" s="210"/>
      <c r="BD231" s="210"/>
      <c r="BE231" s="210"/>
      <c r="BF231" s="210"/>
      <c r="BG231" s="210"/>
      <c r="BH231" s="210"/>
      <c r="BI231" s="210"/>
    </row>
    <row r="232" spans="1:61" x14ac:dyDescent="0.25">
      <c r="A232" s="11">
        <f>'44'!$C$13</f>
        <v>0</v>
      </c>
      <c r="B232" s="11"/>
      <c r="C232" s="11">
        <f>'44'!$C$21</f>
        <v>0</v>
      </c>
      <c r="D232" s="11"/>
      <c r="E232" s="11">
        <f>'44'!$C$29</f>
        <v>0</v>
      </c>
      <c r="F232" s="11"/>
      <c r="G232" s="11">
        <f>'44'!$C$37</f>
        <v>0</v>
      </c>
      <c r="H232" s="11"/>
      <c r="I232" s="11">
        <f>'44'!$C$45</f>
        <v>0</v>
      </c>
      <c r="J232" s="11"/>
      <c r="K232" s="11">
        <f>'44'!$C$53</f>
        <v>0</v>
      </c>
      <c r="L232" s="11"/>
      <c r="M232" s="11">
        <f>'44'!M$61</f>
        <v>0</v>
      </c>
      <c r="N232" s="35">
        <f>+A232+C232+E232+G232+I232+K232+M232</f>
        <v>0</v>
      </c>
      <c r="P232" s="210"/>
      <c r="Q232" s="210"/>
      <c r="R232" s="210"/>
      <c r="S232" s="210"/>
      <c r="T232" s="210"/>
      <c r="U232" s="210"/>
      <c r="V232" s="210"/>
      <c r="W232" s="210"/>
      <c r="X232" s="210"/>
      <c r="Y232" s="210"/>
      <c r="Z232" s="210"/>
      <c r="AA232" s="210"/>
      <c r="AB232" s="210"/>
      <c r="AC232" s="210"/>
      <c r="AD232" s="210"/>
      <c r="AE232" s="210"/>
      <c r="AF232" s="210"/>
      <c r="AG232" s="210"/>
      <c r="AH232" s="210"/>
      <c r="AI232" s="210"/>
      <c r="AJ232" s="210"/>
      <c r="AK232" s="210"/>
      <c r="AL232" s="210"/>
      <c r="AM232" s="210"/>
      <c r="AN232" s="210"/>
      <c r="AO232" s="210"/>
      <c r="AP232" s="210"/>
      <c r="AQ232" s="210"/>
      <c r="AR232" s="210"/>
      <c r="AS232" s="210"/>
      <c r="AT232" s="210"/>
      <c r="AU232" s="210"/>
      <c r="AV232" s="210"/>
      <c r="AW232" s="210"/>
      <c r="AX232" s="210"/>
      <c r="AY232" s="210"/>
      <c r="AZ232" s="210"/>
      <c r="BA232" s="210"/>
      <c r="BB232" s="210"/>
      <c r="BC232" s="210"/>
      <c r="BD232" s="210"/>
      <c r="BE232" s="210"/>
      <c r="BF232" s="210"/>
      <c r="BG232" s="210"/>
      <c r="BH232" s="210"/>
      <c r="BI232" s="210"/>
    </row>
    <row r="233" spans="1:61" x14ac:dyDescent="0.25">
      <c r="A233" s="4">
        <f>M228+1</f>
        <v>5</v>
      </c>
      <c r="B233" s="3"/>
      <c r="C233" s="4">
        <f>A233+1</f>
        <v>6</v>
      </c>
      <c r="D233" s="4">
        <f t="shared" ref="D233:E233" si="9">B233+1</f>
        <v>1</v>
      </c>
      <c r="E233" s="4">
        <f t="shared" si="9"/>
        <v>7</v>
      </c>
      <c r="F233" s="3"/>
      <c r="G233" s="4">
        <f>+E233+1</f>
        <v>8</v>
      </c>
      <c r="H233" s="6"/>
      <c r="I233" s="4">
        <f>G233+1</f>
        <v>9</v>
      </c>
      <c r="J233" s="3"/>
      <c r="K233" s="4">
        <f>+I233+1</f>
        <v>10</v>
      </c>
      <c r="L233" s="3"/>
      <c r="M233" s="4">
        <f>+K233+1</f>
        <v>11</v>
      </c>
      <c r="P233" s="210"/>
      <c r="Q233" s="210"/>
      <c r="R233" s="210"/>
      <c r="S233" s="210"/>
      <c r="T233" s="210"/>
      <c r="U233" s="210"/>
      <c r="V233" s="210"/>
      <c r="W233" s="210"/>
      <c r="X233" s="210"/>
      <c r="Y233" s="210"/>
      <c r="Z233" s="210"/>
      <c r="AA233" s="210"/>
      <c r="AB233" s="210"/>
      <c r="AC233" s="210"/>
      <c r="AD233" s="210"/>
      <c r="AE233" s="210"/>
      <c r="AF233" s="210"/>
      <c r="AG233" s="210"/>
      <c r="AH233" s="210"/>
      <c r="AI233" s="210"/>
      <c r="AJ233" s="210"/>
      <c r="AK233" s="210"/>
      <c r="AL233" s="210"/>
      <c r="AM233" s="210"/>
      <c r="AN233" s="210"/>
      <c r="AO233" s="210"/>
      <c r="AP233" s="210"/>
      <c r="AQ233" s="210"/>
      <c r="AR233" s="210"/>
      <c r="AS233" s="210"/>
      <c r="AT233" s="210"/>
      <c r="AU233" s="210"/>
      <c r="AV233" s="210"/>
      <c r="AW233" s="210"/>
      <c r="AX233" s="210"/>
      <c r="AY233" s="210"/>
      <c r="AZ233" s="210"/>
      <c r="BA233" s="210"/>
      <c r="BB233" s="210"/>
      <c r="BC233" s="210"/>
      <c r="BD233" s="210"/>
      <c r="BE233" s="210"/>
      <c r="BF233" s="210"/>
      <c r="BG233" s="210"/>
      <c r="BH233" s="210"/>
      <c r="BI233" s="210"/>
    </row>
    <row r="234" spans="1:61" x14ac:dyDescent="0.25">
      <c r="A234" s="7">
        <f>'45'!K$6</f>
        <v>0</v>
      </c>
      <c r="B234" s="27"/>
      <c r="C234" s="7">
        <f>'45'!K$14</f>
        <v>0</v>
      </c>
      <c r="D234" s="27"/>
      <c r="E234" s="7">
        <f>'45'!K$22</f>
        <v>0</v>
      </c>
      <c r="F234" s="8"/>
      <c r="G234" s="7">
        <f>'45'!K$30</f>
        <v>0</v>
      </c>
      <c r="H234" s="27"/>
      <c r="I234" s="7">
        <f>'45'!K$38</f>
        <v>0</v>
      </c>
      <c r="J234" s="3"/>
      <c r="K234" s="7">
        <f>'45'!$K$46</f>
        <v>0</v>
      </c>
      <c r="M234" s="7">
        <f>'45'!$K$54</f>
        <v>0</v>
      </c>
      <c r="N234" s="41" t="s">
        <v>75</v>
      </c>
      <c r="P234" s="210"/>
      <c r="Q234" s="210"/>
      <c r="R234" s="210"/>
      <c r="S234" s="210"/>
      <c r="T234" s="210"/>
      <c r="U234" s="210"/>
      <c r="V234" s="210"/>
      <c r="W234" s="210"/>
      <c r="X234" s="210"/>
      <c r="Y234" s="210"/>
      <c r="Z234" s="210"/>
      <c r="AA234" s="210"/>
      <c r="AB234" s="210"/>
      <c r="AC234" s="210"/>
      <c r="AD234" s="210"/>
      <c r="AE234" s="210"/>
      <c r="AF234" s="210"/>
      <c r="AG234" s="210"/>
      <c r="AH234" s="210"/>
      <c r="AI234" s="210"/>
      <c r="AJ234" s="210"/>
      <c r="AK234" s="210"/>
      <c r="AL234" s="210"/>
      <c r="AM234" s="210"/>
      <c r="AN234" s="210"/>
      <c r="AO234" s="210"/>
      <c r="AP234" s="210"/>
      <c r="AQ234" s="210"/>
      <c r="AR234" s="210"/>
      <c r="AS234" s="210"/>
      <c r="AT234" s="210"/>
      <c r="AU234" s="210"/>
      <c r="AV234" s="210"/>
      <c r="AW234" s="210"/>
      <c r="AX234" s="210"/>
      <c r="AY234" s="210"/>
      <c r="AZ234" s="210"/>
      <c r="BA234" s="210"/>
      <c r="BB234" s="210"/>
      <c r="BC234" s="210"/>
      <c r="BD234" s="210"/>
      <c r="BE234" s="210"/>
      <c r="BF234" s="210"/>
      <c r="BG234" s="210"/>
      <c r="BH234" s="210"/>
      <c r="BI234" s="210"/>
    </row>
    <row r="235" spans="1:61" x14ac:dyDescent="0.25">
      <c r="A235" s="4"/>
      <c r="B235" s="3"/>
      <c r="C235" s="4"/>
      <c r="D235" s="3"/>
      <c r="E235" s="4"/>
      <c r="F235" s="3"/>
      <c r="G235" s="5"/>
      <c r="H235" s="3"/>
      <c r="I235" s="5"/>
      <c r="J235" s="3"/>
      <c r="K235" s="20"/>
      <c r="L235" s="3"/>
      <c r="M235" s="20"/>
      <c r="P235" s="210"/>
      <c r="Q235" s="210"/>
      <c r="R235" s="210"/>
      <c r="S235" s="210"/>
      <c r="T235" s="210"/>
      <c r="U235" s="210"/>
      <c r="V235" s="210"/>
      <c r="W235" s="210"/>
      <c r="X235" s="210"/>
      <c r="Y235" s="210"/>
      <c r="Z235" s="210"/>
      <c r="AA235" s="210"/>
      <c r="AB235" s="210"/>
      <c r="AC235" s="210"/>
      <c r="AD235" s="210"/>
      <c r="AE235" s="210"/>
      <c r="AF235" s="210"/>
      <c r="AG235" s="210"/>
      <c r="AH235" s="210"/>
      <c r="AI235" s="210"/>
      <c r="AJ235" s="210"/>
      <c r="AK235" s="210"/>
      <c r="AL235" s="210"/>
      <c r="AM235" s="210"/>
      <c r="AN235" s="210"/>
      <c r="AO235" s="210"/>
      <c r="AP235" s="210"/>
      <c r="AQ235" s="210"/>
      <c r="AR235" s="210"/>
      <c r="AS235" s="210"/>
      <c r="AT235" s="210"/>
      <c r="AU235" s="210"/>
      <c r="AV235" s="210"/>
      <c r="AW235" s="210"/>
      <c r="AX235" s="210"/>
      <c r="AY235" s="210"/>
      <c r="AZ235" s="210"/>
      <c r="BA235" s="210"/>
      <c r="BB235" s="210"/>
      <c r="BC235" s="210"/>
      <c r="BD235" s="210"/>
      <c r="BE235" s="210"/>
      <c r="BF235" s="210"/>
      <c r="BG235" s="210"/>
      <c r="BH235" s="210"/>
      <c r="BI235" s="210"/>
    </row>
    <row r="236" spans="1:61" x14ac:dyDescent="0.25">
      <c r="A236" s="10"/>
      <c r="B236" s="9"/>
      <c r="C236" s="10"/>
      <c r="D236" s="9"/>
      <c r="E236" s="10"/>
      <c r="F236" s="9"/>
      <c r="G236" s="10"/>
      <c r="H236" s="9"/>
      <c r="I236" s="10"/>
      <c r="J236" s="3"/>
      <c r="K236" s="10"/>
      <c r="M236" s="10"/>
      <c r="N236" s="35"/>
      <c r="P236" s="210"/>
      <c r="Q236" s="210"/>
      <c r="R236" s="210"/>
      <c r="S236" s="210"/>
      <c r="T236" s="210"/>
      <c r="U236" s="210"/>
      <c r="V236" s="210"/>
      <c r="W236" s="210"/>
      <c r="X236" s="210"/>
      <c r="Y236" s="210"/>
      <c r="Z236" s="210"/>
      <c r="AA236" s="210"/>
      <c r="AB236" s="210"/>
      <c r="AC236" s="210"/>
      <c r="AD236" s="210"/>
      <c r="AE236" s="210"/>
      <c r="AF236" s="210"/>
      <c r="AG236" s="210"/>
      <c r="AH236" s="210"/>
      <c r="AI236" s="210"/>
      <c r="AJ236" s="210"/>
      <c r="AK236" s="210"/>
      <c r="AL236" s="210"/>
      <c r="AM236" s="210"/>
      <c r="AN236" s="210"/>
      <c r="AO236" s="210"/>
      <c r="AP236" s="210"/>
      <c r="AQ236" s="210"/>
      <c r="AR236" s="210"/>
      <c r="AS236" s="210"/>
      <c r="AT236" s="210"/>
      <c r="AU236" s="210"/>
      <c r="AV236" s="210"/>
      <c r="AW236" s="210"/>
      <c r="AX236" s="210"/>
      <c r="AY236" s="210"/>
      <c r="AZ236" s="210"/>
      <c r="BA236" s="210"/>
      <c r="BB236" s="210"/>
      <c r="BC236" s="210"/>
      <c r="BD236" s="210"/>
      <c r="BE236" s="210"/>
      <c r="BF236" s="210"/>
      <c r="BG236" s="210"/>
      <c r="BH236" s="210"/>
      <c r="BI236" s="210"/>
    </row>
    <row r="237" spans="1:61" x14ac:dyDescent="0.25">
      <c r="A237" s="11">
        <f>'45'!$C$13</f>
        <v>0</v>
      </c>
      <c r="B237" s="11"/>
      <c r="C237" s="11">
        <f>'45'!$C$21</f>
        <v>0</v>
      </c>
      <c r="D237" s="11"/>
      <c r="E237" s="11">
        <f>'45'!$C$29</f>
        <v>0</v>
      </c>
      <c r="F237" s="11"/>
      <c r="G237" s="11">
        <f>'45'!$C$37</f>
        <v>0</v>
      </c>
      <c r="H237" s="11"/>
      <c r="I237" s="11">
        <f>'45'!$C$45</f>
        <v>0</v>
      </c>
      <c r="J237" s="11"/>
      <c r="K237" s="11">
        <f>'45'!$C$53</f>
        <v>0</v>
      </c>
      <c r="L237" s="11"/>
      <c r="M237" s="11">
        <f>'45'!M$61</f>
        <v>0</v>
      </c>
      <c r="N237" s="35">
        <f>+A237+C237+E237+G237+I237+K237+M237</f>
        <v>0</v>
      </c>
      <c r="P237" s="210"/>
      <c r="Q237" s="210"/>
      <c r="R237" s="210"/>
      <c r="S237" s="210"/>
      <c r="T237" s="210"/>
      <c r="U237" s="210"/>
      <c r="V237" s="210"/>
      <c r="W237" s="210"/>
      <c r="X237" s="210"/>
      <c r="Y237" s="210"/>
      <c r="Z237" s="210"/>
      <c r="AA237" s="210"/>
      <c r="AB237" s="210"/>
      <c r="AC237" s="210"/>
      <c r="AD237" s="210"/>
      <c r="AE237" s="210"/>
      <c r="AF237" s="210"/>
      <c r="AG237" s="210"/>
      <c r="AH237" s="210"/>
      <c r="AI237" s="210"/>
      <c r="AJ237" s="210"/>
      <c r="AK237" s="210"/>
      <c r="AL237" s="210"/>
      <c r="AM237" s="210"/>
      <c r="AN237" s="210"/>
      <c r="AO237" s="210"/>
      <c r="AP237" s="210"/>
      <c r="AQ237" s="210"/>
      <c r="AR237" s="210"/>
      <c r="AS237" s="210"/>
      <c r="AT237" s="210"/>
      <c r="AU237" s="210"/>
      <c r="AV237" s="210"/>
      <c r="AW237" s="210"/>
      <c r="AX237" s="210"/>
      <c r="AY237" s="210"/>
      <c r="AZ237" s="210"/>
      <c r="BA237" s="210"/>
      <c r="BB237" s="210"/>
      <c r="BC237" s="210"/>
      <c r="BD237" s="210"/>
      <c r="BE237" s="210"/>
      <c r="BF237" s="210"/>
      <c r="BG237" s="210"/>
      <c r="BH237" s="210"/>
      <c r="BI237" s="210"/>
    </row>
    <row r="238" spans="1:61" x14ac:dyDescent="0.25">
      <c r="A238" s="4">
        <f>+M233+1</f>
        <v>12</v>
      </c>
      <c r="B238" s="3"/>
      <c r="C238" s="4">
        <f>A238+1</f>
        <v>13</v>
      </c>
      <c r="D238" s="3"/>
      <c r="E238" s="4">
        <f>+C238+1</f>
        <v>14</v>
      </c>
      <c r="F238" s="3"/>
      <c r="G238" s="4">
        <f>+E238+1</f>
        <v>15</v>
      </c>
      <c r="H238" s="6"/>
      <c r="I238" s="4">
        <f>G238+1</f>
        <v>16</v>
      </c>
      <c r="J238" s="3"/>
      <c r="K238" s="4">
        <f>+I238+1</f>
        <v>17</v>
      </c>
      <c r="L238" s="3"/>
      <c r="M238" s="4">
        <f>+K238+1</f>
        <v>18</v>
      </c>
      <c r="P238" s="210"/>
      <c r="Q238" s="210"/>
      <c r="R238" s="210"/>
      <c r="S238" s="210"/>
      <c r="T238" s="210"/>
      <c r="U238" s="210"/>
      <c r="V238" s="210"/>
      <c r="W238" s="210"/>
      <c r="X238" s="210"/>
      <c r="Y238" s="210"/>
      <c r="Z238" s="210"/>
      <c r="AA238" s="210"/>
      <c r="AB238" s="210"/>
      <c r="AC238" s="210"/>
      <c r="AD238" s="210"/>
      <c r="AE238" s="210"/>
      <c r="AF238" s="210"/>
      <c r="AG238" s="210"/>
      <c r="AH238" s="210"/>
      <c r="AI238" s="210"/>
      <c r="AJ238" s="210"/>
      <c r="AK238" s="210"/>
      <c r="AL238" s="210"/>
      <c r="AM238" s="210"/>
      <c r="AN238" s="210"/>
      <c r="AO238" s="210"/>
      <c r="AP238" s="210"/>
      <c r="AQ238" s="210"/>
      <c r="AR238" s="210"/>
      <c r="AS238" s="210"/>
      <c r="AT238" s="210"/>
      <c r="AU238" s="210"/>
      <c r="AV238" s="210"/>
      <c r="AW238" s="210"/>
      <c r="AX238" s="210"/>
      <c r="AY238" s="210"/>
      <c r="AZ238" s="210"/>
      <c r="BA238" s="210"/>
      <c r="BB238" s="210"/>
      <c r="BC238" s="210"/>
      <c r="BD238" s="210"/>
      <c r="BE238" s="210"/>
      <c r="BF238" s="210"/>
      <c r="BG238" s="210"/>
      <c r="BH238" s="210"/>
      <c r="BI238" s="210"/>
    </row>
    <row r="239" spans="1:61" x14ac:dyDescent="0.25">
      <c r="A239" s="7">
        <f>'46'!K$6</f>
        <v>0</v>
      </c>
      <c r="B239" s="27"/>
      <c r="C239" s="7">
        <f>'46'!K$14</f>
        <v>0</v>
      </c>
      <c r="D239" s="27"/>
      <c r="E239" s="7">
        <f>'46'!K$22</f>
        <v>0</v>
      </c>
      <c r="F239" s="8"/>
      <c r="G239" s="7">
        <f>'46'!K$30</f>
        <v>0</v>
      </c>
      <c r="H239" s="27"/>
      <c r="I239" s="7">
        <f>'46'!K$38</f>
        <v>0</v>
      </c>
      <c r="J239" s="3"/>
      <c r="K239" s="7">
        <f>'46'!$K$46</f>
        <v>0</v>
      </c>
      <c r="M239" s="7">
        <f>'46'!$K$54</f>
        <v>0</v>
      </c>
      <c r="N239" s="41" t="s">
        <v>76</v>
      </c>
      <c r="P239" s="210"/>
      <c r="Q239" s="210"/>
      <c r="R239" s="210"/>
      <c r="S239" s="210"/>
      <c r="T239" s="210"/>
      <c r="U239" s="210"/>
      <c r="V239" s="210"/>
      <c r="W239" s="210"/>
      <c r="X239" s="210"/>
      <c r="Y239" s="210"/>
      <c r="Z239" s="210"/>
      <c r="AA239" s="210"/>
      <c r="AB239" s="210"/>
      <c r="AC239" s="210"/>
      <c r="AD239" s="210"/>
      <c r="AE239" s="210"/>
      <c r="AF239" s="210"/>
      <c r="AG239" s="210"/>
      <c r="AH239" s="210"/>
      <c r="AI239" s="210"/>
      <c r="AJ239" s="210"/>
      <c r="AK239" s="210"/>
      <c r="AL239" s="210"/>
      <c r="AM239" s="210"/>
      <c r="AN239" s="210"/>
      <c r="AO239" s="210"/>
      <c r="AP239" s="210"/>
      <c r="AQ239" s="210"/>
      <c r="AR239" s="210"/>
      <c r="AS239" s="210"/>
      <c r="AT239" s="210"/>
      <c r="AU239" s="210"/>
      <c r="AV239" s="210"/>
      <c r="AW239" s="210"/>
      <c r="AX239" s="210"/>
      <c r="AY239" s="210"/>
      <c r="AZ239" s="210"/>
      <c r="BA239" s="210"/>
      <c r="BB239" s="210"/>
      <c r="BC239" s="210"/>
      <c r="BD239" s="210"/>
      <c r="BE239" s="210"/>
      <c r="BF239" s="210"/>
      <c r="BG239" s="210"/>
      <c r="BH239" s="210"/>
      <c r="BI239" s="210"/>
    </row>
    <row r="240" spans="1:61" x14ac:dyDescent="0.25">
      <c r="A240" s="4"/>
      <c r="B240" s="3"/>
      <c r="C240" s="4"/>
      <c r="D240" s="3"/>
      <c r="E240" s="4"/>
      <c r="F240" s="3"/>
      <c r="G240" s="5"/>
      <c r="H240" s="3"/>
      <c r="I240" s="5"/>
      <c r="J240" s="3"/>
      <c r="K240" s="20"/>
      <c r="L240" s="3"/>
      <c r="M240" s="20"/>
      <c r="P240" s="210"/>
      <c r="Q240" s="210"/>
      <c r="R240" s="210"/>
      <c r="S240" s="210"/>
      <c r="T240" s="210"/>
      <c r="U240" s="210"/>
      <c r="V240" s="210"/>
      <c r="W240" s="210"/>
      <c r="X240" s="210"/>
      <c r="Y240" s="210"/>
      <c r="Z240" s="210"/>
      <c r="AA240" s="210"/>
      <c r="AB240" s="210"/>
      <c r="AC240" s="210"/>
      <c r="AD240" s="210"/>
      <c r="AE240" s="210"/>
      <c r="AF240" s="210"/>
      <c r="AG240" s="210"/>
      <c r="AH240" s="210"/>
      <c r="AI240" s="210"/>
      <c r="AJ240" s="210"/>
      <c r="AK240" s="210"/>
      <c r="AL240" s="210"/>
      <c r="AM240" s="210"/>
      <c r="AN240" s="210"/>
      <c r="AO240" s="210"/>
      <c r="AP240" s="210"/>
      <c r="AQ240" s="210"/>
      <c r="AR240" s="210"/>
      <c r="AS240" s="210"/>
      <c r="AT240" s="210"/>
      <c r="AU240" s="210"/>
      <c r="AV240" s="210"/>
      <c r="AW240" s="210"/>
      <c r="AX240" s="210"/>
      <c r="AY240" s="210"/>
      <c r="AZ240" s="210"/>
      <c r="BA240" s="210"/>
      <c r="BB240" s="210"/>
      <c r="BC240" s="210"/>
      <c r="BD240" s="210"/>
      <c r="BE240" s="210"/>
      <c r="BF240" s="210"/>
      <c r="BG240" s="210"/>
      <c r="BH240" s="210"/>
      <c r="BI240" s="210"/>
    </row>
    <row r="241" spans="1:61" x14ac:dyDescent="0.25">
      <c r="A241" s="10"/>
      <c r="B241" s="9"/>
      <c r="C241" s="10"/>
      <c r="D241" s="9"/>
      <c r="E241" s="10"/>
      <c r="F241" s="9"/>
      <c r="G241" s="10"/>
      <c r="H241" s="9"/>
      <c r="I241" s="10"/>
      <c r="J241" s="3"/>
      <c r="K241" s="10"/>
      <c r="M241" s="10"/>
      <c r="N241" s="35"/>
      <c r="P241" s="210"/>
      <c r="Q241" s="210"/>
      <c r="R241" s="210"/>
      <c r="S241" s="210"/>
      <c r="T241" s="210"/>
      <c r="U241" s="210"/>
      <c r="V241" s="210"/>
      <c r="W241" s="210"/>
      <c r="X241" s="210"/>
      <c r="Y241" s="210"/>
      <c r="Z241" s="210"/>
      <c r="AA241" s="210"/>
      <c r="AB241" s="210"/>
      <c r="AC241" s="210"/>
      <c r="AD241" s="210"/>
      <c r="AE241" s="210"/>
      <c r="AF241" s="210"/>
      <c r="AG241" s="210"/>
      <c r="AH241" s="210"/>
      <c r="AI241" s="210"/>
      <c r="AJ241" s="210"/>
      <c r="AK241" s="210"/>
      <c r="AL241" s="210"/>
      <c r="AM241" s="210"/>
      <c r="AN241" s="210"/>
      <c r="AO241" s="210"/>
      <c r="AP241" s="210"/>
      <c r="AQ241" s="210"/>
      <c r="AR241" s="210"/>
      <c r="AS241" s="210"/>
      <c r="AT241" s="210"/>
      <c r="AU241" s="210"/>
      <c r="AV241" s="210"/>
      <c r="AW241" s="210"/>
      <c r="AX241" s="210"/>
      <c r="AY241" s="210"/>
      <c r="AZ241" s="210"/>
      <c r="BA241" s="210"/>
      <c r="BB241" s="210"/>
      <c r="BC241" s="210"/>
      <c r="BD241" s="210"/>
      <c r="BE241" s="210"/>
      <c r="BF241" s="210"/>
      <c r="BG241" s="210"/>
      <c r="BH241" s="210"/>
      <c r="BI241" s="210"/>
    </row>
    <row r="242" spans="1:61" x14ac:dyDescent="0.25">
      <c r="A242" s="11">
        <f>'46'!$C$13</f>
        <v>0</v>
      </c>
      <c r="B242" s="11"/>
      <c r="C242" s="11">
        <f>'46'!$C$21</f>
        <v>0</v>
      </c>
      <c r="D242" s="11"/>
      <c r="E242" s="11">
        <f>'46'!$C$29</f>
        <v>0</v>
      </c>
      <c r="F242" s="11"/>
      <c r="G242" s="11">
        <f>'46'!$C$37</f>
        <v>0</v>
      </c>
      <c r="H242" s="11"/>
      <c r="I242" s="11">
        <f>'46'!$C$45</f>
        <v>0</v>
      </c>
      <c r="J242" s="11"/>
      <c r="K242" s="11">
        <f>'46'!$C$53</f>
        <v>0</v>
      </c>
      <c r="L242" s="11"/>
      <c r="M242" s="11">
        <f>'46'!M$61</f>
        <v>0</v>
      </c>
      <c r="N242" s="35">
        <f>+A242+C242+E242+G242+I242+K242+M242</f>
        <v>0</v>
      </c>
      <c r="P242" s="210"/>
      <c r="Q242" s="210"/>
      <c r="R242" s="210"/>
      <c r="S242" s="210"/>
      <c r="T242" s="210"/>
      <c r="U242" s="210"/>
      <c r="V242" s="210"/>
      <c r="W242" s="210"/>
      <c r="X242" s="210"/>
      <c r="Y242" s="210"/>
      <c r="Z242" s="210"/>
      <c r="AA242" s="210"/>
      <c r="AB242" s="210"/>
      <c r="AC242" s="210"/>
      <c r="AD242" s="210"/>
      <c r="AE242" s="210"/>
      <c r="AF242" s="210"/>
      <c r="AG242" s="210"/>
      <c r="AH242" s="210"/>
      <c r="AI242" s="210"/>
      <c r="AJ242" s="210"/>
      <c r="AK242" s="210"/>
      <c r="AL242" s="210"/>
      <c r="AM242" s="210"/>
      <c r="AN242" s="210"/>
      <c r="AO242" s="210"/>
      <c r="AP242" s="210"/>
      <c r="AQ242" s="210"/>
      <c r="AR242" s="210"/>
      <c r="AS242" s="210"/>
      <c r="AT242" s="210"/>
      <c r="AU242" s="210"/>
      <c r="AV242" s="210"/>
      <c r="AW242" s="210"/>
      <c r="AX242" s="210"/>
      <c r="AY242" s="210"/>
      <c r="AZ242" s="210"/>
      <c r="BA242" s="210"/>
      <c r="BB242" s="210"/>
      <c r="BC242" s="210"/>
      <c r="BD242" s="210"/>
      <c r="BE242" s="210"/>
      <c r="BF242" s="210"/>
      <c r="BG242" s="210"/>
      <c r="BH242" s="210"/>
      <c r="BI242" s="210"/>
    </row>
    <row r="243" spans="1:61" x14ac:dyDescent="0.25">
      <c r="A243" s="4">
        <f>+M238+1</f>
        <v>19</v>
      </c>
      <c r="B243" s="3"/>
      <c r="C243" s="4">
        <f>A243+1</f>
        <v>20</v>
      </c>
      <c r="D243" s="3"/>
      <c r="E243" s="4">
        <f>C243+1</f>
        <v>21</v>
      </c>
      <c r="F243" s="3"/>
      <c r="G243" s="4">
        <f>+E243+1</f>
        <v>22</v>
      </c>
      <c r="H243" s="6"/>
      <c r="I243" s="4">
        <f>G243+1</f>
        <v>23</v>
      </c>
      <c r="J243" s="3"/>
      <c r="K243" s="4">
        <f>+I243+1</f>
        <v>24</v>
      </c>
      <c r="L243" s="3"/>
      <c r="M243" s="4">
        <f>+K243+1</f>
        <v>25</v>
      </c>
      <c r="P243" s="210"/>
      <c r="Q243" s="210"/>
      <c r="R243" s="210"/>
      <c r="S243" s="210"/>
      <c r="T243" s="210"/>
      <c r="U243" s="210"/>
      <c r="V243" s="210"/>
      <c r="W243" s="210"/>
      <c r="X243" s="210"/>
      <c r="Y243" s="210"/>
      <c r="Z243" s="210"/>
      <c r="AA243" s="210"/>
      <c r="AB243" s="210"/>
      <c r="AC243" s="210"/>
      <c r="AD243" s="210"/>
      <c r="AE243" s="210"/>
      <c r="AF243" s="210"/>
      <c r="AG243" s="210"/>
      <c r="AH243" s="210"/>
      <c r="AI243" s="210"/>
      <c r="AJ243" s="210"/>
      <c r="AK243" s="210"/>
      <c r="AL243" s="210"/>
      <c r="AM243" s="210"/>
      <c r="AN243" s="210"/>
      <c r="AO243" s="210"/>
      <c r="AP243" s="210"/>
      <c r="AQ243" s="210"/>
      <c r="AR243" s="210"/>
      <c r="AS243" s="210"/>
      <c r="AT243" s="210"/>
      <c r="AU243" s="210"/>
      <c r="AV243" s="210"/>
      <c r="AW243" s="210"/>
      <c r="AX243" s="210"/>
      <c r="AY243" s="210"/>
      <c r="AZ243" s="210"/>
      <c r="BA243" s="210"/>
      <c r="BB243" s="210"/>
      <c r="BC243" s="210"/>
      <c r="BD243" s="210"/>
      <c r="BE243" s="210"/>
      <c r="BF243" s="210"/>
      <c r="BG243" s="210"/>
      <c r="BH243" s="210"/>
      <c r="BI243" s="210"/>
    </row>
    <row r="244" spans="1:61" x14ac:dyDescent="0.25">
      <c r="A244" s="7">
        <f>'47'!K$6</f>
        <v>0</v>
      </c>
      <c r="B244" s="27"/>
      <c r="C244" s="7">
        <f>'47'!K$14</f>
        <v>0</v>
      </c>
      <c r="D244" s="27"/>
      <c r="E244" s="7">
        <f>'47'!K$22</f>
        <v>0</v>
      </c>
      <c r="F244" s="8"/>
      <c r="G244" s="7">
        <f>'47'!K$30</f>
        <v>0</v>
      </c>
      <c r="H244" s="27"/>
      <c r="I244" s="7">
        <f>'47'!K$38</f>
        <v>0</v>
      </c>
      <c r="J244" s="3"/>
      <c r="K244" s="7">
        <f>'47'!$K$46</f>
        <v>0</v>
      </c>
      <c r="M244" s="7">
        <f>'47'!$K$54</f>
        <v>0</v>
      </c>
      <c r="N244" s="32" t="s">
        <v>77</v>
      </c>
      <c r="P244" s="210"/>
      <c r="Q244" s="210"/>
      <c r="R244" s="210"/>
      <c r="S244" s="210"/>
      <c r="T244" s="210"/>
      <c r="U244" s="210"/>
      <c r="V244" s="210"/>
      <c r="W244" s="210"/>
      <c r="X244" s="210"/>
      <c r="Y244" s="210"/>
      <c r="Z244" s="210"/>
      <c r="AA244" s="210"/>
      <c r="AB244" s="210"/>
      <c r="AC244" s="210"/>
      <c r="AD244" s="210"/>
      <c r="AE244" s="210"/>
      <c r="AF244" s="210"/>
      <c r="AG244" s="210"/>
      <c r="AH244" s="210"/>
      <c r="AI244" s="210"/>
      <c r="AJ244" s="210"/>
      <c r="AK244" s="210"/>
      <c r="AL244" s="210"/>
      <c r="AM244" s="210"/>
      <c r="AN244" s="210"/>
      <c r="AO244" s="210"/>
      <c r="AP244" s="210"/>
      <c r="AQ244" s="210"/>
      <c r="AR244" s="210"/>
      <c r="AS244" s="210"/>
      <c r="AT244" s="210"/>
      <c r="AU244" s="210"/>
      <c r="AV244" s="210"/>
      <c r="AW244" s="210"/>
      <c r="AX244" s="210"/>
      <c r="AY244" s="210"/>
      <c r="AZ244" s="210"/>
      <c r="BA244" s="210"/>
      <c r="BB244" s="210"/>
      <c r="BC244" s="210"/>
      <c r="BD244" s="210"/>
      <c r="BE244" s="210"/>
      <c r="BF244" s="210"/>
      <c r="BG244" s="210"/>
      <c r="BH244" s="210"/>
      <c r="BI244" s="210"/>
    </row>
    <row r="245" spans="1:61" x14ac:dyDescent="0.25">
      <c r="A245" s="4"/>
      <c r="B245" s="3"/>
      <c r="C245" s="4"/>
      <c r="D245" s="3"/>
      <c r="E245" s="4"/>
      <c r="F245" s="3"/>
      <c r="G245" s="5"/>
      <c r="H245" s="3"/>
      <c r="I245" s="5"/>
      <c r="J245" s="3"/>
      <c r="K245" s="20"/>
      <c r="L245" s="3"/>
      <c r="M245" s="20"/>
      <c r="P245" s="210"/>
      <c r="Q245" s="210"/>
      <c r="R245" s="210"/>
      <c r="S245" s="210"/>
      <c r="T245" s="210"/>
      <c r="U245" s="210"/>
      <c r="V245" s="210"/>
      <c r="W245" s="210"/>
      <c r="X245" s="210"/>
      <c r="Y245" s="210"/>
      <c r="Z245" s="210"/>
      <c r="AA245" s="210"/>
      <c r="AB245" s="210"/>
      <c r="AC245" s="210"/>
      <c r="AD245" s="210"/>
      <c r="AE245" s="210"/>
      <c r="AF245" s="210"/>
      <c r="AG245" s="210"/>
      <c r="AH245" s="210"/>
      <c r="AI245" s="210"/>
      <c r="AJ245" s="210"/>
      <c r="AK245" s="210"/>
      <c r="AL245" s="210"/>
      <c r="AM245" s="210"/>
      <c r="AN245" s="210"/>
      <c r="AO245" s="210"/>
      <c r="AP245" s="210"/>
      <c r="AQ245" s="210"/>
      <c r="AR245" s="210"/>
      <c r="AS245" s="210"/>
      <c r="AT245" s="210"/>
      <c r="AU245" s="210"/>
      <c r="AV245" s="210"/>
      <c r="AW245" s="210"/>
      <c r="AX245" s="210"/>
      <c r="AY245" s="210"/>
      <c r="AZ245" s="210"/>
      <c r="BA245" s="210"/>
      <c r="BB245" s="210"/>
      <c r="BC245" s="210"/>
      <c r="BD245" s="210"/>
      <c r="BE245" s="210"/>
      <c r="BF245" s="210"/>
      <c r="BG245" s="210"/>
      <c r="BH245" s="210"/>
      <c r="BI245" s="210"/>
    </row>
    <row r="246" spans="1:61" x14ac:dyDescent="0.25">
      <c r="A246" s="10"/>
      <c r="B246" s="9"/>
      <c r="C246" s="10"/>
      <c r="D246" s="9"/>
      <c r="E246" s="10"/>
      <c r="F246" s="9"/>
      <c r="G246" s="10"/>
      <c r="H246" s="9"/>
      <c r="I246" s="10"/>
      <c r="J246" s="3"/>
      <c r="K246" s="10"/>
      <c r="M246" s="10"/>
      <c r="N246" s="35"/>
      <c r="P246" s="210"/>
      <c r="Q246" s="210"/>
      <c r="R246" s="210"/>
      <c r="S246" s="210"/>
      <c r="T246" s="210"/>
      <c r="U246" s="210"/>
      <c r="V246" s="210"/>
      <c r="W246" s="210"/>
      <c r="X246" s="210"/>
      <c r="Y246" s="210"/>
      <c r="Z246" s="210"/>
      <c r="AA246" s="210"/>
      <c r="AB246" s="210"/>
      <c r="AC246" s="210"/>
      <c r="AD246" s="210"/>
      <c r="AE246" s="210"/>
      <c r="AF246" s="210"/>
      <c r="AG246" s="210"/>
      <c r="AH246" s="210"/>
      <c r="AI246" s="210"/>
      <c r="AJ246" s="210"/>
      <c r="AK246" s="210"/>
      <c r="AL246" s="210"/>
      <c r="AM246" s="210"/>
      <c r="AN246" s="210"/>
      <c r="AO246" s="210"/>
      <c r="AP246" s="210"/>
      <c r="AQ246" s="210"/>
      <c r="AR246" s="210"/>
      <c r="AS246" s="210"/>
      <c r="AT246" s="210"/>
      <c r="AU246" s="210"/>
      <c r="AV246" s="210"/>
      <c r="AW246" s="210"/>
      <c r="AX246" s="210"/>
      <c r="AY246" s="210"/>
      <c r="AZ246" s="210"/>
      <c r="BA246" s="210"/>
      <c r="BB246" s="210"/>
      <c r="BC246" s="210"/>
      <c r="BD246" s="210"/>
      <c r="BE246" s="210"/>
      <c r="BF246" s="210"/>
      <c r="BG246" s="210"/>
      <c r="BH246" s="210"/>
      <c r="BI246" s="210"/>
    </row>
    <row r="247" spans="1:61" x14ac:dyDescent="0.25">
      <c r="A247" s="11">
        <f>'47'!$C$13</f>
        <v>0</v>
      </c>
      <c r="B247" s="11"/>
      <c r="C247" s="11">
        <f>'47'!$C$21</f>
        <v>0</v>
      </c>
      <c r="D247" s="11"/>
      <c r="E247" s="11">
        <f>'47'!$C$29</f>
        <v>0</v>
      </c>
      <c r="F247" s="11"/>
      <c r="G247" s="11">
        <f>'47'!$C$37</f>
        <v>0</v>
      </c>
      <c r="H247" s="11"/>
      <c r="I247" s="11">
        <f>'47'!$C$45</f>
        <v>0</v>
      </c>
      <c r="J247" s="11"/>
      <c r="K247" s="11">
        <f>'47'!$C$53</f>
        <v>0</v>
      </c>
      <c r="L247" s="11"/>
      <c r="M247" s="11">
        <f>'47'!M$61</f>
        <v>0</v>
      </c>
      <c r="N247" s="35">
        <f>+A247+C247+E247+G247+I247+K247+M247</f>
        <v>0</v>
      </c>
      <c r="P247" s="210"/>
      <c r="Q247" s="210"/>
      <c r="R247" s="210"/>
      <c r="S247" s="210"/>
      <c r="T247" s="210"/>
      <c r="U247" s="210"/>
      <c r="V247" s="210"/>
      <c r="W247" s="210"/>
      <c r="X247" s="210"/>
      <c r="Y247" s="210"/>
      <c r="Z247" s="210"/>
      <c r="AA247" s="210"/>
      <c r="AB247" s="210"/>
      <c r="AC247" s="210"/>
      <c r="AD247" s="210"/>
      <c r="AE247" s="210"/>
      <c r="AF247" s="210"/>
      <c r="AG247" s="210"/>
      <c r="AH247" s="210"/>
      <c r="AI247" s="210"/>
      <c r="AJ247" s="210"/>
      <c r="AK247" s="210"/>
      <c r="AL247" s="210"/>
      <c r="AM247" s="210"/>
      <c r="AN247" s="210"/>
      <c r="AO247" s="210"/>
      <c r="AP247" s="210"/>
      <c r="AQ247" s="210"/>
      <c r="AR247" s="210"/>
      <c r="AS247" s="210"/>
      <c r="AT247" s="210"/>
      <c r="AU247" s="210"/>
      <c r="AV247" s="210"/>
      <c r="AW247" s="210"/>
      <c r="AX247" s="210"/>
      <c r="AY247" s="210"/>
      <c r="AZ247" s="210"/>
      <c r="BA247" s="210"/>
      <c r="BB247" s="210"/>
      <c r="BC247" s="210"/>
      <c r="BD247" s="210"/>
      <c r="BE247" s="210"/>
      <c r="BF247" s="210"/>
      <c r="BG247" s="210"/>
      <c r="BH247" s="210"/>
      <c r="BI247" s="210"/>
    </row>
    <row r="248" spans="1:61" x14ac:dyDescent="0.25">
      <c r="A248" s="4">
        <f>+M243+1</f>
        <v>26</v>
      </c>
      <c r="B248" s="3"/>
      <c r="C248" s="4">
        <f>A248+1</f>
        <v>27</v>
      </c>
      <c r="D248" s="3"/>
      <c r="E248" s="4">
        <f>C248+1</f>
        <v>28</v>
      </c>
      <c r="F248" s="3"/>
      <c r="G248" s="4">
        <f>+E248+1</f>
        <v>29</v>
      </c>
      <c r="H248" s="6"/>
      <c r="I248" s="4">
        <f>G248+1</f>
        <v>30</v>
      </c>
      <c r="J248" s="3"/>
      <c r="K248" s="4">
        <v>1</v>
      </c>
      <c r="L248" s="3"/>
      <c r="M248" s="4">
        <f>+K248+1</f>
        <v>2</v>
      </c>
      <c r="P248" s="210"/>
      <c r="Q248" s="210"/>
      <c r="R248" s="210"/>
      <c r="S248" s="210"/>
      <c r="T248" s="210"/>
      <c r="U248" s="210"/>
      <c r="V248" s="210"/>
      <c r="W248" s="210"/>
      <c r="X248" s="210"/>
      <c r="Y248" s="210"/>
      <c r="Z248" s="210"/>
      <c r="AA248" s="210"/>
      <c r="AB248" s="210"/>
      <c r="AC248" s="210"/>
      <c r="AD248" s="210"/>
      <c r="AE248" s="210"/>
      <c r="AF248" s="210"/>
      <c r="AG248" s="210"/>
      <c r="AH248" s="210"/>
      <c r="AI248" s="210"/>
      <c r="AJ248" s="210"/>
      <c r="AK248" s="210"/>
      <c r="AL248" s="210"/>
      <c r="AM248" s="210"/>
      <c r="AN248" s="210"/>
      <c r="AO248" s="210"/>
      <c r="AP248" s="210"/>
      <c r="AQ248" s="210"/>
      <c r="AR248" s="210"/>
      <c r="AS248" s="210"/>
      <c r="AT248" s="210"/>
      <c r="AU248" s="210"/>
      <c r="AV248" s="210"/>
      <c r="AW248" s="210"/>
      <c r="AX248" s="210"/>
      <c r="AY248" s="210"/>
      <c r="AZ248" s="210"/>
      <c r="BA248" s="210"/>
      <c r="BB248" s="210"/>
      <c r="BC248" s="210"/>
      <c r="BD248" s="210"/>
      <c r="BE248" s="210"/>
      <c r="BF248" s="210"/>
      <c r="BG248" s="210"/>
      <c r="BH248" s="210"/>
      <c r="BI248" s="210"/>
    </row>
    <row r="249" spans="1:61" x14ac:dyDescent="0.25">
      <c r="A249" s="7">
        <f>'48'!K$6</f>
        <v>0</v>
      </c>
      <c r="B249" s="27"/>
      <c r="C249" s="7">
        <f>'48'!K$14</f>
        <v>0</v>
      </c>
      <c r="D249" s="27"/>
      <c r="E249" s="7">
        <f>'48'!K$22</f>
        <v>0</v>
      </c>
      <c r="F249" s="8"/>
      <c r="G249" s="7">
        <f>'48'!K$30</f>
        <v>0</v>
      </c>
      <c r="H249" s="27"/>
      <c r="I249" s="7">
        <f>'48'!K$38</f>
        <v>0</v>
      </c>
      <c r="J249" s="3"/>
      <c r="K249" s="7">
        <f>'48'!$K$46</f>
        <v>0</v>
      </c>
      <c r="M249" s="7">
        <f>'48'!$K$54</f>
        <v>0</v>
      </c>
      <c r="N249" s="32" t="s">
        <v>78</v>
      </c>
      <c r="P249" s="210"/>
      <c r="Q249" s="210"/>
      <c r="R249" s="210"/>
      <c r="S249" s="210"/>
      <c r="T249" s="210"/>
      <c r="U249" s="210"/>
      <c r="V249" s="210"/>
      <c r="W249" s="210"/>
      <c r="X249" s="210"/>
      <c r="Y249" s="210"/>
      <c r="Z249" s="210"/>
      <c r="AA249" s="210"/>
      <c r="AB249" s="210"/>
      <c r="AC249" s="210"/>
      <c r="AD249" s="210"/>
      <c r="AE249" s="210"/>
      <c r="AF249" s="210"/>
      <c r="AG249" s="210"/>
      <c r="AH249" s="210"/>
      <c r="AI249" s="210"/>
      <c r="AJ249" s="210"/>
      <c r="AK249" s="210"/>
      <c r="AL249" s="210"/>
      <c r="AM249" s="210"/>
      <c r="AN249" s="210"/>
      <c r="AO249" s="210"/>
      <c r="AP249" s="210"/>
      <c r="AQ249" s="210"/>
      <c r="AR249" s="210"/>
      <c r="AS249" s="210"/>
      <c r="AT249" s="210"/>
      <c r="AU249" s="210"/>
      <c r="AV249" s="210"/>
      <c r="AW249" s="210"/>
      <c r="AX249" s="210"/>
      <c r="AY249" s="210"/>
      <c r="AZ249" s="210"/>
      <c r="BA249" s="210"/>
      <c r="BB249" s="210"/>
      <c r="BC249" s="210"/>
      <c r="BD249" s="210"/>
      <c r="BE249" s="210"/>
      <c r="BF249" s="210"/>
      <c r="BG249" s="210"/>
      <c r="BH249" s="210"/>
      <c r="BI249" s="210"/>
    </row>
    <row r="250" spans="1:61" x14ac:dyDescent="0.25">
      <c r="A250" s="4"/>
      <c r="B250" s="3"/>
      <c r="C250" s="4"/>
      <c r="D250" s="3"/>
      <c r="E250" s="4"/>
      <c r="F250" s="3"/>
      <c r="G250" s="5"/>
      <c r="H250" s="3"/>
      <c r="I250" s="5"/>
      <c r="J250" s="3"/>
      <c r="K250" s="20"/>
      <c r="L250" s="3"/>
      <c r="M250" s="20"/>
      <c r="P250" s="210"/>
      <c r="Q250" s="210"/>
      <c r="R250" s="210"/>
      <c r="S250" s="210"/>
      <c r="T250" s="210"/>
      <c r="U250" s="210"/>
      <c r="V250" s="210"/>
      <c r="W250" s="210"/>
      <c r="X250" s="210"/>
      <c r="Y250" s="210"/>
      <c r="Z250" s="210"/>
      <c r="AA250" s="210"/>
      <c r="AB250" s="210"/>
      <c r="AC250" s="210"/>
      <c r="AD250" s="210"/>
      <c r="AE250" s="210"/>
      <c r="AF250" s="210"/>
      <c r="AG250" s="210"/>
      <c r="AH250" s="210"/>
      <c r="AI250" s="210"/>
      <c r="AJ250" s="210"/>
      <c r="AK250" s="210"/>
      <c r="AL250" s="210"/>
      <c r="AM250" s="210"/>
      <c r="AN250" s="210"/>
      <c r="AO250" s="210"/>
      <c r="AP250" s="210"/>
      <c r="AQ250" s="210"/>
      <c r="AR250" s="210"/>
      <c r="AS250" s="210"/>
      <c r="AT250" s="210"/>
      <c r="AU250" s="210"/>
      <c r="AV250" s="210"/>
      <c r="AW250" s="210"/>
      <c r="AX250" s="210"/>
      <c r="AY250" s="210"/>
      <c r="AZ250" s="210"/>
      <c r="BA250" s="210"/>
      <c r="BB250" s="210"/>
      <c r="BC250" s="210"/>
      <c r="BD250" s="210"/>
      <c r="BE250" s="210"/>
      <c r="BF250" s="210"/>
      <c r="BG250" s="210"/>
      <c r="BH250" s="210"/>
      <c r="BI250" s="210"/>
    </row>
    <row r="251" spans="1:61" x14ac:dyDescent="0.25">
      <c r="A251" s="10"/>
      <c r="B251" s="9"/>
      <c r="C251" s="10"/>
      <c r="D251" s="9"/>
      <c r="E251" s="10"/>
      <c r="F251" s="9"/>
      <c r="G251" s="10"/>
      <c r="H251" s="9"/>
      <c r="I251" s="10"/>
      <c r="J251" s="3"/>
      <c r="K251" s="10"/>
      <c r="M251" s="10"/>
      <c r="N251" s="35"/>
      <c r="P251" s="210"/>
      <c r="Q251" s="210"/>
      <c r="R251" s="210"/>
      <c r="S251" s="210"/>
      <c r="T251" s="210"/>
      <c r="U251" s="210"/>
      <c r="V251" s="210"/>
      <c r="W251" s="210"/>
      <c r="X251" s="210"/>
      <c r="Y251" s="210"/>
      <c r="Z251" s="210"/>
      <c r="AA251" s="210"/>
      <c r="AB251" s="210"/>
      <c r="AC251" s="210"/>
      <c r="AD251" s="210"/>
      <c r="AE251" s="210"/>
      <c r="AF251" s="210"/>
      <c r="AG251" s="210"/>
      <c r="AH251" s="210"/>
      <c r="AI251" s="210"/>
      <c r="AJ251" s="210"/>
      <c r="AK251" s="210"/>
      <c r="AL251" s="210"/>
      <c r="AM251" s="210"/>
      <c r="AN251" s="210"/>
      <c r="AO251" s="210"/>
      <c r="AP251" s="210"/>
      <c r="AQ251" s="210"/>
      <c r="AR251" s="210"/>
      <c r="AS251" s="210"/>
      <c r="AT251" s="210"/>
      <c r="AU251" s="210"/>
      <c r="AV251" s="210"/>
      <c r="AW251" s="210"/>
      <c r="AX251" s="210"/>
      <c r="AY251" s="210"/>
      <c r="AZ251" s="210"/>
      <c r="BA251" s="210"/>
      <c r="BB251" s="210"/>
      <c r="BC251" s="210"/>
      <c r="BD251" s="210"/>
      <c r="BE251" s="210"/>
      <c r="BF251" s="210"/>
      <c r="BG251" s="210"/>
      <c r="BH251" s="210"/>
      <c r="BI251" s="210"/>
    </row>
    <row r="252" spans="1:61" x14ac:dyDescent="0.25">
      <c r="A252" s="11">
        <f>'48'!$C$13</f>
        <v>0</v>
      </c>
      <c r="B252" s="11"/>
      <c r="C252" s="11">
        <f>'48'!$C$21</f>
        <v>0</v>
      </c>
      <c r="D252" s="11"/>
      <c r="E252" s="11">
        <f>'48'!$C$29</f>
        <v>0</v>
      </c>
      <c r="F252" s="11"/>
      <c r="G252" s="11">
        <f>'48'!$C$37</f>
        <v>0</v>
      </c>
      <c r="H252" s="11"/>
      <c r="I252" s="11">
        <f>'48'!$C$45</f>
        <v>0</v>
      </c>
      <c r="J252" s="11"/>
      <c r="K252" s="11">
        <f>'48'!$C$53</f>
        <v>0</v>
      </c>
      <c r="L252" s="11"/>
      <c r="M252" s="11">
        <f>'48'!M$61</f>
        <v>0</v>
      </c>
      <c r="N252" s="35">
        <f>+A252+C252+E252+G252+I252+K252+M252</f>
        <v>0</v>
      </c>
      <c r="P252" s="210"/>
      <c r="Q252" s="210"/>
      <c r="R252" s="210"/>
      <c r="S252" s="210"/>
      <c r="T252" s="210"/>
      <c r="U252" s="210"/>
      <c r="V252" s="210"/>
      <c r="W252" s="210"/>
      <c r="X252" s="210"/>
      <c r="Y252" s="210"/>
      <c r="Z252" s="210"/>
      <c r="AA252" s="210"/>
      <c r="AB252" s="210"/>
      <c r="AC252" s="210"/>
      <c r="AD252" s="210"/>
      <c r="AE252" s="210"/>
      <c r="AF252" s="210"/>
      <c r="AG252" s="210"/>
      <c r="AH252" s="210"/>
      <c r="AI252" s="210"/>
      <c r="AJ252" s="210"/>
      <c r="AK252" s="210"/>
      <c r="AL252" s="210"/>
      <c r="AM252" s="210"/>
      <c r="AN252" s="210"/>
      <c r="AO252" s="210"/>
      <c r="AP252" s="210"/>
      <c r="AQ252" s="210"/>
      <c r="AR252" s="210"/>
      <c r="AS252" s="210"/>
      <c r="AT252" s="210"/>
      <c r="AU252" s="210"/>
      <c r="AV252" s="210"/>
      <c r="AW252" s="210"/>
      <c r="AX252" s="210"/>
      <c r="AY252" s="210"/>
      <c r="AZ252" s="210"/>
      <c r="BA252" s="210"/>
      <c r="BB252" s="210"/>
      <c r="BC252" s="210"/>
      <c r="BD252" s="210"/>
      <c r="BE252" s="210"/>
      <c r="BF252" s="210"/>
      <c r="BG252" s="210"/>
      <c r="BH252" s="210"/>
      <c r="BI252" s="210"/>
    </row>
    <row r="253" spans="1:61" x14ac:dyDescent="0.25">
      <c r="A253" s="542" t="s">
        <v>86</v>
      </c>
      <c r="B253" s="543"/>
      <c r="C253" s="543"/>
      <c r="D253" s="543"/>
      <c r="E253" s="543"/>
      <c r="F253" s="543"/>
      <c r="G253" s="543"/>
      <c r="H253" s="543"/>
      <c r="I253" s="543"/>
      <c r="J253" s="543"/>
      <c r="K253" s="543"/>
      <c r="L253" s="543"/>
      <c r="M253" s="543"/>
      <c r="N253" s="51">
        <f>SUM(K252:M252,A258:M258,A263:M263,A268:M268,A273:M273,A278)</f>
        <v>0</v>
      </c>
      <c r="O253" s="50"/>
      <c r="P253" s="210"/>
      <c r="Q253" s="210"/>
      <c r="R253" s="210"/>
      <c r="S253" s="210"/>
      <c r="T253" s="210"/>
      <c r="U253" s="210"/>
      <c r="V253" s="210"/>
      <c r="W253" s="210"/>
      <c r="X253" s="210"/>
      <c r="Y253" s="210"/>
      <c r="Z253" s="210"/>
      <c r="AA253" s="210"/>
      <c r="AB253" s="210"/>
      <c r="AC253" s="210"/>
      <c r="AD253" s="210"/>
      <c r="AE253" s="210"/>
      <c r="AF253" s="210"/>
      <c r="AG253" s="210"/>
      <c r="AH253" s="210"/>
      <c r="AI253" s="210"/>
      <c r="AJ253" s="210"/>
      <c r="AK253" s="210"/>
      <c r="AL253" s="210"/>
      <c r="AM253" s="210"/>
      <c r="AN253" s="210"/>
      <c r="AO253" s="210"/>
      <c r="AP253" s="210"/>
      <c r="AQ253" s="210"/>
      <c r="AR253" s="210"/>
      <c r="AS253" s="210"/>
      <c r="AT253" s="210"/>
      <c r="AU253" s="210"/>
      <c r="AV253" s="210"/>
      <c r="AW253" s="210"/>
      <c r="AX253" s="210"/>
      <c r="AY253" s="210"/>
      <c r="AZ253" s="210"/>
      <c r="BA253" s="210"/>
      <c r="BB253" s="210"/>
      <c r="BC253" s="210"/>
      <c r="BD253" s="210"/>
      <c r="BE253" s="210"/>
      <c r="BF253" s="210"/>
      <c r="BG253" s="210"/>
      <c r="BH253" s="210"/>
      <c r="BI253" s="210"/>
    </row>
    <row r="254" spans="1:61" x14ac:dyDescent="0.25">
      <c r="A254" s="4">
        <f>+M248+1</f>
        <v>3</v>
      </c>
      <c r="B254" s="3"/>
      <c r="C254" s="4">
        <f>A254+1</f>
        <v>4</v>
      </c>
      <c r="D254" s="3"/>
      <c r="E254" s="4">
        <f>C254+1</f>
        <v>5</v>
      </c>
      <c r="F254" s="3"/>
      <c r="G254" s="4">
        <f>E254+1</f>
        <v>6</v>
      </c>
      <c r="H254" s="4">
        <f t="shared" ref="H254:I254" si="10">F254+1</f>
        <v>1</v>
      </c>
      <c r="I254" s="4">
        <f t="shared" si="10"/>
        <v>7</v>
      </c>
      <c r="J254" s="3"/>
      <c r="K254" s="4">
        <f>+I254+1</f>
        <v>8</v>
      </c>
      <c r="L254" s="3"/>
      <c r="M254" s="4">
        <f>+K254+1</f>
        <v>9</v>
      </c>
      <c r="P254" s="210"/>
      <c r="Q254" s="210"/>
      <c r="R254" s="210"/>
      <c r="S254" s="210"/>
      <c r="T254" s="210"/>
      <c r="U254" s="210"/>
      <c r="V254" s="210"/>
      <c r="W254" s="210"/>
      <c r="X254" s="210"/>
      <c r="Y254" s="210"/>
      <c r="Z254" s="210"/>
      <c r="AA254" s="210"/>
      <c r="AB254" s="210"/>
      <c r="AC254" s="210"/>
      <c r="AD254" s="210"/>
      <c r="AE254" s="210"/>
      <c r="AF254" s="210"/>
      <c r="AG254" s="210"/>
      <c r="AH254" s="210"/>
      <c r="AI254" s="210"/>
      <c r="AJ254" s="210"/>
      <c r="AK254" s="210"/>
      <c r="AL254" s="210"/>
      <c r="AM254" s="210"/>
      <c r="AN254" s="210"/>
      <c r="AO254" s="210"/>
      <c r="AP254" s="210"/>
      <c r="AQ254" s="210"/>
      <c r="AR254" s="210"/>
      <c r="AS254" s="210"/>
      <c r="AT254" s="210"/>
      <c r="AU254" s="210"/>
      <c r="AV254" s="210"/>
      <c r="AW254" s="210"/>
      <c r="AX254" s="210"/>
      <c r="AY254" s="210"/>
      <c r="AZ254" s="210"/>
      <c r="BA254" s="210"/>
      <c r="BB254" s="210"/>
      <c r="BC254" s="210"/>
      <c r="BD254" s="210"/>
      <c r="BE254" s="210"/>
      <c r="BF254" s="210"/>
      <c r="BG254" s="210"/>
      <c r="BH254" s="210"/>
      <c r="BI254" s="210"/>
    </row>
    <row r="255" spans="1:61" x14ac:dyDescent="0.25">
      <c r="A255" s="7">
        <f>'49'!K$6</f>
        <v>0</v>
      </c>
      <c r="B255" s="27"/>
      <c r="C255" s="7">
        <f>'49'!K$14</f>
        <v>0</v>
      </c>
      <c r="D255" s="27"/>
      <c r="E255" s="7">
        <f>'49'!K$22</f>
        <v>0</v>
      </c>
      <c r="F255" s="8"/>
      <c r="G255" s="7">
        <f>'49'!K$30</f>
        <v>0</v>
      </c>
      <c r="H255" s="27"/>
      <c r="I255" s="7">
        <f>'49'!K$38</f>
        <v>0</v>
      </c>
      <c r="J255" s="3"/>
      <c r="K255" s="7">
        <f>'49'!$K$46</f>
        <v>0</v>
      </c>
      <c r="M255" s="7">
        <f>'49'!$K$54</f>
        <v>0</v>
      </c>
      <c r="N255" s="32" t="s">
        <v>79</v>
      </c>
      <c r="P255" s="210"/>
      <c r="Q255" s="210"/>
      <c r="R255" s="210"/>
      <c r="S255" s="210"/>
      <c r="T255" s="210"/>
      <c r="U255" s="210"/>
      <c r="V255" s="210"/>
      <c r="W255" s="210"/>
      <c r="X255" s="210"/>
      <c r="Y255" s="210"/>
      <c r="Z255" s="210"/>
      <c r="AA255" s="210"/>
      <c r="AB255" s="210"/>
      <c r="AC255" s="210"/>
      <c r="AD255" s="210"/>
      <c r="AE255" s="210"/>
      <c r="AF255" s="210"/>
      <c r="AG255" s="210"/>
      <c r="AH255" s="210"/>
      <c r="AI255" s="210"/>
      <c r="AJ255" s="210"/>
      <c r="AK255" s="210"/>
      <c r="AL255" s="210"/>
      <c r="AM255" s="210"/>
      <c r="AN255" s="210"/>
      <c r="AO255" s="210"/>
      <c r="AP255" s="210"/>
      <c r="AQ255" s="210"/>
      <c r="AR255" s="210"/>
      <c r="AS255" s="210"/>
      <c r="AT255" s="210"/>
      <c r="AU255" s="210"/>
      <c r="AV255" s="210"/>
      <c r="AW255" s="210"/>
      <c r="AX255" s="210"/>
      <c r="AY255" s="210"/>
      <c r="AZ255" s="210"/>
      <c r="BA255" s="210"/>
      <c r="BB255" s="210"/>
      <c r="BC255" s="210"/>
      <c r="BD255" s="210"/>
      <c r="BE255" s="210"/>
      <c r="BF255" s="210"/>
      <c r="BG255" s="210"/>
      <c r="BH255" s="210"/>
      <c r="BI255" s="210"/>
    </row>
    <row r="256" spans="1:61" x14ac:dyDescent="0.25">
      <c r="A256" s="4"/>
      <c r="B256" s="3"/>
      <c r="C256" s="4"/>
      <c r="D256" s="3"/>
      <c r="E256" s="4"/>
      <c r="F256" s="3"/>
      <c r="G256" s="5"/>
      <c r="H256" s="3"/>
      <c r="I256" s="5"/>
      <c r="J256" s="3"/>
      <c r="K256" s="20"/>
      <c r="L256" s="3"/>
      <c r="M256" s="20"/>
      <c r="P256" s="210"/>
      <c r="Q256" s="210"/>
      <c r="R256" s="210"/>
      <c r="S256" s="210"/>
      <c r="T256" s="210"/>
      <c r="U256" s="210"/>
      <c r="V256" s="210"/>
      <c r="W256" s="210"/>
      <c r="X256" s="210"/>
      <c r="Y256" s="210"/>
      <c r="Z256" s="210"/>
      <c r="AA256" s="210"/>
      <c r="AB256" s="210"/>
      <c r="AC256" s="210"/>
      <c r="AD256" s="210"/>
      <c r="AE256" s="210"/>
      <c r="AF256" s="210"/>
      <c r="AG256" s="210"/>
      <c r="AH256" s="210"/>
      <c r="AI256" s="210"/>
      <c r="AJ256" s="210"/>
      <c r="AK256" s="210"/>
      <c r="AL256" s="210"/>
      <c r="AM256" s="210"/>
      <c r="AN256" s="210"/>
      <c r="AO256" s="210"/>
      <c r="AP256" s="210"/>
      <c r="AQ256" s="210"/>
      <c r="AR256" s="210"/>
      <c r="AS256" s="210"/>
      <c r="AT256" s="210"/>
      <c r="AU256" s="210"/>
      <c r="AV256" s="210"/>
      <c r="AW256" s="210"/>
      <c r="AX256" s="210"/>
      <c r="AY256" s="210"/>
      <c r="AZ256" s="210"/>
      <c r="BA256" s="210"/>
      <c r="BB256" s="210"/>
      <c r="BC256" s="210"/>
      <c r="BD256" s="210"/>
      <c r="BE256" s="210"/>
      <c r="BF256" s="210"/>
      <c r="BG256" s="210"/>
      <c r="BH256" s="210"/>
      <c r="BI256" s="210"/>
    </row>
    <row r="257" spans="1:61" x14ac:dyDescent="0.25">
      <c r="A257" s="10"/>
      <c r="B257" s="9"/>
      <c r="C257" s="10"/>
      <c r="D257" s="9"/>
      <c r="E257" s="10"/>
      <c r="F257" s="9"/>
      <c r="G257" s="10"/>
      <c r="H257" s="9"/>
      <c r="I257" s="10"/>
      <c r="J257" s="3"/>
      <c r="K257" s="10"/>
      <c r="M257" s="10"/>
      <c r="N257" s="35"/>
      <c r="P257" s="210"/>
      <c r="Q257" s="210"/>
      <c r="R257" s="210"/>
      <c r="S257" s="210"/>
      <c r="T257" s="210"/>
      <c r="U257" s="210"/>
      <c r="V257" s="210"/>
      <c r="W257" s="210"/>
      <c r="X257" s="210"/>
      <c r="Y257" s="210"/>
      <c r="Z257" s="210"/>
      <c r="AA257" s="210"/>
      <c r="AB257" s="210"/>
      <c r="AC257" s="210"/>
      <c r="AD257" s="210"/>
      <c r="AE257" s="210"/>
      <c r="AF257" s="210"/>
      <c r="AG257" s="210"/>
      <c r="AH257" s="210"/>
      <c r="AI257" s="210"/>
      <c r="AJ257" s="210"/>
      <c r="AK257" s="210"/>
      <c r="AL257" s="210"/>
      <c r="AM257" s="210"/>
      <c r="AN257" s="210"/>
      <c r="AO257" s="210"/>
      <c r="AP257" s="210"/>
      <c r="AQ257" s="210"/>
      <c r="AR257" s="210"/>
      <c r="AS257" s="210"/>
      <c r="AT257" s="210"/>
      <c r="AU257" s="210"/>
      <c r="AV257" s="210"/>
      <c r="AW257" s="210"/>
      <c r="AX257" s="210"/>
      <c r="AY257" s="210"/>
      <c r="AZ257" s="210"/>
      <c r="BA257" s="210"/>
      <c r="BB257" s="210"/>
      <c r="BC257" s="210"/>
      <c r="BD257" s="210"/>
      <c r="BE257" s="210"/>
      <c r="BF257" s="210"/>
      <c r="BG257" s="210"/>
      <c r="BH257" s="210"/>
      <c r="BI257" s="210"/>
    </row>
    <row r="258" spans="1:61" x14ac:dyDescent="0.25">
      <c r="A258" s="11">
        <f>'49'!$C$13</f>
        <v>0</v>
      </c>
      <c r="B258" s="11"/>
      <c r="C258" s="11">
        <f>'49'!$C$21</f>
        <v>0</v>
      </c>
      <c r="D258" s="11"/>
      <c r="E258" s="11">
        <f>'49'!$C$29</f>
        <v>0</v>
      </c>
      <c r="F258" s="11"/>
      <c r="G258" s="11">
        <f>'49'!$C$37</f>
        <v>0</v>
      </c>
      <c r="H258" s="11"/>
      <c r="I258" s="11">
        <f>'49'!$C$45</f>
        <v>0</v>
      </c>
      <c r="J258" s="11"/>
      <c r="K258" s="11">
        <f>'49'!$C$53</f>
        <v>0</v>
      </c>
      <c r="L258" s="11"/>
      <c r="M258" s="11">
        <f>'49'!M$61</f>
        <v>0</v>
      </c>
      <c r="N258" s="35">
        <f>+A258+C258+E258+G258+I258+K258+M258</f>
        <v>0</v>
      </c>
      <c r="P258" s="210"/>
      <c r="Q258" s="210"/>
      <c r="R258" s="210"/>
      <c r="S258" s="210"/>
      <c r="T258" s="210"/>
      <c r="U258" s="210"/>
      <c r="V258" s="210"/>
      <c r="W258" s="210"/>
      <c r="X258" s="210"/>
      <c r="Y258" s="210"/>
      <c r="Z258" s="210"/>
      <c r="AA258" s="210"/>
      <c r="AB258" s="210"/>
      <c r="AC258" s="210"/>
      <c r="AD258" s="210"/>
      <c r="AE258" s="210"/>
      <c r="AF258" s="210"/>
      <c r="AG258" s="210"/>
      <c r="AH258" s="210"/>
      <c r="AI258" s="210"/>
      <c r="AJ258" s="210"/>
      <c r="AK258" s="210"/>
      <c r="AL258" s="210"/>
      <c r="AM258" s="210"/>
      <c r="AN258" s="210"/>
      <c r="AO258" s="210"/>
      <c r="AP258" s="210"/>
      <c r="AQ258" s="210"/>
      <c r="AR258" s="210"/>
      <c r="AS258" s="210"/>
      <c r="AT258" s="210"/>
      <c r="AU258" s="210"/>
      <c r="AV258" s="210"/>
      <c r="AW258" s="210"/>
      <c r="AX258" s="210"/>
      <c r="AY258" s="210"/>
      <c r="AZ258" s="210"/>
      <c r="BA258" s="210"/>
      <c r="BB258" s="210"/>
      <c r="BC258" s="210"/>
      <c r="BD258" s="210"/>
      <c r="BE258" s="210"/>
      <c r="BF258" s="210"/>
      <c r="BG258" s="210"/>
      <c r="BH258" s="210"/>
      <c r="BI258" s="210"/>
    </row>
    <row r="259" spans="1:61" x14ac:dyDescent="0.25">
      <c r="A259" s="4">
        <f>+M254+1</f>
        <v>10</v>
      </c>
      <c r="B259" s="3"/>
      <c r="C259" s="4">
        <f>A259+1</f>
        <v>11</v>
      </c>
      <c r="D259" s="3"/>
      <c r="E259" s="4">
        <f>C259+1</f>
        <v>12</v>
      </c>
      <c r="F259" s="3"/>
      <c r="G259" s="4">
        <f>+E259+1</f>
        <v>13</v>
      </c>
      <c r="H259" s="6"/>
      <c r="I259" s="4">
        <f>G259+1</f>
        <v>14</v>
      </c>
      <c r="J259" s="3"/>
      <c r="K259" s="4">
        <f>+I259+1</f>
        <v>15</v>
      </c>
      <c r="L259" s="3"/>
      <c r="M259" s="4">
        <f>+K259+1</f>
        <v>16</v>
      </c>
      <c r="P259" s="210"/>
      <c r="Q259" s="210"/>
      <c r="R259" s="210"/>
      <c r="S259" s="210"/>
      <c r="T259" s="210"/>
      <c r="U259" s="210"/>
      <c r="V259" s="210"/>
      <c r="W259" s="210"/>
      <c r="X259" s="210"/>
      <c r="Y259" s="210"/>
      <c r="Z259" s="210"/>
      <c r="AA259" s="210"/>
      <c r="AB259" s="210"/>
      <c r="AC259" s="210"/>
      <c r="AD259" s="210"/>
      <c r="AE259" s="210"/>
      <c r="AF259" s="210"/>
      <c r="AG259" s="210"/>
      <c r="AH259" s="210"/>
      <c r="AI259" s="210"/>
      <c r="AJ259" s="210"/>
      <c r="AK259" s="210"/>
      <c r="AL259" s="210"/>
      <c r="AM259" s="210"/>
      <c r="AN259" s="210"/>
      <c r="AO259" s="210"/>
      <c r="AP259" s="210"/>
      <c r="AQ259" s="210"/>
      <c r="AR259" s="210"/>
      <c r="AS259" s="210"/>
      <c r="AT259" s="210"/>
      <c r="AU259" s="210"/>
      <c r="AV259" s="210"/>
      <c r="AW259" s="210"/>
      <c r="AX259" s="210"/>
      <c r="AY259" s="210"/>
      <c r="AZ259" s="210"/>
      <c r="BA259" s="210"/>
      <c r="BB259" s="210"/>
      <c r="BC259" s="210"/>
      <c r="BD259" s="210"/>
      <c r="BE259" s="210"/>
      <c r="BF259" s="210"/>
      <c r="BG259" s="210"/>
      <c r="BH259" s="210"/>
      <c r="BI259" s="210"/>
    </row>
    <row r="260" spans="1:61" x14ac:dyDescent="0.25">
      <c r="A260" s="7">
        <f>'50'!K$6</f>
        <v>0</v>
      </c>
      <c r="B260" s="27"/>
      <c r="C260" s="7">
        <f>'50'!K$14</f>
        <v>0</v>
      </c>
      <c r="D260" s="27"/>
      <c r="E260" s="7">
        <f>'50'!K$22</f>
        <v>0</v>
      </c>
      <c r="F260" s="8"/>
      <c r="G260" s="7">
        <f>'50'!K$30</f>
        <v>0</v>
      </c>
      <c r="H260" s="27"/>
      <c r="I260" s="7">
        <f>'50'!K$38</f>
        <v>0</v>
      </c>
      <c r="J260" s="3"/>
      <c r="K260" s="7">
        <f>'50'!$K$46</f>
        <v>0</v>
      </c>
      <c r="M260" s="7">
        <f>'50'!$K$54</f>
        <v>0</v>
      </c>
      <c r="N260" s="32" t="s">
        <v>80</v>
      </c>
      <c r="P260" s="210"/>
      <c r="Q260" s="210"/>
      <c r="R260" s="210"/>
      <c r="S260" s="210"/>
      <c r="T260" s="210"/>
      <c r="U260" s="210"/>
      <c r="V260" s="210"/>
      <c r="W260" s="210"/>
      <c r="X260" s="210"/>
      <c r="Y260" s="210"/>
      <c r="Z260" s="210"/>
      <c r="AA260" s="210"/>
      <c r="AB260" s="210"/>
      <c r="AC260" s="210"/>
      <c r="AD260" s="210"/>
      <c r="AE260" s="210"/>
      <c r="AF260" s="210"/>
      <c r="AG260" s="210"/>
      <c r="AH260" s="210"/>
      <c r="AI260" s="210"/>
      <c r="AJ260" s="210"/>
      <c r="AK260" s="210"/>
      <c r="AL260" s="210"/>
      <c r="AM260" s="210"/>
      <c r="AN260" s="210"/>
      <c r="AO260" s="210"/>
      <c r="AP260" s="210"/>
      <c r="AQ260" s="210"/>
      <c r="AR260" s="210"/>
      <c r="AS260" s="210"/>
      <c r="AT260" s="210"/>
      <c r="AU260" s="210"/>
      <c r="AV260" s="210"/>
      <c r="AW260" s="210"/>
      <c r="AX260" s="210"/>
      <c r="AY260" s="210"/>
      <c r="AZ260" s="210"/>
      <c r="BA260" s="210"/>
      <c r="BB260" s="210"/>
      <c r="BC260" s="210"/>
      <c r="BD260" s="210"/>
      <c r="BE260" s="210"/>
      <c r="BF260" s="210"/>
      <c r="BG260" s="210"/>
      <c r="BH260" s="210"/>
      <c r="BI260" s="210"/>
    </row>
    <row r="261" spans="1:61" x14ac:dyDescent="0.25">
      <c r="A261" s="4"/>
      <c r="B261" s="3"/>
      <c r="C261" s="4"/>
      <c r="D261" s="3"/>
      <c r="E261" s="4"/>
      <c r="F261" s="3"/>
      <c r="G261" s="5"/>
      <c r="H261" s="3"/>
      <c r="I261" s="5"/>
      <c r="J261" s="3"/>
      <c r="K261" s="20"/>
      <c r="L261" s="3"/>
      <c r="M261" s="20"/>
      <c r="P261" s="210"/>
      <c r="Q261" s="210"/>
      <c r="R261" s="210"/>
      <c r="S261" s="210"/>
      <c r="T261" s="210"/>
      <c r="U261" s="210"/>
      <c r="V261" s="210"/>
      <c r="W261" s="210"/>
      <c r="X261" s="210"/>
      <c r="Y261" s="210"/>
      <c r="Z261" s="210"/>
      <c r="AA261" s="210"/>
      <c r="AB261" s="210"/>
      <c r="AC261" s="210"/>
      <c r="AD261" s="210"/>
      <c r="AE261" s="210"/>
      <c r="AF261" s="210"/>
      <c r="AG261" s="210"/>
      <c r="AH261" s="210"/>
      <c r="AI261" s="210"/>
      <c r="AJ261" s="210"/>
      <c r="AK261" s="210"/>
      <c r="AL261" s="210"/>
      <c r="AM261" s="210"/>
      <c r="AN261" s="210"/>
      <c r="AO261" s="210"/>
      <c r="AP261" s="210"/>
      <c r="AQ261" s="210"/>
      <c r="AR261" s="210"/>
      <c r="AS261" s="210"/>
      <c r="AT261" s="210"/>
      <c r="AU261" s="210"/>
      <c r="AV261" s="210"/>
      <c r="AW261" s="210"/>
      <c r="AX261" s="210"/>
      <c r="AY261" s="210"/>
      <c r="AZ261" s="210"/>
      <c r="BA261" s="210"/>
      <c r="BB261" s="210"/>
      <c r="BC261" s="210"/>
      <c r="BD261" s="210"/>
      <c r="BE261" s="210"/>
      <c r="BF261" s="210"/>
      <c r="BG261" s="210"/>
      <c r="BH261" s="210"/>
      <c r="BI261" s="210"/>
    </row>
    <row r="262" spans="1:61" x14ac:dyDescent="0.25">
      <c r="A262" s="10"/>
      <c r="B262" s="9"/>
      <c r="C262" s="10"/>
      <c r="D262" s="9"/>
      <c r="E262" s="10"/>
      <c r="F262" s="9"/>
      <c r="G262" s="10"/>
      <c r="H262" s="9"/>
      <c r="I262" s="10"/>
      <c r="J262" s="3"/>
      <c r="K262" s="10"/>
      <c r="M262" s="10"/>
      <c r="N262" s="35"/>
      <c r="P262" s="210"/>
      <c r="Q262" s="210"/>
      <c r="R262" s="210"/>
      <c r="S262" s="210"/>
      <c r="T262" s="210"/>
      <c r="U262" s="210"/>
      <c r="V262" s="210"/>
      <c r="W262" s="210"/>
      <c r="X262" s="210"/>
      <c r="Y262" s="210"/>
      <c r="Z262" s="210"/>
      <c r="AA262" s="210"/>
      <c r="AB262" s="210"/>
      <c r="AC262" s="210"/>
      <c r="AD262" s="210"/>
      <c r="AE262" s="210"/>
      <c r="AF262" s="210"/>
      <c r="AG262" s="210"/>
      <c r="AH262" s="210"/>
      <c r="AI262" s="210"/>
      <c r="AJ262" s="210"/>
      <c r="AK262" s="210"/>
      <c r="AL262" s="210"/>
      <c r="AM262" s="210"/>
      <c r="AN262" s="210"/>
      <c r="AO262" s="210"/>
      <c r="AP262" s="210"/>
      <c r="AQ262" s="210"/>
      <c r="AR262" s="210"/>
      <c r="AS262" s="210"/>
      <c r="AT262" s="210"/>
      <c r="AU262" s="210"/>
      <c r="AV262" s="210"/>
      <c r="AW262" s="210"/>
      <c r="AX262" s="210"/>
      <c r="AY262" s="210"/>
      <c r="AZ262" s="210"/>
      <c r="BA262" s="210"/>
      <c r="BB262" s="210"/>
      <c r="BC262" s="210"/>
      <c r="BD262" s="210"/>
      <c r="BE262" s="210"/>
      <c r="BF262" s="210"/>
      <c r="BG262" s="210"/>
      <c r="BH262" s="210"/>
      <c r="BI262" s="210"/>
    </row>
    <row r="263" spans="1:61" x14ac:dyDescent="0.25">
      <c r="A263" s="11">
        <f>'50'!$C$13</f>
        <v>0</v>
      </c>
      <c r="B263" s="11"/>
      <c r="C263" s="11">
        <f>'50'!$C$21</f>
        <v>0</v>
      </c>
      <c r="D263" s="11"/>
      <c r="E263" s="11">
        <f>'50'!$C$29</f>
        <v>0</v>
      </c>
      <c r="F263" s="11"/>
      <c r="G263" s="11">
        <f>'50'!$C$37</f>
        <v>0</v>
      </c>
      <c r="H263" s="11"/>
      <c r="I263" s="11">
        <f>'50'!$C$45</f>
        <v>0</v>
      </c>
      <c r="J263" s="11"/>
      <c r="K263" s="11">
        <f>'50'!$C$53</f>
        <v>0</v>
      </c>
      <c r="L263" s="11"/>
      <c r="M263" s="11">
        <f>'50'!M$61</f>
        <v>0</v>
      </c>
      <c r="N263" s="35">
        <f>+A263+C263+E263+G263+I263+K263+M263</f>
        <v>0</v>
      </c>
      <c r="P263" s="210"/>
      <c r="Q263" s="210"/>
      <c r="R263" s="210"/>
      <c r="S263" s="210"/>
      <c r="T263" s="210"/>
      <c r="U263" s="210"/>
      <c r="V263" s="210"/>
      <c r="W263" s="210"/>
      <c r="X263" s="210"/>
      <c r="Y263" s="210"/>
      <c r="Z263" s="210"/>
      <c r="AA263" s="210"/>
      <c r="AB263" s="210"/>
      <c r="AC263" s="210"/>
      <c r="AD263" s="210"/>
      <c r="AE263" s="210"/>
      <c r="AF263" s="210"/>
      <c r="AG263" s="210"/>
      <c r="AH263" s="210"/>
      <c r="AI263" s="210"/>
      <c r="AJ263" s="210"/>
      <c r="AK263" s="210"/>
      <c r="AL263" s="210"/>
      <c r="AM263" s="210"/>
      <c r="AN263" s="210"/>
      <c r="AO263" s="210"/>
      <c r="AP263" s="210"/>
      <c r="AQ263" s="210"/>
      <c r="AR263" s="210"/>
      <c r="AS263" s="210"/>
      <c r="AT263" s="210"/>
      <c r="AU263" s="210"/>
      <c r="AV263" s="210"/>
      <c r="AW263" s="210"/>
      <c r="AX263" s="210"/>
      <c r="AY263" s="210"/>
      <c r="AZ263" s="210"/>
      <c r="BA263" s="210"/>
      <c r="BB263" s="210"/>
      <c r="BC263" s="210"/>
      <c r="BD263" s="210"/>
      <c r="BE263" s="210"/>
      <c r="BF263" s="210"/>
      <c r="BG263" s="210"/>
      <c r="BH263" s="210"/>
      <c r="BI263" s="210"/>
    </row>
    <row r="264" spans="1:61" x14ac:dyDescent="0.25">
      <c r="A264" s="4">
        <f>+M259+1</f>
        <v>17</v>
      </c>
      <c r="B264" s="3"/>
      <c r="C264" s="4">
        <f>A264+1</f>
        <v>18</v>
      </c>
      <c r="D264" s="3"/>
      <c r="E264" s="4">
        <f>C264+1</f>
        <v>19</v>
      </c>
      <c r="F264" s="3"/>
      <c r="G264" s="4">
        <f>+E264+1</f>
        <v>20</v>
      </c>
      <c r="H264" s="6"/>
      <c r="I264" s="4">
        <f>G264+1</f>
        <v>21</v>
      </c>
      <c r="J264" s="3"/>
      <c r="K264" s="4">
        <f>+I264+1</f>
        <v>22</v>
      </c>
      <c r="L264" s="3"/>
      <c r="M264" s="4">
        <f>+K264+1</f>
        <v>23</v>
      </c>
      <c r="P264" s="210"/>
      <c r="Q264" s="210"/>
      <c r="R264" s="210"/>
      <c r="S264" s="210"/>
      <c r="T264" s="210"/>
      <c r="U264" s="210"/>
      <c r="V264" s="210"/>
      <c r="W264" s="210"/>
      <c r="X264" s="210"/>
      <c r="Y264" s="210"/>
      <c r="Z264" s="210"/>
      <c r="AA264" s="210"/>
      <c r="AB264" s="210"/>
      <c r="AC264" s="210"/>
      <c r="AD264" s="210"/>
      <c r="AE264" s="210"/>
      <c r="AF264" s="210"/>
      <c r="AG264" s="210"/>
      <c r="AH264" s="210"/>
      <c r="AI264" s="210"/>
      <c r="AJ264" s="210"/>
      <c r="AK264" s="210"/>
      <c r="AL264" s="210"/>
      <c r="AM264" s="210"/>
      <c r="AN264" s="210"/>
      <c r="AO264" s="210"/>
      <c r="AP264" s="210"/>
      <c r="AQ264" s="210"/>
      <c r="AR264" s="210"/>
      <c r="AS264" s="210"/>
      <c r="AT264" s="210"/>
      <c r="AU264" s="210"/>
      <c r="AV264" s="210"/>
      <c r="AW264" s="210"/>
      <c r="AX264" s="210"/>
      <c r="AY264" s="210"/>
      <c r="AZ264" s="210"/>
      <c r="BA264" s="210"/>
      <c r="BB264" s="210"/>
      <c r="BC264" s="210"/>
      <c r="BD264" s="210"/>
      <c r="BE264" s="210"/>
      <c r="BF264" s="210"/>
      <c r="BG264" s="210"/>
      <c r="BH264" s="210"/>
      <c r="BI264" s="210"/>
    </row>
    <row r="265" spans="1:61" x14ac:dyDescent="0.25">
      <c r="A265" s="7">
        <f>'51'!K$6</f>
        <v>0</v>
      </c>
      <c r="B265" s="27"/>
      <c r="C265" s="7">
        <f>'51'!K$14</f>
        <v>0</v>
      </c>
      <c r="D265" s="27"/>
      <c r="E265" s="7">
        <f>'51'!K$22</f>
        <v>0</v>
      </c>
      <c r="F265" s="8"/>
      <c r="G265" s="7">
        <f>'51'!K$30</f>
        <v>0</v>
      </c>
      <c r="H265" s="27"/>
      <c r="I265" s="7">
        <f>'51'!K$38</f>
        <v>0</v>
      </c>
      <c r="J265" s="3"/>
      <c r="K265" s="7">
        <f>'51'!$K$46</f>
        <v>0</v>
      </c>
      <c r="M265" s="7">
        <f>'51'!$K$54</f>
        <v>0</v>
      </c>
      <c r="N265" s="32" t="s">
        <v>81</v>
      </c>
      <c r="P265" s="210"/>
      <c r="Q265" s="210"/>
      <c r="R265" s="210"/>
      <c r="S265" s="210"/>
      <c r="T265" s="210"/>
      <c r="U265" s="210"/>
      <c r="V265" s="210"/>
      <c r="W265" s="210"/>
      <c r="X265" s="210"/>
      <c r="Y265" s="210"/>
      <c r="Z265" s="210"/>
      <c r="AA265" s="210"/>
      <c r="AB265" s="210"/>
      <c r="AC265" s="210"/>
      <c r="AD265" s="210"/>
      <c r="AE265" s="210"/>
      <c r="AF265" s="210"/>
      <c r="AG265" s="210"/>
      <c r="AH265" s="210"/>
      <c r="AI265" s="210"/>
      <c r="AJ265" s="210"/>
      <c r="AK265" s="210"/>
      <c r="AL265" s="210"/>
      <c r="AM265" s="210"/>
      <c r="AN265" s="210"/>
      <c r="AO265" s="210"/>
      <c r="AP265" s="210"/>
      <c r="AQ265" s="210"/>
      <c r="AR265" s="210"/>
      <c r="AS265" s="210"/>
      <c r="AT265" s="210"/>
      <c r="AU265" s="210"/>
      <c r="AV265" s="210"/>
      <c r="AW265" s="210"/>
      <c r="AX265" s="210"/>
      <c r="AY265" s="210"/>
      <c r="AZ265" s="210"/>
      <c r="BA265" s="210"/>
      <c r="BB265" s="210"/>
      <c r="BC265" s="210"/>
      <c r="BD265" s="210"/>
      <c r="BE265" s="210"/>
      <c r="BF265" s="210"/>
      <c r="BG265" s="210"/>
      <c r="BH265" s="210"/>
      <c r="BI265" s="210"/>
    </row>
    <row r="266" spans="1:61" x14ac:dyDescent="0.25">
      <c r="A266" s="4"/>
      <c r="B266" s="3"/>
      <c r="C266" s="4"/>
      <c r="D266" s="3"/>
      <c r="E266" s="4"/>
      <c r="F266" s="3"/>
      <c r="G266" s="5"/>
      <c r="H266" s="3"/>
      <c r="I266" s="5"/>
      <c r="J266" s="3"/>
      <c r="K266" s="20"/>
      <c r="L266" s="3"/>
      <c r="M266" s="20"/>
      <c r="P266" s="210"/>
      <c r="Q266" s="210"/>
      <c r="R266" s="210"/>
      <c r="S266" s="210"/>
      <c r="T266" s="210"/>
      <c r="U266" s="210"/>
      <c r="V266" s="210"/>
      <c r="W266" s="210"/>
      <c r="X266" s="210"/>
      <c r="Y266" s="210"/>
      <c r="Z266" s="210"/>
      <c r="AA266" s="210"/>
      <c r="AB266" s="210"/>
      <c r="AC266" s="210"/>
      <c r="AD266" s="210"/>
      <c r="AE266" s="210"/>
      <c r="AF266" s="210"/>
      <c r="AG266" s="210"/>
      <c r="AH266" s="210"/>
      <c r="AI266" s="210"/>
      <c r="AJ266" s="210"/>
      <c r="AK266" s="210"/>
      <c r="AL266" s="210"/>
      <c r="AM266" s="210"/>
      <c r="AN266" s="210"/>
      <c r="AO266" s="210"/>
      <c r="AP266" s="210"/>
      <c r="AQ266" s="210"/>
      <c r="AR266" s="210"/>
      <c r="AS266" s="210"/>
      <c r="AT266" s="210"/>
      <c r="AU266" s="210"/>
      <c r="AV266" s="210"/>
      <c r="AW266" s="210"/>
      <c r="AX266" s="210"/>
      <c r="AY266" s="210"/>
      <c r="AZ266" s="210"/>
      <c r="BA266" s="210"/>
      <c r="BB266" s="210"/>
      <c r="BC266" s="210"/>
      <c r="BD266" s="210"/>
      <c r="BE266" s="210"/>
      <c r="BF266" s="210"/>
      <c r="BG266" s="210"/>
      <c r="BH266" s="210"/>
      <c r="BI266" s="210"/>
    </row>
    <row r="267" spans="1:61" x14ac:dyDescent="0.25">
      <c r="A267" s="10"/>
      <c r="B267" s="9"/>
      <c r="C267" s="10"/>
      <c r="D267" s="9"/>
      <c r="E267" s="10"/>
      <c r="F267" s="9"/>
      <c r="G267" s="10"/>
      <c r="H267" s="9"/>
      <c r="I267" s="10"/>
      <c r="J267" s="3"/>
      <c r="K267" s="10"/>
      <c r="M267" s="10"/>
      <c r="N267" s="35"/>
      <c r="P267" s="210"/>
      <c r="Q267" s="210"/>
      <c r="R267" s="210"/>
      <c r="S267" s="210"/>
      <c r="T267" s="210"/>
      <c r="U267" s="210"/>
      <c r="V267" s="210"/>
      <c r="W267" s="210"/>
      <c r="X267" s="210"/>
      <c r="Y267" s="210"/>
      <c r="Z267" s="210"/>
      <c r="AA267" s="210"/>
      <c r="AB267" s="210"/>
      <c r="AC267" s="210"/>
      <c r="AD267" s="210"/>
      <c r="AE267" s="210"/>
      <c r="AF267" s="210"/>
      <c r="AG267" s="210"/>
      <c r="AH267" s="210"/>
      <c r="AI267" s="210"/>
      <c r="AJ267" s="210"/>
      <c r="AK267" s="210"/>
      <c r="AL267" s="210"/>
      <c r="AM267" s="210"/>
      <c r="AN267" s="210"/>
      <c r="AO267" s="210"/>
      <c r="AP267" s="210"/>
      <c r="AQ267" s="210"/>
      <c r="AR267" s="210"/>
      <c r="AS267" s="210"/>
      <c r="AT267" s="210"/>
      <c r="AU267" s="210"/>
      <c r="AV267" s="210"/>
      <c r="AW267" s="210"/>
      <c r="AX267" s="210"/>
      <c r="AY267" s="210"/>
      <c r="AZ267" s="210"/>
      <c r="BA267" s="210"/>
      <c r="BB267" s="210"/>
      <c r="BC267" s="210"/>
      <c r="BD267" s="210"/>
      <c r="BE267" s="210"/>
      <c r="BF267" s="210"/>
      <c r="BG267" s="210"/>
      <c r="BH267" s="210"/>
      <c r="BI267" s="210"/>
    </row>
    <row r="268" spans="1:61" x14ac:dyDescent="0.25">
      <c r="A268" s="11">
        <f>'51'!$C$13</f>
        <v>0</v>
      </c>
      <c r="B268" s="11"/>
      <c r="C268" s="11">
        <f>'51'!$C$21</f>
        <v>0</v>
      </c>
      <c r="D268" s="11"/>
      <c r="E268" s="11">
        <f>'51'!$C$29</f>
        <v>0</v>
      </c>
      <c r="F268" s="11"/>
      <c r="G268" s="11">
        <f>'51'!$C$37</f>
        <v>0</v>
      </c>
      <c r="H268" s="11"/>
      <c r="I268" s="11">
        <f>'51'!$C$45</f>
        <v>0</v>
      </c>
      <c r="J268" s="11"/>
      <c r="K268" s="11">
        <f>'51'!$C$53</f>
        <v>0</v>
      </c>
      <c r="L268" s="11"/>
      <c r="M268" s="11">
        <f>'51'!M$61</f>
        <v>0</v>
      </c>
      <c r="N268" s="35">
        <f>+A268+C268+E268+G268+I268+K268+M268</f>
        <v>0</v>
      </c>
      <c r="P268" s="210"/>
      <c r="Q268" s="210"/>
      <c r="R268" s="210"/>
      <c r="S268" s="210"/>
      <c r="T268" s="210"/>
      <c r="U268" s="210"/>
      <c r="V268" s="210"/>
      <c r="W268" s="210"/>
      <c r="X268" s="210"/>
      <c r="Y268" s="210"/>
      <c r="Z268" s="210"/>
      <c r="AA268" s="210"/>
      <c r="AB268" s="210"/>
      <c r="AC268" s="210"/>
      <c r="AD268" s="210"/>
      <c r="AE268" s="210"/>
      <c r="AF268" s="210"/>
      <c r="AG268" s="210"/>
      <c r="AH268" s="210"/>
      <c r="AI268" s="210"/>
      <c r="AJ268" s="210"/>
      <c r="AK268" s="210"/>
      <c r="AL268" s="210"/>
      <c r="AM268" s="210"/>
      <c r="AN268" s="210"/>
      <c r="AO268" s="210"/>
      <c r="AP268" s="210"/>
      <c r="AQ268" s="210"/>
      <c r="AR268" s="210"/>
      <c r="AS268" s="210"/>
      <c r="AT268" s="210"/>
      <c r="AU268" s="210"/>
      <c r="AV268" s="210"/>
      <c r="AW268" s="210"/>
      <c r="AX268" s="210"/>
      <c r="AY268" s="210"/>
      <c r="AZ268" s="210"/>
      <c r="BA268" s="210"/>
      <c r="BB268" s="210"/>
      <c r="BC268" s="210"/>
      <c r="BD268" s="210"/>
      <c r="BE268" s="210"/>
      <c r="BF268" s="210"/>
      <c r="BG268" s="210"/>
      <c r="BH268" s="210"/>
      <c r="BI268" s="210"/>
    </row>
    <row r="269" spans="1:61" x14ac:dyDescent="0.25">
      <c r="A269" s="4">
        <f>+M264+1</f>
        <v>24</v>
      </c>
      <c r="B269" s="3"/>
      <c r="C269" s="4">
        <f>A269+1</f>
        <v>25</v>
      </c>
      <c r="D269" s="3"/>
      <c r="E269" s="4">
        <f>C269+1</f>
        <v>26</v>
      </c>
      <c r="F269" s="3"/>
      <c r="G269" s="4">
        <f>+E269+1</f>
        <v>27</v>
      </c>
      <c r="H269" s="6"/>
      <c r="I269" s="4">
        <f>G269+1</f>
        <v>28</v>
      </c>
      <c r="J269" s="3"/>
      <c r="K269" s="4">
        <f>+I269+1</f>
        <v>29</v>
      </c>
      <c r="L269" s="3"/>
      <c r="M269" s="4">
        <f>+K269+1</f>
        <v>30</v>
      </c>
      <c r="P269" s="210"/>
      <c r="Q269" s="210"/>
      <c r="R269" s="210"/>
      <c r="S269" s="210"/>
      <c r="T269" s="210"/>
      <c r="U269" s="210"/>
      <c r="V269" s="210"/>
      <c r="W269" s="210"/>
      <c r="X269" s="210"/>
      <c r="Y269" s="210"/>
      <c r="Z269" s="210"/>
      <c r="AA269" s="210"/>
      <c r="AB269" s="210"/>
      <c r="AC269" s="210"/>
      <c r="AD269" s="210"/>
      <c r="AE269" s="210"/>
      <c r="AF269" s="210"/>
      <c r="AG269" s="210"/>
      <c r="AH269" s="210"/>
      <c r="AI269" s="210"/>
      <c r="AJ269" s="210"/>
      <c r="AK269" s="210"/>
      <c r="AL269" s="210"/>
      <c r="AM269" s="210"/>
      <c r="AN269" s="210"/>
      <c r="AO269" s="210"/>
      <c r="AP269" s="210"/>
      <c r="AQ269" s="210"/>
      <c r="AR269" s="210"/>
      <c r="AS269" s="210"/>
      <c r="AT269" s="210"/>
      <c r="AU269" s="210"/>
      <c r="AV269" s="210"/>
      <c r="AW269" s="210"/>
      <c r="AX269" s="210"/>
      <c r="AY269" s="210"/>
      <c r="AZ269" s="210"/>
      <c r="BA269" s="210"/>
      <c r="BB269" s="210"/>
      <c r="BC269" s="210"/>
      <c r="BD269" s="210"/>
      <c r="BE269" s="210"/>
      <c r="BF269" s="210"/>
      <c r="BG269" s="210"/>
      <c r="BH269" s="210"/>
      <c r="BI269" s="210"/>
    </row>
    <row r="270" spans="1:61" x14ac:dyDescent="0.25">
      <c r="A270" s="7">
        <f>'52'!K$6</f>
        <v>0</v>
      </c>
      <c r="B270" s="27"/>
      <c r="C270" s="7">
        <f>'52'!K$14</f>
        <v>0</v>
      </c>
      <c r="D270" s="27"/>
      <c r="E270" s="7">
        <f>'52'!K$22</f>
        <v>0</v>
      </c>
      <c r="F270" s="8"/>
      <c r="G270" s="7">
        <f>'52'!K$30</f>
        <v>0</v>
      </c>
      <c r="H270" s="27"/>
      <c r="I270" s="7">
        <f>'52'!K$38</f>
        <v>0</v>
      </c>
      <c r="J270" s="3"/>
      <c r="K270" s="7">
        <f>'52'!$K$46</f>
        <v>0</v>
      </c>
      <c r="M270" s="7">
        <f>'52'!$K$54</f>
        <v>0</v>
      </c>
      <c r="N270" s="32" t="s">
        <v>82</v>
      </c>
      <c r="P270" s="210"/>
      <c r="Q270" s="210"/>
      <c r="R270" s="210"/>
      <c r="S270" s="210"/>
      <c r="T270" s="210"/>
      <c r="U270" s="210"/>
      <c r="V270" s="210"/>
      <c r="W270" s="210"/>
      <c r="X270" s="210"/>
      <c r="Y270" s="210"/>
      <c r="Z270" s="210"/>
      <c r="AA270" s="210"/>
      <c r="AB270" s="210"/>
      <c r="AC270" s="210"/>
      <c r="AD270" s="210"/>
      <c r="AE270" s="210"/>
      <c r="AF270" s="210"/>
      <c r="AG270" s="210"/>
      <c r="AH270" s="210"/>
      <c r="AI270" s="210"/>
      <c r="AJ270" s="210"/>
      <c r="AK270" s="210"/>
      <c r="AL270" s="210"/>
      <c r="AM270" s="210"/>
      <c r="AN270" s="210"/>
      <c r="AO270" s="210"/>
      <c r="AP270" s="210"/>
      <c r="AQ270" s="210"/>
      <c r="AR270" s="210"/>
      <c r="AS270" s="210"/>
      <c r="AT270" s="210"/>
      <c r="AU270" s="210"/>
      <c r="AV270" s="210"/>
      <c r="AW270" s="210"/>
      <c r="AX270" s="210"/>
      <c r="AY270" s="210"/>
      <c r="AZ270" s="210"/>
      <c r="BA270" s="210"/>
      <c r="BB270" s="210"/>
      <c r="BC270" s="210"/>
      <c r="BD270" s="210"/>
      <c r="BE270" s="210"/>
      <c r="BF270" s="210"/>
      <c r="BG270" s="210"/>
      <c r="BH270" s="210"/>
      <c r="BI270" s="210"/>
    </row>
    <row r="271" spans="1:61" x14ac:dyDescent="0.25">
      <c r="A271" s="4"/>
      <c r="B271" s="3"/>
      <c r="C271" s="4"/>
      <c r="D271" s="3"/>
      <c r="E271" s="4"/>
      <c r="F271" s="3"/>
      <c r="G271" s="5"/>
      <c r="H271" s="3"/>
      <c r="I271" s="5"/>
      <c r="J271" s="3"/>
      <c r="K271" s="20"/>
      <c r="L271" s="3"/>
      <c r="M271" s="20"/>
      <c r="P271" s="210"/>
      <c r="Q271" s="210"/>
      <c r="R271" s="210"/>
      <c r="S271" s="210"/>
      <c r="T271" s="210"/>
      <c r="U271" s="210"/>
      <c r="V271" s="210"/>
      <c r="W271" s="210"/>
      <c r="X271" s="210"/>
      <c r="Y271" s="210"/>
      <c r="Z271" s="210"/>
      <c r="AA271" s="210"/>
      <c r="AB271" s="210"/>
      <c r="AC271" s="210"/>
      <c r="AD271" s="210"/>
      <c r="AE271" s="210"/>
      <c r="AF271" s="210"/>
      <c r="AG271" s="210"/>
      <c r="AH271" s="210"/>
      <c r="AI271" s="210"/>
      <c r="AJ271" s="210"/>
      <c r="AK271" s="210"/>
      <c r="AL271" s="210"/>
      <c r="AM271" s="210"/>
      <c r="AN271" s="210"/>
      <c r="AO271" s="210"/>
      <c r="AP271" s="210"/>
      <c r="AQ271" s="210"/>
      <c r="AR271" s="210"/>
      <c r="AS271" s="210"/>
      <c r="AT271" s="210"/>
      <c r="AU271" s="210"/>
      <c r="AV271" s="210"/>
      <c r="AW271" s="210"/>
      <c r="AX271" s="210"/>
      <c r="AY271" s="210"/>
      <c r="AZ271" s="210"/>
      <c r="BA271" s="210"/>
      <c r="BB271" s="210"/>
      <c r="BC271" s="210"/>
      <c r="BD271" s="210"/>
      <c r="BE271" s="210"/>
      <c r="BF271" s="210"/>
      <c r="BG271" s="210"/>
      <c r="BH271" s="210"/>
      <c r="BI271" s="210"/>
    </row>
    <row r="272" spans="1:61" x14ac:dyDescent="0.25">
      <c r="A272" s="10"/>
      <c r="B272" s="9"/>
      <c r="C272" s="10"/>
      <c r="D272" s="9"/>
      <c r="E272" s="10"/>
      <c r="F272" s="9"/>
      <c r="G272" s="10"/>
      <c r="H272" s="9"/>
      <c r="I272" s="10"/>
      <c r="J272" s="3"/>
      <c r="K272" s="10"/>
      <c r="M272" s="10"/>
      <c r="N272" s="35"/>
      <c r="P272" s="210"/>
      <c r="Q272" s="210"/>
      <c r="R272" s="210"/>
      <c r="S272" s="210"/>
      <c r="T272" s="210"/>
      <c r="U272" s="210"/>
      <c r="V272" s="210"/>
      <c r="W272" s="210"/>
      <c r="X272" s="210"/>
      <c r="Y272" s="210"/>
      <c r="Z272" s="210"/>
      <c r="AA272" s="210"/>
      <c r="AB272" s="210"/>
      <c r="AC272" s="210"/>
      <c r="AD272" s="210"/>
      <c r="AE272" s="210"/>
      <c r="AF272" s="210"/>
      <c r="AG272" s="210"/>
      <c r="AH272" s="210"/>
      <c r="AI272" s="210"/>
      <c r="AJ272" s="210"/>
      <c r="AK272" s="210"/>
      <c r="AL272" s="210"/>
      <c r="AM272" s="210"/>
      <c r="AN272" s="210"/>
      <c r="AO272" s="210"/>
      <c r="AP272" s="210"/>
      <c r="AQ272" s="210"/>
      <c r="AR272" s="210"/>
      <c r="AS272" s="210"/>
      <c r="AT272" s="210"/>
      <c r="AU272" s="210"/>
      <c r="AV272" s="210"/>
      <c r="AW272" s="210"/>
      <c r="AX272" s="210"/>
      <c r="AY272" s="210"/>
      <c r="AZ272" s="210"/>
      <c r="BA272" s="210"/>
      <c r="BB272" s="210"/>
      <c r="BC272" s="210"/>
      <c r="BD272" s="210"/>
      <c r="BE272" s="210"/>
      <c r="BF272" s="210"/>
      <c r="BG272" s="210"/>
      <c r="BH272" s="210"/>
      <c r="BI272" s="210"/>
    </row>
    <row r="273" spans="1:61" x14ac:dyDescent="0.25">
      <c r="A273" s="11">
        <f>'52'!$C$13</f>
        <v>0</v>
      </c>
      <c r="B273" s="11"/>
      <c r="C273" s="11">
        <f>'52'!$C$21</f>
        <v>0</v>
      </c>
      <c r="D273" s="11"/>
      <c r="E273" s="11">
        <f>'52'!$C$29</f>
        <v>0</v>
      </c>
      <c r="F273" s="11"/>
      <c r="G273" s="11">
        <f>'52'!$C$37</f>
        <v>0</v>
      </c>
      <c r="H273" s="11"/>
      <c r="I273" s="11">
        <f>'52'!$C$45</f>
        <v>0</v>
      </c>
      <c r="J273" s="11"/>
      <c r="K273" s="11">
        <f>'52'!$C$53</f>
        <v>0</v>
      </c>
      <c r="L273" s="11"/>
      <c r="M273" s="11">
        <f>'52'!M$61</f>
        <v>0</v>
      </c>
      <c r="N273" s="35">
        <f>+A273+C273+E273+G273+I273+K273+M273</f>
        <v>0</v>
      </c>
      <c r="P273" s="210"/>
      <c r="Q273" s="210"/>
      <c r="R273" s="210"/>
      <c r="S273" s="210"/>
      <c r="T273" s="210"/>
      <c r="U273" s="210"/>
      <c r="V273" s="210"/>
      <c r="W273" s="210"/>
      <c r="X273" s="210"/>
      <c r="Y273" s="210"/>
      <c r="Z273" s="210"/>
      <c r="AA273" s="210"/>
      <c r="AB273" s="210"/>
      <c r="AC273" s="210"/>
      <c r="AD273" s="210"/>
      <c r="AE273" s="210"/>
      <c r="AF273" s="210"/>
      <c r="AG273" s="210"/>
      <c r="AH273" s="210"/>
      <c r="AI273" s="210"/>
      <c r="AJ273" s="210"/>
      <c r="AK273" s="210"/>
      <c r="AL273" s="210"/>
      <c r="AM273" s="210"/>
      <c r="AN273" s="210"/>
      <c r="AO273" s="210"/>
      <c r="AP273" s="210"/>
      <c r="AQ273" s="210"/>
      <c r="AR273" s="210"/>
      <c r="AS273" s="210"/>
      <c r="AT273" s="210"/>
      <c r="AU273" s="210"/>
      <c r="AV273" s="210"/>
      <c r="AW273" s="210"/>
      <c r="AX273" s="210"/>
      <c r="AY273" s="210"/>
      <c r="AZ273" s="210"/>
      <c r="BA273" s="210"/>
      <c r="BB273" s="210"/>
      <c r="BC273" s="210"/>
      <c r="BD273" s="210"/>
      <c r="BE273" s="210"/>
      <c r="BF273" s="210"/>
      <c r="BG273" s="210"/>
      <c r="BH273" s="210"/>
      <c r="BI273" s="210"/>
    </row>
    <row r="274" spans="1:61" x14ac:dyDescent="0.25">
      <c r="A274" s="96">
        <f>M269+1</f>
        <v>31</v>
      </c>
      <c r="B274" s="11"/>
      <c r="C274" s="43"/>
      <c r="D274" s="43"/>
      <c r="E274" s="43"/>
      <c r="F274" s="43"/>
      <c r="G274" s="43"/>
      <c r="H274" s="44"/>
      <c r="I274" s="43"/>
      <c r="J274" s="43"/>
      <c r="K274" s="43"/>
      <c r="L274" s="43"/>
      <c r="M274" s="43"/>
      <c r="N274" s="45"/>
      <c r="P274" s="210"/>
      <c r="Q274" s="210"/>
      <c r="R274" s="210"/>
      <c r="S274" s="210"/>
      <c r="T274" s="210"/>
      <c r="U274" s="210"/>
      <c r="V274" s="210"/>
      <c r="W274" s="210"/>
      <c r="X274" s="210"/>
      <c r="Y274" s="210"/>
      <c r="Z274" s="210"/>
      <c r="AA274" s="210"/>
      <c r="AB274" s="210"/>
      <c r="AC274" s="210"/>
      <c r="AD274" s="210"/>
      <c r="AE274" s="210"/>
      <c r="AF274" s="210"/>
      <c r="AG274" s="210"/>
      <c r="AH274" s="210"/>
      <c r="AI274" s="210"/>
      <c r="AJ274" s="210"/>
      <c r="AK274" s="210"/>
      <c r="AL274" s="210"/>
      <c r="AM274" s="210"/>
      <c r="AN274" s="210"/>
      <c r="AO274" s="210"/>
      <c r="AP274" s="210"/>
      <c r="AQ274" s="210"/>
      <c r="AR274" s="210"/>
      <c r="AS274" s="210"/>
      <c r="AT274" s="210"/>
      <c r="AU274" s="210"/>
      <c r="AV274" s="210"/>
      <c r="AW274" s="210"/>
      <c r="AX274" s="210"/>
      <c r="AY274" s="210"/>
      <c r="AZ274" s="210"/>
      <c r="BA274" s="210"/>
      <c r="BB274" s="210"/>
      <c r="BC274" s="210"/>
      <c r="BD274" s="210"/>
      <c r="BE274" s="210"/>
      <c r="BF274" s="210"/>
      <c r="BG274" s="210"/>
      <c r="BH274" s="210"/>
      <c r="BI274" s="210"/>
    </row>
    <row r="275" spans="1:61" x14ac:dyDescent="0.25">
      <c r="A275" s="35"/>
      <c r="B275" s="11"/>
      <c r="C275" s="71"/>
      <c r="D275" s="71"/>
      <c r="E275" s="71"/>
      <c r="F275" s="46"/>
      <c r="G275" s="71"/>
      <c r="H275" s="71"/>
      <c r="I275" s="71"/>
      <c r="J275" s="71"/>
      <c r="K275" s="71"/>
      <c r="L275" s="42"/>
      <c r="M275" s="71">
        <f>'52'!$K$54</f>
        <v>0</v>
      </c>
      <c r="N275" s="97" t="s">
        <v>83</v>
      </c>
      <c r="P275" s="210"/>
      <c r="Q275" s="210"/>
      <c r="R275" s="210"/>
      <c r="S275" s="210"/>
      <c r="T275" s="210"/>
      <c r="U275" s="210"/>
      <c r="V275" s="210"/>
      <c r="W275" s="210"/>
      <c r="X275" s="210"/>
      <c r="Y275" s="210"/>
      <c r="Z275" s="210"/>
      <c r="AA275" s="210"/>
      <c r="AB275" s="210"/>
      <c r="AC275" s="210"/>
      <c r="AD275" s="210"/>
      <c r="AE275" s="210"/>
      <c r="AF275" s="210"/>
      <c r="AG275" s="210"/>
      <c r="AH275" s="210"/>
      <c r="AI275" s="210"/>
      <c r="AJ275" s="210"/>
      <c r="AK275" s="210"/>
      <c r="AL275" s="210"/>
      <c r="AM275" s="210"/>
      <c r="AN275" s="210"/>
      <c r="AO275" s="210"/>
      <c r="AP275" s="210"/>
      <c r="AQ275" s="210"/>
      <c r="AR275" s="210"/>
      <c r="AS275" s="210"/>
      <c r="AT275" s="210"/>
      <c r="AU275" s="210"/>
      <c r="AV275" s="210"/>
      <c r="AW275" s="210"/>
      <c r="AX275" s="210"/>
      <c r="AY275" s="210"/>
      <c r="AZ275" s="210"/>
      <c r="BA275" s="210"/>
      <c r="BB275" s="210"/>
      <c r="BC275" s="210"/>
      <c r="BD275" s="210"/>
      <c r="BE275" s="210"/>
      <c r="BF275" s="210"/>
      <c r="BG275" s="210"/>
      <c r="BH275" s="210"/>
      <c r="BI275" s="210"/>
    </row>
    <row r="276" spans="1:61" x14ac:dyDescent="0.25">
      <c r="A276" s="43"/>
      <c r="B276" s="11">
        <f t="shared" ref="B276:B277" si="11">Q275+Q276</f>
        <v>0</v>
      </c>
      <c r="C276" s="43"/>
      <c r="D276" s="43"/>
      <c r="E276" s="43"/>
      <c r="F276" s="43"/>
      <c r="G276" s="44"/>
      <c r="H276" s="43"/>
      <c r="I276" s="44"/>
      <c r="J276" s="43"/>
      <c r="K276" s="48"/>
      <c r="L276" s="43"/>
      <c r="M276" s="48"/>
      <c r="P276" s="210"/>
      <c r="Q276" s="210"/>
      <c r="R276" s="210"/>
      <c r="S276" s="210"/>
      <c r="T276" s="210"/>
      <c r="U276" s="210"/>
      <c r="V276" s="210"/>
      <c r="W276" s="210"/>
      <c r="X276" s="210"/>
      <c r="Y276" s="210"/>
      <c r="Z276" s="210"/>
      <c r="AA276" s="210"/>
      <c r="AB276" s="210"/>
      <c r="AC276" s="210"/>
      <c r="AD276" s="210"/>
      <c r="AE276" s="210"/>
      <c r="AF276" s="210"/>
      <c r="AG276" s="210"/>
      <c r="AH276" s="210"/>
      <c r="AI276" s="210"/>
      <c r="AJ276" s="210"/>
      <c r="AK276" s="210"/>
      <c r="AL276" s="210"/>
      <c r="AM276" s="210"/>
      <c r="AN276" s="210"/>
      <c r="AO276" s="210"/>
      <c r="AP276" s="210"/>
      <c r="AQ276" s="210"/>
      <c r="AR276" s="210"/>
      <c r="AS276" s="210"/>
      <c r="AT276" s="210"/>
      <c r="AU276" s="210"/>
      <c r="AV276" s="210"/>
      <c r="AW276" s="210"/>
      <c r="AX276" s="210"/>
      <c r="AY276" s="210"/>
      <c r="AZ276" s="210"/>
      <c r="BA276" s="210"/>
      <c r="BB276" s="210"/>
      <c r="BC276" s="210"/>
      <c r="BD276" s="210"/>
      <c r="BE276" s="210"/>
      <c r="BF276" s="210"/>
      <c r="BG276" s="210"/>
      <c r="BH276" s="210"/>
      <c r="BI276" s="210"/>
    </row>
    <row r="277" spans="1:61" x14ac:dyDescent="0.25">
      <c r="A277" s="47"/>
      <c r="B277" s="11">
        <f t="shared" si="11"/>
        <v>0</v>
      </c>
      <c r="C277" s="47"/>
      <c r="D277" s="47"/>
      <c r="E277" s="47"/>
      <c r="F277" s="47"/>
      <c r="G277" s="47"/>
      <c r="H277" s="47"/>
      <c r="I277" s="47"/>
      <c r="J277" s="43"/>
      <c r="K277" s="47"/>
      <c r="L277" s="42"/>
      <c r="M277" s="47"/>
      <c r="N277" s="35"/>
      <c r="P277" s="210"/>
      <c r="Q277" s="210"/>
      <c r="R277" s="210"/>
      <c r="S277" s="210"/>
      <c r="T277" s="210"/>
      <c r="U277" s="210"/>
      <c r="V277" s="210"/>
      <c r="W277" s="210"/>
      <c r="X277" s="210"/>
      <c r="Y277" s="210"/>
      <c r="Z277" s="210"/>
      <c r="AA277" s="210"/>
      <c r="AB277" s="210"/>
      <c r="AC277" s="210"/>
      <c r="AD277" s="210"/>
      <c r="AE277" s="210"/>
      <c r="AF277" s="210"/>
      <c r="AG277" s="210"/>
      <c r="AH277" s="210"/>
      <c r="AI277" s="210"/>
      <c r="AJ277" s="210"/>
      <c r="AK277" s="210"/>
      <c r="AL277" s="210"/>
      <c r="AM277" s="210"/>
      <c r="AN277" s="210"/>
      <c r="AO277" s="210"/>
      <c r="AP277" s="210"/>
      <c r="AQ277" s="210"/>
      <c r="AR277" s="210"/>
      <c r="AS277" s="210"/>
      <c r="AT277" s="210"/>
      <c r="AU277" s="210"/>
      <c r="AV277" s="210"/>
      <c r="AW277" s="210"/>
      <c r="AX277" s="210"/>
      <c r="AY277" s="210"/>
      <c r="AZ277" s="210"/>
      <c r="BA277" s="210"/>
      <c r="BB277" s="210"/>
      <c r="BC277" s="210"/>
      <c r="BD277" s="210"/>
      <c r="BE277" s="210"/>
      <c r="BF277" s="210"/>
      <c r="BG277" s="210"/>
      <c r="BH277" s="210"/>
      <c r="BI277" s="210"/>
    </row>
    <row r="278" spans="1:61" x14ac:dyDescent="0.25">
      <c r="A278" s="98"/>
      <c r="B278" s="11"/>
      <c r="C278" s="47"/>
      <c r="D278" s="47"/>
      <c r="E278" s="47"/>
      <c r="F278" s="47"/>
      <c r="G278" s="47"/>
      <c r="H278" s="47"/>
      <c r="I278" s="47"/>
      <c r="J278" s="47"/>
      <c r="K278" s="47"/>
      <c r="L278" s="47"/>
      <c r="M278" s="47"/>
      <c r="N278" s="35">
        <f>+A278+C278+E278+G278+I278+K278+M278</f>
        <v>0</v>
      </c>
      <c r="P278" s="210"/>
      <c r="Q278" s="210"/>
      <c r="R278" s="210"/>
      <c r="S278" s="210"/>
      <c r="T278" s="210"/>
      <c r="U278" s="210"/>
      <c r="V278" s="210"/>
      <c r="W278" s="210"/>
      <c r="X278" s="210"/>
      <c r="Y278" s="210"/>
      <c r="Z278" s="210"/>
      <c r="AA278" s="210"/>
      <c r="AB278" s="210"/>
      <c r="AC278" s="210"/>
      <c r="AD278" s="210"/>
      <c r="AE278" s="210"/>
      <c r="AF278" s="210"/>
      <c r="AG278" s="210"/>
      <c r="AH278" s="210"/>
      <c r="AI278" s="210"/>
      <c r="AJ278" s="210"/>
      <c r="AK278" s="210"/>
      <c r="AL278" s="210"/>
      <c r="AM278" s="210"/>
      <c r="AN278" s="210"/>
      <c r="AO278" s="210"/>
      <c r="AP278" s="210"/>
      <c r="AQ278" s="210"/>
      <c r="AR278" s="210"/>
      <c r="AS278" s="210"/>
      <c r="AT278" s="210"/>
      <c r="AU278" s="210"/>
      <c r="AV278" s="210"/>
      <c r="AW278" s="210"/>
      <c r="AX278" s="210"/>
      <c r="AY278" s="210"/>
      <c r="AZ278" s="210"/>
      <c r="BA278" s="210"/>
      <c r="BB278" s="210"/>
      <c r="BC278" s="210"/>
      <c r="BD278" s="210"/>
      <c r="BE278" s="210"/>
      <c r="BF278" s="210"/>
      <c r="BG278" s="210"/>
      <c r="BH278" s="210"/>
      <c r="BI278" s="210"/>
    </row>
    <row r="279" spans="1:61" x14ac:dyDescent="0.25">
      <c r="A279" s="42"/>
      <c r="B279" s="42"/>
      <c r="C279" s="42"/>
      <c r="D279" s="42"/>
      <c r="E279" s="42"/>
      <c r="F279" s="42"/>
      <c r="G279" s="42"/>
      <c r="H279" s="42"/>
      <c r="I279" s="42"/>
      <c r="J279" s="42"/>
      <c r="K279" s="42"/>
      <c r="L279" s="42"/>
      <c r="M279" s="42"/>
      <c r="N279" s="45"/>
      <c r="P279" s="210"/>
      <c r="Q279" s="210"/>
      <c r="R279" s="210"/>
      <c r="S279" s="210"/>
      <c r="T279" s="210"/>
      <c r="U279" s="210"/>
      <c r="V279" s="210"/>
      <c r="W279" s="210"/>
      <c r="X279" s="210"/>
      <c r="Y279" s="210"/>
      <c r="Z279" s="210"/>
      <c r="AA279" s="210"/>
      <c r="AB279" s="210"/>
      <c r="AC279" s="210"/>
      <c r="AD279" s="210"/>
      <c r="AE279" s="210"/>
      <c r="AF279" s="210"/>
      <c r="AG279" s="210"/>
      <c r="AH279" s="210"/>
      <c r="AI279" s="210"/>
      <c r="AJ279" s="210"/>
      <c r="AK279" s="210"/>
      <c r="AL279" s="210"/>
      <c r="AM279" s="210"/>
      <c r="AN279" s="210"/>
      <c r="AO279" s="210"/>
      <c r="AP279" s="210"/>
      <c r="AQ279" s="210"/>
      <c r="AR279" s="210"/>
      <c r="AS279" s="210"/>
      <c r="AT279" s="210"/>
      <c r="AU279" s="210"/>
      <c r="AV279" s="210"/>
      <c r="AW279" s="210"/>
      <c r="AX279" s="210"/>
      <c r="AY279" s="210"/>
      <c r="AZ279" s="210"/>
      <c r="BA279" s="210"/>
      <c r="BB279" s="210"/>
      <c r="BC279" s="210"/>
      <c r="BD279" s="210"/>
      <c r="BE279" s="210"/>
      <c r="BF279" s="210"/>
      <c r="BG279" s="210"/>
      <c r="BH279" s="210"/>
      <c r="BI279" s="210"/>
    </row>
    <row r="280" spans="1:61" x14ac:dyDescent="0.25">
      <c r="P280" s="210"/>
      <c r="Q280" s="210"/>
      <c r="R280" s="210"/>
      <c r="S280" s="210"/>
      <c r="T280" s="210"/>
      <c r="U280" s="210"/>
      <c r="V280" s="210"/>
      <c r="W280" s="210"/>
      <c r="X280" s="210"/>
      <c r="Y280" s="210"/>
      <c r="Z280" s="210"/>
      <c r="AA280" s="210"/>
      <c r="AB280" s="210"/>
      <c r="AC280" s="210"/>
      <c r="AD280" s="210"/>
      <c r="AE280" s="210"/>
      <c r="AF280" s="210"/>
      <c r="AG280" s="210"/>
      <c r="AH280" s="210"/>
      <c r="AI280" s="210"/>
      <c r="AJ280" s="210"/>
      <c r="AK280" s="210"/>
      <c r="AL280" s="210"/>
      <c r="AM280" s="210"/>
      <c r="AN280" s="210"/>
      <c r="AO280" s="210"/>
      <c r="AP280" s="210"/>
      <c r="AQ280" s="210"/>
      <c r="AR280" s="210"/>
      <c r="AS280" s="210"/>
      <c r="AT280" s="210"/>
      <c r="AU280" s="210"/>
      <c r="AV280" s="210"/>
      <c r="AW280" s="210"/>
      <c r="AX280" s="210"/>
      <c r="AY280" s="210"/>
      <c r="AZ280" s="210"/>
      <c r="BA280" s="210"/>
      <c r="BB280" s="210"/>
      <c r="BC280" s="210"/>
      <c r="BD280" s="210"/>
      <c r="BE280" s="210"/>
      <c r="BF280" s="210"/>
      <c r="BG280" s="210"/>
      <c r="BH280" s="210"/>
      <c r="BI280" s="210"/>
    </row>
    <row r="281" spans="1:61" x14ac:dyDescent="0.25">
      <c r="P281" s="210"/>
      <c r="Q281" s="210"/>
      <c r="R281" s="210"/>
      <c r="S281" s="210"/>
      <c r="T281" s="210"/>
      <c r="U281" s="210"/>
      <c r="V281" s="210"/>
      <c r="W281" s="210"/>
      <c r="X281" s="210"/>
      <c r="Y281" s="210"/>
      <c r="Z281" s="210"/>
      <c r="AA281" s="210"/>
      <c r="AB281" s="210"/>
      <c r="AC281" s="210"/>
      <c r="AD281" s="210"/>
      <c r="AE281" s="210"/>
      <c r="AF281" s="210"/>
      <c r="AG281" s="210"/>
      <c r="AH281" s="210"/>
      <c r="AI281" s="210"/>
      <c r="AJ281" s="210"/>
      <c r="AK281" s="210"/>
      <c r="AL281" s="210"/>
      <c r="AM281" s="210"/>
      <c r="AN281" s="210"/>
      <c r="AO281" s="210"/>
      <c r="AP281" s="210"/>
      <c r="AQ281" s="210"/>
      <c r="AR281" s="210"/>
      <c r="AS281" s="210"/>
      <c r="AT281" s="210"/>
      <c r="AU281" s="210"/>
      <c r="AV281" s="210"/>
      <c r="AW281" s="210"/>
      <c r="AX281" s="210"/>
      <c r="AY281" s="210"/>
      <c r="AZ281" s="210"/>
      <c r="BA281" s="210"/>
      <c r="BB281" s="210"/>
      <c r="BC281" s="210"/>
      <c r="BD281" s="210"/>
      <c r="BE281" s="210"/>
      <c r="BF281" s="210"/>
      <c r="BG281" s="210"/>
      <c r="BH281" s="210"/>
      <c r="BI281" s="210"/>
    </row>
    <row r="282" spans="1:61" x14ac:dyDescent="0.25">
      <c r="P282" s="210"/>
      <c r="Q282" s="210"/>
      <c r="R282" s="210"/>
      <c r="S282" s="210"/>
      <c r="T282" s="210"/>
      <c r="U282" s="210"/>
      <c r="V282" s="210"/>
      <c r="W282" s="210"/>
      <c r="X282" s="210"/>
      <c r="Y282" s="210"/>
      <c r="Z282" s="210"/>
      <c r="AA282" s="210"/>
      <c r="AB282" s="210"/>
      <c r="AC282" s="210"/>
      <c r="AD282" s="210"/>
      <c r="AE282" s="210"/>
      <c r="AF282" s="210"/>
      <c r="AG282" s="210"/>
      <c r="AH282" s="210"/>
      <c r="AI282" s="210"/>
      <c r="AJ282" s="210"/>
      <c r="AK282" s="210"/>
      <c r="AL282" s="210"/>
      <c r="AM282" s="210"/>
      <c r="AN282" s="210"/>
      <c r="AO282" s="210"/>
      <c r="AP282" s="210"/>
      <c r="AQ282" s="210"/>
      <c r="AR282" s="210"/>
      <c r="AS282" s="210"/>
      <c r="AT282" s="210"/>
      <c r="AU282" s="210"/>
      <c r="AV282" s="210"/>
      <c r="AW282" s="210"/>
      <c r="AX282" s="210"/>
      <c r="AY282" s="210"/>
      <c r="AZ282" s="210"/>
      <c r="BA282" s="210"/>
      <c r="BB282" s="210"/>
      <c r="BC282" s="210"/>
      <c r="BD282" s="210"/>
      <c r="BE282" s="210"/>
      <c r="BF282" s="210"/>
      <c r="BG282" s="210"/>
      <c r="BH282" s="210"/>
      <c r="BI282" s="210"/>
    </row>
    <row r="283" spans="1:61" x14ac:dyDescent="0.25">
      <c r="P283" s="210"/>
      <c r="Q283" s="210"/>
      <c r="R283" s="210"/>
      <c r="S283" s="210"/>
      <c r="T283" s="210"/>
      <c r="U283" s="210"/>
      <c r="V283" s="210"/>
      <c r="W283" s="210"/>
      <c r="X283" s="210"/>
      <c r="Y283" s="210"/>
      <c r="Z283" s="210"/>
      <c r="AA283" s="210"/>
      <c r="AB283" s="210"/>
      <c r="AC283" s="210"/>
      <c r="AD283" s="210"/>
      <c r="AE283" s="210"/>
      <c r="AF283" s="210"/>
      <c r="AG283" s="210"/>
      <c r="AH283" s="210"/>
      <c r="AI283" s="210"/>
      <c r="AJ283" s="210"/>
      <c r="AK283" s="210"/>
      <c r="AL283" s="210"/>
      <c r="AM283" s="210"/>
      <c r="AN283" s="210"/>
      <c r="AO283" s="210"/>
      <c r="AP283" s="210"/>
      <c r="AQ283" s="210"/>
      <c r="AR283" s="210"/>
      <c r="AS283" s="210"/>
      <c r="AT283" s="210"/>
      <c r="AU283" s="210"/>
      <c r="AV283" s="210"/>
      <c r="AW283" s="210"/>
      <c r="AX283" s="210"/>
      <c r="AY283" s="210"/>
      <c r="AZ283" s="210"/>
      <c r="BA283" s="210"/>
      <c r="BB283" s="210"/>
      <c r="BC283" s="210"/>
      <c r="BD283" s="210"/>
      <c r="BE283" s="210"/>
      <c r="BF283" s="210"/>
      <c r="BG283" s="210"/>
      <c r="BH283" s="210"/>
      <c r="BI283" s="210"/>
    </row>
    <row r="284" spans="1:61" x14ac:dyDescent="0.25">
      <c r="P284" s="210"/>
      <c r="Q284" s="210"/>
      <c r="R284" s="210"/>
      <c r="S284" s="210"/>
      <c r="T284" s="210"/>
      <c r="U284" s="210"/>
      <c r="V284" s="210"/>
      <c r="W284" s="210"/>
      <c r="X284" s="210"/>
      <c r="Y284" s="210"/>
      <c r="Z284" s="210"/>
      <c r="AA284" s="210"/>
      <c r="AB284" s="210"/>
      <c r="AC284" s="210"/>
      <c r="AD284" s="210"/>
      <c r="AE284" s="210"/>
      <c r="AF284" s="210"/>
      <c r="AG284" s="210"/>
      <c r="AH284" s="210"/>
      <c r="AI284" s="210"/>
      <c r="AJ284" s="210"/>
      <c r="AK284" s="210"/>
      <c r="AL284" s="210"/>
      <c r="AM284" s="210"/>
      <c r="AN284" s="210"/>
      <c r="AO284" s="210"/>
      <c r="AP284" s="210"/>
      <c r="AQ284" s="210"/>
      <c r="AR284" s="210"/>
      <c r="AS284" s="210"/>
      <c r="AT284" s="210"/>
      <c r="AU284" s="210"/>
      <c r="AV284" s="210"/>
      <c r="AW284" s="210"/>
      <c r="AX284" s="210"/>
      <c r="AY284" s="210"/>
      <c r="AZ284" s="210"/>
      <c r="BA284" s="210"/>
      <c r="BB284" s="210"/>
      <c r="BC284" s="210"/>
      <c r="BD284" s="210"/>
      <c r="BE284" s="210"/>
      <c r="BF284" s="210"/>
      <c r="BG284" s="210"/>
      <c r="BH284" s="210"/>
      <c r="BI284" s="210"/>
    </row>
    <row r="285" spans="1:61" x14ac:dyDescent="0.25">
      <c r="P285" s="210"/>
      <c r="Q285" s="210"/>
      <c r="R285" s="210"/>
      <c r="S285" s="210"/>
      <c r="T285" s="210"/>
      <c r="U285" s="210"/>
      <c r="V285" s="210"/>
      <c r="W285" s="210"/>
      <c r="X285" s="210"/>
      <c r="Y285" s="210"/>
      <c r="Z285" s="210"/>
      <c r="AA285" s="210"/>
      <c r="AB285" s="210"/>
      <c r="AC285" s="210"/>
      <c r="AD285" s="210"/>
      <c r="AE285" s="210"/>
      <c r="AF285" s="210"/>
      <c r="AG285" s="210"/>
      <c r="AH285" s="210"/>
      <c r="AI285" s="210"/>
      <c r="AJ285" s="210"/>
      <c r="AK285" s="210"/>
      <c r="AL285" s="210"/>
      <c r="AM285" s="210"/>
      <c r="AN285" s="210"/>
      <c r="AO285" s="210"/>
      <c r="AP285" s="210"/>
      <c r="AQ285" s="210"/>
      <c r="AR285" s="210"/>
      <c r="AS285" s="210"/>
      <c r="AT285" s="210"/>
      <c r="AU285" s="210"/>
      <c r="AV285" s="210"/>
      <c r="AW285" s="210"/>
      <c r="AX285" s="210"/>
      <c r="AY285" s="210"/>
      <c r="AZ285" s="210"/>
      <c r="BA285" s="210"/>
      <c r="BB285" s="210"/>
      <c r="BC285" s="210"/>
      <c r="BD285" s="210"/>
      <c r="BE285" s="210"/>
      <c r="BF285" s="210"/>
      <c r="BG285" s="210"/>
      <c r="BH285" s="210"/>
      <c r="BI285" s="210"/>
    </row>
    <row r="286" spans="1:61" x14ac:dyDescent="0.25">
      <c r="P286" s="210"/>
      <c r="Q286" s="210"/>
      <c r="R286" s="210"/>
      <c r="S286" s="210"/>
      <c r="T286" s="210"/>
      <c r="U286" s="210"/>
      <c r="V286" s="210"/>
      <c r="W286" s="210"/>
      <c r="X286" s="210"/>
      <c r="Y286" s="210"/>
      <c r="Z286" s="210"/>
      <c r="AA286" s="210"/>
      <c r="AB286" s="210"/>
      <c r="AC286" s="210"/>
      <c r="AD286" s="210"/>
      <c r="AE286" s="210"/>
      <c r="AF286" s="210"/>
      <c r="AG286" s="210"/>
      <c r="AH286" s="210"/>
      <c r="AI286" s="210"/>
      <c r="AJ286" s="210"/>
      <c r="AK286" s="210"/>
      <c r="AL286" s="210"/>
      <c r="AM286" s="210"/>
      <c r="AN286" s="210"/>
      <c r="AO286" s="210"/>
      <c r="AP286" s="210"/>
      <c r="AQ286" s="210"/>
      <c r="AR286" s="210"/>
      <c r="AS286" s="210"/>
      <c r="AT286" s="210"/>
      <c r="AU286" s="210"/>
      <c r="AV286" s="210"/>
      <c r="AW286" s="210"/>
      <c r="AX286" s="210"/>
      <c r="AY286" s="210"/>
      <c r="AZ286" s="210"/>
      <c r="BA286" s="210"/>
      <c r="BB286" s="210"/>
      <c r="BC286" s="210"/>
      <c r="BD286" s="210"/>
      <c r="BE286" s="210"/>
      <c r="BF286" s="210"/>
      <c r="BG286" s="210"/>
      <c r="BH286" s="210"/>
      <c r="BI286" s="210"/>
    </row>
    <row r="287" spans="1:61" x14ac:dyDescent="0.25">
      <c r="P287" s="210"/>
      <c r="Q287" s="210"/>
      <c r="R287" s="210"/>
      <c r="S287" s="210"/>
      <c r="T287" s="210"/>
      <c r="U287" s="210"/>
      <c r="V287" s="210"/>
      <c r="W287" s="210"/>
      <c r="X287" s="210"/>
      <c r="Y287" s="210"/>
      <c r="Z287" s="210"/>
      <c r="AA287" s="210"/>
      <c r="AB287" s="210"/>
      <c r="AC287" s="210"/>
      <c r="AD287" s="210"/>
      <c r="AE287" s="210"/>
      <c r="AF287" s="210"/>
      <c r="AG287" s="210"/>
      <c r="AH287" s="210"/>
      <c r="AI287" s="210"/>
      <c r="AJ287" s="210"/>
      <c r="AK287" s="210"/>
      <c r="AL287" s="210"/>
      <c r="AM287" s="210"/>
      <c r="AN287" s="210"/>
      <c r="AO287" s="210"/>
      <c r="AP287" s="210"/>
      <c r="AQ287" s="210"/>
      <c r="AR287" s="210"/>
      <c r="AS287" s="210"/>
      <c r="AT287" s="210"/>
      <c r="AU287" s="210"/>
      <c r="AV287" s="210"/>
      <c r="AW287" s="210"/>
      <c r="AX287" s="210"/>
      <c r="AY287" s="210"/>
      <c r="AZ287" s="210"/>
      <c r="BA287" s="210"/>
      <c r="BB287" s="210"/>
      <c r="BC287" s="210"/>
      <c r="BD287" s="210"/>
      <c r="BE287" s="210"/>
      <c r="BF287" s="210"/>
      <c r="BG287" s="210"/>
      <c r="BH287" s="210"/>
      <c r="BI287" s="210"/>
    </row>
    <row r="288" spans="1:61" x14ac:dyDescent="0.25">
      <c r="P288" s="210"/>
      <c r="Q288" s="210"/>
      <c r="R288" s="210"/>
      <c r="S288" s="210"/>
      <c r="T288" s="210"/>
      <c r="U288" s="210"/>
      <c r="V288" s="210"/>
      <c r="W288" s="210"/>
      <c r="X288" s="210"/>
      <c r="Y288" s="210"/>
      <c r="Z288" s="210"/>
      <c r="AA288" s="210"/>
      <c r="AB288" s="210"/>
      <c r="AC288" s="210"/>
      <c r="AD288" s="210"/>
      <c r="AE288" s="210"/>
      <c r="AF288" s="210"/>
      <c r="AG288" s="210"/>
      <c r="AH288" s="210"/>
      <c r="AI288" s="210"/>
      <c r="AJ288" s="210"/>
      <c r="AK288" s="210"/>
      <c r="AL288" s="210"/>
      <c r="AM288" s="210"/>
      <c r="AN288" s="210"/>
      <c r="AO288" s="210"/>
      <c r="AP288" s="210"/>
      <c r="AQ288" s="210"/>
      <c r="AR288" s="210"/>
      <c r="AS288" s="210"/>
      <c r="AT288" s="210"/>
      <c r="AU288" s="210"/>
      <c r="AV288" s="210"/>
      <c r="AW288" s="210"/>
      <c r="AX288" s="210"/>
      <c r="AY288" s="210"/>
      <c r="AZ288" s="210"/>
      <c r="BA288" s="210"/>
      <c r="BB288" s="210"/>
      <c r="BC288" s="210"/>
      <c r="BD288" s="210"/>
      <c r="BE288" s="210"/>
      <c r="BF288" s="210"/>
      <c r="BG288" s="210"/>
      <c r="BH288" s="210"/>
      <c r="BI288" s="210"/>
    </row>
    <row r="289" spans="16:61" x14ac:dyDescent="0.25">
      <c r="P289" s="210"/>
      <c r="Q289" s="210"/>
      <c r="R289" s="210"/>
      <c r="S289" s="210"/>
      <c r="T289" s="210"/>
      <c r="U289" s="210"/>
      <c r="V289" s="210"/>
      <c r="W289" s="210"/>
      <c r="X289" s="210"/>
      <c r="Y289" s="210"/>
      <c r="Z289" s="210"/>
      <c r="AA289" s="210"/>
      <c r="AB289" s="210"/>
      <c r="AC289" s="210"/>
      <c r="AD289" s="210"/>
      <c r="AE289" s="210"/>
      <c r="AF289" s="210"/>
      <c r="AG289" s="210"/>
      <c r="AH289" s="210"/>
      <c r="AI289" s="210"/>
      <c r="AJ289" s="210"/>
      <c r="AK289" s="210"/>
      <c r="AL289" s="210"/>
      <c r="AM289" s="210"/>
      <c r="AN289" s="210"/>
      <c r="AO289" s="210"/>
      <c r="AP289" s="210"/>
      <c r="AQ289" s="210"/>
      <c r="AR289" s="210"/>
      <c r="AS289" s="210"/>
      <c r="AT289" s="210"/>
      <c r="AU289" s="210"/>
      <c r="AV289" s="210"/>
      <c r="AW289" s="210"/>
      <c r="AX289" s="210"/>
      <c r="AY289" s="210"/>
      <c r="AZ289" s="210"/>
      <c r="BA289" s="210"/>
      <c r="BB289" s="210"/>
      <c r="BC289" s="210"/>
      <c r="BD289" s="210"/>
      <c r="BE289" s="210"/>
      <c r="BF289" s="210"/>
      <c r="BG289" s="210"/>
      <c r="BH289" s="210"/>
      <c r="BI289" s="210"/>
    </row>
    <row r="290" spans="16:61" x14ac:dyDescent="0.25">
      <c r="P290" s="210"/>
      <c r="Q290" s="210"/>
      <c r="R290" s="210"/>
      <c r="S290" s="210"/>
      <c r="T290" s="210"/>
      <c r="U290" s="210"/>
      <c r="V290" s="210"/>
      <c r="W290" s="210"/>
      <c r="X290" s="210"/>
      <c r="Y290" s="210"/>
      <c r="Z290" s="210"/>
      <c r="AA290" s="210"/>
      <c r="AB290" s="210"/>
      <c r="AC290" s="210"/>
      <c r="AD290" s="210"/>
      <c r="AE290" s="210"/>
      <c r="AF290" s="210"/>
      <c r="AG290" s="210"/>
      <c r="AH290" s="210"/>
      <c r="AI290" s="210"/>
      <c r="AJ290" s="210"/>
      <c r="AK290" s="210"/>
      <c r="AL290" s="210"/>
      <c r="AM290" s="210"/>
      <c r="AN290" s="210"/>
      <c r="AO290" s="210"/>
      <c r="AP290" s="210"/>
      <c r="AQ290" s="210"/>
      <c r="AR290" s="210"/>
      <c r="AS290" s="210"/>
      <c r="AT290" s="210"/>
      <c r="AU290" s="210"/>
      <c r="AV290" s="210"/>
      <c r="AW290" s="210"/>
      <c r="AX290" s="210"/>
      <c r="AY290" s="210"/>
      <c r="AZ290" s="210"/>
      <c r="BA290" s="210"/>
      <c r="BB290" s="210"/>
      <c r="BC290" s="210"/>
      <c r="BD290" s="210"/>
      <c r="BE290" s="210"/>
      <c r="BF290" s="210"/>
      <c r="BG290" s="210"/>
      <c r="BH290" s="210"/>
      <c r="BI290" s="210"/>
    </row>
    <row r="291" spans="16:61" x14ac:dyDescent="0.25">
      <c r="P291" s="210"/>
      <c r="Q291" s="210"/>
      <c r="R291" s="210"/>
      <c r="S291" s="210"/>
      <c r="T291" s="210"/>
      <c r="U291" s="210"/>
      <c r="V291" s="210"/>
      <c r="W291" s="210"/>
      <c r="X291" s="210"/>
      <c r="Y291" s="210"/>
      <c r="Z291" s="210"/>
      <c r="AA291" s="210"/>
      <c r="AB291" s="210"/>
      <c r="AC291" s="210"/>
      <c r="AD291" s="210"/>
      <c r="AE291" s="210"/>
      <c r="AF291" s="210"/>
      <c r="AG291" s="210"/>
      <c r="AH291" s="210"/>
      <c r="AI291" s="210"/>
      <c r="AJ291" s="210"/>
      <c r="AK291" s="210"/>
      <c r="AL291" s="210"/>
      <c r="AM291" s="210"/>
      <c r="AN291" s="210"/>
      <c r="AO291" s="210"/>
      <c r="AP291" s="210"/>
      <c r="AQ291" s="210"/>
      <c r="AR291" s="210"/>
      <c r="AS291" s="210"/>
      <c r="AT291" s="210"/>
      <c r="AU291" s="210"/>
      <c r="AV291" s="210"/>
      <c r="AW291" s="210"/>
      <c r="AX291" s="210"/>
      <c r="AY291" s="210"/>
      <c r="AZ291" s="210"/>
      <c r="BA291" s="210"/>
      <c r="BB291" s="210"/>
      <c r="BC291" s="210"/>
      <c r="BD291" s="210"/>
      <c r="BE291" s="210"/>
      <c r="BF291" s="210"/>
      <c r="BG291" s="210"/>
      <c r="BH291" s="210"/>
      <c r="BI291" s="210"/>
    </row>
    <row r="292" spans="16:61" x14ac:dyDescent="0.25">
      <c r="P292" s="210"/>
      <c r="Q292" s="210"/>
      <c r="R292" s="210"/>
      <c r="S292" s="210"/>
      <c r="T292" s="210"/>
      <c r="U292" s="210"/>
      <c r="V292" s="210"/>
      <c r="W292" s="210"/>
      <c r="X292" s="210"/>
      <c r="Y292" s="210"/>
      <c r="Z292" s="210"/>
      <c r="AA292" s="210"/>
      <c r="AB292" s="210"/>
      <c r="AC292" s="210"/>
      <c r="AD292" s="210"/>
      <c r="AE292" s="210"/>
      <c r="AF292" s="210"/>
      <c r="AG292" s="210"/>
      <c r="AH292" s="210"/>
      <c r="AI292" s="210"/>
      <c r="AJ292" s="210"/>
      <c r="AK292" s="210"/>
      <c r="AL292" s="210"/>
      <c r="AM292" s="210"/>
      <c r="AN292" s="210"/>
      <c r="AO292" s="210"/>
      <c r="AP292" s="210"/>
      <c r="AQ292" s="210"/>
      <c r="AR292" s="210"/>
      <c r="AS292" s="210"/>
      <c r="AT292" s="210"/>
      <c r="AU292" s="210"/>
      <c r="AV292" s="210"/>
      <c r="AW292" s="210"/>
      <c r="AX292" s="210"/>
      <c r="AY292" s="210"/>
      <c r="AZ292" s="210"/>
      <c r="BA292" s="210"/>
      <c r="BB292" s="210"/>
      <c r="BC292" s="210"/>
      <c r="BD292" s="210"/>
      <c r="BE292" s="210"/>
      <c r="BF292" s="210"/>
      <c r="BG292" s="210"/>
      <c r="BH292" s="210"/>
      <c r="BI292" s="210"/>
    </row>
    <row r="293" spans="16:61" x14ac:dyDescent="0.25">
      <c r="P293" s="210"/>
      <c r="Q293" s="210"/>
      <c r="R293" s="210"/>
      <c r="S293" s="210"/>
      <c r="T293" s="210"/>
      <c r="U293" s="210"/>
      <c r="V293" s="210"/>
      <c r="W293" s="210"/>
      <c r="X293" s="210"/>
      <c r="Y293" s="210"/>
      <c r="Z293" s="210"/>
      <c r="AA293" s="210"/>
      <c r="AB293" s="210"/>
      <c r="AC293" s="210"/>
      <c r="AD293" s="210"/>
      <c r="AE293" s="210"/>
      <c r="AF293" s="210"/>
      <c r="AG293" s="210"/>
      <c r="AH293" s="210"/>
      <c r="AI293" s="210"/>
      <c r="AJ293" s="210"/>
      <c r="AK293" s="210"/>
      <c r="AL293" s="210"/>
      <c r="AM293" s="210"/>
      <c r="AN293" s="210"/>
      <c r="AO293" s="210"/>
      <c r="AP293" s="210"/>
      <c r="AQ293" s="210"/>
      <c r="AR293" s="210"/>
      <c r="AS293" s="210"/>
      <c r="AT293" s="210"/>
      <c r="AU293" s="210"/>
      <c r="AV293" s="210"/>
      <c r="AW293" s="210"/>
      <c r="AX293" s="210"/>
      <c r="AY293" s="210"/>
      <c r="AZ293" s="210"/>
      <c r="BA293" s="210"/>
      <c r="BB293" s="210"/>
      <c r="BC293" s="210"/>
      <c r="BD293" s="210"/>
      <c r="BE293" s="210"/>
      <c r="BF293" s="210"/>
      <c r="BG293" s="210"/>
      <c r="BH293" s="210"/>
      <c r="BI293" s="210"/>
    </row>
    <row r="294" spans="16:61" x14ac:dyDescent="0.25">
      <c r="P294" s="210"/>
      <c r="Q294" s="210"/>
      <c r="R294" s="210"/>
      <c r="S294" s="210"/>
      <c r="T294" s="210"/>
      <c r="U294" s="210"/>
      <c r="V294" s="210"/>
      <c r="W294" s="210"/>
      <c r="X294" s="210"/>
      <c r="Y294" s="210"/>
      <c r="Z294" s="210"/>
      <c r="AA294" s="210"/>
      <c r="AB294" s="210"/>
      <c r="AC294" s="210"/>
      <c r="AD294" s="210"/>
      <c r="AE294" s="210"/>
      <c r="AF294" s="210"/>
      <c r="AG294" s="210"/>
      <c r="AH294" s="210"/>
      <c r="AI294" s="210"/>
      <c r="AJ294" s="210"/>
      <c r="AK294" s="210"/>
      <c r="AL294" s="210"/>
      <c r="AM294" s="210"/>
      <c r="AN294" s="210"/>
      <c r="AO294" s="210"/>
      <c r="AP294" s="210"/>
      <c r="AQ294" s="210"/>
      <c r="AR294" s="210"/>
      <c r="AS294" s="210"/>
      <c r="AT294" s="210"/>
      <c r="AU294" s="210"/>
      <c r="AV294" s="210"/>
      <c r="AW294" s="210"/>
      <c r="AX294" s="210"/>
      <c r="AY294" s="210"/>
      <c r="AZ294" s="210"/>
      <c r="BA294" s="210"/>
      <c r="BB294" s="210"/>
      <c r="BC294" s="210"/>
      <c r="BD294" s="210"/>
      <c r="BE294" s="210"/>
      <c r="BF294" s="210"/>
      <c r="BG294" s="210"/>
      <c r="BH294" s="210"/>
      <c r="BI294" s="210"/>
    </row>
    <row r="295" spans="16:61" x14ac:dyDescent="0.25">
      <c r="P295" s="210"/>
      <c r="Q295" s="210"/>
      <c r="R295" s="210"/>
      <c r="S295" s="210"/>
      <c r="T295" s="210"/>
      <c r="U295" s="210"/>
      <c r="V295" s="210"/>
      <c r="W295" s="210"/>
      <c r="X295" s="210"/>
      <c r="Y295" s="210"/>
      <c r="Z295" s="210"/>
      <c r="AA295" s="210"/>
      <c r="AB295" s="210"/>
      <c r="AC295" s="210"/>
      <c r="AD295" s="210"/>
      <c r="AE295" s="210"/>
      <c r="AF295" s="210"/>
      <c r="AG295" s="210"/>
      <c r="AH295" s="210"/>
      <c r="AI295" s="210"/>
      <c r="AJ295" s="210"/>
      <c r="AK295" s="210"/>
      <c r="AL295" s="210"/>
      <c r="AM295" s="210"/>
      <c r="AN295" s="210"/>
      <c r="AO295" s="210"/>
      <c r="AP295" s="210"/>
      <c r="AQ295" s="210"/>
      <c r="AR295" s="210"/>
      <c r="AS295" s="210"/>
      <c r="AT295" s="210"/>
      <c r="AU295" s="210"/>
      <c r="AV295" s="210"/>
      <c r="AW295" s="210"/>
      <c r="AX295" s="210"/>
      <c r="AY295" s="210"/>
      <c r="AZ295" s="210"/>
      <c r="BA295" s="210"/>
      <c r="BB295" s="210"/>
      <c r="BC295" s="210"/>
      <c r="BD295" s="210"/>
      <c r="BE295" s="210"/>
      <c r="BF295" s="210"/>
      <c r="BG295" s="210"/>
      <c r="BH295" s="210"/>
      <c r="BI295" s="210"/>
    </row>
    <row r="296" spans="16:61" x14ac:dyDescent="0.25">
      <c r="P296" s="210"/>
      <c r="Q296" s="210"/>
      <c r="R296" s="210"/>
      <c r="S296" s="210"/>
      <c r="T296" s="210"/>
      <c r="U296" s="210"/>
      <c r="V296" s="210"/>
      <c r="W296" s="210"/>
      <c r="X296" s="210"/>
      <c r="Y296" s="210"/>
      <c r="Z296" s="210"/>
      <c r="AA296" s="210"/>
      <c r="AB296" s="210"/>
      <c r="AC296" s="210"/>
      <c r="AD296" s="210"/>
      <c r="AE296" s="210"/>
      <c r="AF296" s="210"/>
      <c r="AG296" s="210"/>
      <c r="AH296" s="210"/>
      <c r="AI296" s="210"/>
      <c r="AJ296" s="210"/>
      <c r="AK296" s="210"/>
      <c r="AL296" s="210"/>
      <c r="AM296" s="210"/>
      <c r="AN296" s="210"/>
      <c r="AO296" s="210"/>
      <c r="AP296" s="210"/>
      <c r="AQ296" s="210"/>
      <c r="AR296" s="210"/>
      <c r="AS296" s="210"/>
      <c r="AT296" s="210"/>
      <c r="AU296" s="210"/>
      <c r="AV296" s="210"/>
      <c r="AW296" s="210"/>
      <c r="AX296" s="210"/>
      <c r="AY296" s="210"/>
      <c r="AZ296" s="210"/>
      <c r="BA296" s="210"/>
      <c r="BB296" s="210"/>
      <c r="BC296" s="210"/>
      <c r="BD296" s="210"/>
      <c r="BE296" s="210"/>
      <c r="BF296" s="210"/>
      <c r="BG296" s="210"/>
      <c r="BH296" s="210"/>
      <c r="BI296" s="210"/>
    </row>
    <row r="297" spans="16:61" x14ac:dyDescent="0.25">
      <c r="P297" s="210"/>
      <c r="Q297" s="210"/>
      <c r="R297" s="210"/>
      <c r="S297" s="210"/>
      <c r="T297" s="210"/>
      <c r="U297" s="210"/>
      <c r="V297" s="210"/>
      <c r="W297" s="210"/>
      <c r="X297" s="210"/>
      <c r="Y297" s="210"/>
      <c r="Z297" s="210"/>
      <c r="AA297" s="210"/>
      <c r="AB297" s="210"/>
      <c r="AC297" s="210"/>
      <c r="AD297" s="210"/>
      <c r="AE297" s="210"/>
      <c r="AF297" s="210"/>
      <c r="AG297" s="210"/>
      <c r="AH297" s="210"/>
      <c r="AI297" s="210"/>
      <c r="AJ297" s="210"/>
      <c r="AK297" s="210"/>
      <c r="AL297" s="210"/>
      <c r="AM297" s="210"/>
      <c r="AN297" s="210"/>
      <c r="AO297" s="210"/>
      <c r="AP297" s="210"/>
      <c r="AQ297" s="210"/>
      <c r="AR297" s="210"/>
      <c r="AS297" s="210"/>
      <c r="AT297" s="210"/>
      <c r="AU297" s="210"/>
      <c r="AV297" s="210"/>
      <c r="AW297" s="210"/>
      <c r="AX297" s="210"/>
      <c r="AY297" s="210"/>
      <c r="AZ297" s="210"/>
      <c r="BA297" s="210"/>
      <c r="BB297" s="210"/>
      <c r="BC297" s="210"/>
      <c r="BD297" s="210"/>
      <c r="BE297" s="210"/>
      <c r="BF297" s="210"/>
      <c r="BG297" s="210"/>
      <c r="BH297" s="210"/>
      <c r="BI297" s="210"/>
    </row>
    <row r="298" spans="16:61" x14ac:dyDescent="0.25">
      <c r="P298" s="210"/>
      <c r="Q298" s="210"/>
      <c r="R298" s="210"/>
      <c r="S298" s="210"/>
      <c r="T298" s="210"/>
      <c r="U298" s="210"/>
      <c r="V298" s="210"/>
      <c r="W298" s="210"/>
      <c r="X298" s="210"/>
      <c r="Y298" s="210"/>
      <c r="Z298" s="210"/>
      <c r="AA298" s="210"/>
      <c r="AB298" s="210"/>
      <c r="AC298" s="210"/>
      <c r="AD298" s="210"/>
      <c r="AE298" s="210"/>
      <c r="AF298" s="210"/>
      <c r="AG298" s="210"/>
      <c r="AH298" s="210"/>
      <c r="AI298" s="210"/>
      <c r="AJ298" s="210"/>
      <c r="AK298" s="210"/>
      <c r="AL298" s="210"/>
      <c r="AM298" s="210"/>
      <c r="AN298" s="210"/>
      <c r="AO298" s="210"/>
      <c r="AP298" s="210"/>
      <c r="AQ298" s="210"/>
      <c r="AR298" s="210"/>
      <c r="AS298" s="210"/>
      <c r="AT298" s="210"/>
      <c r="AU298" s="210"/>
      <c r="AV298" s="210"/>
      <c r="AW298" s="210"/>
      <c r="AX298" s="210"/>
      <c r="AY298" s="210"/>
      <c r="AZ298" s="210"/>
      <c r="BA298" s="210"/>
      <c r="BB298" s="210"/>
      <c r="BC298" s="210"/>
      <c r="BD298" s="210"/>
      <c r="BE298" s="210"/>
      <c r="BF298" s="210"/>
      <c r="BG298" s="210"/>
      <c r="BH298" s="210"/>
      <c r="BI298" s="210"/>
    </row>
    <row r="299" spans="16:61" x14ac:dyDescent="0.25">
      <c r="P299" s="210"/>
      <c r="Q299" s="210"/>
      <c r="R299" s="210"/>
      <c r="S299" s="210"/>
      <c r="T299" s="210"/>
      <c r="U299" s="210"/>
      <c r="V299" s="210"/>
      <c r="W299" s="210"/>
      <c r="X299" s="210"/>
      <c r="Y299" s="210"/>
      <c r="Z299" s="210"/>
      <c r="AA299" s="210"/>
      <c r="AB299" s="210"/>
      <c r="AC299" s="210"/>
      <c r="AD299" s="210"/>
      <c r="AE299" s="210"/>
      <c r="AF299" s="210"/>
      <c r="AG299" s="210"/>
      <c r="AH299" s="210"/>
      <c r="AI299" s="210"/>
      <c r="AJ299" s="210"/>
      <c r="AK299" s="210"/>
      <c r="AL299" s="210"/>
      <c r="AM299" s="210"/>
      <c r="AN299" s="210"/>
      <c r="AO299" s="210"/>
      <c r="AP299" s="210"/>
      <c r="AQ299" s="210"/>
      <c r="AR299" s="210"/>
      <c r="AS299" s="210"/>
      <c r="AT299" s="210"/>
      <c r="AU299" s="210"/>
      <c r="AV299" s="210"/>
      <c r="AW299" s="210"/>
      <c r="AX299" s="210"/>
      <c r="AY299" s="210"/>
      <c r="AZ299" s="210"/>
      <c r="BA299" s="210"/>
      <c r="BB299" s="210"/>
      <c r="BC299" s="210"/>
      <c r="BD299" s="210"/>
      <c r="BE299" s="210"/>
      <c r="BF299" s="210"/>
      <c r="BG299" s="210"/>
      <c r="BH299" s="210"/>
      <c r="BI299" s="210"/>
    </row>
    <row r="300" spans="16:61" x14ac:dyDescent="0.25">
      <c r="P300" s="210"/>
      <c r="Q300" s="210"/>
      <c r="R300" s="210"/>
      <c r="S300" s="210"/>
      <c r="T300" s="210"/>
      <c r="U300" s="210"/>
      <c r="V300" s="210"/>
      <c r="W300" s="210"/>
      <c r="X300" s="210"/>
      <c r="Y300" s="210"/>
      <c r="Z300" s="210"/>
      <c r="AA300" s="210"/>
      <c r="AB300" s="210"/>
      <c r="AC300" s="210"/>
      <c r="AD300" s="210"/>
      <c r="AE300" s="210"/>
      <c r="AF300" s="210"/>
      <c r="AG300" s="210"/>
      <c r="AH300" s="210"/>
      <c r="AI300" s="210"/>
      <c r="AJ300" s="210"/>
      <c r="AK300" s="210"/>
      <c r="AL300" s="210"/>
      <c r="AM300" s="210"/>
      <c r="AN300" s="210"/>
      <c r="AO300" s="210"/>
      <c r="AP300" s="210"/>
      <c r="AQ300" s="210"/>
      <c r="AR300" s="210"/>
      <c r="AS300" s="210"/>
      <c r="AT300" s="210"/>
      <c r="AU300" s="210"/>
      <c r="AV300" s="210"/>
      <c r="AW300" s="210"/>
      <c r="AX300" s="210"/>
      <c r="AY300" s="210"/>
      <c r="AZ300" s="210"/>
      <c r="BA300" s="210"/>
      <c r="BB300" s="210"/>
      <c r="BC300" s="210"/>
      <c r="BD300" s="210"/>
      <c r="BE300" s="210"/>
      <c r="BF300" s="210"/>
      <c r="BG300" s="210"/>
      <c r="BH300" s="210"/>
      <c r="BI300" s="210"/>
    </row>
    <row r="301" spans="16:61" x14ac:dyDescent="0.25">
      <c r="P301" s="210"/>
      <c r="Q301" s="210"/>
      <c r="R301" s="210"/>
      <c r="S301" s="210"/>
      <c r="T301" s="210"/>
      <c r="U301" s="210"/>
      <c r="V301" s="210"/>
      <c r="W301" s="210"/>
      <c r="X301" s="210"/>
      <c r="Y301" s="210"/>
      <c r="Z301" s="210"/>
      <c r="AA301" s="210"/>
      <c r="AB301" s="210"/>
      <c r="AC301" s="210"/>
      <c r="AD301" s="210"/>
      <c r="AE301" s="210"/>
      <c r="AF301" s="210"/>
      <c r="AG301" s="210"/>
      <c r="AH301" s="210"/>
      <c r="AI301" s="210"/>
      <c r="AJ301" s="210"/>
      <c r="AK301" s="210"/>
      <c r="AL301" s="210"/>
      <c r="AM301" s="210"/>
      <c r="AN301" s="210"/>
      <c r="AO301" s="210"/>
      <c r="AP301" s="210"/>
      <c r="AQ301" s="210"/>
      <c r="AR301" s="210"/>
      <c r="AS301" s="210"/>
      <c r="AT301" s="210"/>
      <c r="AU301" s="210"/>
      <c r="AV301" s="210"/>
      <c r="AW301" s="210"/>
      <c r="AX301" s="210"/>
      <c r="AY301" s="210"/>
      <c r="AZ301" s="210"/>
      <c r="BA301" s="210"/>
      <c r="BB301" s="210"/>
      <c r="BC301" s="210"/>
      <c r="BD301" s="210"/>
      <c r="BE301" s="210"/>
      <c r="BF301" s="210"/>
      <c r="BG301" s="210"/>
      <c r="BH301" s="210"/>
      <c r="BI301" s="210"/>
    </row>
    <row r="302" spans="16:61" x14ac:dyDescent="0.25">
      <c r="P302" s="210"/>
      <c r="Q302" s="210"/>
      <c r="R302" s="210"/>
      <c r="S302" s="210"/>
      <c r="T302" s="210"/>
      <c r="U302" s="210"/>
      <c r="V302" s="210"/>
      <c r="W302" s="210"/>
      <c r="X302" s="210"/>
      <c r="Y302" s="210"/>
      <c r="Z302" s="210"/>
      <c r="AA302" s="210"/>
      <c r="AB302" s="210"/>
      <c r="AC302" s="210"/>
      <c r="AD302" s="210"/>
      <c r="AE302" s="210"/>
      <c r="AF302" s="210"/>
      <c r="AG302" s="210"/>
      <c r="AH302" s="210"/>
      <c r="AI302" s="210"/>
      <c r="AJ302" s="210"/>
      <c r="AK302" s="210"/>
      <c r="AL302" s="210"/>
      <c r="AM302" s="210"/>
      <c r="AN302" s="210"/>
      <c r="AO302" s="210"/>
      <c r="AP302" s="210"/>
      <c r="AQ302" s="210"/>
      <c r="AR302" s="210"/>
      <c r="AS302" s="210"/>
      <c r="AT302" s="210"/>
      <c r="AU302" s="210"/>
      <c r="AV302" s="210"/>
      <c r="AW302" s="210"/>
      <c r="AX302" s="210"/>
      <c r="AY302" s="210"/>
      <c r="AZ302" s="210"/>
      <c r="BA302" s="210"/>
      <c r="BB302" s="210"/>
      <c r="BC302" s="210"/>
      <c r="BD302" s="210"/>
      <c r="BE302" s="210"/>
      <c r="BF302" s="210"/>
      <c r="BG302" s="210"/>
      <c r="BH302" s="210"/>
      <c r="BI302" s="210"/>
    </row>
    <row r="303" spans="16:61" x14ac:dyDescent="0.25">
      <c r="P303" s="210"/>
      <c r="Q303" s="210"/>
      <c r="R303" s="210"/>
      <c r="S303" s="210"/>
      <c r="T303" s="210"/>
      <c r="U303" s="210"/>
      <c r="V303" s="210"/>
      <c r="W303" s="210"/>
      <c r="X303" s="210"/>
      <c r="Y303" s="210"/>
      <c r="Z303" s="210"/>
      <c r="AA303" s="210"/>
      <c r="AB303" s="210"/>
      <c r="AC303" s="210"/>
      <c r="AD303" s="210"/>
      <c r="AE303" s="210"/>
      <c r="AF303" s="210"/>
      <c r="AG303" s="210"/>
      <c r="AH303" s="210"/>
      <c r="AI303" s="210"/>
      <c r="AJ303" s="210"/>
      <c r="AK303" s="210"/>
      <c r="AL303" s="210"/>
      <c r="AM303" s="210"/>
      <c r="AN303" s="210"/>
      <c r="AO303" s="210"/>
      <c r="AP303" s="210"/>
      <c r="AQ303" s="210"/>
      <c r="AR303" s="210"/>
      <c r="AS303" s="210"/>
      <c r="AT303" s="210"/>
      <c r="AU303" s="210"/>
      <c r="AV303" s="210"/>
      <c r="AW303" s="210"/>
      <c r="AX303" s="210"/>
      <c r="AY303" s="210"/>
      <c r="AZ303" s="210"/>
      <c r="BA303" s="210"/>
      <c r="BB303" s="210"/>
      <c r="BC303" s="210"/>
      <c r="BD303" s="210"/>
      <c r="BE303" s="210"/>
      <c r="BF303" s="210"/>
      <c r="BG303" s="210"/>
      <c r="BH303" s="210"/>
      <c r="BI303" s="210"/>
    </row>
    <row r="304" spans="16:61" x14ac:dyDescent="0.25">
      <c r="P304" s="210"/>
      <c r="Q304" s="210"/>
      <c r="R304" s="210"/>
      <c r="S304" s="210"/>
      <c r="T304" s="210"/>
      <c r="U304" s="210"/>
      <c r="V304" s="210"/>
      <c r="W304" s="210"/>
      <c r="X304" s="210"/>
      <c r="Y304" s="210"/>
      <c r="Z304" s="210"/>
      <c r="AA304" s="210"/>
      <c r="AB304" s="210"/>
      <c r="AC304" s="210"/>
      <c r="AD304" s="210"/>
      <c r="AE304" s="210"/>
      <c r="AF304" s="210"/>
      <c r="AG304" s="210"/>
      <c r="AH304" s="210"/>
      <c r="AI304" s="210"/>
      <c r="AJ304" s="210"/>
      <c r="AK304" s="210"/>
      <c r="AL304" s="210"/>
      <c r="AM304" s="210"/>
      <c r="AN304" s="210"/>
      <c r="AO304" s="210"/>
      <c r="AP304" s="210"/>
      <c r="AQ304" s="210"/>
      <c r="AR304" s="210"/>
      <c r="AS304" s="210"/>
      <c r="AT304" s="210"/>
      <c r="AU304" s="210"/>
      <c r="AV304" s="210"/>
      <c r="AW304" s="210"/>
      <c r="AX304" s="210"/>
      <c r="AY304" s="210"/>
      <c r="AZ304" s="210"/>
      <c r="BA304" s="210"/>
      <c r="BB304" s="210"/>
      <c r="BC304" s="210"/>
      <c r="BD304" s="210"/>
      <c r="BE304" s="210"/>
      <c r="BF304" s="210"/>
      <c r="BG304" s="210"/>
      <c r="BH304" s="210"/>
      <c r="BI304" s="210"/>
    </row>
    <row r="305" spans="16:61" x14ac:dyDescent="0.25">
      <c r="P305" s="210"/>
      <c r="Q305" s="210"/>
      <c r="R305" s="210"/>
      <c r="S305" s="210"/>
      <c r="T305" s="210"/>
      <c r="U305" s="210"/>
      <c r="V305" s="210"/>
      <c r="W305" s="210"/>
      <c r="X305" s="210"/>
      <c r="Y305" s="210"/>
      <c r="Z305" s="210"/>
      <c r="AA305" s="210"/>
      <c r="AB305" s="210"/>
      <c r="AC305" s="210"/>
      <c r="AD305" s="210"/>
      <c r="AE305" s="210"/>
      <c r="AF305" s="210"/>
      <c r="AG305" s="210"/>
      <c r="AH305" s="210"/>
      <c r="AI305" s="210"/>
      <c r="AJ305" s="210"/>
      <c r="AK305" s="210"/>
      <c r="AL305" s="210"/>
      <c r="AM305" s="210"/>
      <c r="AN305" s="210"/>
      <c r="AO305" s="210"/>
      <c r="AP305" s="210"/>
      <c r="AQ305" s="210"/>
      <c r="AR305" s="210"/>
      <c r="AS305" s="210"/>
      <c r="AT305" s="210"/>
      <c r="AU305" s="210"/>
      <c r="AV305" s="210"/>
      <c r="AW305" s="210"/>
      <c r="AX305" s="210"/>
      <c r="AY305" s="210"/>
      <c r="AZ305" s="210"/>
      <c r="BA305" s="210"/>
      <c r="BB305" s="210"/>
      <c r="BC305" s="210"/>
      <c r="BD305" s="210"/>
      <c r="BE305" s="210"/>
      <c r="BF305" s="210"/>
      <c r="BG305" s="210"/>
      <c r="BH305" s="210"/>
      <c r="BI305" s="210"/>
    </row>
    <row r="306" spans="16:61" x14ac:dyDescent="0.25">
      <c r="P306" s="210"/>
      <c r="Q306" s="210"/>
      <c r="R306" s="210"/>
      <c r="S306" s="210"/>
      <c r="T306" s="210"/>
      <c r="U306" s="210"/>
      <c r="V306" s="210"/>
      <c r="W306" s="210"/>
      <c r="X306" s="210"/>
      <c r="Y306" s="210"/>
      <c r="Z306" s="210"/>
      <c r="AA306" s="210"/>
      <c r="AB306" s="210"/>
      <c r="AC306" s="210"/>
      <c r="AD306" s="210"/>
      <c r="AE306" s="210"/>
      <c r="AF306" s="210"/>
      <c r="AG306" s="210"/>
      <c r="AH306" s="210"/>
      <c r="AI306" s="210"/>
      <c r="AJ306" s="210"/>
      <c r="AK306" s="210"/>
      <c r="AL306" s="210"/>
      <c r="AM306" s="210"/>
      <c r="AN306" s="210"/>
      <c r="AO306" s="210"/>
      <c r="AP306" s="210"/>
      <c r="AQ306" s="210"/>
      <c r="AR306" s="210"/>
      <c r="AS306" s="210"/>
      <c r="AT306" s="210"/>
      <c r="AU306" s="210"/>
      <c r="AV306" s="210"/>
      <c r="AW306" s="210"/>
      <c r="AX306" s="210"/>
      <c r="AY306" s="210"/>
      <c r="AZ306" s="210"/>
      <c r="BA306" s="210"/>
      <c r="BB306" s="210"/>
      <c r="BC306" s="210"/>
      <c r="BD306" s="210"/>
      <c r="BE306" s="210"/>
      <c r="BF306" s="210"/>
      <c r="BG306" s="210"/>
      <c r="BH306" s="210"/>
      <c r="BI306" s="210"/>
    </row>
    <row r="307" spans="16:61" x14ac:dyDescent="0.25">
      <c r="P307" s="210"/>
      <c r="Q307" s="210"/>
      <c r="R307" s="210"/>
      <c r="S307" s="210"/>
      <c r="T307" s="210"/>
      <c r="U307" s="210"/>
      <c r="V307" s="210"/>
      <c r="W307" s="210"/>
      <c r="X307" s="210"/>
      <c r="Y307" s="210"/>
      <c r="Z307" s="210"/>
      <c r="AA307" s="210"/>
      <c r="AB307" s="210"/>
      <c r="AC307" s="210"/>
      <c r="AD307" s="210"/>
      <c r="AE307" s="210"/>
      <c r="AF307" s="210"/>
      <c r="AG307" s="210"/>
      <c r="AH307" s="210"/>
      <c r="AI307" s="210"/>
      <c r="AJ307" s="210"/>
      <c r="AK307" s="210"/>
      <c r="AL307" s="210"/>
      <c r="AM307" s="210"/>
      <c r="AN307" s="210"/>
      <c r="AO307" s="210"/>
      <c r="AP307" s="210"/>
      <c r="AQ307" s="210"/>
      <c r="AR307" s="210"/>
      <c r="AS307" s="210"/>
      <c r="AT307" s="210"/>
      <c r="AU307" s="210"/>
      <c r="AV307" s="210"/>
      <c r="AW307" s="210"/>
      <c r="AX307" s="210"/>
      <c r="AY307" s="210"/>
      <c r="AZ307" s="210"/>
      <c r="BA307" s="210"/>
      <c r="BB307" s="210"/>
      <c r="BC307" s="210"/>
      <c r="BD307" s="210"/>
      <c r="BE307" s="210"/>
      <c r="BF307" s="210"/>
      <c r="BG307" s="210"/>
      <c r="BH307" s="210"/>
      <c r="BI307" s="210"/>
    </row>
    <row r="308" spans="16:61" x14ac:dyDescent="0.25">
      <c r="P308" s="210"/>
      <c r="Q308" s="210"/>
      <c r="R308" s="210"/>
      <c r="S308" s="210"/>
      <c r="T308" s="210"/>
      <c r="U308" s="210"/>
      <c r="V308" s="210"/>
      <c r="W308" s="210"/>
      <c r="X308" s="210"/>
      <c r="Y308" s="210"/>
      <c r="Z308" s="210"/>
      <c r="AA308" s="210"/>
      <c r="AB308" s="210"/>
      <c r="AC308" s="210"/>
      <c r="AD308" s="210"/>
      <c r="AE308" s="210"/>
      <c r="AF308" s="210"/>
      <c r="AG308" s="210"/>
      <c r="AH308" s="210"/>
      <c r="AI308" s="210"/>
      <c r="AJ308" s="210"/>
      <c r="AK308" s="210"/>
      <c r="AL308" s="210"/>
      <c r="AM308" s="210"/>
      <c r="AN308" s="210"/>
      <c r="AO308" s="210"/>
      <c r="AP308" s="210"/>
      <c r="AQ308" s="210"/>
      <c r="AR308" s="210"/>
      <c r="AS308" s="210"/>
      <c r="AT308" s="210"/>
      <c r="AU308" s="210"/>
      <c r="AV308" s="210"/>
      <c r="AW308" s="210"/>
      <c r="AX308" s="210"/>
      <c r="AY308" s="210"/>
      <c r="AZ308" s="210"/>
      <c r="BA308" s="210"/>
      <c r="BB308" s="210"/>
      <c r="BC308" s="210"/>
      <c r="BD308" s="210"/>
      <c r="BE308" s="210"/>
      <c r="BF308" s="210"/>
      <c r="BG308" s="210"/>
      <c r="BH308" s="210"/>
      <c r="BI308" s="210"/>
    </row>
    <row r="309" spans="16:61" x14ac:dyDescent="0.25">
      <c r="P309" s="210"/>
      <c r="Q309" s="210"/>
      <c r="R309" s="210"/>
      <c r="S309" s="210"/>
      <c r="T309" s="210"/>
      <c r="U309" s="210"/>
      <c r="V309" s="210"/>
      <c r="W309" s="210"/>
      <c r="X309" s="210"/>
      <c r="Y309" s="210"/>
      <c r="Z309" s="210"/>
      <c r="AA309" s="210"/>
      <c r="AB309" s="210"/>
      <c r="AC309" s="210"/>
      <c r="AD309" s="210"/>
      <c r="AE309" s="210"/>
      <c r="AF309" s="210"/>
      <c r="AG309" s="210"/>
      <c r="AH309" s="210"/>
      <c r="AI309" s="210"/>
      <c r="AJ309" s="210"/>
      <c r="AK309" s="210"/>
      <c r="AL309" s="210"/>
      <c r="AM309" s="210"/>
      <c r="AN309" s="210"/>
      <c r="AO309" s="210"/>
      <c r="AP309" s="210"/>
      <c r="AQ309" s="210"/>
      <c r="AR309" s="210"/>
      <c r="AS309" s="210"/>
      <c r="AT309" s="210"/>
      <c r="AU309" s="210"/>
      <c r="AV309" s="210"/>
      <c r="AW309" s="210"/>
      <c r="AX309" s="210"/>
      <c r="AY309" s="210"/>
      <c r="AZ309" s="210"/>
      <c r="BA309" s="210"/>
      <c r="BB309" s="210"/>
      <c r="BC309" s="210"/>
      <c r="BD309" s="210"/>
      <c r="BE309" s="210"/>
      <c r="BF309" s="210"/>
      <c r="BG309" s="210"/>
      <c r="BH309" s="210"/>
      <c r="BI309" s="210"/>
    </row>
    <row r="310" spans="16:61" x14ac:dyDescent="0.25">
      <c r="P310" s="210"/>
      <c r="Q310" s="210"/>
      <c r="R310" s="210"/>
      <c r="S310" s="210"/>
      <c r="T310" s="210"/>
      <c r="U310" s="210"/>
      <c r="V310" s="210"/>
      <c r="W310" s="210"/>
      <c r="X310" s="210"/>
      <c r="Y310" s="210"/>
      <c r="Z310" s="210"/>
      <c r="AA310" s="210"/>
      <c r="AB310" s="210"/>
      <c r="AC310" s="210"/>
      <c r="AD310" s="210"/>
      <c r="AE310" s="210"/>
      <c r="AF310" s="210"/>
      <c r="AG310" s="210"/>
      <c r="AH310" s="210"/>
      <c r="AI310" s="210"/>
      <c r="AJ310" s="210"/>
      <c r="AK310" s="210"/>
      <c r="AL310" s="210"/>
      <c r="AM310" s="210"/>
      <c r="AN310" s="210"/>
      <c r="AO310" s="210"/>
      <c r="AP310" s="210"/>
      <c r="AQ310" s="210"/>
      <c r="AR310" s="210"/>
      <c r="AS310" s="210"/>
      <c r="AT310" s="210"/>
      <c r="AU310" s="210"/>
      <c r="AV310" s="210"/>
      <c r="AW310" s="210"/>
      <c r="AX310" s="210"/>
      <c r="AY310" s="210"/>
      <c r="AZ310" s="210"/>
      <c r="BA310" s="210"/>
      <c r="BB310" s="210"/>
      <c r="BC310" s="210"/>
      <c r="BD310" s="210"/>
      <c r="BE310" s="210"/>
      <c r="BF310" s="210"/>
      <c r="BG310" s="210"/>
      <c r="BH310" s="210"/>
      <c r="BI310" s="210"/>
    </row>
    <row r="311" spans="16:61" x14ac:dyDescent="0.25">
      <c r="P311" s="210"/>
      <c r="Q311" s="210"/>
      <c r="R311" s="210"/>
      <c r="S311" s="210"/>
      <c r="T311" s="210"/>
      <c r="U311" s="210"/>
      <c r="V311" s="210"/>
      <c r="W311" s="210"/>
      <c r="X311" s="210"/>
      <c r="Y311" s="210"/>
      <c r="Z311" s="210"/>
      <c r="AA311" s="210"/>
      <c r="AB311" s="210"/>
      <c r="AC311" s="210"/>
      <c r="AD311" s="210"/>
      <c r="AE311" s="210"/>
      <c r="AF311" s="210"/>
      <c r="AG311" s="210"/>
      <c r="AH311" s="210"/>
      <c r="AI311" s="210"/>
      <c r="AJ311" s="210"/>
      <c r="AK311" s="210"/>
      <c r="AL311" s="210"/>
      <c r="AM311" s="210"/>
      <c r="AN311" s="210"/>
      <c r="AO311" s="210"/>
      <c r="AP311" s="210"/>
      <c r="AQ311" s="210"/>
      <c r="AR311" s="210"/>
      <c r="AS311" s="210"/>
      <c r="AT311" s="210"/>
      <c r="AU311" s="210"/>
      <c r="AV311" s="210"/>
      <c r="AW311" s="210"/>
      <c r="AX311" s="210"/>
      <c r="AY311" s="210"/>
      <c r="AZ311" s="210"/>
      <c r="BA311" s="210"/>
      <c r="BB311" s="210"/>
      <c r="BC311" s="210"/>
      <c r="BD311" s="210"/>
      <c r="BE311" s="210"/>
      <c r="BF311" s="210"/>
      <c r="BG311" s="210"/>
      <c r="BH311" s="210"/>
      <c r="BI311" s="210"/>
    </row>
    <row r="312" spans="16:61" x14ac:dyDescent="0.25">
      <c r="P312" s="210"/>
      <c r="Q312" s="210"/>
      <c r="R312" s="210"/>
      <c r="S312" s="210"/>
      <c r="T312" s="210"/>
      <c r="U312" s="210"/>
      <c r="V312" s="210"/>
      <c r="W312" s="210"/>
      <c r="X312" s="210"/>
      <c r="Y312" s="210"/>
      <c r="Z312" s="210"/>
      <c r="AA312" s="210"/>
      <c r="AB312" s="210"/>
      <c r="AC312" s="210"/>
      <c r="AD312" s="210"/>
      <c r="AE312" s="210"/>
      <c r="AF312" s="210"/>
      <c r="AG312" s="210"/>
      <c r="AH312" s="210"/>
      <c r="AI312" s="210"/>
      <c r="AJ312" s="210"/>
      <c r="AK312" s="210"/>
      <c r="AL312" s="210"/>
      <c r="AM312" s="210"/>
      <c r="AN312" s="210"/>
      <c r="AO312" s="210"/>
      <c r="AP312" s="210"/>
      <c r="AQ312" s="210"/>
      <c r="AR312" s="210"/>
      <c r="AS312" s="210"/>
      <c r="AT312" s="210"/>
      <c r="AU312" s="210"/>
      <c r="AV312" s="210"/>
      <c r="AW312" s="210"/>
      <c r="AX312" s="210"/>
      <c r="AY312" s="210"/>
      <c r="AZ312" s="210"/>
      <c r="BA312" s="210"/>
      <c r="BB312" s="210"/>
      <c r="BC312" s="210"/>
      <c r="BD312" s="210"/>
      <c r="BE312" s="210"/>
      <c r="BF312" s="210"/>
      <c r="BG312" s="210"/>
      <c r="BH312" s="210"/>
      <c r="BI312" s="210"/>
    </row>
    <row r="313" spans="16:61" x14ac:dyDescent="0.25">
      <c r="P313" s="210"/>
      <c r="Q313" s="210"/>
      <c r="R313" s="210"/>
      <c r="S313" s="210"/>
      <c r="T313" s="210"/>
      <c r="U313" s="210"/>
      <c r="V313" s="210"/>
      <c r="W313" s="210"/>
      <c r="X313" s="210"/>
      <c r="Y313" s="210"/>
      <c r="Z313" s="210"/>
      <c r="AA313" s="210"/>
      <c r="AB313" s="210"/>
      <c r="AC313" s="210"/>
      <c r="AD313" s="210"/>
      <c r="AE313" s="210"/>
      <c r="AF313" s="210"/>
      <c r="AG313" s="210"/>
      <c r="AH313" s="210"/>
      <c r="AI313" s="210"/>
      <c r="AJ313" s="210"/>
      <c r="AK313" s="210"/>
      <c r="AL313" s="210"/>
      <c r="AM313" s="210"/>
      <c r="AN313" s="210"/>
      <c r="AO313" s="210"/>
      <c r="AP313" s="210"/>
      <c r="AQ313" s="210"/>
      <c r="AR313" s="210"/>
      <c r="AS313" s="210"/>
      <c r="AT313" s="210"/>
      <c r="AU313" s="210"/>
      <c r="AV313" s="210"/>
      <c r="AW313" s="210"/>
      <c r="AX313" s="210"/>
      <c r="AY313" s="210"/>
      <c r="AZ313" s="210"/>
      <c r="BA313" s="210"/>
      <c r="BB313" s="210"/>
      <c r="BC313" s="210"/>
      <c r="BD313" s="210"/>
      <c r="BE313" s="210"/>
      <c r="BF313" s="210"/>
      <c r="BG313" s="210"/>
      <c r="BH313" s="210"/>
      <c r="BI313" s="210"/>
    </row>
    <row r="314" spans="16:61" x14ac:dyDescent="0.25">
      <c r="P314" s="210"/>
      <c r="Q314" s="210"/>
      <c r="R314" s="210"/>
      <c r="S314" s="210"/>
      <c r="T314" s="210"/>
      <c r="U314" s="210"/>
      <c r="V314" s="210"/>
      <c r="W314" s="210"/>
      <c r="X314" s="210"/>
      <c r="Y314" s="210"/>
      <c r="Z314" s="210"/>
      <c r="AA314" s="210"/>
      <c r="AB314" s="210"/>
      <c r="AC314" s="210"/>
      <c r="AD314" s="210"/>
      <c r="AE314" s="210"/>
      <c r="AF314" s="210"/>
      <c r="AG314" s="210"/>
      <c r="AH314" s="210"/>
      <c r="AI314" s="210"/>
      <c r="AJ314" s="210"/>
      <c r="AK314" s="210"/>
      <c r="AL314" s="210"/>
      <c r="AM314" s="210"/>
      <c r="AN314" s="210"/>
      <c r="AO314" s="210"/>
      <c r="AP314" s="210"/>
      <c r="AQ314" s="210"/>
      <c r="AR314" s="210"/>
      <c r="AS314" s="210"/>
      <c r="AT314" s="210"/>
      <c r="AU314" s="210"/>
      <c r="AV314" s="210"/>
      <c r="AW314" s="210"/>
      <c r="AX314" s="210"/>
      <c r="AY314" s="210"/>
      <c r="AZ314" s="210"/>
      <c r="BA314" s="210"/>
      <c r="BB314" s="210"/>
      <c r="BC314" s="210"/>
      <c r="BD314" s="210"/>
      <c r="BE314" s="210"/>
      <c r="BF314" s="210"/>
      <c r="BG314" s="210"/>
      <c r="BH314" s="210"/>
      <c r="BI314" s="210"/>
    </row>
    <row r="315" spans="16:61" x14ac:dyDescent="0.25">
      <c r="P315" s="210"/>
      <c r="Q315" s="210"/>
      <c r="R315" s="210"/>
      <c r="S315" s="210"/>
      <c r="T315" s="210"/>
      <c r="U315" s="210"/>
      <c r="V315" s="210"/>
      <c r="W315" s="210"/>
      <c r="X315" s="210"/>
      <c r="Y315" s="210"/>
      <c r="Z315" s="210"/>
      <c r="AA315" s="210"/>
      <c r="AB315" s="210"/>
      <c r="AC315" s="210"/>
      <c r="AD315" s="210"/>
      <c r="AE315" s="210"/>
      <c r="AF315" s="210"/>
      <c r="AG315" s="210"/>
      <c r="AH315" s="210"/>
      <c r="AI315" s="210"/>
      <c r="AJ315" s="210"/>
      <c r="AK315" s="210"/>
      <c r="AL315" s="210"/>
      <c r="AM315" s="210"/>
      <c r="AN315" s="210"/>
      <c r="AO315" s="210"/>
      <c r="AP315" s="210"/>
      <c r="AQ315" s="210"/>
      <c r="AR315" s="210"/>
      <c r="AS315" s="210"/>
      <c r="AT315" s="210"/>
      <c r="AU315" s="210"/>
      <c r="AV315" s="210"/>
      <c r="AW315" s="210"/>
      <c r="AX315" s="210"/>
      <c r="AY315" s="210"/>
      <c r="AZ315" s="210"/>
      <c r="BA315" s="210"/>
      <c r="BB315" s="210"/>
      <c r="BC315" s="210"/>
      <c r="BD315" s="210"/>
      <c r="BE315" s="210"/>
      <c r="BF315" s="210"/>
      <c r="BG315" s="210"/>
      <c r="BH315" s="210"/>
      <c r="BI315" s="210"/>
    </row>
    <row r="316" spans="16:61" x14ac:dyDescent="0.25">
      <c r="P316" s="210"/>
      <c r="Q316" s="210"/>
      <c r="R316" s="210"/>
      <c r="S316" s="210"/>
      <c r="T316" s="210"/>
      <c r="U316" s="210"/>
      <c r="V316" s="210"/>
      <c r="W316" s="210"/>
      <c r="X316" s="210"/>
      <c r="Y316" s="210"/>
      <c r="Z316" s="210"/>
      <c r="AA316" s="210"/>
      <c r="AB316" s="210"/>
      <c r="AC316" s="210"/>
      <c r="AD316" s="210"/>
      <c r="AE316" s="210"/>
      <c r="AF316" s="210"/>
      <c r="AG316" s="210"/>
      <c r="AH316" s="210"/>
      <c r="AI316" s="210"/>
      <c r="AJ316" s="210"/>
      <c r="AK316" s="210"/>
      <c r="AL316" s="210"/>
      <c r="AM316" s="210"/>
      <c r="AN316" s="210"/>
      <c r="AO316" s="210"/>
      <c r="AP316" s="210"/>
      <c r="AQ316" s="210"/>
      <c r="AR316" s="210"/>
      <c r="AS316" s="210"/>
      <c r="AT316" s="210"/>
      <c r="AU316" s="210"/>
      <c r="AV316" s="210"/>
      <c r="AW316" s="210"/>
      <c r="AX316" s="210"/>
      <c r="AY316" s="210"/>
      <c r="AZ316" s="210"/>
      <c r="BA316" s="210"/>
      <c r="BB316" s="210"/>
      <c r="BC316" s="210"/>
      <c r="BD316" s="210"/>
      <c r="BE316" s="210"/>
      <c r="BF316" s="210"/>
      <c r="BG316" s="210"/>
      <c r="BH316" s="210"/>
      <c r="BI316" s="210"/>
    </row>
    <row r="317" spans="16:61" x14ac:dyDescent="0.25">
      <c r="P317" s="210"/>
      <c r="Q317" s="210"/>
      <c r="R317" s="210"/>
      <c r="S317" s="210"/>
      <c r="T317" s="210"/>
      <c r="U317" s="210"/>
      <c r="V317" s="210"/>
      <c r="W317" s="210"/>
      <c r="X317" s="210"/>
      <c r="Y317" s="210"/>
      <c r="Z317" s="210"/>
      <c r="AA317" s="210"/>
      <c r="AB317" s="210"/>
      <c r="AC317" s="210"/>
      <c r="AD317" s="210"/>
      <c r="AE317" s="210"/>
      <c r="AF317" s="210"/>
      <c r="AG317" s="210"/>
      <c r="AH317" s="210"/>
      <c r="AI317" s="210"/>
      <c r="AJ317" s="210"/>
      <c r="AK317" s="210"/>
      <c r="AL317" s="210"/>
      <c r="AM317" s="210"/>
      <c r="AN317" s="210"/>
      <c r="AO317" s="210"/>
      <c r="AP317" s="210"/>
      <c r="AQ317" s="210"/>
      <c r="AR317" s="210"/>
      <c r="AS317" s="210"/>
      <c r="AT317" s="210"/>
      <c r="AU317" s="210"/>
      <c r="AV317" s="210"/>
      <c r="AW317" s="210"/>
      <c r="AX317" s="210"/>
      <c r="AY317" s="210"/>
      <c r="AZ317" s="210"/>
      <c r="BA317" s="210"/>
      <c r="BB317" s="210"/>
      <c r="BC317" s="210"/>
      <c r="BD317" s="210"/>
      <c r="BE317" s="210"/>
      <c r="BF317" s="210"/>
      <c r="BG317" s="210"/>
      <c r="BH317" s="210"/>
      <c r="BI317" s="210"/>
    </row>
    <row r="318" spans="16:61" x14ac:dyDescent="0.25">
      <c r="P318" s="210"/>
      <c r="Q318" s="210"/>
      <c r="R318" s="210"/>
      <c r="S318" s="210"/>
      <c r="T318" s="210"/>
      <c r="U318" s="210"/>
      <c r="V318" s="210"/>
      <c r="W318" s="210"/>
      <c r="X318" s="210"/>
      <c r="Y318" s="210"/>
      <c r="Z318" s="210"/>
      <c r="AA318" s="210"/>
      <c r="AB318" s="210"/>
      <c r="AC318" s="210"/>
      <c r="AD318" s="210"/>
      <c r="AE318" s="210"/>
      <c r="AF318" s="210"/>
      <c r="AG318" s="210"/>
      <c r="AH318" s="210"/>
      <c r="AI318" s="210"/>
      <c r="AJ318" s="210"/>
      <c r="AK318" s="210"/>
      <c r="AL318" s="210"/>
      <c r="AM318" s="210"/>
      <c r="AN318" s="210"/>
      <c r="AO318" s="210"/>
      <c r="AP318" s="210"/>
      <c r="AQ318" s="210"/>
      <c r="AR318" s="210"/>
      <c r="AS318" s="210"/>
      <c r="AT318" s="210"/>
      <c r="AU318" s="210"/>
      <c r="AV318" s="210"/>
      <c r="AW318" s="210"/>
      <c r="AX318" s="210"/>
      <c r="AY318" s="210"/>
      <c r="AZ318" s="210"/>
      <c r="BA318" s="210"/>
      <c r="BB318" s="210"/>
      <c r="BC318" s="210"/>
      <c r="BD318" s="210"/>
      <c r="BE318" s="210"/>
      <c r="BF318" s="210"/>
      <c r="BG318" s="210"/>
      <c r="BH318" s="210"/>
      <c r="BI318" s="210"/>
    </row>
    <row r="319" spans="16:61" x14ac:dyDescent="0.25">
      <c r="P319" s="210"/>
      <c r="Q319" s="210"/>
      <c r="R319" s="210"/>
      <c r="S319" s="210"/>
      <c r="T319" s="210"/>
      <c r="U319" s="210"/>
      <c r="V319" s="210"/>
      <c r="W319" s="210"/>
      <c r="X319" s="210"/>
      <c r="Y319" s="210"/>
      <c r="Z319" s="210"/>
      <c r="AA319" s="210"/>
      <c r="AB319" s="210"/>
      <c r="AC319" s="210"/>
      <c r="AD319" s="210"/>
      <c r="AE319" s="210"/>
      <c r="AF319" s="210"/>
      <c r="AG319" s="210"/>
      <c r="AH319" s="210"/>
      <c r="AI319" s="210"/>
      <c r="AJ319" s="210"/>
      <c r="AK319" s="210"/>
      <c r="AL319" s="210"/>
      <c r="AM319" s="210"/>
      <c r="AN319" s="210"/>
      <c r="AO319" s="210"/>
      <c r="AP319" s="210"/>
      <c r="AQ319" s="210"/>
      <c r="AR319" s="210"/>
      <c r="AS319" s="210"/>
      <c r="AT319" s="210"/>
      <c r="AU319" s="210"/>
      <c r="AV319" s="210"/>
      <c r="AW319" s="210"/>
      <c r="AX319" s="210"/>
      <c r="AY319" s="210"/>
      <c r="AZ319" s="210"/>
      <c r="BA319" s="210"/>
      <c r="BB319" s="210"/>
      <c r="BC319" s="210"/>
      <c r="BD319" s="210"/>
      <c r="BE319" s="210"/>
      <c r="BF319" s="210"/>
      <c r="BG319" s="210"/>
      <c r="BH319" s="210"/>
      <c r="BI319" s="210"/>
    </row>
  </sheetData>
  <mergeCells count="11">
    <mergeCell ref="A138:M138"/>
    <mergeCell ref="A23:M23"/>
    <mergeCell ref="A44:M44"/>
    <mergeCell ref="A70:M70"/>
    <mergeCell ref="A91:M91"/>
    <mergeCell ref="A112:M112"/>
    <mergeCell ref="A159:M159"/>
    <mergeCell ref="A253:M253"/>
    <mergeCell ref="A227:M227"/>
    <mergeCell ref="A206:M206"/>
    <mergeCell ref="A185:M185"/>
  </mergeCells>
  <hyperlinks>
    <hyperlink ref="N275" location="'53'!Print_Area" display="Week 53" xr:uid="{00000000-0004-0000-0400-000035000000}"/>
    <hyperlink ref="N270" location="'52'!Print_Area" display="Week 52" xr:uid="{00000000-0004-0000-0400-000036000000}"/>
    <hyperlink ref="N265" location="'51'!Print_Area" display="Week 51" xr:uid="{00000000-0004-0000-0400-000037000000}"/>
    <hyperlink ref="N260" location="'50'!Print_Area" display="Week 50" xr:uid="{00000000-0004-0000-0400-000038000000}"/>
    <hyperlink ref="N255" location="'49'!Print_Area" display="Week 49" xr:uid="{00000000-0004-0000-0400-000039000000}"/>
    <hyperlink ref="N249" location="'48'!Print_Area" display="Week 48" xr:uid="{00000000-0004-0000-0400-00003A000000}"/>
    <hyperlink ref="N244" location="'47'!Print_Area" display="Week 47" xr:uid="{00000000-0004-0000-0400-00003B000000}"/>
    <hyperlink ref="N239" location="'46'!Print_Area" display="Week 46" xr:uid="{00000000-0004-0000-0400-00003C000000}"/>
    <hyperlink ref="N234" location="'45'!Print_Area" display="Week 45" xr:uid="{00000000-0004-0000-0400-00003D000000}"/>
    <hyperlink ref="N229" location="'44'!Print_Area" display="Week 44" xr:uid="{00000000-0004-0000-0400-00003E000000}"/>
    <hyperlink ref="N223" location="'43'!Print_Area" display="Week 43" xr:uid="{00000000-0004-0000-0400-00003F000000}"/>
    <hyperlink ref="N218" location="'42'!Print_Area" display="Week 42" xr:uid="{00000000-0004-0000-0400-000040000000}"/>
    <hyperlink ref="N213" location="'41'!Print_Area" display="Week 41" xr:uid="{00000000-0004-0000-0400-000041000000}"/>
    <hyperlink ref="N208" location="'40'!Print_Area" display="Week 40" xr:uid="{00000000-0004-0000-0400-000042000000}"/>
    <hyperlink ref="N202" location="'39'!Print_Area" display="Week 39" xr:uid="{00000000-0004-0000-0400-000043000000}"/>
    <hyperlink ref="N197" location="'38'!Print_Area" display="Week 38" xr:uid="{00000000-0004-0000-0400-000044000000}"/>
    <hyperlink ref="N192" location="'37'!Print_Area" display="Week 37" xr:uid="{00000000-0004-0000-0400-000045000000}"/>
    <hyperlink ref="N187" location="'36'!Print_Area" display="Week 36" xr:uid="{00000000-0004-0000-0400-000046000000}"/>
    <hyperlink ref="N181" location="'35'!Print_Area" display="Week 35" xr:uid="{00000000-0004-0000-0400-000047000000}"/>
    <hyperlink ref="N176" location="'34'!Print_Area" display="Week 34" xr:uid="{00000000-0004-0000-0400-000048000000}"/>
    <hyperlink ref="N171" location="'33'!Print_Area" display="Week 33" xr:uid="{00000000-0004-0000-0400-000049000000}"/>
    <hyperlink ref="N166" location="'32'!Print_Area" display="Week 32" xr:uid="{00000000-0004-0000-0400-00004A000000}"/>
    <hyperlink ref="N161" location="'31'!Print_Area" display="Week 31" xr:uid="{00000000-0004-0000-0400-00004B000000}"/>
    <hyperlink ref="N155" location="'30'!Print_Area" display="Week 30" xr:uid="{00000000-0004-0000-0400-00004C000000}"/>
    <hyperlink ref="N150" location="'29'!Print_Area" display="Week 29" xr:uid="{00000000-0004-0000-0400-00004D000000}"/>
    <hyperlink ref="N145" location="'28'!Print_Area" display="Week 28" xr:uid="{00000000-0004-0000-0400-00004E000000}"/>
    <hyperlink ref="N140" location="'27'!Print_Area" display="Week 27" xr:uid="{00000000-0004-0000-0400-00004F000000}"/>
    <hyperlink ref="N134" location="'26'!Print_Area" display="Week 26" xr:uid="{00000000-0004-0000-0400-000050000000}"/>
    <hyperlink ref="N129" location="'25'!Print_Area" display="Week 25" xr:uid="{00000000-0004-0000-0400-000051000000}"/>
    <hyperlink ref="N124" location="'24'!Print_Area" display="Week 24" xr:uid="{00000000-0004-0000-0400-000052000000}"/>
    <hyperlink ref="N119" location="'23'!Print_Area" display="Week 23" xr:uid="{00000000-0004-0000-0400-000053000000}"/>
    <hyperlink ref="N114" location="'22'!Print_Area" display="Week 22" xr:uid="{00000000-0004-0000-0400-000054000000}"/>
    <hyperlink ref="N108" location="'21'!Print_Area" display="Week 21" xr:uid="{00000000-0004-0000-0400-000055000000}"/>
    <hyperlink ref="N103" location="'20'!Print_Area" display="Week 20" xr:uid="{00000000-0004-0000-0400-000056000000}"/>
    <hyperlink ref="N98" location="'19'!Print_Area" display="Week 19" xr:uid="{00000000-0004-0000-0400-000057000000}"/>
    <hyperlink ref="N93" location="'18'!Print_Area" display="Week 18" xr:uid="{00000000-0004-0000-0400-000058000000}"/>
    <hyperlink ref="N87" location="'17'!Print_Area" display="Week 17" xr:uid="{00000000-0004-0000-0400-000059000000}"/>
    <hyperlink ref="N82" location="'16'!Print_Area" display="Week 16" xr:uid="{00000000-0004-0000-0400-00005A000000}"/>
    <hyperlink ref="N77" location="'15'!Print_Area" display="Week 15" xr:uid="{00000000-0004-0000-0400-00005B000000}"/>
    <hyperlink ref="N72" location="'14'!Print_Area" display="Week 14" xr:uid="{00000000-0004-0000-0400-00005C000000}"/>
    <hyperlink ref="N66" location="'13'!Print_Area" display="Week 13" xr:uid="{00000000-0004-0000-0400-00005D000000}"/>
    <hyperlink ref="N61" location="'12'!Print_Area" display="Week 12" xr:uid="{00000000-0004-0000-0400-00005E000000}"/>
    <hyperlink ref="N56" location="'11'!Print_Area" display="Week 11" xr:uid="{00000000-0004-0000-0400-00005F000000}"/>
    <hyperlink ref="N51" location="'10'!Print_Area" display="Week 10" xr:uid="{00000000-0004-0000-0400-000060000000}"/>
    <hyperlink ref="N46" location="'9'!Print_Area" display="Week 9" xr:uid="{00000000-0004-0000-0400-000061000000}"/>
    <hyperlink ref="N40" location="'8'!A1" display="Week 8" xr:uid="{00000000-0004-0000-0400-000062000000}"/>
    <hyperlink ref="N35" location="'7'!Print_Area" display="Week 7" xr:uid="{00000000-0004-0000-0400-000063000000}"/>
    <hyperlink ref="N30" location="'6'!Print_Area" display="Week 6" xr:uid="{00000000-0004-0000-0400-000064000000}"/>
    <hyperlink ref="N25" location="'5'!Print_Area" display="Week 5" xr:uid="{00000000-0004-0000-0400-000065000000}"/>
    <hyperlink ref="N19" location="'4'!Print_Area" display="Week 4" xr:uid="{00000000-0004-0000-0400-000066000000}"/>
    <hyperlink ref="N14" location="'3'!Print_Area" display="Week 3" xr:uid="{00000000-0004-0000-0400-000067000000}"/>
    <hyperlink ref="N9" location="'2'!Print_Area" display="Week 2" xr:uid="{00000000-0004-0000-0400-000068000000}"/>
    <hyperlink ref="N4" location="'1'!Print_Area" display="Week 1" xr:uid="{00000000-0004-0000-0400-000069000000}"/>
  </hyperlinks>
  <pageMargins left="0.25" right="0.25" top="0.75" bottom="0.75" header="0.3" footer="0.3"/>
  <pageSetup scale="63"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rgb="FFCC99FF"/>
    <pageSetUpPr fitToPage="1"/>
  </sheetPr>
  <dimension ref="A1:AO202"/>
  <sheetViews>
    <sheetView showGridLines="0" workbookViewId="0">
      <pane ySplit="5" topLeftCell="A42" activePane="bottomLeft" state="frozen"/>
      <selection activeCell="D1" sqref="D1"/>
      <selection pane="bottomLeft" activeCell="A25" sqref="A25"/>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6" bestFit="1"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Plan'!$A$3</f>
        <v>44927</v>
      </c>
      <c r="B3" s="172" t="s">
        <v>20</v>
      </c>
      <c r="C3" s="174">
        <f>+A3+6</f>
        <v>44933</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553" t="str">
        <f>'Annual Plan'!$H$3</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STC1_3O</v>
      </c>
    </row>
    <row r="5" spans="1:41" ht="16.5" thickBot="1" x14ac:dyDescent="0.3">
      <c r="A5" s="556" t="str">
        <f>'Annual Plan'!$F$3</f>
        <v>Acidosis</v>
      </c>
      <c r="B5" s="557"/>
      <c r="C5" s="557"/>
      <c r="D5" s="213" t="s">
        <v>494</v>
      </c>
      <c r="E5" s="558" t="s">
        <v>358</v>
      </c>
      <c r="F5" s="559"/>
      <c r="G5" s="559"/>
      <c r="H5" s="559"/>
      <c r="I5" s="559"/>
      <c r="J5" s="560"/>
      <c r="L5" t="s">
        <v>117</v>
      </c>
      <c r="M5" t="s">
        <v>506</v>
      </c>
    </row>
    <row r="6" spans="1:41" ht="15.75" thickBot="1" x14ac:dyDescent="0.3">
      <c r="A6" s="159" t="s">
        <v>27</v>
      </c>
      <c r="B6" s="163"/>
      <c r="C6" s="183">
        <f>A3</f>
        <v>44927</v>
      </c>
      <c r="D6" s="202" t="s">
        <v>493</v>
      </c>
      <c r="E6" s="203" t="s">
        <v>393</v>
      </c>
      <c r="F6" s="202" t="s">
        <v>492</v>
      </c>
      <c r="G6" s="202" t="s">
        <v>495</v>
      </c>
      <c r="H6" s="561" t="s">
        <v>504</v>
      </c>
      <c r="I6" s="561"/>
      <c r="J6" s="562"/>
      <c r="K6" s="225" t="s">
        <v>177</v>
      </c>
      <c r="L6" s="184" t="s">
        <v>522</v>
      </c>
      <c r="M6" s="184" t="s">
        <v>523</v>
      </c>
    </row>
    <row r="7" spans="1:41" s="154" customFormat="1" ht="15" customHeight="1" thickTop="1" x14ac:dyDescent="0.25">
      <c r="A7" s="198" t="s">
        <v>502</v>
      </c>
      <c r="B7" s="23"/>
      <c r="C7" s="164" t="str">
        <f>"("&amp;LEFT(K6,1)&amp;")"</f>
        <v>(L)</v>
      </c>
      <c r="D7" s="209" t="s">
        <v>503</v>
      </c>
      <c r="E7" s="204"/>
      <c r="F7" s="205"/>
      <c r="G7" s="205"/>
      <c r="H7" s="563"/>
      <c r="I7" s="563"/>
      <c r="J7" s="564"/>
      <c r="K7" s="565" t="s">
        <v>517</v>
      </c>
      <c r="L7"/>
      <c r="M7"/>
      <c r="N7"/>
      <c r="O7"/>
      <c r="P7"/>
      <c r="Q7"/>
      <c r="R7"/>
      <c r="S7"/>
      <c r="T7"/>
      <c r="U7"/>
      <c r="V7"/>
      <c r="W7"/>
      <c r="X7"/>
      <c r="Y7"/>
      <c r="Z7"/>
      <c r="AA7"/>
      <c r="AB7"/>
      <c r="AC7"/>
      <c r="AD7"/>
      <c r="AE7"/>
      <c r="AF7"/>
      <c r="AG7"/>
      <c r="AH7"/>
      <c r="AI7"/>
      <c r="AJ7"/>
      <c r="AK7"/>
      <c r="AL7"/>
      <c r="AM7"/>
      <c r="AN7"/>
      <c r="AO7"/>
    </row>
    <row r="8" spans="1:41" ht="15" customHeight="1" x14ac:dyDescent="0.25">
      <c r="A8" s="176" t="s">
        <v>512</v>
      </c>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t="s">
        <v>513</v>
      </c>
      <c r="B9" s="22"/>
      <c r="C9" s="160">
        <v>12</v>
      </c>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t="s">
        <v>514</v>
      </c>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12</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44928</v>
      </c>
      <c r="D14" s="202" t="s">
        <v>493</v>
      </c>
      <c r="E14" s="207" t="s">
        <v>393</v>
      </c>
      <c r="F14" s="208" t="s">
        <v>492</v>
      </c>
      <c r="G14" s="202" t="s">
        <v>495</v>
      </c>
      <c r="H14" s="561" t="s">
        <v>504</v>
      </c>
      <c r="I14" s="561"/>
      <c r="J14" s="562"/>
      <c r="K14" s="225" t="s">
        <v>160</v>
      </c>
      <c r="L14" s="184" t="s">
        <v>516</v>
      </c>
      <c r="M14" s="184" t="s">
        <v>524</v>
      </c>
    </row>
    <row r="15" spans="1:41" ht="15" customHeight="1" thickTop="1" x14ac:dyDescent="0.25">
      <c r="A15" s="198" t="s">
        <v>502</v>
      </c>
      <c r="B15" s="153"/>
      <c r="C15" s="164" t="str">
        <f>"("&amp;LEFT(K14,1)&amp;")"</f>
        <v>(E)</v>
      </c>
      <c r="D15" s="209" t="s">
        <v>503</v>
      </c>
      <c r="E15" s="204" t="s">
        <v>512</v>
      </c>
      <c r="F15" s="205"/>
      <c r="G15" s="205"/>
      <c r="H15" s="563"/>
      <c r="I15" s="563"/>
      <c r="J15" s="564"/>
      <c r="K15" s="565" t="s">
        <v>518</v>
      </c>
    </row>
    <row r="16" spans="1:41" ht="15" customHeight="1" x14ac:dyDescent="0.25">
      <c r="A16" s="176" t="s">
        <v>515</v>
      </c>
      <c r="B16" s="176"/>
      <c r="C16" s="177">
        <v>8</v>
      </c>
      <c r="D16" s="166" t="s">
        <v>244</v>
      </c>
      <c r="E16" s="155" t="s">
        <v>395</v>
      </c>
      <c r="F16" s="157" t="s">
        <v>157</v>
      </c>
      <c r="G16" s="566" t="str">
        <f>CONCATENATE(IF($E$5="Foundation",FDN_R,""),IF($E$5="Endurance",END_R,""),IF($E$5="Speed",SPD_R,""),IF($E$5="Hypertrophy",HYP_R,""),IF($E$5="Power",PWR_R,""),IF($E$5="Strength Capacity",STC_R,""),IF($E$5="Strength",STR_R,""),IF($E$5="Max Strength",MAX_R,""),IF($E$5="Total Fitness",TF_R,""),IF($E$5="Unload",UNL_R,""))</f>
        <v>2:00</v>
      </c>
      <c r="H16" s="185">
        <v>195</v>
      </c>
      <c r="I16" s="185">
        <v>195</v>
      </c>
      <c r="J16" s="185">
        <v>205</v>
      </c>
      <c r="K16" s="565"/>
    </row>
    <row r="17" spans="1:13" ht="15" customHeight="1" x14ac:dyDescent="0.25">
      <c r="A17" s="24" t="s">
        <v>514</v>
      </c>
      <c r="B17" s="22"/>
      <c r="C17" s="160"/>
      <c r="D17" s="167"/>
      <c r="E17" s="156"/>
      <c r="F17" s="158"/>
      <c r="G17" s="571"/>
      <c r="H17" s="158">
        <v>205</v>
      </c>
      <c r="I17" s="158"/>
      <c r="J17" s="158"/>
      <c r="K17" s="565"/>
    </row>
    <row r="18" spans="1:13" ht="15" customHeight="1" x14ac:dyDescent="0.25">
      <c r="A18" s="176"/>
      <c r="B18" s="176"/>
      <c r="C18" s="177"/>
      <c r="D18" s="178" t="s">
        <v>245</v>
      </c>
      <c r="E18" s="179" t="s">
        <v>410</v>
      </c>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v>35</v>
      </c>
      <c r="I18" s="186">
        <v>35</v>
      </c>
      <c r="J18" s="186">
        <v>40</v>
      </c>
      <c r="K18" s="565"/>
    </row>
    <row r="19" spans="1:13" ht="15" customHeight="1" x14ac:dyDescent="0.25">
      <c r="A19" s="24"/>
      <c r="B19" s="22"/>
      <c r="C19" s="160"/>
      <c r="D19" s="180" t="s">
        <v>244</v>
      </c>
      <c r="E19" s="181" t="s">
        <v>401</v>
      </c>
      <c r="F19" s="158" t="str" cm="1">
        <f t="array" aca="1" ref="F19" ca="1">IF(D19="Core", INDIRECT($K$3), IF(D19="Core_Rotational",INDIRECT($K$3), IF(D19="Core_Pillar", INDIRECT($K$3),IF(D19="Explosive_Cardio", INDIRECT($K$2), IF(D19="Explosive", INDIRECT($K$2),INDIRECT($K$4))))))</f>
        <v>3x6</v>
      </c>
      <c r="G19" s="569"/>
      <c r="H19" s="182">
        <v>35</v>
      </c>
      <c r="I19" s="182">
        <v>35</v>
      </c>
      <c r="J19" s="182">
        <v>40</v>
      </c>
      <c r="K19" s="565"/>
    </row>
    <row r="20" spans="1:13" ht="15" customHeight="1" x14ac:dyDescent="0.25">
      <c r="A20" s="176"/>
      <c r="B20" s="176"/>
      <c r="C20" s="177"/>
      <c r="D20" s="166" t="s">
        <v>252</v>
      </c>
      <c r="E20" s="155" t="s">
        <v>458</v>
      </c>
      <c r="F20" s="157" t="s">
        <v>159</v>
      </c>
      <c r="G20" s="566" t="str">
        <f>CONCATENATE(IF($E$5="Foundation",FDN_R,""),IF($E$5="Endurance",END_R,""),IF($E$5="Speed",SPD_R,""),IF($E$5="Hypertrophy",HYP_R,""),IF($E$5="Power",PWR_R,""),IF($E$5="Strength Capacity",STC_R,""),IF($E$5="Strength",STR_R,""),IF($E$5="Max Strength",MAX_R,""),IF($E$5="Total Fitness",TF_R,""),IF($E$5="Unload",UNL_R,""))</f>
        <v>2:00</v>
      </c>
      <c r="H20" s="185">
        <v>5</v>
      </c>
      <c r="I20" s="185">
        <v>5</v>
      </c>
      <c r="J20" s="245" t="s">
        <v>110</v>
      </c>
      <c r="K20" s="565"/>
    </row>
    <row r="21" spans="1:13" ht="15" customHeight="1" thickBot="1" x14ac:dyDescent="0.3">
      <c r="A21" s="24"/>
      <c r="B21" s="25"/>
      <c r="C21" s="165">
        <f>SUM(C15:C20)</f>
        <v>8</v>
      </c>
      <c r="D21" s="168"/>
      <c r="E21" s="156"/>
      <c r="F21" s="158"/>
      <c r="G21" s="570"/>
      <c r="H21" s="158"/>
      <c r="I21" s="158"/>
      <c r="J21" s="158"/>
    </row>
    <row r="22" spans="1:13" ht="15" customHeight="1" thickBot="1" x14ac:dyDescent="0.3">
      <c r="A22" s="199" t="s">
        <v>22</v>
      </c>
      <c r="B22" s="152"/>
      <c r="C22" s="183">
        <f>+C14+1</f>
        <v>44929</v>
      </c>
      <c r="D22" s="202" t="s">
        <v>493</v>
      </c>
      <c r="E22" s="203" t="s">
        <v>393</v>
      </c>
      <c r="F22" s="202" t="s">
        <v>492</v>
      </c>
      <c r="G22" s="202" t="s">
        <v>495</v>
      </c>
      <c r="H22" s="561" t="s">
        <v>504</v>
      </c>
      <c r="I22" s="561"/>
      <c r="J22" s="562"/>
      <c r="K22" s="225" t="s">
        <v>521</v>
      </c>
      <c r="L22" s="184" t="s">
        <v>516</v>
      </c>
      <c r="M22" s="184" t="s">
        <v>525</v>
      </c>
    </row>
    <row r="23" spans="1:13" ht="15" customHeight="1" thickTop="1" x14ac:dyDescent="0.25">
      <c r="A23" s="198" t="s">
        <v>502</v>
      </c>
      <c r="B23" s="153"/>
      <c r="C23" s="164" t="str">
        <f>"("&amp;LEFT(K22,1)&amp;")"</f>
        <v>(V)</v>
      </c>
      <c r="D23" s="209" t="s">
        <v>503</v>
      </c>
      <c r="E23" s="204"/>
      <c r="F23" s="205"/>
      <c r="G23" s="205"/>
      <c r="H23" s="563"/>
      <c r="I23" s="563"/>
      <c r="J23" s="564"/>
      <c r="K23" s="565" t="s">
        <v>531</v>
      </c>
    </row>
    <row r="24" spans="1:13" ht="15" customHeight="1" x14ac:dyDescent="0.25">
      <c r="A24" s="176" t="s">
        <v>526</v>
      </c>
      <c r="B24" s="176"/>
      <c r="C24" s="250">
        <v>2.15</v>
      </c>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527</v>
      </c>
      <c r="B25" s="22"/>
      <c r="C25" s="251">
        <v>1.75</v>
      </c>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t="s">
        <v>528</v>
      </c>
      <c r="B26" s="176"/>
      <c r="C26" s="177">
        <v>1.9</v>
      </c>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t="s">
        <v>529</v>
      </c>
      <c r="B27" s="22"/>
      <c r="C27" s="251">
        <v>1.75</v>
      </c>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t="s">
        <v>530</v>
      </c>
      <c r="B28" s="176"/>
      <c r="C28" s="177">
        <v>2.1</v>
      </c>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252">
        <f>SUM(C23:C28)</f>
        <v>9.65</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44930</v>
      </c>
      <c r="D30" s="202" t="s">
        <v>493</v>
      </c>
      <c r="E30" s="203" t="s">
        <v>393</v>
      </c>
      <c r="F30" s="202" t="s">
        <v>492</v>
      </c>
      <c r="G30" s="202" t="s">
        <v>495</v>
      </c>
      <c r="H30" s="561" t="s">
        <v>504</v>
      </c>
      <c r="I30" s="561"/>
      <c r="J30" s="562"/>
      <c r="K30" s="225" t="s">
        <v>160</v>
      </c>
      <c r="L30" s="184" t="s">
        <v>534</v>
      </c>
      <c r="M30" s="184" t="s">
        <v>525</v>
      </c>
    </row>
    <row r="31" spans="1:13" ht="15" customHeight="1" thickTop="1" x14ac:dyDescent="0.25">
      <c r="A31" s="198" t="s">
        <v>502</v>
      </c>
      <c r="B31" s="153"/>
      <c r="C31" s="164" t="str">
        <f>"("&amp;LEFT(K30,1)&amp;")"</f>
        <v>(E)</v>
      </c>
      <c r="D31" s="209" t="s">
        <v>503</v>
      </c>
      <c r="E31" s="204"/>
      <c r="F31" s="205"/>
      <c r="G31" s="205"/>
      <c r="H31" s="563"/>
      <c r="I31" s="563"/>
      <c r="J31" s="564"/>
      <c r="K31" s="565" t="s">
        <v>533</v>
      </c>
    </row>
    <row r="32" spans="1:13" ht="15" customHeight="1" x14ac:dyDescent="0.25">
      <c r="A32" s="176" t="s">
        <v>512</v>
      </c>
      <c r="B32" s="176"/>
      <c r="C32" s="177"/>
      <c r="D32" s="166" t="s">
        <v>145</v>
      </c>
      <c r="E32" s="155" t="s">
        <v>146</v>
      </c>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v>130</v>
      </c>
      <c r="I32" s="185">
        <v>135</v>
      </c>
      <c r="J32" s="185">
        <v>135</v>
      </c>
      <c r="K32" s="565"/>
    </row>
    <row r="33" spans="1:13" ht="15" customHeight="1" x14ac:dyDescent="0.25">
      <c r="A33" s="24" t="s">
        <v>515</v>
      </c>
      <c r="B33" s="22"/>
      <c r="C33" s="160">
        <v>8</v>
      </c>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t="s">
        <v>514</v>
      </c>
      <c r="B34" s="176"/>
      <c r="C34" s="177"/>
      <c r="D34" s="178" t="s">
        <v>148</v>
      </c>
      <c r="E34" s="179" t="s">
        <v>439</v>
      </c>
      <c r="F34" s="157" t="s">
        <v>385</v>
      </c>
      <c r="G34" s="568" t="str">
        <f>CONCATENATE(IF($E$5="Foundation",FDN_R,""),IF($E$5="Endurance",END_R,""),IF($E$5="Speed",SPD_R,""),IF($E$5="Hypertrophy",HYP_R,""),IF($E$5="Power",PWR_R,""),IF($E$5="Strength Capacity",STC_R,""),IF($E$5="Strength",STR_R,""),IF($E$5="Max Strength",MAX_R,""),IF($E$5="Total Fitness",TF_R,""),IF($E$5="Unload",UNL_R,""))</f>
        <v>2:00</v>
      </c>
      <c r="H34" s="186">
        <v>130</v>
      </c>
      <c r="I34" s="186">
        <v>130</v>
      </c>
      <c r="J34" s="186">
        <v>130</v>
      </c>
      <c r="K34" s="565"/>
    </row>
    <row r="35" spans="1:13" ht="15" customHeight="1" x14ac:dyDescent="0.25">
      <c r="A35" s="24"/>
      <c r="B35" s="22"/>
      <c r="C35" s="160"/>
      <c r="D35" s="180" t="s">
        <v>145</v>
      </c>
      <c r="E35" s="181" t="s">
        <v>417</v>
      </c>
      <c r="F35" s="158" t="s">
        <v>158</v>
      </c>
      <c r="G35" s="569"/>
      <c r="H35" s="182">
        <v>40</v>
      </c>
      <c r="I35" s="182">
        <v>40</v>
      </c>
      <c r="J35" s="182">
        <v>40</v>
      </c>
      <c r="K35" s="565"/>
    </row>
    <row r="36" spans="1:13" ht="15" customHeight="1" x14ac:dyDescent="0.25">
      <c r="A36" s="176"/>
      <c r="B36" s="176"/>
      <c r="C36" s="177"/>
      <c r="D36" s="166" t="s">
        <v>148</v>
      </c>
      <c r="E36" s="155" t="s">
        <v>445</v>
      </c>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v>55</v>
      </c>
      <c r="I36" s="185">
        <v>55</v>
      </c>
      <c r="J36" s="185">
        <v>55</v>
      </c>
      <c r="K36" s="565"/>
    </row>
    <row r="37" spans="1:13" ht="15" customHeight="1" thickBot="1" x14ac:dyDescent="0.3">
      <c r="A37" s="24"/>
      <c r="B37" s="25"/>
      <c r="C37" s="165">
        <f>SUM(C31:C36)</f>
        <v>8</v>
      </c>
      <c r="D37" s="168" t="s">
        <v>145</v>
      </c>
      <c r="E37" s="156" t="s">
        <v>415</v>
      </c>
      <c r="F37" s="158" t="str" cm="1">
        <f t="array" aca="1" ref="F37" ca="1">IF(D37="Core", INDIRECT($K$3), IF(D37="Core_Rotational",INDIRECT($K$3), IF(D37="Core_Pillar", INDIRECT($K$3),IF(D37="Explosive_Cardio", INDIRECT($K$2), IF(D37="Explosive", INDIRECT($K$2),INDIRECT($K$4))))))</f>
        <v>3x6</v>
      </c>
      <c r="G37" s="570"/>
      <c r="H37" s="158">
        <v>30</v>
      </c>
      <c r="I37" s="158">
        <v>30</v>
      </c>
      <c r="J37" s="158">
        <v>30</v>
      </c>
    </row>
    <row r="38" spans="1:13" ht="15" customHeight="1" thickBot="1" x14ac:dyDescent="0.3">
      <c r="A38" s="199" t="s">
        <v>24</v>
      </c>
      <c r="B38" s="152"/>
      <c r="C38" s="183">
        <f>+C30+1</f>
        <v>44931</v>
      </c>
      <c r="D38" s="202" t="s">
        <v>493</v>
      </c>
      <c r="E38" s="203" t="s">
        <v>393</v>
      </c>
      <c r="F38" s="202" t="s">
        <v>492</v>
      </c>
      <c r="G38" s="202" t="s">
        <v>495</v>
      </c>
      <c r="H38" s="561" t="s">
        <v>504</v>
      </c>
      <c r="I38" s="561"/>
      <c r="J38" s="562"/>
      <c r="K38" s="225" t="s">
        <v>538</v>
      </c>
      <c r="L38" s="184"/>
      <c r="M38" s="184"/>
    </row>
    <row r="39" spans="1:13" ht="15" customHeight="1" thickTop="1" x14ac:dyDescent="0.25">
      <c r="A39" s="198" t="s">
        <v>502</v>
      </c>
      <c r="B39" s="153"/>
      <c r="C39" s="164" t="str">
        <f>"("&amp;LEFT(K38,1)&amp;")"</f>
        <v>(M)</v>
      </c>
      <c r="D39" s="209" t="s">
        <v>503</v>
      </c>
      <c r="E39" s="204"/>
      <c r="F39" s="205"/>
      <c r="G39" s="205"/>
      <c r="H39" s="563"/>
      <c r="I39" s="563"/>
      <c r="J39" s="564"/>
      <c r="K39" s="565" t="s">
        <v>545</v>
      </c>
    </row>
    <row r="40" spans="1:13" ht="15" customHeight="1" x14ac:dyDescent="0.25">
      <c r="A40" s="176" t="s">
        <v>537</v>
      </c>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539</v>
      </c>
      <c r="B41" s="22"/>
      <c r="C41" s="160">
        <v>6.8</v>
      </c>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t="s">
        <v>540</v>
      </c>
      <c r="B42" s="176"/>
      <c r="C42" s="177">
        <v>2.2000000000000002</v>
      </c>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9</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44932</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544</v>
      </c>
    </row>
    <row r="48" spans="1:13" ht="15" customHeight="1" x14ac:dyDescent="0.25">
      <c r="A48" s="176" t="s">
        <v>537</v>
      </c>
      <c r="B48" s="176"/>
      <c r="C48" s="177"/>
      <c r="D48" s="166" t="s">
        <v>249</v>
      </c>
      <c r="E48" s="155" t="s">
        <v>147</v>
      </c>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v>135</v>
      </c>
      <c r="I48" s="185">
        <v>135</v>
      </c>
      <c r="J48" s="185">
        <v>135</v>
      </c>
      <c r="K48" s="565"/>
    </row>
    <row r="49" spans="1:13" ht="15" customHeight="1" x14ac:dyDescent="0.25">
      <c r="A49" s="24" t="s">
        <v>536</v>
      </c>
      <c r="B49" s="22"/>
      <c r="C49" s="160">
        <v>8</v>
      </c>
      <c r="D49" s="167"/>
      <c r="E49" s="156"/>
      <c r="F49" s="158"/>
      <c r="G49" s="571"/>
      <c r="H49" s="158"/>
      <c r="I49" s="158"/>
      <c r="J49" s="158"/>
      <c r="K49" s="565"/>
    </row>
    <row r="50" spans="1:13" ht="15" customHeight="1" x14ac:dyDescent="0.25">
      <c r="A50" s="176" t="s">
        <v>514</v>
      </c>
      <c r="B50" s="176"/>
      <c r="C50" s="177"/>
      <c r="D50" s="178" t="s">
        <v>148</v>
      </c>
      <c r="E50" s="179" t="s">
        <v>150</v>
      </c>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t="s">
        <v>145</v>
      </c>
      <c r="E51" s="181" t="s">
        <v>421</v>
      </c>
      <c r="F51" s="158" t="s">
        <v>158</v>
      </c>
      <c r="G51" s="569"/>
      <c r="H51" s="182"/>
      <c r="I51" s="182"/>
      <c r="J51" s="182"/>
      <c r="K51" s="565"/>
    </row>
    <row r="52" spans="1:13" ht="15" customHeight="1" x14ac:dyDescent="0.25">
      <c r="A52" s="176"/>
      <c r="B52" s="176"/>
      <c r="C52" s="177"/>
      <c r="D52" s="166" t="s">
        <v>144</v>
      </c>
      <c r="E52" s="155" t="s">
        <v>470</v>
      </c>
      <c r="F52" s="157" t="s">
        <v>385</v>
      </c>
      <c r="G52" s="566" t="str">
        <f>CONCATENATE(IF($E$5="Foundation",FDN_R,""),IF($E$5="Endurance",END_R,""),IF($E$5="Speed",SPD_R,""),IF($E$5="Hypertrophy",HYP_R,""),IF($E$5="Power",PWR_R,""),IF($E$5="Strength Capacity",STC_R,""),IF($E$5="Strength",STR_R,""),IF($E$5="Max Strength",MAX_R,""),IF($E$5="Total Fitness",TF_R,""),IF($E$5="Unload",UNL_R,""))</f>
        <v>2:00</v>
      </c>
      <c r="H52" s="185">
        <v>70</v>
      </c>
      <c r="I52" s="185"/>
      <c r="J52" s="185"/>
      <c r="K52" s="565"/>
    </row>
    <row r="53" spans="1:13" ht="15" customHeight="1" thickBot="1" x14ac:dyDescent="0.3">
      <c r="A53" s="24"/>
      <c r="B53" s="25"/>
      <c r="C53" s="165">
        <f>SUM(C47:C52)</f>
        <v>8</v>
      </c>
      <c r="D53" s="168" t="s">
        <v>244</v>
      </c>
      <c r="E53" s="156" t="s">
        <v>155</v>
      </c>
      <c r="F53" s="158" t="s">
        <v>385</v>
      </c>
      <c r="G53" s="570"/>
      <c r="H53" s="158">
        <v>25</v>
      </c>
      <c r="I53" s="158"/>
      <c r="J53" s="158"/>
    </row>
    <row r="54" spans="1:13" ht="15" customHeight="1" thickBot="1" x14ac:dyDescent="0.3">
      <c r="A54" s="201" t="s">
        <v>26</v>
      </c>
      <c r="B54" s="152"/>
      <c r="C54" s="200">
        <f>+C46+1</f>
        <v>44933</v>
      </c>
      <c r="D54" s="202" t="s">
        <v>493</v>
      </c>
      <c r="E54" s="203" t="s">
        <v>393</v>
      </c>
      <c r="F54" s="202" t="s">
        <v>492</v>
      </c>
      <c r="G54" s="202" t="s">
        <v>495</v>
      </c>
      <c r="H54" s="561" t="s">
        <v>504</v>
      </c>
      <c r="I54" s="561"/>
      <c r="J54" s="562"/>
      <c r="K54" s="225" t="s">
        <v>184</v>
      </c>
      <c r="L54" s="184"/>
      <c r="M54" s="184"/>
    </row>
    <row r="55" spans="1:13" ht="15" customHeight="1" thickTop="1" x14ac:dyDescent="0.25">
      <c r="A55" s="198" t="s">
        <v>502</v>
      </c>
      <c r="B55" s="153"/>
      <c r="C55" s="164" t="str">
        <f>"("&amp;LEFT(K54,1)&amp;")"</f>
        <v>(L)</v>
      </c>
      <c r="D55" s="209" t="s">
        <v>503</v>
      </c>
      <c r="E55" s="204"/>
      <c r="F55" s="205"/>
      <c r="G55" s="205"/>
      <c r="H55" s="563"/>
      <c r="I55" s="563"/>
      <c r="J55" s="564"/>
      <c r="K55" s="565" t="s">
        <v>543</v>
      </c>
    </row>
    <row r="56" spans="1:13" ht="15" customHeight="1" x14ac:dyDescent="0.25">
      <c r="A56" s="187" t="s">
        <v>592</v>
      </c>
      <c r="B56" s="176"/>
      <c r="C56" s="177">
        <v>2</v>
      </c>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t="s">
        <v>594</v>
      </c>
      <c r="B57" s="22"/>
      <c r="C57" s="160">
        <v>3.1</v>
      </c>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t="s">
        <v>593</v>
      </c>
      <c r="B58" s="176"/>
      <c r="C58" s="177">
        <v>3.4</v>
      </c>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t="s">
        <v>582</v>
      </c>
      <c r="B59" s="22"/>
      <c r="C59" s="251">
        <v>1.75</v>
      </c>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252">
        <f>SUM(C55:C60)</f>
        <v>10.25</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47:J47"/>
    <mergeCell ref="H55:J55"/>
    <mergeCell ref="K55:K60"/>
    <mergeCell ref="G56:G57"/>
    <mergeCell ref="G58:G59"/>
    <mergeCell ref="G60:G61"/>
    <mergeCell ref="H46:J46"/>
    <mergeCell ref="H39:J39"/>
    <mergeCell ref="K47:K52"/>
    <mergeCell ref="G48:G49"/>
    <mergeCell ref="G50:G51"/>
    <mergeCell ref="G52:G53"/>
    <mergeCell ref="H38:J38"/>
    <mergeCell ref="H31:J31"/>
    <mergeCell ref="K39:K44"/>
    <mergeCell ref="G40:G41"/>
    <mergeCell ref="G42:G43"/>
    <mergeCell ref="G44:G45"/>
    <mergeCell ref="H30:J30"/>
    <mergeCell ref="H23:J23"/>
    <mergeCell ref="K31:K36"/>
    <mergeCell ref="G32:G33"/>
    <mergeCell ref="G34:G35"/>
    <mergeCell ref="G36:G37"/>
    <mergeCell ref="H22:J22"/>
    <mergeCell ref="K23:K28"/>
    <mergeCell ref="G24:G25"/>
    <mergeCell ref="G26:G27"/>
    <mergeCell ref="G28:G29"/>
    <mergeCell ref="H6:J6"/>
    <mergeCell ref="H7:J7"/>
    <mergeCell ref="H15:J15"/>
    <mergeCell ref="K7:K12"/>
    <mergeCell ref="G8:G9"/>
    <mergeCell ref="G10:G11"/>
    <mergeCell ref="G12:G13"/>
    <mergeCell ref="H14:J14"/>
    <mergeCell ref="K15:K20"/>
    <mergeCell ref="G16:G17"/>
    <mergeCell ref="G18:G19"/>
    <mergeCell ref="G20:G21"/>
    <mergeCell ref="A1:J1"/>
    <mergeCell ref="A2:J2"/>
    <mergeCell ref="D3:J3"/>
    <mergeCell ref="A4:J4"/>
    <mergeCell ref="A5:C5"/>
    <mergeCell ref="E5:J5"/>
  </mergeCells>
  <phoneticPr fontId="30" type="noConversion"/>
  <dataValidations count="1">
    <dataValidation type="list" allowBlank="1" showErrorMessage="1" sqref="E24:E29 E32:E37 E8:E13 E56:E61 E40:E45 E48:E53 E16:E21" xr:uid="{8786F743-B513-4FE0-9BA3-DC140AA81073}">
      <formula1>INDIRECT(D8)</formula1>
    </dataValidation>
  </dataValidations>
  <hyperlinks>
    <hyperlink ref="K1" location="'Annual Plan'!A1" display="Home" xr:uid="{FF3CDEA6-EF01-46E0-AFAD-1E0A18C589F9}"/>
  </hyperlinks>
  <printOptions horizontalCentered="1" verticalCentered="1"/>
  <pageMargins left="0.3" right="0.3" top="0.5" bottom="0.25" header="0.3" footer="0.3"/>
  <pageSetup scale="8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DD22A01-A8D5-46E7-80F5-16A292940467}">
          <x14:formula1>
            <xm:f>PeriodizationTables!$E$33:$E$42</xm:f>
          </x14:formula1>
          <xm:sqref>E5</xm:sqref>
        </x14:dataValidation>
        <x14:dataValidation type="list" allowBlank="1" showInputMessage="1" showErrorMessage="1" xr:uid="{D9692214-71E6-4386-BE2C-00A546DB9DA9}">
          <x14:formula1>
            <xm:f>Exercises!$1:$1</xm:f>
          </x14:formula1>
          <xm:sqref>D24:D29 D32:D37 D8:D13 D56:D61 D40:D45 D48:D53 D16:D21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rgb="FFCC99FF"/>
    <pageSetUpPr fitToPage="1"/>
  </sheetPr>
  <dimension ref="A1:AO202"/>
  <sheetViews>
    <sheetView showGridLines="0" zoomScaleNormal="100" workbookViewId="0">
      <pane ySplit="5" topLeftCell="A51" activePane="bottomLeft" state="frozen"/>
      <selection activeCell="C1" sqref="C1"/>
      <selection pane="bottomLeft" activeCell="A16" sqref="A1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 min="13" max="13" width="12" bestFit="1" customWidth="1"/>
  </cols>
  <sheetData>
    <row r="1" spans="1:41" ht="18.75" x14ac:dyDescent="0.3">
      <c r="A1" s="544" t="s">
        <v>229</v>
      </c>
      <c r="B1" s="545"/>
      <c r="C1" s="545"/>
      <c r="D1" s="545"/>
      <c r="E1" s="545"/>
      <c r="F1" s="545"/>
      <c r="G1" s="545"/>
      <c r="H1" s="545"/>
      <c r="I1" s="545"/>
      <c r="J1" s="546"/>
      <c r="K1" s="222" t="s">
        <v>88</v>
      </c>
    </row>
    <row r="2" spans="1:41" x14ac:dyDescent="0.25">
      <c r="A2" s="547" t="s">
        <v>8</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PWR1_3E</v>
      </c>
    </row>
    <row r="3" spans="1:41" x14ac:dyDescent="0.25">
      <c r="A3" s="173">
        <f>'Annual Plan'!$A$4</f>
        <v>44934</v>
      </c>
      <c r="B3" s="172" t="s">
        <v>20</v>
      </c>
      <c r="C3" s="174">
        <f>+A3+6</f>
        <v>44940</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PWR1_3C</v>
      </c>
    </row>
    <row r="4" spans="1:41" x14ac:dyDescent="0.25">
      <c r="A4" s="553" t="str">
        <f>'Annual Plan'!$H$3</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PWR1_3O</v>
      </c>
    </row>
    <row r="5" spans="1:41" ht="16.5" thickBot="1" x14ac:dyDescent="0.3">
      <c r="A5" s="556" t="str">
        <f>'Annual Plan'!$F$3</f>
        <v>Acidosis</v>
      </c>
      <c r="B5" s="557"/>
      <c r="C5" s="557"/>
      <c r="D5" s="212" t="s">
        <v>494</v>
      </c>
      <c r="E5" s="572" t="s">
        <v>359</v>
      </c>
      <c r="F5" s="573"/>
      <c r="G5" s="573"/>
      <c r="H5" s="573"/>
      <c r="I5" s="573"/>
      <c r="J5" s="574"/>
      <c r="L5" t="s">
        <v>117</v>
      </c>
      <c r="M5" t="s">
        <v>506</v>
      </c>
    </row>
    <row r="6" spans="1:41" ht="15.75" thickBot="1" x14ac:dyDescent="0.3">
      <c r="A6" s="159" t="s">
        <v>27</v>
      </c>
      <c r="B6" s="163"/>
      <c r="C6" s="183">
        <f>A3</f>
        <v>44934</v>
      </c>
      <c r="D6" s="202" t="s">
        <v>493</v>
      </c>
      <c r="E6" s="203" t="s">
        <v>393</v>
      </c>
      <c r="F6" s="202" t="s">
        <v>492</v>
      </c>
      <c r="G6" s="202" t="s">
        <v>495</v>
      </c>
      <c r="H6" s="561" t="s">
        <v>504</v>
      </c>
      <c r="I6" s="561"/>
      <c r="J6" s="562"/>
      <c r="K6" s="225" t="s">
        <v>177</v>
      </c>
      <c r="L6" s="184" t="s">
        <v>541</v>
      </c>
      <c r="M6" s="259">
        <v>0.10416666666666667</v>
      </c>
    </row>
    <row r="7" spans="1:41" s="154" customFormat="1" ht="15" customHeight="1" thickTop="1" x14ac:dyDescent="0.25">
      <c r="A7" s="198" t="s">
        <v>502</v>
      </c>
      <c r="B7" s="23"/>
      <c r="C7" s="164" t="str">
        <f>"("&amp;LEFT(K6,1)&amp;")"</f>
        <v>(L)</v>
      </c>
      <c r="D7" s="209" t="s">
        <v>503</v>
      </c>
      <c r="E7" s="204"/>
      <c r="F7" s="205"/>
      <c r="G7" s="205"/>
      <c r="H7" s="563"/>
      <c r="I7" s="563"/>
      <c r="J7" s="564"/>
      <c r="K7" s="565" t="s">
        <v>542</v>
      </c>
      <c r="L7"/>
      <c r="M7"/>
      <c r="N7"/>
      <c r="O7"/>
      <c r="P7"/>
      <c r="Q7"/>
      <c r="R7"/>
      <c r="S7"/>
      <c r="T7"/>
      <c r="U7"/>
      <c r="V7"/>
      <c r="W7"/>
      <c r="X7"/>
      <c r="Y7"/>
      <c r="Z7"/>
      <c r="AA7"/>
      <c r="AB7"/>
      <c r="AC7"/>
      <c r="AD7"/>
      <c r="AE7"/>
      <c r="AF7"/>
      <c r="AG7"/>
      <c r="AH7"/>
      <c r="AI7"/>
      <c r="AJ7"/>
      <c r="AK7"/>
      <c r="AL7"/>
      <c r="AM7"/>
      <c r="AN7"/>
      <c r="AO7"/>
    </row>
    <row r="8" spans="1:41" ht="15" customHeight="1" x14ac:dyDescent="0.25">
      <c r="A8" s="176" t="s">
        <v>512</v>
      </c>
      <c r="B8" s="176"/>
      <c r="C8" s="177"/>
      <c r="D8" s="166"/>
      <c r="E8" s="155"/>
      <c r="F8" s="157" t="str" cm="1">
        <f t="array" aca="1" ref="F8" ca="1">IF(D8="Core", INDIRECT($K$3), IF(D8="Core_Rotational",INDIRECT($K$3), IF(D8="Core_Pillar", INDIRECT($K$3),IF(D8="Explosive_Cardio", INDIRECT($K$2), IF(D8="Explosive", INDIRECT($K$2),INDIRECT($K$4))))))</f>
        <v>4x4</v>
      </c>
      <c r="G8" s="566" t="str">
        <f>CONCATENATE(IF($E$5="Foundation",FDN_R,""),IF($E$5="Endurance",END_R,""),IF($E$5="Speed",SPD_R,""),IF($E$5="Hypertrophy",HYP_R,""),IF($E$5="Power",PWR_R,""),IF($E$5="Strength Capacity",STC_R,""),IF($E$5="Strength",STR_R,""),IF($E$5="Max Strength",MAX_R,""),IF($E$5="Total Fitness",TF_R,""),IF($E$5="Unload",UNL_R,""))</f>
        <v>2:30</v>
      </c>
      <c r="H8" s="185"/>
      <c r="I8" s="185"/>
      <c r="J8" s="185"/>
      <c r="K8" s="565"/>
    </row>
    <row r="9" spans="1:41" ht="15" customHeight="1" x14ac:dyDescent="0.25">
      <c r="A9" s="24" t="s">
        <v>513</v>
      </c>
      <c r="B9" s="22"/>
      <c r="C9" s="251">
        <v>12.15</v>
      </c>
      <c r="D9" s="167"/>
      <c r="E9" s="156"/>
      <c r="F9" s="158" t="str" cm="1">
        <f t="array" aca="1" ref="F9" ca="1">IF(D9="Core", INDIRECT($K$3), IF(D9="Core_Rotational",INDIRECT($K$3), IF(D9="Core_Pillar", INDIRECT($K$3),IF(D9="Explosive_Cardio", INDIRECT($K$2), IF(D9="Explosive", INDIRECT($K$2),INDIRECT($K$4))))))</f>
        <v>4x4</v>
      </c>
      <c r="G9" s="567"/>
      <c r="H9" s="158"/>
      <c r="I9" s="158"/>
      <c r="J9" s="158"/>
      <c r="K9" s="565"/>
    </row>
    <row r="10" spans="1:41" ht="15" customHeight="1" x14ac:dyDescent="0.25">
      <c r="A10" s="176" t="s">
        <v>514</v>
      </c>
      <c r="B10" s="176"/>
      <c r="C10" s="177"/>
      <c r="D10" s="178"/>
      <c r="E10" s="179"/>
      <c r="F10" s="157" t="str" cm="1">
        <f t="array" aca="1" ref="F10" ca="1">IF(D10="Core", INDIRECT($K$3), IF(D10="Core_Rotational",INDIRECT($K$3), IF(D10="Core_Pillar", INDIRECT($K$3),IF(D10="Explosive_Cardio", INDIRECT($K$2), IF(D10="Explosive", INDIRECT($K$2),INDIRECT($K$4))))))</f>
        <v>4x4</v>
      </c>
      <c r="G10" s="568" t="str">
        <f>CONCATENATE(IF($E$5="Foundation",FDN_R,""),IF($E$5="Endurance",END_R,""),IF($E$5="Speed",SPD_R,""),IF($E$5="Hypertrophy",HYP_R,""),IF($E$5="Power",PWR_R,""),IF($E$5="Strength Capacity",STC_R,""),IF($E$5="Strength",STR_R,""),IF($E$5="Max Strength",MAX_R,""),IF($E$5="Total Fitness",TF_R,""),IF($E$5="Unload",UNL_R,""))</f>
        <v>2:30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4x4</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4x4</v>
      </c>
      <c r="G12" s="566" t="str">
        <f>CONCATENATE(IF($E$5="Foundation",FDN_R,""),IF($E$5="Endurance",END_R,""),IF($E$5="Speed",SPD_R,""),IF($E$5="Hypertrophy",HYP_R,""),IF($E$5="Power",PWR_R,""),IF($E$5="Strength Capacity",STC_R,""),IF($E$5="Strength",STR_R,""),IF($E$5="Max Strength",MAX_R,""),IF($E$5="Total Fitness",TF_R,""),IF($E$5="Unload",UNL_R,""))</f>
        <v>2:30</v>
      </c>
      <c r="H12" s="185"/>
      <c r="I12" s="185"/>
      <c r="J12" s="185"/>
      <c r="K12" s="565"/>
    </row>
    <row r="13" spans="1:41" ht="15" customHeight="1" thickBot="1" x14ac:dyDescent="0.3">
      <c r="A13" s="24"/>
      <c r="B13" s="162"/>
      <c r="C13" s="258">
        <f>SUM(C7:C12)</f>
        <v>12.15</v>
      </c>
      <c r="D13" s="168"/>
      <c r="E13" s="206"/>
      <c r="F13" s="158" t="str" cm="1">
        <f t="array" aca="1" ref="F13" ca="1">IF(D13="Core", INDIRECT($K$3), IF(D13="Core_Rotational",INDIRECT($K$3), IF(D13="Core_Pillar", INDIRECT($K$3),IF(D13="Explosive_Cardio", INDIRECT($K$2), IF(D13="Explosive", INDIRECT($K$2),INDIRECT($K$4))))))</f>
        <v>4x4</v>
      </c>
      <c r="G13" s="570"/>
      <c r="H13" s="158"/>
      <c r="I13" s="158"/>
      <c r="J13" s="158"/>
    </row>
    <row r="14" spans="1:41" ht="15" customHeight="1" thickBot="1" x14ac:dyDescent="0.3">
      <c r="A14" s="199" t="s">
        <v>21</v>
      </c>
      <c r="B14" s="152"/>
      <c r="C14" s="183">
        <f>+C6+1</f>
        <v>44935</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568</v>
      </c>
    </row>
    <row r="16" spans="1:41" ht="15" customHeight="1" x14ac:dyDescent="0.25">
      <c r="A16" s="176" t="s">
        <v>561</v>
      </c>
      <c r="B16" s="176"/>
      <c r="C16" s="177"/>
      <c r="D16" s="166"/>
      <c r="E16" s="155"/>
      <c r="F16" s="157" t="str" cm="1">
        <f t="array" aca="1" ref="F16" ca="1">IF(D16="Core", INDIRECT($K$3), IF(D16="Core_Rotational",INDIRECT($K$3), IF(D16="Core_Pillar", INDIRECT($K$3),IF(D16="Explosive_Cardio", INDIRECT($K$2), IF(D16="Explosive", INDIRECT($K$2),INDIRECT($K$4))))))</f>
        <v>4x4</v>
      </c>
      <c r="G16" s="566" t="str">
        <f>CONCATENATE(IF($E$5="Foundation",FDN_R,""),IF($E$5="Endurance",END_R,""),IF($E$5="Speed",SPD_R,""),IF($E$5="Hypertrophy",HYP_R,""),IF($E$5="Power",PWR_R,""),IF($E$5="Strength Capacity",STC_R,""),IF($E$5="Strength",STR_R,""),IF($E$5="Max Strength",MAX_R,""),IF($E$5="Total Fitness",TF_R,""),IF($E$5="Unload",UNL_R,""))</f>
        <v>2:30</v>
      </c>
      <c r="H16" s="185"/>
      <c r="I16" s="185"/>
      <c r="J16" s="185"/>
      <c r="K16" s="565"/>
    </row>
    <row r="17" spans="1:13" ht="15" customHeight="1" x14ac:dyDescent="0.25">
      <c r="A17" s="24" t="s">
        <v>555</v>
      </c>
      <c r="B17" s="22"/>
      <c r="C17" s="160">
        <v>8</v>
      </c>
      <c r="D17" s="167"/>
      <c r="E17" s="156"/>
      <c r="F17" s="158" t="str" cm="1">
        <f t="array" aca="1" ref="F17" ca="1">IF(D17="Core", INDIRECT($K$3), IF(D17="Core_Rotational",INDIRECT($K$3), IF(D17="Core_Pillar", INDIRECT($K$3),IF(D17="Explosive_Cardio", INDIRECT($K$2), IF(D17="Explosive", INDIRECT($K$2),INDIRECT($K$4))))))</f>
        <v>4x4</v>
      </c>
      <c r="G17" s="571"/>
      <c r="H17" s="158"/>
      <c r="I17" s="158"/>
      <c r="J17" s="158"/>
      <c r="K17" s="565"/>
    </row>
    <row r="18" spans="1:13" ht="15" customHeight="1" x14ac:dyDescent="0.25">
      <c r="A18" s="176" t="s">
        <v>559</v>
      </c>
      <c r="B18" s="176"/>
      <c r="C18" s="177"/>
      <c r="D18" s="178"/>
      <c r="E18" s="179"/>
      <c r="F18" s="157" t="str" cm="1">
        <f t="array" aca="1" ref="F18" ca="1">IF(D18="Core", INDIRECT($K$3), IF(D18="Core_Rotational",INDIRECT($K$3), IF(D18="Core_Pillar", INDIRECT($K$3),IF(D18="Explosive_Cardio", INDIRECT($K$2), IF(D18="Explosive", INDIRECT($K$2),INDIRECT($K$4))))))</f>
        <v>4x4</v>
      </c>
      <c r="G18" s="568" t="str">
        <f>CONCATENATE(IF($E$5="Foundation",FDN_R,""),IF($E$5="Endurance",END_R,""),IF($E$5="Speed",SPD_R,""),IF($E$5="Hypertrophy",HYP_R,""),IF($E$5="Power",PWR_R,""),IF($E$5="Strength Capacity",STC_R,""),IF($E$5="Strength",STR_R,""),IF($E$5="Max Strength",MAX_R,""),IF($E$5="Total Fitness",TF_R,""),IF($E$5="Unload",UNL_R,""))</f>
        <v>2:30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4x4</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4x4</v>
      </c>
      <c r="G20" s="566" t="str">
        <f>CONCATENATE(IF($E$5="Foundation",FDN_R,""),IF($E$5="Endurance",END_R,""),IF($E$5="Speed",SPD_R,""),IF($E$5="Hypertrophy",HYP_R,""),IF($E$5="Power",PWR_R,""),IF($E$5="Strength Capacity",STC_R,""),IF($E$5="Strength",STR_R,""),IF($E$5="Max Strength",MAX_R,""),IF($E$5="Total Fitness",TF_R,""),IF($E$5="Unload",UNL_R,""))</f>
        <v>2:30</v>
      </c>
      <c r="H20" s="185"/>
      <c r="I20" s="185"/>
      <c r="J20" s="185"/>
      <c r="K20" s="565"/>
    </row>
    <row r="21" spans="1:13" ht="15" customHeight="1" thickBot="1" x14ac:dyDescent="0.3">
      <c r="A21" s="24"/>
      <c r="B21" s="25"/>
      <c r="C21" s="165">
        <f>SUM(C15:C20)</f>
        <v>8</v>
      </c>
      <c r="D21" s="168"/>
      <c r="E21" s="156"/>
      <c r="F21" s="158" t="str" cm="1">
        <f t="array" aca="1" ref="F21" ca="1">IF(D21="Core", INDIRECT($K$3), IF(D21="Core_Rotational",INDIRECT($K$3), IF(D21="Core_Pillar", INDIRECT($K$3),IF(D21="Explosive_Cardio", INDIRECT($K$2), IF(D21="Explosive", INDIRECT($K$2),INDIRECT($K$4))))))</f>
        <v>4x4</v>
      </c>
      <c r="G21" s="570"/>
      <c r="H21" s="158"/>
      <c r="I21" s="158"/>
      <c r="J21" s="158"/>
    </row>
    <row r="22" spans="1:13" ht="15" customHeight="1" thickBot="1" x14ac:dyDescent="0.3">
      <c r="A22" s="199" t="s">
        <v>22</v>
      </c>
      <c r="B22" s="152"/>
      <c r="C22" s="183">
        <f>+C14+1</f>
        <v>44936</v>
      </c>
      <c r="D22" s="202" t="s">
        <v>493</v>
      </c>
      <c r="E22" s="203" t="s">
        <v>393</v>
      </c>
      <c r="F22" s="202" t="s">
        <v>492</v>
      </c>
      <c r="G22" s="202" t="s">
        <v>495</v>
      </c>
      <c r="H22" s="561" t="s">
        <v>504</v>
      </c>
      <c r="I22" s="561"/>
      <c r="J22" s="562"/>
      <c r="K22" s="225" t="s">
        <v>121</v>
      </c>
      <c r="L22" s="184"/>
      <c r="M22" s="184"/>
    </row>
    <row r="23" spans="1:13" ht="15" customHeight="1" thickTop="1" x14ac:dyDescent="0.25">
      <c r="A23" s="198" t="s">
        <v>502</v>
      </c>
      <c r="B23" s="153"/>
      <c r="C23" s="164" t="str">
        <f>"("&amp;LEFT(K22,1)&amp;")"</f>
        <v>(O)</v>
      </c>
      <c r="D23" s="209" t="s">
        <v>503</v>
      </c>
      <c r="E23" s="204"/>
      <c r="F23" s="205"/>
      <c r="G23" s="205"/>
      <c r="H23" s="563"/>
      <c r="I23" s="563"/>
      <c r="J23" s="564"/>
      <c r="K23" s="565" t="s">
        <v>569</v>
      </c>
    </row>
    <row r="24" spans="1:13" ht="15" customHeight="1" x14ac:dyDescent="0.25">
      <c r="A24" s="176" t="s">
        <v>554</v>
      </c>
      <c r="B24" s="176"/>
      <c r="C24" s="177"/>
      <c r="D24" s="166" t="s">
        <v>244</v>
      </c>
      <c r="E24" s="155" t="s">
        <v>395</v>
      </c>
      <c r="F24" s="157" t="s">
        <v>571</v>
      </c>
      <c r="G24" s="566" t="str">
        <f>CONCATENATE(IF($E$5="Foundation",FDN_R,""),IF($E$5="Endurance",END_R,""),IF($E$5="Speed",SPD_R,""),IF($E$5="Hypertrophy",HYP_R,""),IF($E$5="Power",PWR_R,""),IF($E$5="Strength Capacity",STC_R,""),IF($E$5="Strength",STR_R,""),IF($E$5="Max Strength",MAX_R,""),IF($E$5="Total Fitness",TF_R,""),IF($E$5="Unload",UNL_R,""))</f>
        <v>2:30</v>
      </c>
      <c r="H24" s="185">
        <v>205</v>
      </c>
      <c r="I24" s="185">
        <v>210</v>
      </c>
      <c r="J24" s="185" t="s">
        <v>570</v>
      </c>
      <c r="K24" s="565"/>
    </row>
    <row r="25" spans="1:13" ht="15" customHeight="1" x14ac:dyDescent="0.25">
      <c r="A25" s="24" t="s">
        <v>559</v>
      </c>
      <c r="B25" s="22"/>
      <c r="C25" s="160"/>
      <c r="D25" s="167" t="s">
        <v>148</v>
      </c>
      <c r="E25" s="156" t="s">
        <v>439</v>
      </c>
      <c r="F25" s="158" t="s">
        <v>488</v>
      </c>
      <c r="G25" s="571"/>
      <c r="H25" s="158">
        <v>130</v>
      </c>
      <c r="I25" s="158">
        <v>130</v>
      </c>
      <c r="J25" s="158">
        <v>130</v>
      </c>
      <c r="K25" s="565"/>
    </row>
    <row r="26" spans="1:13" ht="15" customHeight="1" x14ac:dyDescent="0.25">
      <c r="A26" s="176"/>
      <c r="B26" s="176"/>
      <c r="C26" s="177"/>
      <c r="D26" s="178" t="s">
        <v>245</v>
      </c>
      <c r="E26" s="179" t="s">
        <v>410</v>
      </c>
      <c r="F26" s="157" t="s">
        <v>484</v>
      </c>
      <c r="G26" s="568" t="str">
        <f>CONCATENATE(IF($E$5="Foundation",FDN_R,""),IF($E$5="Endurance",END_R,""),IF($E$5="Speed",SPD_R,""),IF($E$5="Hypertrophy",HYP_R,""),IF($E$5="Power",PWR_R,""),IF($E$5="Strength Capacity",STC_R,""),IF($E$5="Strength",STR_R,""),IF($E$5="Max Strength",MAX_R,""),IF($E$5="Total Fitness",TF_R,""),IF($E$5="Unload",UNL_R,""))</f>
        <v>2:30</v>
      </c>
      <c r="H26" s="186">
        <v>35</v>
      </c>
      <c r="I26" s="186">
        <v>40</v>
      </c>
      <c r="J26" s="186">
        <v>40</v>
      </c>
      <c r="K26" s="565"/>
    </row>
    <row r="27" spans="1:13" ht="15" customHeight="1" x14ac:dyDescent="0.25">
      <c r="A27" s="24"/>
      <c r="B27" s="22"/>
      <c r="C27" s="160"/>
      <c r="D27" s="180" t="s">
        <v>145</v>
      </c>
      <c r="E27" s="181" t="s">
        <v>415</v>
      </c>
      <c r="F27" s="158" t="s">
        <v>157</v>
      </c>
      <c r="G27" s="569"/>
      <c r="H27" s="182">
        <v>35</v>
      </c>
      <c r="I27" s="182">
        <v>35</v>
      </c>
      <c r="J27" s="182" t="s">
        <v>572</v>
      </c>
      <c r="K27" s="565"/>
    </row>
    <row r="28" spans="1:13" ht="15" customHeight="1" x14ac:dyDescent="0.25">
      <c r="A28" s="176"/>
      <c r="B28" s="176"/>
      <c r="C28" s="177"/>
      <c r="D28" s="166" t="s">
        <v>244</v>
      </c>
      <c r="E28" s="155" t="s">
        <v>401</v>
      </c>
      <c r="F28" s="157" t="s">
        <v>484</v>
      </c>
      <c r="G28" s="566" t="str">
        <f>CONCATENATE(IF($E$5="Foundation",FDN_R,""),IF($E$5="Endurance",END_R,""),IF($E$5="Speed",SPD_R,""),IF($E$5="Hypertrophy",HYP_R,""),IF($E$5="Power",PWR_R,""),IF($E$5="Strength Capacity",STC_R,""),IF($E$5="Strength",STR_R,""),IF($E$5="Max Strength",MAX_R,""),IF($E$5="Total Fitness",TF_R,""),IF($E$5="Unload",UNL_R,""))</f>
        <v>2:30</v>
      </c>
      <c r="H28" s="185">
        <v>45</v>
      </c>
      <c r="I28" s="185">
        <v>50</v>
      </c>
      <c r="J28" s="185">
        <v>50</v>
      </c>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4x4</v>
      </c>
      <c r="G29" s="570"/>
      <c r="H29" s="158"/>
      <c r="I29" s="158"/>
      <c r="J29" s="158"/>
    </row>
    <row r="30" spans="1:13" ht="15" customHeight="1" thickBot="1" x14ac:dyDescent="0.3">
      <c r="A30" s="199" t="s">
        <v>23</v>
      </c>
      <c r="B30" s="152"/>
      <c r="C30" s="183">
        <f>+C22+1</f>
        <v>44937</v>
      </c>
      <c r="D30" s="202" t="s">
        <v>493</v>
      </c>
      <c r="E30" s="203" t="s">
        <v>393</v>
      </c>
      <c r="F30" s="202" t="s">
        <v>492</v>
      </c>
      <c r="G30" s="202" t="s">
        <v>495</v>
      </c>
      <c r="H30" s="561" t="s">
        <v>504</v>
      </c>
      <c r="I30" s="561"/>
      <c r="J30" s="562"/>
      <c r="K30" s="225" t="s">
        <v>560</v>
      </c>
      <c r="L30" s="184"/>
      <c r="M30" s="184"/>
    </row>
    <row r="31" spans="1:13" ht="15" customHeight="1" thickTop="1" x14ac:dyDescent="0.25">
      <c r="A31" s="198" t="s">
        <v>502</v>
      </c>
      <c r="B31" s="153"/>
      <c r="C31" s="164" t="str">
        <f>"("&amp;LEFT(K30,1)&amp;")"</f>
        <v>(A)</v>
      </c>
      <c r="D31" s="209" t="s">
        <v>503</v>
      </c>
      <c r="E31" s="204"/>
      <c r="F31" s="205"/>
      <c r="G31" s="205"/>
      <c r="H31" s="563"/>
      <c r="I31" s="563"/>
      <c r="J31" s="564"/>
      <c r="K31" s="565" t="s">
        <v>574</v>
      </c>
    </row>
    <row r="32" spans="1:13" ht="15" customHeight="1" x14ac:dyDescent="0.25">
      <c r="A32" s="176" t="s">
        <v>562</v>
      </c>
      <c r="B32" s="176"/>
      <c r="C32" s="177">
        <v>2</v>
      </c>
      <c r="D32" s="166"/>
      <c r="E32" s="155"/>
      <c r="F32" s="157" t="str" cm="1">
        <f t="array" aca="1" ref="F32" ca="1">IF(D32="Core", INDIRECT($K$3), IF(D32="Core_Rotational",INDIRECT($K$3), IF(D32="Core_Pillar", INDIRECT($K$3),IF(D32="Explosive_Cardio", INDIRECT($K$2), IF(D32="Explosive", INDIRECT($K$2),INDIRECT($K$4))))))</f>
        <v>4x4</v>
      </c>
      <c r="G32" s="566" t="str">
        <f>CONCATENATE(IF($E$5="Foundation",FDN_R,""),IF($E$5="Endurance",END_R,""),IF($E$5="Speed",SPD_R,""),IF($E$5="Hypertrophy",HYP_R,""),IF($E$5="Power",PWR_R,""),IF($E$5="Strength Capacity",STC_R,""),IF($E$5="Strength",STR_R,""),IF($E$5="Max Strength",MAX_R,""),IF($E$5="Total Fitness",TF_R,""),IF($E$5="Unload",UNL_R,""))</f>
        <v>2:30</v>
      </c>
      <c r="H32" s="185"/>
      <c r="I32" s="185"/>
      <c r="J32" s="185"/>
      <c r="K32" s="565"/>
    </row>
    <row r="33" spans="1:13" ht="15" customHeight="1" x14ac:dyDescent="0.25">
      <c r="A33" s="24" t="s">
        <v>566</v>
      </c>
      <c r="B33" s="22"/>
      <c r="C33" s="160">
        <v>1.2</v>
      </c>
      <c r="D33" s="167"/>
      <c r="E33" s="156"/>
      <c r="F33" s="158" t="str" cm="1">
        <f t="array" aca="1" ref="F33" ca="1">IF(D33="Core", INDIRECT($K$3), IF(D33="Core_Rotational",INDIRECT($K$3), IF(D33="Core_Pillar", INDIRECT($K$3),IF(D33="Explosive_Cardio", INDIRECT($K$2), IF(D33="Explosive", INDIRECT($K$2),INDIRECT($K$4))))))</f>
        <v>4x4</v>
      </c>
      <c r="G33" s="571"/>
      <c r="H33" s="158"/>
      <c r="I33" s="158"/>
      <c r="J33" s="158"/>
      <c r="K33" s="565"/>
    </row>
    <row r="34" spans="1:13" ht="15" customHeight="1" x14ac:dyDescent="0.25">
      <c r="A34" s="176" t="s">
        <v>563</v>
      </c>
      <c r="B34" s="176"/>
      <c r="C34" s="177">
        <v>1.5</v>
      </c>
      <c r="D34" s="178"/>
      <c r="E34" s="179"/>
      <c r="F34" s="157" t="str" cm="1">
        <f t="array" aca="1" ref="F34" ca="1">IF(D34="Core", INDIRECT($K$3), IF(D34="Core_Rotational",INDIRECT($K$3), IF(D34="Core_Pillar", INDIRECT($K$3),IF(D34="Explosive_Cardio", INDIRECT($K$2), IF(D34="Explosive", INDIRECT($K$2),INDIRECT($K$4))))))</f>
        <v>4x4</v>
      </c>
      <c r="G34" s="568" t="str">
        <f>CONCATENATE(IF($E$5="Foundation",FDN_R,""),IF($E$5="Endurance",END_R,""),IF($E$5="Speed",SPD_R,""),IF($E$5="Hypertrophy",HYP_R,""),IF($E$5="Power",PWR_R,""),IF($E$5="Strength Capacity",STC_R,""),IF($E$5="Strength",STR_R,""),IF($E$5="Max Strength",MAX_R,""),IF($E$5="Total Fitness",TF_R,""),IF($E$5="Unload",UNL_R,""))</f>
        <v>2:30</v>
      </c>
      <c r="H34" s="186"/>
      <c r="I34" s="186"/>
      <c r="J34" s="186"/>
      <c r="K34" s="565"/>
    </row>
    <row r="35" spans="1:13" ht="15" customHeight="1" x14ac:dyDescent="0.25">
      <c r="A35" s="24" t="s">
        <v>564</v>
      </c>
      <c r="B35" s="22"/>
      <c r="C35" s="160">
        <v>1</v>
      </c>
      <c r="D35" s="180"/>
      <c r="E35" s="181"/>
      <c r="F35" s="158" t="str" cm="1">
        <f t="array" aca="1" ref="F35" ca="1">IF(D35="Core", INDIRECT($K$3), IF(D35="Core_Rotational",INDIRECT($K$3), IF(D35="Core_Pillar", INDIRECT($K$3),IF(D35="Explosive_Cardio", INDIRECT($K$2), IF(D35="Explosive", INDIRECT($K$2),INDIRECT($K$4))))))</f>
        <v>4x4</v>
      </c>
      <c r="G35" s="569"/>
      <c r="H35" s="182"/>
      <c r="I35" s="182"/>
      <c r="J35" s="182"/>
      <c r="K35" s="565"/>
    </row>
    <row r="36" spans="1:13" ht="15" customHeight="1" x14ac:dyDescent="0.25">
      <c r="A36" s="176" t="s">
        <v>565</v>
      </c>
      <c r="B36" s="176"/>
      <c r="C36" s="177">
        <v>2.35</v>
      </c>
      <c r="D36" s="166"/>
      <c r="E36" s="155"/>
      <c r="F36" s="157" t="str" cm="1">
        <f t="array" aca="1" ref="F36" ca="1">IF(D36="Core", INDIRECT($K$3), IF(D36="Core_Rotational",INDIRECT($K$3), IF(D36="Core_Pillar", INDIRECT($K$3),IF(D36="Explosive_Cardio", INDIRECT($K$2), IF(D36="Explosive", INDIRECT($K$2),INDIRECT($K$4))))))</f>
        <v>4x4</v>
      </c>
      <c r="G36" s="566" t="str">
        <f>CONCATENATE(IF($E$5="Foundation",FDN_R,""),IF($E$5="Endurance",END_R,""),IF($E$5="Speed",SPD_R,""),IF($E$5="Hypertrophy",HYP_R,""),IF($E$5="Power",PWR_R,""),IF($E$5="Strength Capacity",STC_R,""),IF($E$5="Strength",STR_R,""),IF($E$5="Max Strength",MAX_R,""),IF($E$5="Total Fitness",TF_R,""),IF($E$5="Unload",UNL_R,""))</f>
        <v>2:30</v>
      </c>
      <c r="H36" s="185"/>
      <c r="I36" s="185"/>
      <c r="J36" s="185"/>
      <c r="K36" s="565"/>
    </row>
    <row r="37" spans="1:13" ht="15" customHeight="1" thickBot="1" x14ac:dyDescent="0.3">
      <c r="A37" s="24"/>
      <c r="B37" s="25"/>
      <c r="C37" s="165">
        <f>SUM(C31:C36)</f>
        <v>8.0500000000000007</v>
      </c>
      <c r="D37" s="168"/>
      <c r="E37" s="156"/>
      <c r="F37" s="158" t="str" cm="1">
        <f t="array" aca="1" ref="F37" ca="1">IF(D37="Core", INDIRECT($K$3), IF(D37="Core_Rotational",INDIRECT($K$3), IF(D37="Core_Pillar", INDIRECT($K$3),IF(D37="Explosive_Cardio", INDIRECT($K$2), IF(D37="Explosive", INDIRECT($K$2),INDIRECT($K$4))))))</f>
        <v>4x4</v>
      </c>
      <c r="G37" s="570"/>
      <c r="H37" s="158"/>
      <c r="I37" s="158"/>
      <c r="J37" s="158"/>
    </row>
    <row r="38" spans="1:13" ht="15" customHeight="1" thickBot="1" x14ac:dyDescent="0.3">
      <c r="A38" s="199" t="s">
        <v>24</v>
      </c>
      <c r="B38" s="152"/>
      <c r="C38" s="183">
        <f>+C30+1</f>
        <v>44938</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575</v>
      </c>
    </row>
    <row r="40" spans="1:13" ht="15" customHeight="1" x14ac:dyDescent="0.25">
      <c r="A40" s="176" t="s">
        <v>554</v>
      </c>
      <c r="B40" s="176"/>
      <c r="C40" s="177"/>
      <c r="D40" s="166"/>
      <c r="E40" s="155"/>
      <c r="F40" s="157" t="str" cm="1">
        <f t="array" aca="1" ref="F40" ca="1">IF(D40="Core", INDIRECT($K$3), IF(D40="Core_Rotational",INDIRECT($K$3), IF(D40="Core_Pillar", INDIRECT($K$3),IF(D40="Explosive_Cardio", INDIRECT($K$2), IF(D40="Explosive", INDIRECT($K$2),INDIRECT($K$4))))))</f>
        <v>4x4</v>
      </c>
      <c r="G40" s="566" t="str">
        <f>CONCATENATE(IF($E$5="Foundation",FDN_R,""),IF($E$5="Endurance",END_R,""),IF($E$5="Speed",SPD_R,""),IF($E$5="Hypertrophy",HYP_R,""),IF($E$5="Power",PWR_R,""),IF($E$5="Strength Capacity",STC_R,""),IF($E$5="Strength",STR_R,""),IF($E$5="Max Strength",MAX_R,""),IF($E$5="Total Fitness",TF_R,""),IF($E$5="Unload",UNL_R,""))</f>
        <v>2:30</v>
      </c>
      <c r="H40" s="185"/>
      <c r="I40" s="185"/>
      <c r="J40" s="185"/>
      <c r="K40" s="565"/>
    </row>
    <row r="41" spans="1:13" ht="15" customHeight="1" x14ac:dyDescent="0.25">
      <c r="A41" s="24" t="s">
        <v>555</v>
      </c>
      <c r="B41" s="22"/>
      <c r="C41" s="160">
        <v>8</v>
      </c>
      <c r="D41" s="167"/>
      <c r="E41" s="156"/>
      <c r="F41" s="158" t="str" cm="1">
        <f t="array" aca="1" ref="F41" ca="1">IF(D41="Core", INDIRECT($K$3), IF(D41="Core_Rotational",INDIRECT($K$3), IF(D41="Core_Pillar", INDIRECT($K$3),IF(D41="Explosive_Cardio", INDIRECT($K$2), IF(D41="Explosive", INDIRECT($K$2),INDIRECT($K$4))))))</f>
        <v>4x4</v>
      </c>
      <c r="G41" s="571"/>
      <c r="H41" s="158"/>
      <c r="I41" s="158"/>
      <c r="J41" s="158"/>
      <c r="K41" s="565"/>
    </row>
    <row r="42" spans="1:13" ht="15" customHeight="1" x14ac:dyDescent="0.25">
      <c r="A42" s="176" t="s">
        <v>573</v>
      </c>
      <c r="B42" s="176"/>
      <c r="C42" s="177"/>
      <c r="D42" s="178"/>
      <c r="E42" s="179"/>
      <c r="F42" s="157" t="str" cm="1">
        <f t="array" aca="1" ref="F42" ca="1">IF(D42="Core", INDIRECT($K$3), IF(D42="Core_Rotational",INDIRECT($K$3), IF(D42="Core_Pillar", INDIRECT($K$3),IF(D42="Explosive_Cardio", INDIRECT($K$2), IF(D42="Explosive", INDIRECT($K$2),INDIRECT($K$4))))))</f>
        <v>4x4</v>
      </c>
      <c r="G42" s="568" t="str">
        <f>CONCATENATE(IF($E$5="Foundation",FDN_R,""),IF($E$5="Endurance",END_R,""),IF($E$5="Speed",SPD_R,""),IF($E$5="Hypertrophy",HYP_R,""),IF($E$5="Power",PWR_R,""),IF($E$5="Strength Capacity",STC_R,""),IF($E$5="Strength",STR_R,""),IF($E$5="Max Strength",MAX_R,""),IF($E$5="Total Fitness",TF_R,""),IF($E$5="Unload",UNL_R,""))</f>
        <v>2:30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4x4</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4x4</v>
      </c>
      <c r="G44" s="566" t="str">
        <f>CONCATENATE(IF($E$5="Foundation",FDN_R,""),IF($E$5="Endurance",END_R,""),IF($E$5="Speed",SPD_R,""),IF($E$5="Hypertrophy",HYP_R,""),IF($E$5="Power",PWR_R,""),IF($E$5="Strength Capacity",STC_R,""),IF($E$5="Strength",STR_R,""),IF($E$5="Max Strength",MAX_R,""),IF($E$5="Total Fitness",TF_R,""),IF($E$5="Unload",UNL_R,""))</f>
        <v>2:30</v>
      </c>
      <c r="H44" s="185"/>
      <c r="I44" s="185"/>
      <c r="J44" s="185"/>
      <c r="K44" s="565"/>
    </row>
    <row r="45" spans="1:13" ht="15" customHeight="1" thickBot="1" x14ac:dyDescent="0.3">
      <c r="A45" s="24"/>
      <c r="B45" s="25"/>
      <c r="C45" s="165">
        <f>SUM(C39:C44)</f>
        <v>8</v>
      </c>
      <c r="D45" s="168"/>
      <c r="E45" s="156"/>
      <c r="F45" s="158" t="str" cm="1">
        <f t="array" aca="1" ref="F45" ca="1">IF(D45="Core", INDIRECT($K$3), IF(D45="Core_Rotational",INDIRECT($K$3), IF(D45="Core_Pillar", INDIRECT($K$3),IF(D45="Explosive_Cardio", INDIRECT($K$2), IF(D45="Explosive", INDIRECT($K$2),INDIRECT($K$4))))))</f>
        <v>4x4</v>
      </c>
      <c r="G45" s="570"/>
      <c r="H45" s="158"/>
      <c r="I45" s="158"/>
      <c r="J45" s="158"/>
    </row>
    <row r="46" spans="1:13" ht="15" customHeight="1" thickBot="1" x14ac:dyDescent="0.3">
      <c r="A46" s="199" t="s">
        <v>25</v>
      </c>
      <c r="B46" s="152"/>
      <c r="C46" s="183">
        <f>+C38+1</f>
        <v>44939</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576</v>
      </c>
    </row>
    <row r="48" spans="1:13" ht="15" customHeight="1" x14ac:dyDescent="0.25">
      <c r="A48" s="176" t="s">
        <v>512</v>
      </c>
      <c r="B48" s="176"/>
      <c r="C48" s="177"/>
      <c r="D48" s="166"/>
      <c r="E48" s="155"/>
      <c r="F48" s="157" t="str" cm="1">
        <f t="array" aca="1" ref="F48" ca="1">IF(D48="Core", INDIRECT($K$3), IF(D48="Core_Rotational",INDIRECT($K$3), IF(D48="Core_Pillar", INDIRECT($K$3),IF(D48="Explosive_Cardio", INDIRECT($K$2), IF(D48="Explosive", INDIRECT($K$2),INDIRECT($K$4))))))</f>
        <v>4x4</v>
      </c>
      <c r="G48" s="566" t="str">
        <f>CONCATENATE(IF($E$5="Foundation",FDN_R,""),IF($E$5="Endurance",END_R,""),IF($E$5="Speed",SPD_R,""),IF($E$5="Hypertrophy",HYP_R,""),IF($E$5="Power",PWR_R,""),IF($E$5="Strength Capacity",STC_R,""),IF($E$5="Strength",STR_R,""),IF($E$5="Max Strength",MAX_R,""),IF($E$5="Total Fitness",TF_R,""),IF($E$5="Unload",UNL_R,""))</f>
        <v>2:30</v>
      </c>
      <c r="H48" s="185"/>
      <c r="I48" s="185"/>
      <c r="J48" s="185"/>
      <c r="K48" s="565"/>
    </row>
    <row r="49" spans="1:13" ht="15" customHeight="1" x14ac:dyDescent="0.25">
      <c r="A49" s="24" t="s">
        <v>556</v>
      </c>
      <c r="B49" s="22"/>
      <c r="C49" s="160">
        <v>2</v>
      </c>
      <c r="D49" s="167"/>
      <c r="E49" s="156"/>
      <c r="F49" s="158" t="str" cm="1">
        <f t="array" aca="1" ref="F49" ca="1">IF(D49="Core", INDIRECT($K$3), IF(D49="Core_Rotational",INDIRECT($K$3), IF(D49="Core_Pillar", INDIRECT($K$3),IF(D49="Explosive_Cardio", INDIRECT($K$2), IF(D49="Explosive", INDIRECT($K$2),INDIRECT($K$4))))))</f>
        <v>4x4</v>
      </c>
      <c r="G49" s="571"/>
      <c r="H49" s="158"/>
      <c r="I49" s="158"/>
      <c r="J49" s="158"/>
      <c r="K49" s="565"/>
    </row>
    <row r="50" spans="1:13" ht="15" customHeight="1" x14ac:dyDescent="0.25">
      <c r="A50" s="176" t="s">
        <v>557</v>
      </c>
      <c r="B50" s="176"/>
      <c r="C50" s="177"/>
      <c r="D50" s="178"/>
      <c r="E50" s="179"/>
      <c r="F50" s="157" t="str" cm="1">
        <f t="array" aca="1" ref="F50" ca="1">IF(D50="Core", INDIRECT($K$3), IF(D50="Core_Rotational",INDIRECT($K$3), IF(D50="Core_Pillar", INDIRECT($K$3),IF(D50="Explosive_Cardio", INDIRECT($K$2), IF(D50="Explosive", INDIRECT($K$2),INDIRECT($K$4))))))</f>
        <v>4x4</v>
      </c>
      <c r="G50" s="568" t="str">
        <f>CONCATENATE(IF($E$5="Foundation",FDN_R,""),IF($E$5="Endurance",END_R,""),IF($E$5="Speed",SPD_R,""),IF($E$5="Hypertrophy",HYP_R,""),IF($E$5="Power",PWR_R,""),IF($E$5="Strength Capacity",STC_R,""),IF($E$5="Strength",STR_R,""),IF($E$5="Max Strength",MAX_R,""),IF($E$5="Total Fitness",TF_R,""),IF($E$5="Unload",UNL_R,""))</f>
        <v>2:30</v>
      </c>
      <c r="H50" s="186"/>
      <c r="I50" s="186"/>
      <c r="J50" s="186"/>
      <c r="K50" s="565"/>
    </row>
    <row r="51" spans="1:13" ht="15" customHeight="1" x14ac:dyDescent="0.25">
      <c r="A51" s="24" t="s">
        <v>558</v>
      </c>
      <c r="B51" s="22"/>
      <c r="C51" s="160">
        <v>6</v>
      </c>
      <c r="D51" s="180"/>
      <c r="E51" s="181"/>
      <c r="F51" s="158" t="str" cm="1">
        <f t="array" aca="1" ref="F51" ca="1">IF(D51="Core", INDIRECT($K$3), IF(D51="Core_Rotational",INDIRECT($K$3), IF(D51="Core_Pillar", INDIRECT($K$3),IF(D51="Explosive_Cardio", INDIRECT($K$2), IF(D51="Explosive", INDIRECT($K$2),INDIRECT($K$4))))))</f>
        <v>4x4</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4x4</v>
      </c>
      <c r="G52" s="566" t="str">
        <f>CONCATENATE(IF($E$5="Foundation",FDN_R,""),IF($E$5="Endurance",END_R,""),IF($E$5="Speed",SPD_R,""),IF($E$5="Hypertrophy",HYP_R,""),IF($E$5="Power",PWR_R,""),IF($E$5="Strength Capacity",STC_R,""),IF($E$5="Strength",STR_R,""),IF($E$5="Max Strength",MAX_R,""),IF($E$5="Total Fitness",TF_R,""),IF($E$5="Unload",UNL_R,""))</f>
        <v>2:30</v>
      </c>
      <c r="H52" s="185"/>
      <c r="I52" s="185"/>
      <c r="J52" s="185"/>
      <c r="K52" s="565"/>
    </row>
    <row r="53" spans="1:13" ht="15" customHeight="1" thickBot="1" x14ac:dyDescent="0.3">
      <c r="A53" s="24" t="s">
        <v>559</v>
      </c>
      <c r="B53" s="25"/>
      <c r="C53" s="165">
        <f>SUM(C47:C52)</f>
        <v>8</v>
      </c>
      <c r="D53" s="168"/>
      <c r="E53" s="156"/>
      <c r="F53" s="158" t="str" cm="1">
        <f t="array" aca="1" ref="F53" ca="1">IF(D53="Core", INDIRECT($K$3), IF(D53="Core_Rotational",INDIRECT($K$3), IF(D53="Core_Pillar", INDIRECT($K$3),IF(D53="Explosive_Cardio", INDIRECT($K$2), IF(D53="Explosive", INDIRECT($K$2),INDIRECT($K$4))))))</f>
        <v>4x4</v>
      </c>
      <c r="G53" s="570"/>
      <c r="H53" s="158"/>
      <c r="I53" s="158"/>
      <c r="J53" s="158"/>
    </row>
    <row r="54" spans="1:13" ht="15" customHeight="1" thickBot="1" x14ac:dyDescent="0.3">
      <c r="A54" s="201" t="s">
        <v>26</v>
      </c>
      <c r="B54" s="152"/>
      <c r="C54" s="200">
        <f>+C46+1</f>
        <v>44940</v>
      </c>
      <c r="D54" s="202" t="s">
        <v>493</v>
      </c>
      <c r="E54" s="203" t="s">
        <v>393</v>
      </c>
      <c r="F54" s="202" t="s">
        <v>492</v>
      </c>
      <c r="G54" s="202" t="s">
        <v>495</v>
      </c>
      <c r="H54" s="561" t="s">
        <v>504</v>
      </c>
      <c r="I54" s="561"/>
      <c r="J54" s="562"/>
      <c r="K54" s="261" t="s">
        <v>567</v>
      </c>
      <c r="L54" s="184"/>
      <c r="M54" s="184"/>
    </row>
    <row r="55" spans="1:13" ht="15" customHeight="1" thickTop="1" x14ac:dyDescent="0.25">
      <c r="A55" s="198" t="s">
        <v>502</v>
      </c>
      <c r="B55" s="153"/>
      <c r="C55" s="164" t="str">
        <f>"("&amp;LEFT(K54,1)&amp;")"</f>
        <v>(N)</v>
      </c>
      <c r="D55" s="209" t="s">
        <v>503</v>
      </c>
      <c r="E55" s="204"/>
      <c r="F55" s="205"/>
      <c r="G55" s="205"/>
      <c r="H55" s="563"/>
      <c r="I55" s="563"/>
      <c r="J55" s="564"/>
      <c r="K55" s="565" t="s">
        <v>595</v>
      </c>
    </row>
    <row r="56" spans="1:13" ht="15" customHeight="1" x14ac:dyDescent="0.25">
      <c r="A56" s="187" t="s">
        <v>577</v>
      </c>
      <c r="B56" s="176"/>
      <c r="C56" s="177">
        <v>1.5</v>
      </c>
      <c r="D56" s="166"/>
      <c r="E56" s="155"/>
      <c r="F56" s="157" t="str" cm="1">
        <f t="array" aca="1" ref="F56" ca="1">IF(D56="Core", INDIRECT($K$3), IF(D56="Core_Rotational",INDIRECT($K$3), IF(D56="Core_Pillar", INDIRECT($K$3),IF(D56="Explosive_Cardio", INDIRECT($K$2), IF(D56="Explosive", INDIRECT($K$2),INDIRECT($K$4))))))</f>
        <v>4x4</v>
      </c>
      <c r="G56" s="566" t="str">
        <f>CONCATENATE(IF($E$5="Foundation",FDN_R,""),IF($E$5="Endurance",END_R,""),IF($E$5="Speed",SPD_R,""),IF($E$5="Hypertrophy",HYP_R,""),IF($E$5="Power",PWR_R,""),IF($E$5="Strength Capacity",STC_R,""),IF($E$5="Strength",STR_R,""),IF($E$5="Max Strength",MAX_R,""),IF($E$5="Total Fitness",TF_R,""),IF($E$5="Unload",UNL_R,""))</f>
        <v>2:30</v>
      </c>
      <c r="H56" s="185"/>
      <c r="I56" s="185"/>
      <c r="J56" s="193"/>
      <c r="K56" s="565"/>
    </row>
    <row r="57" spans="1:13" ht="15" customHeight="1" x14ac:dyDescent="0.25">
      <c r="A57" s="188" t="s">
        <v>578</v>
      </c>
      <c r="B57" s="22"/>
      <c r="C57" s="160">
        <v>0.5</v>
      </c>
      <c r="D57" s="167"/>
      <c r="E57" s="156"/>
      <c r="F57" s="158" t="str" cm="1">
        <f t="array" aca="1" ref="F57" ca="1">IF(D57="Core", INDIRECT($K$3), IF(D57="Core_Rotational",INDIRECT($K$3), IF(D57="Core_Pillar", INDIRECT($K$3),IF(D57="Explosive_Cardio", INDIRECT($K$2), IF(D57="Explosive", INDIRECT($K$2),INDIRECT($K$4))))))</f>
        <v>4x4</v>
      </c>
      <c r="G57" s="571"/>
      <c r="H57" s="158"/>
      <c r="I57" s="158"/>
      <c r="J57" s="194"/>
      <c r="K57" s="565"/>
    </row>
    <row r="58" spans="1:13" ht="15" customHeight="1" x14ac:dyDescent="0.25">
      <c r="A58" s="187" t="s">
        <v>579</v>
      </c>
      <c r="B58" s="176"/>
      <c r="C58" s="177">
        <v>4.25</v>
      </c>
      <c r="D58" s="178"/>
      <c r="E58" s="179"/>
      <c r="F58" s="157" t="str" cm="1">
        <f t="array" aca="1" ref="F58" ca="1">IF(D58="Core", INDIRECT($K$3), IF(D58="Core_Rotational",INDIRECT($K$3), IF(D58="Core_Pillar", INDIRECT($K$3),IF(D58="Explosive_Cardio", INDIRECT($K$2), IF(D58="Explosive", INDIRECT($K$2),INDIRECT($K$4))))))</f>
        <v>4x4</v>
      </c>
      <c r="G58" s="568" t="str">
        <f>CONCATENATE(IF($E$5="Foundation",FDN_R,""),IF($E$5="Endurance",END_R,""),IF($E$5="Speed",SPD_R,""),IF($E$5="Hypertrophy",HYP_R,""),IF($E$5="Power",PWR_R,""),IF($E$5="Strength Capacity",STC_R,""),IF($E$5="Strength",STR_R,""),IF($E$5="Max Strength",MAX_R,""),IF($E$5="Total Fitness",TF_R,""),IF($E$5="Unload",UNL_R,""))</f>
        <v>2:30</v>
      </c>
      <c r="H58" s="186"/>
      <c r="I58" s="186"/>
      <c r="J58" s="195"/>
      <c r="K58" s="565"/>
    </row>
    <row r="59" spans="1:13" ht="15" customHeight="1" x14ac:dyDescent="0.25">
      <c r="A59" s="188" t="s">
        <v>540</v>
      </c>
      <c r="B59" s="22"/>
      <c r="C59" s="160">
        <v>1.75</v>
      </c>
      <c r="D59" s="180"/>
      <c r="E59" s="181"/>
      <c r="F59" s="158" t="str" cm="1">
        <f t="array" aca="1" ref="F59" ca="1">IF(D59="Core", INDIRECT($K$3), IF(D59="Core_Rotational",INDIRECT($K$3), IF(D59="Core_Pillar", INDIRECT($K$3),IF(D59="Explosive_Cardio", INDIRECT($K$2), IF(D59="Explosive", INDIRECT($K$2),INDIRECT($K$4))))))</f>
        <v>4x4</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4x4</v>
      </c>
      <c r="G60" s="566" t="str">
        <f>CONCATENATE(IF($E$5="Foundation",FDN_R,""),IF($E$5="Endurance",END_R,""),IF($E$5="Speed",SPD_R,""),IF($E$5="Hypertrophy",HYP_R,""),IF($E$5="Power",PWR_R,""),IF($E$5="Strength Capacity",STC_R,""),IF($E$5="Strength",STR_R,""),IF($E$5="Max Strength",MAX_R,""),IF($E$5="Total Fitness",TF_R,""),IF($E$5="Unload",UNL_R,""))</f>
        <v>2:30</v>
      </c>
      <c r="H60" s="185"/>
      <c r="I60" s="185"/>
      <c r="J60" s="193"/>
      <c r="K60" s="565"/>
    </row>
    <row r="61" spans="1:13" ht="15" customHeight="1" thickBot="1" x14ac:dyDescent="0.3">
      <c r="A61" s="189" t="s">
        <v>514</v>
      </c>
      <c r="B61" s="190"/>
      <c r="C61" s="165">
        <f>SUM(C55:C60)</f>
        <v>8</v>
      </c>
      <c r="D61" s="168"/>
      <c r="E61" s="191"/>
      <c r="F61" s="158" t="str" cm="1">
        <f t="array" aca="1" ref="F61" ca="1">IF(D61="Core", INDIRECT($K$3), IF(D61="Core_Rotational",INDIRECT($K$3), IF(D61="Core_Pillar", INDIRECT($K$3),IF(D61="Explosive_Cardio", INDIRECT($K$2), IF(D61="Explosive", INDIRECT($K$2),INDIRECT($K$4))))))</f>
        <v>4x4</v>
      </c>
      <c r="G61" s="570"/>
      <c r="H61" s="192"/>
      <c r="I61" s="192"/>
      <c r="J61" s="197"/>
      <c r="K61" s="565"/>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K55:K61"/>
    <mergeCell ref="H54:J54"/>
    <mergeCell ref="H55:J55"/>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740067BE-3412-4340-B2B7-DB0126A44F96}">
      <formula1>INDIRECT(D8)</formula1>
    </dataValidation>
  </dataValidations>
  <hyperlinks>
    <hyperlink ref="K1" location="'Reference Page'!A1" display="Home" xr:uid="{2676C2C3-4393-4BC7-B913-737AC7CD0E16}"/>
  </hyperlinks>
  <printOptions horizontalCentered="1" verticalCentered="1"/>
  <pageMargins left="0.3" right="0.3" top="0.5" bottom="0.25" header="0.3" footer="0.3"/>
  <pageSetup scale="89" orientation="portrait" verticalDpi="2" r:id="rId1"/>
  <extLst>
    <ext xmlns:x14="http://schemas.microsoft.com/office/spreadsheetml/2009/9/main" uri="{CCE6A557-97BC-4b89-ADB6-D9C93CAAB3DF}">
      <x14:dataValidations xmlns:xm="http://schemas.microsoft.com/office/excel/2006/main" count="2">
        <x14:dataValidation type="list" allowBlank="1" showInputMessage="1" showErrorMessage="1" xr:uid="{62BD1754-CB8C-4C88-B8E6-EAAA4CAEB922}">
          <x14:formula1>
            <xm:f>PeriodizationTables!$E$33:$E$42</xm:f>
          </x14:formula1>
          <xm:sqref>E5</xm:sqref>
        </x14:dataValidation>
        <x14:dataValidation type="list" allowBlank="1" showInputMessage="1" showErrorMessage="1" xr:uid="{B38EBF05-3EFB-40EB-950F-BB91CE0CBDE8}">
          <x14:formula1>
            <xm:f>Exercises!$1:$1</xm:f>
          </x14:formula1>
          <xm:sqref>D24:D29 D32:D37 D8:D13 D56:D61 D40:D45 D48:D53 D16:D21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rgb="FFCC99FF"/>
    <pageSetUpPr fitToPage="1"/>
  </sheetPr>
  <dimension ref="A1:AO202"/>
  <sheetViews>
    <sheetView showGridLines="0" workbookViewId="0">
      <pane ySplit="5" topLeftCell="A6" activePane="bottomLeft" state="frozen"/>
      <selection pane="bottomLeft" activeCell="K61" sqref="K61"/>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9</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PWR1_3E</v>
      </c>
    </row>
    <row r="3" spans="1:41" x14ac:dyDescent="0.25">
      <c r="A3" s="173">
        <f>'Annual Plan'!$A$5</f>
        <v>44941</v>
      </c>
      <c r="B3" s="172" t="s">
        <v>20</v>
      </c>
      <c r="C3" s="174">
        <f>+A3+6</f>
        <v>44947</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PWR1_3C</v>
      </c>
    </row>
    <row r="4" spans="1:41" x14ac:dyDescent="0.25">
      <c r="A4" s="553" t="str">
        <f>'Annual Plan'!$H$3</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PWR1_3O</v>
      </c>
    </row>
    <row r="5" spans="1:41" ht="16.5" thickBot="1" x14ac:dyDescent="0.3">
      <c r="A5" s="556" t="str">
        <f>'Annual Plan'!$F$3</f>
        <v>Acidosis</v>
      </c>
      <c r="B5" s="557"/>
      <c r="C5" s="557"/>
      <c r="D5" s="212" t="s">
        <v>494</v>
      </c>
      <c r="E5" s="572" t="s">
        <v>359</v>
      </c>
      <c r="F5" s="573"/>
      <c r="G5" s="573"/>
      <c r="H5" s="573"/>
      <c r="I5" s="573"/>
      <c r="J5" s="574"/>
      <c r="L5" t="s">
        <v>117</v>
      </c>
      <c r="M5" t="s">
        <v>506</v>
      </c>
    </row>
    <row r="6" spans="1:41" ht="15.75" thickBot="1" x14ac:dyDescent="0.3">
      <c r="A6" s="159" t="s">
        <v>27</v>
      </c>
      <c r="B6" s="163"/>
      <c r="C6" s="183">
        <f>A3</f>
        <v>44941</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590</v>
      </c>
      <c r="L7"/>
      <c r="M7"/>
      <c r="N7"/>
      <c r="O7"/>
      <c r="P7"/>
      <c r="Q7"/>
      <c r="R7"/>
      <c r="S7"/>
      <c r="T7"/>
      <c r="U7"/>
      <c r="V7"/>
      <c r="W7"/>
      <c r="X7"/>
      <c r="Y7"/>
      <c r="Z7"/>
      <c r="AA7"/>
      <c r="AB7"/>
      <c r="AC7"/>
      <c r="AD7"/>
      <c r="AE7"/>
      <c r="AF7"/>
      <c r="AG7"/>
      <c r="AH7"/>
      <c r="AI7"/>
      <c r="AJ7"/>
      <c r="AK7"/>
      <c r="AL7"/>
      <c r="AM7"/>
      <c r="AN7"/>
      <c r="AO7"/>
    </row>
    <row r="8" spans="1:41" ht="15" customHeight="1" x14ac:dyDescent="0.25">
      <c r="A8" s="176" t="s">
        <v>512</v>
      </c>
      <c r="B8" s="176"/>
      <c r="C8" s="177"/>
      <c r="D8" s="166"/>
      <c r="E8" s="155"/>
      <c r="F8" s="157" t="str" cm="1">
        <f t="array" aca="1" ref="F8" ca="1">IF(D8="Core", INDIRECT($K$3), IF(D8="Core_Rotational",INDIRECT($K$3), IF(D8="Core_Pillar", INDIRECT($K$3),IF(D8="Explosive_Cardio", INDIRECT($K$2), IF(D8="Explosive", INDIRECT($K$2),INDIRECT($K$4))))))</f>
        <v>4x4</v>
      </c>
      <c r="G8" s="566" t="str">
        <f>CONCATENATE(IF($E$5="Foundation",FDN_R,""),IF($E$5="Endurance",END_R,""),IF($E$5="Speed",SPD_R,""),IF($E$5="Hypertrophy",HYP_R,""),IF($E$5="Power",PWR_R,""),IF($E$5="Strength Capacity",STC_R,""),IF($E$5="Strength",STR_R,""),IF($E$5="Max Strength",MAX_R,""),IF($E$5="Total Fitness",TF_R,""),IF($E$5="Unload",UNL_R,""))</f>
        <v>2:30</v>
      </c>
      <c r="H8" s="185"/>
      <c r="I8" s="185"/>
      <c r="J8" s="185"/>
      <c r="K8" s="565"/>
    </row>
    <row r="9" spans="1:41" ht="15" customHeight="1" x14ac:dyDescent="0.25">
      <c r="A9" s="24" t="s">
        <v>515</v>
      </c>
      <c r="B9" s="22"/>
      <c r="C9" s="160">
        <v>8</v>
      </c>
      <c r="D9" s="167"/>
      <c r="E9" s="156"/>
      <c r="F9" s="158" t="str" cm="1">
        <f t="array" aca="1" ref="F9" ca="1">IF(D9="Core", INDIRECT($K$3), IF(D9="Core_Rotational",INDIRECT($K$3), IF(D9="Core_Pillar", INDIRECT($K$3),IF(D9="Explosive_Cardio", INDIRECT($K$2), IF(D9="Explosive", INDIRECT($K$2),INDIRECT($K$4))))))</f>
        <v>4x4</v>
      </c>
      <c r="G9" s="567"/>
      <c r="H9" s="158"/>
      <c r="I9" s="158"/>
      <c r="J9" s="158"/>
      <c r="K9" s="565"/>
    </row>
    <row r="10" spans="1:41" ht="15" customHeight="1" x14ac:dyDescent="0.25">
      <c r="A10" s="176" t="s">
        <v>514</v>
      </c>
      <c r="B10" s="176"/>
      <c r="C10" s="177"/>
      <c r="D10" s="178"/>
      <c r="E10" s="179"/>
      <c r="F10" s="157" t="str" cm="1">
        <f t="array" aca="1" ref="F10" ca="1">IF(D10="Core", INDIRECT($K$3), IF(D10="Core_Rotational",INDIRECT($K$3), IF(D10="Core_Pillar", INDIRECT($K$3),IF(D10="Explosive_Cardio", INDIRECT($K$2), IF(D10="Explosive", INDIRECT($K$2),INDIRECT($K$4))))))</f>
        <v>4x4</v>
      </c>
      <c r="G10" s="568" t="str">
        <f>CONCATENATE(IF($E$5="Foundation",FDN_R,""),IF($E$5="Endurance",END_R,""),IF($E$5="Speed",SPD_R,""),IF($E$5="Hypertrophy",HYP_R,""),IF($E$5="Power",PWR_R,""),IF($E$5="Strength Capacity",STC_R,""),IF($E$5="Strength",STR_R,""),IF($E$5="Max Strength",MAX_R,""),IF($E$5="Total Fitness",TF_R,""),IF($E$5="Unload",UNL_R,""))</f>
        <v>2:30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4x4</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4x4</v>
      </c>
      <c r="G12" s="566" t="str">
        <f>CONCATENATE(IF($E$5="Foundation",FDN_R,""),IF($E$5="Endurance",END_R,""),IF($E$5="Speed",SPD_R,""),IF($E$5="Hypertrophy",HYP_R,""),IF($E$5="Power",PWR_R,""),IF($E$5="Strength Capacity",STC_R,""),IF($E$5="Strength",STR_R,""),IF($E$5="Max Strength",MAX_R,""),IF($E$5="Total Fitness",TF_R,""),IF($E$5="Unload",UNL_R,""))</f>
        <v>2:30</v>
      </c>
      <c r="H12" s="185"/>
      <c r="I12" s="185"/>
      <c r="J12" s="185"/>
      <c r="K12" s="565"/>
    </row>
    <row r="13" spans="1:41" ht="15" customHeight="1" thickBot="1" x14ac:dyDescent="0.3">
      <c r="A13" s="24"/>
      <c r="B13" s="162"/>
      <c r="C13" s="161">
        <f>SUM(C7:C12)</f>
        <v>8</v>
      </c>
      <c r="D13" s="168"/>
      <c r="E13" s="206"/>
      <c r="F13" s="158" t="str" cm="1">
        <f t="array" aca="1" ref="F13" ca="1">IF(D13="Core", INDIRECT($K$3), IF(D13="Core_Rotational",INDIRECT($K$3), IF(D13="Core_Pillar", INDIRECT($K$3),IF(D13="Explosive_Cardio", INDIRECT($K$2), IF(D13="Explosive", INDIRECT($K$2),INDIRECT($K$4))))))</f>
        <v>4x4</v>
      </c>
      <c r="G13" s="570"/>
      <c r="H13" s="158"/>
      <c r="I13" s="158"/>
      <c r="J13" s="158"/>
    </row>
    <row r="14" spans="1:41" ht="15" customHeight="1" thickBot="1" x14ac:dyDescent="0.3">
      <c r="A14" s="199" t="s">
        <v>21</v>
      </c>
      <c r="B14" s="152"/>
      <c r="C14" s="183">
        <f>+C6+1</f>
        <v>44942</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589</v>
      </c>
    </row>
    <row r="16" spans="1:41" ht="15" customHeight="1" x14ac:dyDescent="0.25">
      <c r="A16" s="176" t="s">
        <v>537</v>
      </c>
      <c r="B16" s="176"/>
      <c r="C16" s="177"/>
      <c r="D16" s="166" t="s">
        <v>244</v>
      </c>
      <c r="E16" s="155" t="s">
        <v>395</v>
      </c>
      <c r="F16" s="157" t="s">
        <v>482</v>
      </c>
      <c r="G16" s="566" t="str">
        <f>CONCATENATE(IF($E$5="Foundation",FDN_R,""),IF($E$5="Endurance",END_R,""),IF($E$5="Speed",SPD_R,""),IF($E$5="Hypertrophy",HYP_R,""),IF($E$5="Power",PWR_R,""),IF($E$5="Strength Capacity",STC_R,""),IF($E$5="Strength",STR_R,""),IF($E$5="Max Strength",MAX_R,""),IF($E$5="Total Fitness",TF_R,""),IF($E$5="Unload",UNL_R,""))</f>
        <v>2:30</v>
      </c>
      <c r="H16" s="185">
        <v>225</v>
      </c>
      <c r="I16" s="185">
        <v>225</v>
      </c>
      <c r="J16" s="185">
        <v>225</v>
      </c>
      <c r="K16" s="565"/>
    </row>
    <row r="17" spans="1:13" ht="15" customHeight="1" x14ac:dyDescent="0.25">
      <c r="A17" s="24" t="s">
        <v>585</v>
      </c>
      <c r="B17" s="22"/>
      <c r="C17" s="160">
        <v>8</v>
      </c>
      <c r="D17" s="167"/>
      <c r="E17" s="156"/>
      <c r="F17" s="158"/>
      <c r="G17" s="571"/>
      <c r="H17" s="158"/>
      <c r="I17" s="158"/>
      <c r="J17" s="158"/>
      <c r="K17" s="565"/>
    </row>
    <row r="18" spans="1:13" ht="15" customHeight="1" x14ac:dyDescent="0.25">
      <c r="A18" s="176" t="s">
        <v>514</v>
      </c>
      <c r="B18" s="176"/>
      <c r="C18" s="177"/>
      <c r="D18" s="178" t="s">
        <v>145</v>
      </c>
      <c r="E18" s="179" t="s">
        <v>415</v>
      </c>
      <c r="F18" s="157" t="s">
        <v>484</v>
      </c>
      <c r="G18" s="568" t="str">
        <f>CONCATENATE(IF($E$5="Foundation",FDN_R,""),IF($E$5="Endurance",END_R,""),IF($E$5="Speed",SPD_R,""),IF($E$5="Hypertrophy",HYP_R,""),IF($E$5="Power",PWR_R,""),IF($E$5="Strength Capacity",STC_R,""),IF($E$5="Strength",STR_R,""),IF($E$5="Max Strength",MAX_R,""),IF($E$5="Total Fitness",TF_R,""),IF($E$5="Unload",UNL_R,""))</f>
        <v>2:30</v>
      </c>
      <c r="H18" s="186">
        <v>35</v>
      </c>
      <c r="I18" s="186">
        <v>40</v>
      </c>
      <c r="J18" s="186">
        <v>40</v>
      </c>
      <c r="K18" s="565"/>
    </row>
    <row r="19" spans="1:13" ht="15" customHeight="1" x14ac:dyDescent="0.25">
      <c r="A19" s="24"/>
      <c r="B19" s="22"/>
      <c r="C19" s="160"/>
      <c r="D19" s="180" t="s">
        <v>148</v>
      </c>
      <c r="E19" s="181" t="s">
        <v>439</v>
      </c>
      <c r="F19" s="158" t="s">
        <v>482</v>
      </c>
      <c r="G19" s="569"/>
      <c r="H19" s="182">
        <v>150</v>
      </c>
      <c r="I19" s="182">
        <v>160</v>
      </c>
      <c r="J19" s="182">
        <v>170</v>
      </c>
      <c r="K19" s="565"/>
    </row>
    <row r="20" spans="1:13" ht="15" customHeight="1" x14ac:dyDescent="0.25">
      <c r="A20" s="176"/>
      <c r="B20" s="176"/>
      <c r="C20" s="177"/>
      <c r="D20" s="166" t="s">
        <v>245</v>
      </c>
      <c r="E20" s="155" t="s">
        <v>410</v>
      </c>
      <c r="F20" s="157" t="s">
        <v>484</v>
      </c>
      <c r="G20" s="566" t="str">
        <f>CONCATENATE(IF($E$5="Foundation",FDN_R,""),IF($E$5="Endurance",END_R,""),IF($E$5="Speed",SPD_R,""),IF($E$5="Hypertrophy",HYP_R,""),IF($E$5="Power",PWR_R,""),IF($E$5="Strength Capacity",STC_R,""),IF($E$5="Strength",STR_R,""),IF($E$5="Max Strength",MAX_R,""),IF($E$5="Total Fitness",TF_R,""),IF($E$5="Unload",UNL_R,""))</f>
        <v>2:30</v>
      </c>
      <c r="H20" s="185">
        <v>40</v>
      </c>
      <c r="I20" s="185">
        <v>40</v>
      </c>
      <c r="J20" s="185">
        <v>45</v>
      </c>
      <c r="K20" s="565"/>
    </row>
    <row r="21" spans="1:13" ht="15" customHeight="1" thickBot="1" x14ac:dyDescent="0.3">
      <c r="A21" s="24"/>
      <c r="B21" s="25"/>
      <c r="C21" s="165">
        <f>SUM(C15:C20)</f>
        <v>8</v>
      </c>
      <c r="D21" s="168" t="s">
        <v>244</v>
      </c>
      <c r="E21" s="156" t="s">
        <v>401</v>
      </c>
      <c r="F21" s="158" t="s">
        <v>484</v>
      </c>
      <c r="G21" s="570"/>
      <c r="H21" s="158">
        <v>50</v>
      </c>
      <c r="I21" s="158">
        <v>50</v>
      </c>
      <c r="J21" s="158">
        <v>50</v>
      </c>
    </row>
    <row r="22" spans="1:13" ht="15" customHeight="1" thickBot="1" x14ac:dyDescent="0.3">
      <c r="A22" s="199" t="s">
        <v>22</v>
      </c>
      <c r="B22" s="152"/>
      <c r="C22" s="183">
        <f>+C14+1</f>
        <v>44943</v>
      </c>
      <c r="D22" s="202" t="s">
        <v>493</v>
      </c>
      <c r="E22" s="203" t="s">
        <v>393</v>
      </c>
      <c r="F22" s="202" t="s">
        <v>492</v>
      </c>
      <c r="G22" s="202" t="s">
        <v>495</v>
      </c>
      <c r="H22" s="561" t="s">
        <v>504</v>
      </c>
      <c r="I22" s="561"/>
      <c r="J22" s="562"/>
      <c r="K22" s="225" t="s">
        <v>510</v>
      </c>
      <c r="L22" s="184"/>
      <c r="M22" s="184"/>
    </row>
    <row r="23" spans="1:13" ht="15" customHeight="1" thickTop="1" x14ac:dyDescent="0.25">
      <c r="A23" s="198" t="s">
        <v>502</v>
      </c>
      <c r="B23" s="153"/>
      <c r="C23" s="164" t="str">
        <f>"("&amp;LEFT(K22,1)&amp;")"</f>
        <v>(P)</v>
      </c>
      <c r="D23" s="209" t="s">
        <v>503</v>
      </c>
      <c r="E23" s="204"/>
      <c r="F23" s="205"/>
      <c r="G23" s="205"/>
      <c r="H23" s="563"/>
      <c r="I23" s="563"/>
      <c r="J23" s="564"/>
      <c r="K23" s="565" t="s">
        <v>591</v>
      </c>
    </row>
    <row r="24" spans="1:13" ht="15" customHeight="1" x14ac:dyDescent="0.25">
      <c r="A24" s="176" t="s">
        <v>580</v>
      </c>
      <c r="B24" s="176"/>
      <c r="C24" s="177">
        <v>2.1</v>
      </c>
      <c r="D24" s="166"/>
      <c r="E24" s="155"/>
      <c r="F24" s="157" t="str" cm="1">
        <f t="array" aca="1" ref="F24" ca="1">IF(D24="Core", INDIRECT($K$3), IF(D24="Core_Rotational",INDIRECT($K$3), IF(D24="Core_Pillar", INDIRECT($K$3),IF(D24="Explosive_Cardio", INDIRECT($K$2), IF(D24="Explosive", INDIRECT($K$2),INDIRECT($K$4))))))</f>
        <v>4x4</v>
      </c>
      <c r="G24" s="566" t="str">
        <f>CONCATENATE(IF($E$5="Foundation",FDN_R,""),IF($E$5="Endurance",END_R,""),IF($E$5="Speed",SPD_R,""),IF($E$5="Hypertrophy",HYP_R,""),IF($E$5="Power",PWR_R,""),IF($E$5="Strength Capacity",STC_R,""),IF($E$5="Strength",STR_R,""),IF($E$5="Max Strength",MAX_R,""),IF($E$5="Total Fitness",TF_R,""),IF($E$5="Unload",UNL_R,""))</f>
        <v>2:30</v>
      </c>
      <c r="H24" s="185"/>
      <c r="I24" s="185"/>
      <c r="J24" s="185"/>
      <c r="K24" s="565"/>
    </row>
    <row r="25" spans="1:13" ht="15" customHeight="1" x14ac:dyDescent="0.25">
      <c r="A25" s="24" t="s">
        <v>581</v>
      </c>
      <c r="B25" s="22"/>
      <c r="C25" s="160">
        <v>2.5</v>
      </c>
      <c r="D25" s="167"/>
      <c r="E25" s="156"/>
      <c r="F25" s="158" t="str" cm="1">
        <f t="array" aca="1" ref="F25" ca="1">IF(D25="Core", INDIRECT($K$3), IF(D25="Core_Rotational",INDIRECT($K$3), IF(D25="Core_Pillar", INDIRECT($K$3),IF(D25="Explosive_Cardio", INDIRECT($K$2), IF(D25="Explosive", INDIRECT($K$2),INDIRECT($K$4))))))</f>
        <v>4x4</v>
      </c>
      <c r="G25" s="571"/>
      <c r="H25" s="158"/>
      <c r="I25" s="158"/>
      <c r="J25" s="158"/>
      <c r="K25" s="565"/>
    </row>
    <row r="26" spans="1:13" ht="15" customHeight="1" x14ac:dyDescent="0.25">
      <c r="A26" s="176" t="s">
        <v>583</v>
      </c>
      <c r="B26" s="176"/>
      <c r="C26" s="177"/>
      <c r="D26" s="178"/>
      <c r="E26" s="179"/>
      <c r="F26" s="157" t="str" cm="1">
        <f t="array" aca="1" ref="F26" ca="1">IF(D26="Core", INDIRECT($K$3), IF(D26="Core_Rotational",INDIRECT($K$3), IF(D26="Core_Pillar", INDIRECT($K$3),IF(D26="Explosive_Cardio", INDIRECT($K$2), IF(D26="Explosive", INDIRECT($K$2),INDIRECT($K$4))))))</f>
        <v>4x4</v>
      </c>
      <c r="G26" s="568" t="str">
        <f>CONCATENATE(IF($E$5="Foundation",FDN_R,""),IF($E$5="Endurance",END_R,""),IF($E$5="Speed",SPD_R,""),IF($E$5="Hypertrophy",HYP_R,""),IF($E$5="Power",PWR_R,""),IF($E$5="Strength Capacity",STC_R,""),IF($E$5="Strength",STR_R,""),IF($E$5="Max Strength",MAX_R,""),IF($E$5="Total Fitness",TF_R,""),IF($E$5="Unload",UNL_R,""))</f>
        <v>2:30</v>
      </c>
      <c r="H26" s="186"/>
      <c r="I26" s="186"/>
      <c r="J26" s="186"/>
      <c r="K26" s="565"/>
    </row>
    <row r="27" spans="1:13" ht="15" customHeight="1" x14ac:dyDescent="0.25">
      <c r="A27" s="24" t="s">
        <v>584</v>
      </c>
      <c r="B27" s="22"/>
      <c r="C27" s="160"/>
      <c r="D27" s="180"/>
      <c r="E27" s="181"/>
      <c r="F27" s="158" t="str" cm="1">
        <f t="array" aca="1" ref="F27" ca="1">IF(D27="Core", INDIRECT($K$3), IF(D27="Core_Rotational",INDIRECT($K$3), IF(D27="Core_Pillar", INDIRECT($K$3),IF(D27="Explosive_Cardio", INDIRECT($K$2), IF(D27="Explosive", INDIRECT($K$2),INDIRECT($K$4))))))</f>
        <v>4x4</v>
      </c>
      <c r="G27" s="569"/>
      <c r="H27" s="182"/>
      <c r="I27" s="182"/>
      <c r="J27" s="182"/>
      <c r="K27" s="565"/>
    </row>
    <row r="28" spans="1:13" ht="15" customHeight="1" x14ac:dyDescent="0.25">
      <c r="A28" s="176" t="s">
        <v>582</v>
      </c>
      <c r="B28" s="176"/>
      <c r="C28" s="177">
        <v>1.6</v>
      </c>
      <c r="D28" s="166"/>
      <c r="E28" s="155"/>
      <c r="F28" s="157" t="str" cm="1">
        <f t="array" aca="1" ref="F28" ca="1">IF(D28="Core", INDIRECT($K$3), IF(D28="Core_Rotational",INDIRECT($K$3), IF(D28="Core_Pillar", INDIRECT($K$3),IF(D28="Explosive_Cardio", INDIRECT($K$2), IF(D28="Explosive", INDIRECT($K$2),INDIRECT($K$4))))))</f>
        <v>4x4</v>
      </c>
      <c r="G28" s="566" t="str">
        <f>CONCATENATE(IF($E$5="Foundation",FDN_R,""),IF($E$5="Endurance",END_R,""),IF($E$5="Speed",SPD_R,""),IF($E$5="Hypertrophy",HYP_R,""),IF($E$5="Power",PWR_R,""),IF($E$5="Strength Capacity",STC_R,""),IF($E$5="Strength",STR_R,""),IF($E$5="Max Strength",MAX_R,""),IF($E$5="Total Fitness",TF_R,""),IF($E$5="Unload",UNL_R,""))</f>
        <v>2:30</v>
      </c>
      <c r="H28" s="185"/>
      <c r="I28" s="185"/>
      <c r="J28" s="185"/>
      <c r="K28" s="565"/>
    </row>
    <row r="29" spans="1:13" ht="15" customHeight="1" thickBot="1" x14ac:dyDescent="0.3">
      <c r="A29" s="24"/>
      <c r="B29" s="25"/>
      <c r="C29" s="165">
        <f>SUM(C23:C28)</f>
        <v>6.1999999999999993</v>
      </c>
      <c r="D29" s="168"/>
      <c r="E29" s="156"/>
      <c r="F29" s="158" t="str" cm="1">
        <f t="array" aca="1" ref="F29" ca="1">IF(D29="Core", INDIRECT($K$3), IF(D29="Core_Rotational",INDIRECT($K$3), IF(D29="Core_Pillar", INDIRECT($K$3),IF(D29="Explosive_Cardio", INDIRECT($K$2), IF(D29="Explosive", INDIRECT($K$2),INDIRECT($K$4))))))</f>
        <v>4x4</v>
      </c>
      <c r="G29" s="570"/>
      <c r="H29" s="158"/>
      <c r="I29" s="158"/>
      <c r="J29" s="158"/>
    </row>
    <row r="30" spans="1:13" ht="15" customHeight="1" thickBot="1" x14ac:dyDescent="0.3">
      <c r="A30" s="199" t="s">
        <v>23</v>
      </c>
      <c r="B30" s="152"/>
      <c r="C30" s="183">
        <f>+C22+1</f>
        <v>44944</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588</v>
      </c>
    </row>
    <row r="32" spans="1:13" ht="15" customHeight="1" x14ac:dyDescent="0.25">
      <c r="A32" s="176" t="s">
        <v>537</v>
      </c>
      <c r="B32" s="176"/>
      <c r="C32" s="177"/>
      <c r="D32" s="166" t="s">
        <v>249</v>
      </c>
      <c r="E32" s="155" t="s">
        <v>147</v>
      </c>
      <c r="F32" s="157" t="s">
        <v>481</v>
      </c>
      <c r="G32" s="566" t="str">
        <f>CONCATENATE(IF($E$5="Foundation",FDN_R,""),IF($E$5="Endurance",END_R,""),IF($E$5="Speed",SPD_R,""),IF($E$5="Hypertrophy",HYP_R,""),IF($E$5="Power",PWR_R,""),IF($E$5="Strength Capacity",STC_R,""),IF($E$5="Strength",STR_R,""),IF($E$5="Max Strength",MAX_R,""),IF($E$5="Total Fitness",TF_R,""),IF($E$5="Unload",UNL_R,""))</f>
        <v>2:30</v>
      </c>
      <c r="H32" s="185">
        <v>135</v>
      </c>
      <c r="I32" s="185">
        <v>135</v>
      </c>
      <c r="J32" s="185">
        <v>155</v>
      </c>
      <c r="K32" s="565"/>
    </row>
    <row r="33" spans="1:13" ht="15" customHeight="1" x14ac:dyDescent="0.25">
      <c r="A33" s="24" t="s">
        <v>586</v>
      </c>
      <c r="B33" s="22"/>
      <c r="C33" s="160">
        <v>6</v>
      </c>
      <c r="D33" s="167"/>
      <c r="E33" s="156"/>
      <c r="F33" s="158"/>
      <c r="G33" s="571"/>
      <c r="H33" s="158"/>
      <c r="I33" s="158"/>
      <c r="J33" s="158"/>
      <c r="K33" s="565"/>
    </row>
    <row r="34" spans="1:13" ht="15" customHeight="1" x14ac:dyDescent="0.25">
      <c r="A34" s="176" t="s">
        <v>587</v>
      </c>
      <c r="B34" s="176"/>
      <c r="C34" s="177"/>
      <c r="D34" s="178" t="s">
        <v>148</v>
      </c>
      <c r="E34" s="179" t="s">
        <v>438</v>
      </c>
      <c r="F34" s="157" t="s">
        <v>484</v>
      </c>
      <c r="G34" s="568" t="str">
        <f>CONCATENATE(IF($E$5="Foundation",FDN_R,""),IF($E$5="Endurance",END_R,""),IF($E$5="Speed",SPD_R,""),IF($E$5="Hypertrophy",HYP_R,""),IF($E$5="Power",PWR_R,""),IF($E$5="Strength Capacity",STC_R,""),IF($E$5="Strength",STR_R,""),IF($E$5="Max Strength",MAX_R,""),IF($E$5="Total Fitness",TF_R,""),IF($E$5="Unload",UNL_R,""))</f>
        <v>2:30</v>
      </c>
      <c r="H34" s="186">
        <v>35</v>
      </c>
      <c r="I34" s="186">
        <v>45</v>
      </c>
      <c r="J34" s="186">
        <v>45</v>
      </c>
      <c r="K34" s="565"/>
    </row>
    <row r="35" spans="1:13" ht="15" customHeight="1" x14ac:dyDescent="0.25">
      <c r="A35" s="24" t="s">
        <v>514</v>
      </c>
      <c r="B35" s="22"/>
      <c r="C35" s="160"/>
      <c r="D35" s="180"/>
      <c r="E35" s="181"/>
      <c r="F35" s="158" t="str" cm="1">
        <f t="array" aca="1" ref="F35" ca="1">IF(D35="Core", INDIRECT($K$3), IF(D35="Core_Rotational",INDIRECT($K$3), IF(D35="Core_Pillar", INDIRECT($K$3),IF(D35="Explosive_Cardio", INDIRECT($K$2), IF(D35="Explosive", INDIRECT($K$2),INDIRECT($K$4))))))</f>
        <v>4x4</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4x4</v>
      </c>
      <c r="G36" s="566" t="str">
        <f>CONCATENATE(IF($E$5="Foundation",FDN_R,""),IF($E$5="Endurance",END_R,""),IF($E$5="Speed",SPD_R,""),IF($E$5="Hypertrophy",HYP_R,""),IF($E$5="Power",PWR_R,""),IF($E$5="Strength Capacity",STC_R,""),IF($E$5="Strength",STR_R,""),IF($E$5="Max Strength",MAX_R,""),IF($E$5="Total Fitness",TF_R,""),IF($E$5="Unload",UNL_R,""))</f>
        <v>2:30</v>
      </c>
      <c r="H36" s="185"/>
      <c r="I36" s="185"/>
      <c r="J36" s="185"/>
      <c r="K36" s="565"/>
    </row>
    <row r="37" spans="1:13" ht="15" customHeight="1" thickBot="1" x14ac:dyDescent="0.3">
      <c r="A37" s="24"/>
      <c r="B37" s="25"/>
      <c r="C37" s="165">
        <f>SUM(C31:C36)</f>
        <v>6</v>
      </c>
      <c r="D37" s="168"/>
      <c r="E37" s="156"/>
      <c r="F37" s="158" t="str" cm="1">
        <f t="array" aca="1" ref="F37" ca="1">IF(D37="Core", INDIRECT($K$3), IF(D37="Core_Rotational",INDIRECT($K$3), IF(D37="Core_Pillar", INDIRECT($K$3),IF(D37="Explosive_Cardio", INDIRECT($K$2), IF(D37="Explosive", INDIRECT($K$2),INDIRECT($K$4))))))</f>
        <v>4x4</v>
      </c>
      <c r="G37" s="570"/>
      <c r="H37" s="158"/>
      <c r="I37" s="158"/>
      <c r="J37" s="158"/>
    </row>
    <row r="38" spans="1:13" ht="15" customHeight="1" thickBot="1" x14ac:dyDescent="0.3">
      <c r="A38" s="199" t="s">
        <v>24</v>
      </c>
      <c r="B38" s="152"/>
      <c r="C38" s="183">
        <f>+C30+1</f>
        <v>44945</v>
      </c>
      <c r="D38" s="202" t="s">
        <v>493</v>
      </c>
      <c r="E38" s="203" t="s">
        <v>393</v>
      </c>
      <c r="F38" s="202" t="s">
        <v>492</v>
      </c>
      <c r="G38" s="202" t="s">
        <v>495</v>
      </c>
      <c r="H38" s="561" t="s">
        <v>504</v>
      </c>
      <c r="I38" s="561"/>
      <c r="J38" s="562"/>
      <c r="K38" s="225" t="s">
        <v>597</v>
      </c>
      <c r="L38" s="184"/>
      <c r="M38" s="184"/>
    </row>
    <row r="39" spans="1:13" ht="15" customHeight="1" thickTop="1" x14ac:dyDescent="0.25">
      <c r="A39" s="198" t="s">
        <v>502</v>
      </c>
      <c r="B39" s="153"/>
      <c r="C39" s="164" t="str">
        <f>"("&amp;LEFT(K38,1)&amp;")"</f>
        <v>(F)</v>
      </c>
      <c r="D39" s="209" t="s">
        <v>503</v>
      </c>
      <c r="E39" s="204"/>
      <c r="F39" s="205"/>
      <c r="G39" s="205"/>
      <c r="H39" s="563"/>
      <c r="I39" s="563"/>
      <c r="J39" s="564"/>
      <c r="K39" s="565" t="s">
        <v>603</v>
      </c>
    </row>
    <row r="40" spans="1:13" ht="15" customHeight="1" x14ac:dyDescent="0.25">
      <c r="A40" s="176" t="s">
        <v>599</v>
      </c>
      <c r="B40" s="176"/>
      <c r="C40" s="177">
        <v>2.1</v>
      </c>
      <c r="D40" s="166"/>
      <c r="E40" s="155"/>
      <c r="F40" s="157" t="str" cm="1">
        <f t="array" aca="1" ref="F40" ca="1">IF(D40="Core", INDIRECT($K$3), IF(D40="Core_Rotational",INDIRECT($K$3), IF(D40="Core_Pillar", INDIRECT($K$3),IF(D40="Explosive_Cardio", INDIRECT($K$2), IF(D40="Explosive", INDIRECT($K$2),INDIRECT($K$4))))))</f>
        <v>4x4</v>
      </c>
      <c r="G40" s="566" t="str">
        <f>CONCATENATE(IF($E$5="Foundation",FDN_R,""),IF($E$5="Endurance",END_R,""),IF($E$5="Speed",SPD_R,""),IF($E$5="Hypertrophy",HYP_R,""),IF($E$5="Power",PWR_R,""),IF($E$5="Strength Capacity",STC_R,""),IF($E$5="Strength",STR_R,""),IF($E$5="Max Strength",MAX_R,""),IF($E$5="Total Fitness",TF_R,""),IF($E$5="Unload",UNL_R,""))</f>
        <v>2:30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4x4</v>
      </c>
      <c r="G41" s="571"/>
      <c r="H41" s="158"/>
      <c r="I41" s="158"/>
      <c r="J41" s="158"/>
      <c r="K41" s="565"/>
    </row>
    <row r="42" spans="1:13" ht="15" customHeight="1" x14ac:dyDescent="0.25">
      <c r="A42" s="176" t="s">
        <v>592</v>
      </c>
      <c r="B42" s="176"/>
      <c r="C42" s="177">
        <v>2</v>
      </c>
      <c r="D42" s="178"/>
      <c r="E42" s="179"/>
      <c r="F42" s="157" t="str" cm="1">
        <f t="array" aca="1" ref="F42" ca="1">IF(D42="Core", INDIRECT($K$3), IF(D42="Core_Rotational",INDIRECT($K$3), IF(D42="Core_Pillar", INDIRECT($K$3),IF(D42="Explosive_Cardio", INDIRECT($K$2), IF(D42="Explosive", INDIRECT($K$2),INDIRECT($K$4))))))</f>
        <v>4x4</v>
      </c>
      <c r="G42" s="568" t="str">
        <f>CONCATENATE(IF($E$5="Foundation",FDN_R,""),IF($E$5="Endurance",END_R,""),IF($E$5="Speed",SPD_R,""),IF($E$5="Hypertrophy",HYP_R,""),IF($E$5="Power",PWR_R,""),IF($E$5="Strength Capacity",STC_R,""),IF($E$5="Strength",STR_R,""),IF($E$5="Max Strength",MAX_R,""),IF($E$5="Total Fitness",TF_R,""),IF($E$5="Unload",UNL_R,""))</f>
        <v>2:30</v>
      </c>
      <c r="H42" s="186"/>
      <c r="I42" s="186"/>
      <c r="J42" s="186"/>
      <c r="K42" s="565"/>
    </row>
    <row r="43" spans="1:13" ht="15" customHeight="1" x14ac:dyDescent="0.25">
      <c r="A43" s="24" t="s">
        <v>598</v>
      </c>
      <c r="B43" s="22"/>
      <c r="C43" s="160">
        <v>2</v>
      </c>
      <c r="D43" s="180"/>
      <c r="E43" s="181"/>
      <c r="F43" s="158" t="str" cm="1">
        <f t="array" aca="1" ref="F43" ca="1">IF(D43="Core", INDIRECT($K$3), IF(D43="Core_Rotational",INDIRECT($K$3), IF(D43="Core_Pillar", INDIRECT($K$3),IF(D43="Explosive_Cardio", INDIRECT($K$2), IF(D43="Explosive", INDIRECT($K$2),INDIRECT($K$4))))))</f>
        <v>4x4</v>
      </c>
      <c r="G43" s="569"/>
      <c r="H43" s="182"/>
      <c r="I43" s="182"/>
      <c r="J43" s="182"/>
      <c r="K43" s="565"/>
    </row>
    <row r="44" spans="1:13" ht="15" customHeight="1" x14ac:dyDescent="0.25">
      <c r="A44" s="176" t="s">
        <v>582</v>
      </c>
      <c r="B44" s="176"/>
      <c r="C44" s="177">
        <v>2.4</v>
      </c>
      <c r="D44" s="166"/>
      <c r="E44" s="155"/>
      <c r="F44" s="157" t="str" cm="1">
        <f t="array" aca="1" ref="F44" ca="1">IF(D44="Core", INDIRECT($K$3), IF(D44="Core_Rotational",INDIRECT($K$3), IF(D44="Core_Pillar", INDIRECT($K$3),IF(D44="Explosive_Cardio", INDIRECT($K$2), IF(D44="Explosive", INDIRECT($K$2),INDIRECT($K$4))))))</f>
        <v>4x4</v>
      </c>
      <c r="G44" s="566" t="str">
        <f>CONCATENATE(IF($E$5="Foundation",FDN_R,""),IF($E$5="Endurance",END_R,""),IF($E$5="Speed",SPD_R,""),IF($E$5="Hypertrophy",HYP_R,""),IF($E$5="Power",PWR_R,""),IF($E$5="Strength Capacity",STC_R,""),IF($E$5="Strength",STR_R,""),IF($E$5="Max Strength",MAX_R,""),IF($E$5="Total Fitness",TF_R,""),IF($E$5="Unload",UNL_R,""))</f>
        <v>2:30</v>
      </c>
      <c r="H44" s="185"/>
      <c r="I44" s="185"/>
      <c r="J44" s="185"/>
      <c r="K44" s="565"/>
    </row>
    <row r="45" spans="1:13" ht="15" customHeight="1" thickBot="1" x14ac:dyDescent="0.3">
      <c r="A45" s="24"/>
      <c r="B45" s="25"/>
      <c r="C45" s="165">
        <f>SUM(C39:C44)</f>
        <v>8.5</v>
      </c>
      <c r="D45" s="168"/>
      <c r="E45" s="156"/>
      <c r="F45" s="158" t="str" cm="1">
        <f t="array" aca="1" ref="F45" ca="1">IF(D45="Core", INDIRECT($K$3), IF(D45="Core_Rotational",INDIRECT($K$3), IF(D45="Core_Pillar", INDIRECT($K$3),IF(D45="Explosive_Cardio", INDIRECT($K$2), IF(D45="Explosive", INDIRECT($K$2),INDIRECT($K$4))))))</f>
        <v>4x4</v>
      </c>
      <c r="G45" s="570"/>
      <c r="H45" s="158"/>
      <c r="I45" s="158"/>
      <c r="J45" s="158"/>
    </row>
    <row r="46" spans="1:13" ht="15" customHeight="1" thickBot="1" x14ac:dyDescent="0.3">
      <c r="A46" s="199" t="s">
        <v>25</v>
      </c>
      <c r="B46" s="152"/>
      <c r="C46" s="183">
        <f>+C38+1</f>
        <v>44946</v>
      </c>
      <c r="D46" s="202" t="s">
        <v>493</v>
      </c>
      <c r="E46" s="203" t="s">
        <v>393</v>
      </c>
      <c r="F46" s="202" t="s">
        <v>492</v>
      </c>
      <c r="G46" s="202" t="s">
        <v>495</v>
      </c>
      <c r="H46" s="561" t="s">
        <v>504</v>
      </c>
      <c r="I46" s="561"/>
      <c r="J46" s="562"/>
      <c r="K46" s="184" t="s">
        <v>601</v>
      </c>
      <c r="L46" s="184"/>
      <c r="M46" s="184"/>
    </row>
    <row r="47" spans="1:13" ht="15" customHeight="1" thickTop="1" x14ac:dyDescent="0.25">
      <c r="A47" s="198" t="s">
        <v>502</v>
      </c>
      <c r="B47" s="153"/>
      <c r="C47" s="164" t="str">
        <f>"("&amp;LEFT(K46,1)&amp;")"</f>
        <v>(P)</v>
      </c>
      <c r="D47" s="209" t="s">
        <v>503</v>
      </c>
      <c r="E47" s="204"/>
      <c r="F47" s="205"/>
      <c r="G47" s="205"/>
      <c r="H47" s="563"/>
      <c r="I47" s="563"/>
      <c r="J47" s="564"/>
      <c r="K47" s="565" t="s">
        <v>611</v>
      </c>
    </row>
    <row r="48" spans="1:13" ht="15" customHeight="1" x14ac:dyDescent="0.25">
      <c r="A48" s="176" t="s">
        <v>537</v>
      </c>
      <c r="B48" s="176"/>
      <c r="C48" s="177"/>
      <c r="D48" s="166"/>
      <c r="E48" s="155"/>
      <c r="F48" s="157" t="str" cm="1">
        <f t="array" aca="1" ref="F48" ca="1">IF(D48="Core", INDIRECT($K$3), IF(D48="Core_Rotational",INDIRECT($K$3), IF(D48="Core_Pillar", INDIRECT($K$3),IF(D48="Explosive_Cardio", INDIRECT($K$2), IF(D48="Explosive", INDIRECT($K$2),INDIRECT($K$4))))))</f>
        <v>4x4</v>
      </c>
      <c r="G48" s="566" t="str">
        <f>CONCATENATE(IF($E$5="Foundation",FDN_R,""),IF($E$5="Endurance",END_R,""),IF($E$5="Speed",SPD_R,""),IF($E$5="Hypertrophy",HYP_R,""),IF($E$5="Power",PWR_R,""),IF($E$5="Strength Capacity",STC_R,""),IF($E$5="Strength",STR_R,""),IF($E$5="Max Strength",MAX_R,""),IF($E$5="Total Fitness",TF_R,""),IF($E$5="Unload",UNL_R,""))</f>
        <v>2:30</v>
      </c>
      <c r="H48" s="185"/>
      <c r="I48" s="185"/>
      <c r="J48" s="185"/>
      <c r="K48" s="565"/>
    </row>
    <row r="49" spans="1:13" ht="15" customHeight="1" x14ac:dyDescent="0.25">
      <c r="A49" s="24" t="s">
        <v>604</v>
      </c>
      <c r="B49" s="22"/>
      <c r="C49" s="160">
        <v>6.8</v>
      </c>
      <c r="D49" s="167"/>
      <c r="E49" s="156"/>
      <c r="F49" s="158" t="str" cm="1">
        <f t="array" aca="1" ref="F49" ca="1">IF(D49="Core", INDIRECT($K$3), IF(D49="Core_Rotational",INDIRECT($K$3), IF(D49="Core_Pillar", INDIRECT($K$3),IF(D49="Explosive_Cardio", INDIRECT($K$2), IF(D49="Explosive", INDIRECT($K$2),INDIRECT($K$4))))))</f>
        <v>4x4</v>
      </c>
      <c r="G49" s="571"/>
      <c r="H49" s="158"/>
      <c r="I49" s="158"/>
      <c r="J49" s="158"/>
      <c r="K49" s="565"/>
    </row>
    <row r="50" spans="1:13" ht="15" customHeight="1" x14ac:dyDescent="0.25">
      <c r="A50" s="176" t="s">
        <v>605</v>
      </c>
      <c r="B50" s="176"/>
      <c r="C50" s="177">
        <v>0.3</v>
      </c>
      <c r="D50" s="178"/>
      <c r="E50" s="179"/>
      <c r="F50" s="157" t="str" cm="1">
        <f t="array" aca="1" ref="F50" ca="1">IF(D50="Core", INDIRECT($K$3), IF(D50="Core_Rotational",INDIRECT($K$3), IF(D50="Core_Pillar", INDIRECT($K$3),IF(D50="Explosive_Cardio", INDIRECT($K$2), IF(D50="Explosive", INDIRECT($K$2),INDIRECT($K$4))))))</f>
        <v>4x4</v>
      </c>
      <c r="G50" s="568" t="str">
        <f>CONCATENATE(IF($E$5="Foundation",FDN_R,""),IF($E$5="Endurance",END_R,""),IF($E$5="Speed",SPD_R,""),IF($E$5="Hypertrophy",HYP_R,""),IF($E$5="Power",PWR_R,""),IF($E$5="Strength Capacity",STC_R,""),IF($E$5="Strength",STR_R,""),IF($E$5="Max Strength",MAX_R,""),IF($E$5="Total Fitness",TF_R,""),IF($E$5="Unload",UNL_R,""))</f>
        <v>2:30</v>
      </c>
      <c r="H50" s="186"/>
      <c r="I50" s="186"/>
      <c r="J50" s="186"/>
      <c r="K50" s="565"/>
    </row>
    <row r="51" spans="1:13" ht="15" customHeight="1" x14ac:dyDescent="0.25">
      <c r="A51" s="24" t="s">
        <v>514</v>
      </c>
      <c r="B51" s="22"/>
      <c r="C51" s="160"/>
      <c r="D51" s="180"/>
      <c r="E51" s="181"/>
      <c r="F51" s="158" t="str" cm="1">
        <f t="array" aca="1" ref="F51" ca="1">IF(D51="Core", INDIRECT($K$3), IF(D51="Core_Rotational",INDIRECT($K$3), IF(D51="Core_Pillar", INDIRECT($K$3),IF(D51="Explosive_Cardio", INDIRECT($K$2), IF(D51="Explosive", INDIRECT($K$2),INDIRECT($K$4))))))</f>
        <v>4x4</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4x4</v>
      </c>
      <c r="G52" s="566" t="str">
        <f>CONCATENATE(IF($E$5="Foundation",FDN_R,""),IF($E$5="Endurance",END_R,""),IF($E$5="Speed",SPD_R,""),IF($E$5="Hypertrophy",HYP_R,""),IF($E$5="Power",PWR_R,""),IF($E$5="Strength Capacity",STC_R,""),IF($E$5="Strength",STR_R,""),IF($E$5="Max Strength",MAX_R,""),IF($E$5="Total Fitness",TF_R,""),IF($E$5="Unload",UNL_R,""))</f>
        <v>2:30</v>
      </c>
      <c r="H52" s="185"/>
      <c r="I52" s="185"/>
      <c r="J52" s="185"/>
      <c r="K52" s="565"/>
    </row>
    <row r="53" spans="1:13" ht="15" customHeight="1" thickBot="1" x14ac:dyDescent="0.3">
      <c r="A53" s="24"/>
      <c r="B53" s="25"/>
      <c r="C53" s="165">
        <f>SUM(C47:C52)</f>
        <v>7.1</v>
      </c>
      <c r="D53" s="168"/>
      <c r="E53" s="156"/>
      <c r="F53" s="158" t="str" cm="1">
        <f t="array" aca="1" ref="F53" ca="1">IF(D53="Core", INDIRECT($K$3), IF(D53="Core_Rotational",INDIRECT($K$3), IF(D53="Core_Pillar", INDIRECT($K$3),IF(D53="Explosive_Cardio", INDIRECT($K$2), IF(D53="Explosive", INDIRECT($K$2),INDIRECT($K$4))))))</f>
        <v>4x4</v>
      </c>
      <c r="G53" s="570"/>
      <c r="H53" s="158"/>
      <c r="I53" s="158"/>
      <c r="J53" s="158"/>
    </row>
    <row r="54" spans="1:13" ht="15" customHeight="1" thickBot="1" x14ac:dyDescent="0.3">
      <c r="A54" s="201" t="s">
        <v>26</v>
      </c>
      <c r="B54" s="152"/>
      <c r="C54" s="200">
        <f>+C46+1</f>
        <v>44947</v>
      </c>
      <c r="D54" s="202" t="s">
        <v>493</v>
      </c>
      <c r="E54" s="203" t="s">
        <v>393</v>
      </c>
      <c r="F54" s="202" t="s">
        <v>492</v>
      </c>
      <c r="G54" s="202" t="s">
        <v>495</v>
      </c>
      <c r="H54" s="561" t="s">
        <v>504</v>
      </c>
      <c r="I54" s="561"/>
      <c r="J54" s="562"/>
      <c r="K54" s="261" t="s">
        <v>600</v>
      </c>
      <c r="L54" s="184"/>
      <c r="M54" s="184"/>
    </row>
    <row r="55" spans="1:13" ht="15" customHeight="1" thickTop="1" x14ac:dyDescent="0.25">
      <c r="A55" s="198" t="s">
        <v>502</v>
      </c>
      <c r="B55" s="153"/>
      <c r="C55" s="164" t="str">
        <f>"("&amp;LEFT(K54,1)&amp;")"</f>
        <v>(N)</v>
      </c>
      <c r="D55" s="209" t="s">
        <v>503</v>
      </c>
      <c r="E55" s="204"/>
      <c r="F55" s="205"/>
      <c r="G55" s="205"/>
      <c r="H55" s="563"/>
      <c r="I55" s="563"/>
      <c r="J55" s="564"/>
      <c r="K55" s="565" t="s">
        <v>612</v>
      </c>
    </row>
    <row r="56" spans="1:13" ht="15" customHeight="1" x14ac:dyDescent="0.25">
      <c r="A56" s="187" t="s">
        <v>606</v>
      </c>
      <c r="B56" s="176"/>
      <c r="C56" s="177">
        <v>1.8</v>
      </c>
      <c r="D56" s="166"/>
      <c r="E56" s="155"/>
      <c r="F56" s="157" t="str" cm="1">
        <f t="array" aca="1" ref="F56" ca="1">IF(D56="Core", INDIRECT($K$3), IF(D56="Core_Rotational",INDIRECT($K$3), IF(D56="Core_Pillar", INDIRECT($K$3),IF(D56="Explosive_Cardio", INDIRECT($K$2), IF(D56="Explosive", INDIRECT($K$2),INDIRECT($K$4))))))</f>
        <v>4x4</v>
      </c>
      <c r="G56" s="566" t="str">
        <f>CONCATENATE(IF($E$5="Foundation",FDN_R,""),IF($E$5="Endurance",END_R,""),IF($E$5="Speed",SPD_R,""),IF($E$5="Hypertrophy",HYP_R,""),IF($E$5="Power",PWR_R,""),IF($E$5="Strength Capacity",STC_R,""),IF($E$5="Strength",STR_R,""),IF($E$5="Max Strength",MAX_R,""),IF($E$5="Total Fitness",TF_R,""),IF($E$5="Unload",UNL_R,""))</f>
        <v>2:30</v>
      </c>
      <c r="H56" s="185"/>
      <c r="I56" s="185"/>
      <c r="J56" s="193"/>
      <c r="K56" s="565"/>
    </row>
    <row r="57" spans="1:13" ht="15" customHeight="1" x14ac:dyDescent="0.25">
      <c r="A57" s="188" t="s">
        <v>607</v>
      </c>
      <c r="B57" s="22"/>
      <c r="C57" s="160">
        <v>1</v>
      </c>
      <c r="D57" s="167"/>
      <c r="E57" s="156"/>
      <c r="F57" s="158" t="str" cm="1">
        <f t="array" aca="1" ref="F57" ca="1">IF(D57="Core", INDIRECT($K$3), IF(D57="Core_Rotational",INDIRECT($K$3), IF(D57="Core_Pillar", INDIRECT($K$3),IF(D57="Explosive_Cardio", INDIRECT($K$2), IF(D57="Explosive", INDIRECT($K$2),INDIRECT($K$4))))))</f>
        <v>4x4</v>
      </c>
      <c r="G57" s="571"/>
      <c r="H57" s="158"/>
      <c r="I57" s="158"/>
      <c r="J57" s="194"/>
      <c r="K57" s="565"/>
    </row>
    <row r="58" spans="1:13" ht="15" customHeight="1" x14ac:dyDescent="0.25">
      <c r="A58" s="187" t="s">
        <v>608</v>
      </c>
      <c r="B58" s="176"/>
      <c r="C58" s="177">
        <v>2.7</v>
      </c>
      <c r="D58" s="178"/>
      <c r="E58" s="179"/>
      <c r="F58" s="157" t="str" cm="1">
        <f t="array" aca="1" ref="F58" ca="1">IF(D58="Core", INDIRECT($K$3), IF(D58="Core_Rotational",INDIRECT($K$3), IF(D58="Core_Pillar", INDIRECT($K$3),IF(D58="Explosive_Cardio", INDIRECT($K$2), IF(D58="Explosive", INDIRECT($K$2),INDIRECT($K$4))))))</f>
        <v>4x4</v>
      </c>
      <c r="G58" s="568" t="str">
        <f>CONCATENATE(IF($E$5="Foundation",FDN_R,""),IF($E$5="Endurance",END_R,""),IF($E$5="Speed",SPD_R,""),IF($E$5="Hypertrophy",HYP_R,""),IF($E$5="Power",PWR_R,""),IF($E$5="Strength Capacity",STC_R,""),IF($E$5="Strength",STR_R,""),IF($E$5="Max Strength",MAX_R,""),IF($E$5="Total Fitness",TF_R,""),IF($E$5="Unload",UNL_R,""))</f>
        <v>2:30</v>
      </c>
      <c r="H58" s="186"/>
      <c r="I58" s="186"/>
      <c r="J58" s="195"/>
      <c r="K58" s="565"/>
    </row>
    <row r="59" spans="1:13" ht="15" customHeight="1" x14ac:dyDescent="0.25">
      <c r="A59" s="188" t="s">
        <v>609</v>
      </c>
      <c r="B59" s="22"/>
      <c r="C59" s="160">
        <v>0.5</v>
      </c>
      <c r="D59" s="180"/>
      <c r="E59" s="181"/>
      <c r="F59" s="158" t="str" cm="1">
        <f t="array" aca="1" ref="F59" ca="1">IF(D59="Core", INDIRECT($K$3), IF(D59="Core_Rotational",INDIRECT($K$3), IF(D59="Core_Pillar", INDIRECT($K$3),IF(D59="Explosive_Cardio", INDIRECT($K$2), IF(D59="Explosive", INDIRECT($K$2),INDIRECT($K$4))))))</f>
        <v>4x4</v>
      </c>
      <c r="G59" s="569"/>
      <c r="H59" s="182"/>
      <c r="I59" s="182"/>
      <c r="J59" s="196"/>
      <c r="K59" s="565"/>
    </row>
    <row r="60" spans="1:13" ht="15" customHeight="1" x14ac:dyDescent="0.25">
      <c r="A60" s="187" t="s">
        <v>610</v>
      </c>
      <c r="B60" s="176"/>
      <c r="C60" s="177">
        <v>2.2999999999999998</v>
      </c>
      <c r="D60" s="166"/>
      <c r="E60" s="155"/>
      <c r="F60" s="157" t="str" cm="1">
        <f t="array" aca="1" ref="F60" ca="1">IF(D60="Core", INDIRECT($K$3), IF(D60="Core_Rotational",INDIRECT($K$3), IF(D60="Core_Pillar", INDIRECT($K$3),IF(D60="Explosive_Cardio", INDIRECT($K$2), IF(D60="Explosive", INDIRECT($K$2),INDIRECT($K$4))))))</f>
        <v>4x4</v>
      </c>
      <c r="G60" s="566" t="str">
        <f>CONCATENATE(IF($E$5="Foundation",FDN_R,""),IF($E$5="Endurance",END_R,""),IF($E$5="Speed",SPD_R,""),IF($E$5="Hypertrophy",HYP_R,""),IF($E$5="Power",PWR_R,""),IF($E$5="Strength Capacity",STC_R,""),IF($E$5="Strength",STR_R,""),IF($E$5="Max Strength",MAX_R,""),IF($E$5="Total Fitness",TF_R,""),IF($E$5="Unload",UNL_R,""))</f>
        <v>2:30</v>
      </c>
      <c r="H60" s="185"/>
      <c r="I60" s="185"/>
      <c r="J60" s="193"/>
      <c r="K60" s="565"/>
    </row>
    <row r="61" spans="1:13" ht="15" customHeight="1" thickBot="1" x14ac:dyDescent="0.3">
      <c r="A61" s="189" t="s">
        <v>582</v>
      </c>
      <c r="B61" s="190"/>
      <c r="C61" s="165">
        <f>SUM(C55:C60)</f>
        <v>8.3000000000000007</v>
      </c>
      <c r="D61" s="168"/>
      <c r="E61" s="191"/>
      <c r="F61" s="158" t="str" cm="1">
        <f t="array" aca="1" ref="F61" ca="1">IF(D61="Core", INDIRECT($K$3), IF(D61="Core_Rotational",INDIRECT($K$3), IF(D61="Core_Pillar", INDIRECT($K$3),IF(D61="Explosive_Cardio", INDIRECT($K$2), IF(D61="Explosive", INDIRECT($K$2),INDIRECT($K$4))))))</f>
        <v>4x4</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9900719D-DF27-4C45-8FB9-1DCE15F623E3}">
      <formula1>INDIRECT(D8)</formula1>
    </dataValidation>
  </dataValidations>
  <hyperlinks>
    <hyperlink ref="K1" location="'Reference Page'!A1" display="Home" xr:uid="{9AD38B7A-1964-48DD-A315-089E199B4B3A}"/>
  </hyperlinks>
  <printOptions horizontalCentered="1" verticalCentered="1"/>
  <pageMargins left="0.3" right="0.3" top="0.5" bottom="0.25" header="0.3" footer="0.3"/>
  <pageSetup scale="8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E62CFA2-E771-4859-9F0E-7E6D548D6F37}">
          <x14:formula1>
            <xm:f>PeriodizationTables!$E$33:$E$42</xm:f>
          </x14:formula1>
          <xm:sqref>E5</xm:sqref>
        </x14:dataValidation>
        <x14:dataValidation type="list" allowBlank="1" showInputMessage="1" showErrorMessage="1" xr:uid="{B014CFC8-910F-415B-909B-A5F6587A4868}">
          <x14:formula1>
            <xm:f>Exercises!$1:$1</xm:f>
          </x14:formula1>
          <xm:sqref>D24:D29 D32:D37 D8:D13 D56:D61 D40:D45 D48:D53 D16:D21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rgb="FFCC99FF"/>
    <pageSetUpPr fitToPage="1"/>
  </sheetPr>
  <dimension ref="A1:AO202"/>
  <sheetViews>
    <sheetView showGridLines="0" workbookViewId="0">
      <pane ySplit="5" topLeftCell="A30" activePane="bottomLeft" state="frozen"/>
      <selection pane="bottomLeft" activeCell="K23" sqref="K23:K28"/>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10</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PWR1_3E</v>
      </c>
    </row>
    <row r="3" spans="1:41" x14ac:dyDescent="0.25">
      <c r="A3" s="173">
        <f>'Annual Plan'!$A$6</f>
        <v>44948</v>
      </c>
      <c r="B3" s="172" t="s">
        <v>20</v>
      </c>
      <c r="C3" s="174">
        <f>+A3+6</f>
        <v>44954</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PWR1_3C</v>
      </c>
    </row>
    <row r="4" spans="1:41" x14ac:dyDescent="0.25">
      <c r="A4" s="553" t="str">
        <f>'Annual Plan'!$H$3</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PWR1_3O</v>
      </c>
    </row>
    <row r="5" spans="1:41" ht="16.5" thickBot="1" x14ac:dyDescent="0.3">
      <c r="A5" s="556" t="str">
        <f>'Annual Plan'!$F$3</f>
        <v>Acidosis</v>
      </c>
      <c r="B5" s="557"/>
      <c r="C5" s="557"/>
      <c r="D5" s="214" t="s">
        <v>494</v>
      </c>
      <c r="E5" s="572" t="s">
        <v>359</v>
      </c>
      <c r="F5" s="573"/>
      <c r="G5" s="573"/>
      <c r="H5" s="573"/>
      <c r="I5" s="573"/>
      <c r="J5" s="574"/>
      <c r="L5" t="s">
        <v>117</v>
      </c>
      <c r="M5" t="s">
        <v>506</v>
      </c>
    </row>
    <row r="6" spans="1:41" ht="15.75" thickBot="1" x14ac:dyDescent="0.3">
      <c r="A6" s="159" t="s">
        <v>27</v>
      </c>
      <c r="B6" s="163"/>
      <c r="C6" s="183">
        <f>A3</f>
        <v>44948</v>
      </c>
      <c r="D6" s="202" t="s">
        <v>493</v>
      </c>
      <c r="E6" s="203" t="s">
        <v>393</v>
      </c>
      <c r="F6" s="202" t="s">
        <v>492</v>
      </c>
      <c r="G6" s="202" t="s">
        <v>495</v>
      </c>
      <c r="H6" s="561" t="s">
        <v>504</v>
      </c>
      <c r="I6" s="561"/>
      <c r="J6" s="562"/>
      <c r="K6" s="225" t="s">
        <v>119</v>
      </c>
      <c r="L6" s="184"/>
      <c r="M6" s="184"/>
    </row>
    <row r="7" spans="1:41" s="154" customFormat="1" ht="15" customHeight="1" thickTop="1" x14ac:dyDescent="0.25">
      <c r="A7" s="198" t="s">
        <v>502</v>
      </c>
      <c r="B7" s="23"/>
      <c r="C7" s="164" t="str">
        <f>"("&amp;LEFT(K6,1)&amp;")"</f>
        <v>(R)</v>
      </c>
      <c r="D7" s="209" t="s">
        <v>503</v>
      </c>
      <c r="E7" s="204"/>
      <c r="F7" s="205"/>
      <c r="G7" s="205"/>
      <c r="H7" s="563"/>
      <c r="I7" s="563"/>
      <c r="J7" s="564"/>
      <c r="K7" s="565" t="s">
        <v>614</v>
      </c>
      <c r="L7"/>
      <c r="M7"/>
      <c r="N7"/>
      <c r="O7"/>
      <c r="P7"/>
      <c r="Q7"/>
      <c r="R7"/>
      <c r="S7"/>
      <c r="T7"/>
      <c r="U7"/>
      <c r="V7"/>
      <c r="W7"/>
      <c r="X7"/>
      <c r="Y7"/>
      <c r="Z7"/>
      <c r="AA7"/>
      <c r="AB7"/>
      <c r="AC7"/>
      <c r="AD7"/>
      <c r="AE7"/>
      <c r="AF7"/>
      <c r="AG7"/>
      <c r="AH7"/>
      <c r="AI7"/>
      <c r="AJ7"/>
      <c r="AK7"/>
      <c r="AL7"/>
      <c r="AM7"/>
      <c r="AN7"/>
      <c r="AO7"/>
    </row>
    <row r="8" spans="1:41" ht="15" customHeight="1" x14ac:dyDescent="0.25">
      <c r="A8" s="176" t="s">
        <v>537</v>
      </c>
      <c r="B8" s="176"/>
      <c r="C8" s="177"/>
      <c r="D8" s="166"/>
      <c r="E8" s="155"/>
      <c r="F8" s="157" t="str" cm="1">
        <f t="array" aca="1" ref="F8" ca="1">IF(D8="Core", INDIRECT($K$3), IF(D8="Core_Rotational",INDIRECT($K$3), IF(D8="Core_Pillar", INDIRECT($K$3),IF(D8="Explosive_Cardio", INDIRECT($K$2), IF(D8="Explosive", INDIRECT($K$2),INDIRECT($K$4))))))</f>
        <v>4x4</v>
      </c>
      <c r="G8" s="566" t="str">
        <f>CONCATENATE(IF($E$5="Foundation",FDN_R,""),IF($E$5="Endurance",END_R,""),IF($E$5="Speed",SPD_R,""),IF($E$5="Hypertrophy",HYP_R,""),IF($E$5="Power",PWR_R,""),IF($E$5="Strength Capacity",STC_R,""),IF($E$5="Strength",STR_R,""),IF($E$5="Max Strength",MAX_R,""),IF($E$5="Total Fitness",TF_R,""),IF($E$5="Unload",UNL_R,""))</f>
        <v>2:30</v>
      </c>
      <c r="H8" s="185"/>
      <c r="I8" s="185"/>
      <c r="J8" s="185"/>
      <c r="K8" s="565"/>
    </row>
    <row r="9" spans="1:41" ht="15" customHeight="1" x14ac:dyDescent="0.25">
      <c r="A9" s="24" t="s">
        <v>613</v>
      </c>
      <c r="B9" s="22"/>
      <c r="C9" s="160">
        <v>2</v>
      </c>
      <c r="D9" s="167"/>
      <c r="E9" s="156"/>
      <c r="F9" s="158" t="str" cm="1">
        <f t="array" aca="1" ref="F9" ca="1">IF(D9="Core", INDIRECT($K$3), IF(D9="Core_Rotational",INDIRECT($K$3), IF(D9="Core_Pillar", INDIRECT($K$3),IF(D9="Explosive_Cardio", INDIRECT($K$2), IF(D9="Explosive", INDIRECT($K$2),INDIRECT($K$4))))))</f>
        <v>4x4</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4x4</v>
      </c>
      <c r="G10" s="568" t="str">
        <f>CONCATENATE(IF($E$5="Foundation",FDN_R,""),IF($E$5="Endurance",END_R,""),IF($E$5="Speed",SPD_R,""),IF($E$5="Hypertrophy",HYP_R,""),IF($E$5="Power",PWR_R,""),IF($E$5="Strength Capacity",STC_R,""),IF($E$5="Strength",STR_R,""),IF($E$5="Max Strength",MAX_R,""),IF($E$5="Total Fitness",TF_R,""),IF($E$5="Unload",UNL_R,""))</f>
        <v>2:30</v>
      </c>
      <c r="H10" s="186"/>
      <c r="I10" s="186"/>
      <c r="J10" s="186"/>
      <c r="K10" s="565"/>
    </row>
    <row r="11" spans="1:41" ht="15" customHeight="1" x14ac:dyDescent="0.25">
      <c r="A11" s="24" t="s">
        <v>514</v>
      </c>
      <c r="B11" s="22"/>
      <c r="C11" s="160"/>
      <c r="D11" s="180"/>
      <c r="E11" s="181"/>
      <c r="F11" s="158" t="str" cm="1">
        <f t="array" aca="1" ref="F11" ca="1">IF(D11="Core", INDIRECT($K$3), IF(D11="Core_Rotational",INDIRECT($K$3), IF(D11="Core_Pillar", INDIRECT($K$3),IF(D11="Explosive_Cardio", INDIRECT($K$2), IF(D11="Explosive", INDIRECT($K$2),INDIRECT($K$4))))))</f>
        <v>4x4</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4x4</v>
      </c>
      <c r="G12" s="566" t="str">
        <f>CONCATENATE(IF($E$5="Foundation",FDN_R,""),IF($E$5="Endurance",END_R,""),IF($E$5="Speed",SPD_R,""),IF($E$5="Hypertrophy",HYP_R,""),IF($E$5="Power",PWR_R,""),IF($E$5="Strength Capacity",STC_R,""),IF($E$5="Strength",STR_R,""),IF($E$5="Max Strength",MAX_R,""),IF($E$5="Total Fitness",TF_R,""),IF($E$5="Unload",UNL_R,""))</f>
        <v>2:30</v>
      </c>
      <c r="H12" s="185"/>
      <c r="I12" s="185"/>
      <c r="J12" s="185"/>
      <c r="K12" s="565"/>
    </row>
    <row r="13" spans="1:41" ht="15" customHeight="1" thickBot="1" x14ac:dyDescent="0.3">
      <c r="A13" s="24"/>
      <c r="B13" s="162"/>
      <c r="C13" s="161">
        <f>SUM(C7:C12)</f>
        <v>2</v>
      </c>
      <c r="D13" s="168"/>
      <c r="E13" s="206"/>
      <c r="F13" s="158" t="str" cm="1">
        <f t="array" aca="1" ref="F13" ca="1">IF(D13="Core", INDIRECT($K$3), IF(D13="Core_Rotational",INDIRECT($K$3), IF(D13="Core_Pillar", INDIRECT($K$3),IF(D13="Explosive_Cardio", INDIRECT($K$2), IF(D13="Explosive", INDIRECT($K$2),INDIRECT($K$4))))))</f>
        <v>4x4</v>
      </c>
      <c r="G13" s="570"/>
      <c r="H13" s="158"/>
      <c r="I13" s="158"/>
      <c r="J13" s="158"/>
    </row>
    <row r="14" spans="1:41" ht="15" customHeight="1" thickBot="1" x14ac:dyDescent="0.3">
      <c r="A14" s="199" t="s">
        <v>21</v>
      </c>
      <c r="B14" s="152"/>
      <c r="C14" s="183">
        <f>+C6+1</f>
        <v>44949</v>
      </c>
      <c r="D14" s="202" t="s">
        <v>493</v>
      </c>
      <c r="E14" s="207" t="s">
        <v>393</v>
      </c>
      <c r="F14" s="208" t="s">
        <v>492</v>
      </c>
      <c r="G14" s="202" t="s">
        <v>495</v>
      </c>
      <c r="H14" s="561" t="s">
        <v>504</v>
      </c>
      <c r="I14" s="561"/>
      <c r="J14" s="562"/>
      <c r="K14" s="225" t="s">
        <v>177</v>
      </c>
      <c r="L14" s="184"/>
      <c r="M14" s="184"/>
    </row>
    <row r="15" spans="1:41" ht="15" customHeight="1" thickTop="1" x14ac:dyDescent="0.25">
      <c r="A15" s="198" t="s">
        <v>502</v>
      </c>
      <c r="B15" s="153"/>
      <c r="C15" s="164" t="str">
        <f>"("&amp;LEFT(K14,1)&amp;")"</f>
        <v>(L)</v>
      </c>
      <c r="D15" s="209" t="s">
        <v>503</v>
      </c>
      <c r="E15" s="204"/>
      <c r="F15" s="205"/>
      <c r="G15" s="205"/>
      <c r="H15" s="563"/>
      <c r="I15" s="563"/>
      <c r="J15" s="564"/>
      <c r="K15" s="565" t="s">
        <v>615</v>
      </c>
    </row>
    <row r="16" spans="1:41" ht="15" customHeight="1" x14ac:dyDescent="0.25">
      <c r="A16" s="176" t="s">
        <v>616</v>
      </c>
      <c r="B16" s="176"/>
      <c r="C16" s="177">
        <v>1</v>
      </c>
      <c r="D16" s="166" t="s">
        <v>145</v>
      </c>
      <c r="E16" s="155" t="s">
        <v>146</v>
      </c>
      <c r="F16" s="157" t="s">
        <v>571</v>
      </c>
      <c r="G16" s="566" t="str">
        <f>CONCATENATE(IF($E$5="Foundation",FDN_R,""),IF($E$5="Endurance",END_R,""),IF($E$5="Speed",SPD_R,""),IF($E$5="Hypertrophy",HYP_R,""),IF($E$5="Power",PWR_R,""),IF($E$5="Strength Capacity",STC_R,""),IF($E$5="Strength",STR_R,""),IF($E$5="Max Strength",MAX_R,""),IF($E$5="Total Fitness",TF_R,""),IF($E$5="Unload",UNL_R,""))</f>
        <v>2:30</v>
      </c>
      <c r="H16" s="185">
        <v>110</v>
      </c>
      <c r="I16" s="185">
        <v>110</v>
      </c>
      <c r="J16" s="185">
        <v>110</v>
      </c>
      <c r="K16" s="565"/>
    </row>
    <row r="17" spans="1:13" ht="15" customHeight="1" x14ac:dyDescent="0.25">
      <c r="A17" s="24"/>
      <c r="B17" s="22"/>
      <c r="C17" s="160"/>
      <c r="D17" s="167" t="s">
        <v>148</v>
      </c>
      <c r="E17" s="156" t="s">
        <v>150</v>
      </c>
      <c r="F17" s="158" t="s">
        <v>571</v>
      </c>
      <c r="G17" s="571"/>
      <c r="H17" s="158" t="s">
        <v>110</v>
      </c>
      <c r="I17" s="158" t="s">
        <v>110</v>
      </c>
      <c r="J17" s="158" t="s">
        <v>110</v>
      </c>
      <c r="K17" s="565"/>
    </row>
    <row r="18" spans="1:13" ht="15" customHeight="1" x14ac:dyDescent="0.25">
      <c r="A18" s="176" t="s">
        <v>512</v>
      </c>
      <c r="B18" s="176"/>
      <c r="C18" s="177"/>
      <c r="D18" s="178" t="s">
        <v>244</v>
      </c>
      <c r="E18" s="179" t="s">
        <v>155</v>
      </c>
      <c r="F18" s="157" t="s">
        <v>385</v>
      </c>
      <c r="G18" s="568" t="str">
        <f>CONCATENATE(IF($E$5="Foundation",FDN_R,""),IF($E$5="Endurance",END_R,""),IF($E$5="Speed",SPD_R,""),IF($E$5="Hypertrophy",HYP_R,""),IF($E$5="Power",PWR_R,""),IF($E$5="Strength Capacity",STC_R,""),IF($E$5="Strength",STR_R,""),IF($E$5="Max Strength",MAX_R,""),IF($E$5="Total Fitness",TF_R,""),IF($E$5="Unload",UNL_R,""))</f>
        <v>2:30</v>
      </c>
      <c r="H18" s="186">
        <v>25</v>
      </c>
      <c r="I18" s="186">
        <v>25</v>
      </c>
      <c r="J18" s="186">
        <v>25</v>
      </c>
      <c r="K18" s="565"/>
    </row>
    <row r="19" spans="1:13" ht="15" customHeight="1" x14ac:dyDescent="0.25">
      <c r="A19" s="24" t="s">
        <v>617</v>
      </c>
      <c r="B19" s="22"/>
      <c r="C19" s="160">
        <v>11.2</v>
      </c>
      <c r="D19" s="180" t="s">
        <v>144</v>
      </c>
      <c r="E19" s="181" t="s">
        <v>470</v>
      </c>
      <c r="F19" s="158" t="str" cm="1">
        <f t="array" aca="1" ref="F19" ca="1">IF(D19="Core", INDIRECT($K$3), IF(D19="Core_Rotational",INDIRECT($K$3), IF(D19="Core_Pillar", INDIRECT($K$3),IF(D19="Explosive_Cardio", INDIRECT($K$2), IF(D19="Explosive", INDIRECT($K$2),INDIRECT($K$4))))))</f>
        <v>3x8</v>
      </c>
      <c r="G19" s="569"/>
      <c r="H19" s="182">
        <v>70</v>
      </c>
      <c r="I19" s="182">
        <v>70</v>
      </c>
      <c r="J19" s="182"/>
      <c r="K19" s="565"/>
    </row>
    <row r="20" spans="1:13" ht="15" customHeight="1" x14ac:dyDescent="0.25">
      <c r="A20" s="176" t="s">
        <v>514</v>
      </c>
      <c r="B20" s="176"/>
      <c r="C20" s="177"/>
      <c r="D20" s="166" t="s">
        <v>145</v>
      </c>
      <c r="E20" s="155" t="s">
        <v>417</v>
      </c>
      <c r="F20" s="157" t="s">
        <v>158</v>
      </c>
      <c r="G20" s="566" t="str">
        <f>CONCATENATE(IF($E$5="Foundation",FDN_R,""),IF($E$5="Endurance",END_R,""),IF($E$5="Speed",SPD_R,""),IF($E$5="Hypertrophy",HYP_R,""),IF($E$5="Power",PWR_R,""),IF($E$5="Strength Capacity",STC_R,""),IF($E$5="Strength",STR_R,""),IF($E$5="Max Strength",MAX_R,""),IF($E$5="Total Fitness",TF_R,""),IF($E$5="Unload",UNL_R,""))</f>
        <v>2:30</v>
      </c>
      <c r="H20" s="185">
        <v>40</v>
      </c>
      <c r="I20" s="185">
        <v>40</v>
      </c>
      <c r="J20" s="185">
        <v>40</v>
      </c>
      <c r="K20" s="565"/>
    </row>
    <row r="21" spans="1:13" ht="15" customHeight="1" thickBot="1" x14ac:dyDescent="0.3">
      <c r="A21" s="24"/>
      <c r="B21" s="25"/>
      <c r="C21" s="165">
        <f>SUM(C15:C20)</f>
        <v>12.2</v>
      </c>
      <c r="D21" s="168" t="s">
        <v>252</v>
      </c>
      <c r="E21" s="156" t="s">
        <v>458</v>
      </c>
      <c r="F21" s="158" t="s">
        <v>602</v>
      </c>
      <c r="G21" s="570"/>
      <c r="H21" s="158">
        <v>5</v>
      </c>
      <c r="I21" s="158">
        <v>5</v>
      </c>
      <c r="J21" s="158"/>
    </row>
    <row r="22" spans="1:13" ht="15" customHeight="1" thickBot="1" x14ac:dyDescent="0.3">
      <c r="A22" s="199" t="s">
        <v>22</v>
      </c>
      <c r="B22" s="152"/>
      <c r="C22" s="183">
        <f>+C14+1</f>
        <v>44950</v>
      </c>
      <c r="D22" s="202" t="s">
        <v>493</v>
      </c>
      <c r="E22" s="203" t="s">
        <v>393</v>
      </c>
      <c r="F22" s="202" t="s">
        <v>492</v>
      </c>
      <c r="G22" s="202" t="s">
        <v>495</v>
      </c>
      <c r="H22" s="561" t="s">
        <v>504</v>
      </c>
      <c r="I22" s="561"/>
      <c r="J22" s="562"/>
      <c r="K22" s="225" t="s">
        <v>538</v>
      </c>
      <c r="L22" s="184"/>
      <c r="M22" s="184"/>
    </row>
    <row r="23" spans="1:13" ht="15" customHeight="1" thickTop="1" x14ac:dyDescent="0.25">
      <c r="A23" s="198" t="s">
        <v>502</v>
      </c>
      <c r="B23" s="153"/>
      <c r="C23" s="164" t="str">
        <f>"("&amp;LEFT(K22,1)&amp;")"</f>
        <v>(M)</v>
      </c>
      <c r="D23" s="209" t="s">
        <v>503</v>
      </c>
      <c r="E23" s="204"/>
      <c r="F23" s="205"/>
      <c r="G23" s="205"/>
      <c r="H23" s="563"/>
      <c r="I23" s="563"/>
      <c r="J23" s="564"/>
      <c r="K23" s="565" t="s">
        <v>619</v>
      </c>
    </row>
    <row r="24" spans="1:13" ht="15" customHeight="1" x14ac:dyDescent="0.25">
      <c r="A24" s="176" t="s">
        <v>616</v>
      </c>
      <c r="B24" s="176"/>
      <c r="C24" s="177">
        <v>1</v>
      </c>
      <c r="D24" s="166"/>
      <c r="E24" s="155"/>
      <c r="F24" s="157" t="str" cm="1">
        <f t="array" aca="1" ref="F24" ca="1">IF(D24="Core", INDIRECT($K$3), IF(D24="Core_Rotational",INDIRECT($K$3), IF(D24="Core_Pillar", INDIRECT($K$3),IF(D24="Explosive_Cardio", INDIRECT($K$2), IF(D24="Explosive", INDIRECT($K$2),INDIRECT($K$4))))))</f>
        <v>4x4</v>
      </c>
      <c r="G24" s="566" t="str">
        <f>CONCATENATE(IF($E$5="Foundation",FDN_R,""),IF($E$5="Endurance",END_R,""),IF($E$5="Speed",SPD_R,""),IF($E$5="Hypertrophy",HYP_R,""),IF($E$5="Power",PWR_R,""),IF($E$5="Strength Capacity",STC_R,""),IF($E$5="Strength",STR_R,""),IF($E$5="Max Strength",MAX_R,""),IF($E$5="Total Fitness",TF_R,""),IF($E$5="Unload",UNL_R,""))</f>
        <v>2:30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4x4</v>
      </c>
      <c r="G25" s="571"/>
      <c r="H25" s="158"/>
      <c r="I25" s="158"/>
      <c r="J25" s="158"/>
      <c r="K25" s="565"/>
    </row>
    <row r="26" spans="1:13" ht="15" customHeight="1" x14ac:dyDescent="0.25">
      <c r="A26" s="176" t="s">
        <v>561</v>
      </c>
      <c r="B26" s="176"/>
      <c r="C26" s="177"/>
      <c r="D26" s="178"/>
      <c r="E26" s="179"/>
      <c r="F26" s="157" t="str" cm="1">
        <f t="array" aca="1" ref="F26" ca="1">IF(D26="Core", INDIRECT($K$3), IF(D26="Core_Rotational",INDIRECT($K$3), IF(D26="Core_Pillar", INDIRECT($K$3),IF(D26="Explosive_Cardio", INDIRECT($K$2), IF(D26="Explosive", INDIRECT($K$2),INDIRECT($K$4))))))</f>
        <v>4x4</v>
      </c>
      <c r="G26" s="568" t="str">
        <f>CONCATENATE(IF($E$5="Foundation",FDN_R,""),IF($E$5="Endurance",END_R,""),IF($E$5="Speed",SPD_R,""),IF($E$5="Hypertrophy",HYP_R,""),IF($E$5="Power",PWR_R,""),IF($E$5="Strength Capacity",STC_R,""),IF($E$5="Strength",STR_R,""),IF($E$5="Max Strength",MAX_R,""),IF($E$5="Total Fitness",TF_R,""),IF($E$5="Unload",UNL_R,""))</f>
        <v>2:30</v>
      </c>
      <c r="H26" s="186"/>
      <c r="I26" s="186"/>
      <c r="J26" s="186"/>
      <c r="K26" s="565"/>
    </row>
    <row r="27" spans="1:13" ht="15" customHeight="1" x14ac:dyDescent="0.25">
      <c r="A27" s="24" t="s">
        <v>618</v>
      </c>
      <c r="B27" s="22"/>
      <c r="C27" s="160">
        <v>8.3000000000000007</v>
      </c>
      <c r="D27" s="180"/>
      <c r="E27" s="181"/>
      <c r="F27" s="158" t="str" cm="1">
        <f t="array" aca="1" ref="F27" ca="1">IF(D27="Core", INDIRECT($K$3), IF(D27="Core_Rotational",INDIRECT($K$3), IF(D27="Core_Pillar", INDIRECT($K$3),IF(D27="Explosive_Cardio", INDIRECT($K$2), IF(D27="Explosive", INDIRECT($K$2),INDIRECT($K$4))))))</f>
        <v>4x4</v>
      </c>
      <c r="G27" s="569"/>
      <c r="H27" s="182"/>
      <c r="I27" s="182"/>
      <c r="J27" s="182"/>
      <c r="K27" s="565"/>
    </row>
    <row r="28" spans="1:13" ht="15" customHeight="1" x14ac:dyDescent="0.25">
      <c r="A28" s="176" t="s">
        <v>514</v>
      </c>
      <c r="B28" s="176"/>
      <c r="C28" s="177"/>
      <c r="D28" s="166"/>
      <c r="E28" s="155"/>
      <c r="F28" s="157" t="str" cm="1">
        <f t="array" aca="1" ref="F28" ca="1">IF(D28="Core", INDIRECT($K$3), IF(D28="Core_Rotational",INDIRECT($K$3), IF(D28="Core_Pillar", INDIRECT($K$3),IF(D28="Explosive_Cardio", INDIRECT($K$2), IF(D28="Explosive", INDIRECT($K$2),INDIRECT($K$4))))))</f>
        <v>4x4</v>
      </c>
      <c r="G28" s="566" t="str">
        <f>CONCATENATE(IF($E$5="Foundation",FDN_R,""),IF($E$5="Endurance",END_R,""),IF($E$5="Speed",SPD_R,""),IF($E$5="Hypertrophy",HYP_R,""),IF($E$5="Power",PWR_R,""),IF($E$5="Strength Capacity",STC_R,""),IF($E$5="Strength",STR_R,""),IF($E$5="Max Strength",MAX_R,""),IF($E$5="Total Fitness",TF_R,""),IF($E$5="Unload",UNL_R,""))</f>
        <v>2:30</v>
      </c>
      <c r="H28" s="185"/>
      <c r="I28" s="185"/>
      <c r="J28" s="185"/>
      <c r="K28" s="565"/>
    </row>
    <row r="29" spans="1:13" ht="15" customHeight="1" thickBot="1" x14ac:dyDescent="0.3">
      <c r="A29" s="24"/>
      <c r="B29" s="25"/>
      <c r="C29" s="165">
        <f>SUM(C23:C28)</f>
        <v>9.3000000000000007</v>
      </c>
      <c r="D29" s="168"/>
      <c r="E29" s="156"/>
      <c r="F29" s="158" t="str" cm="1">
        <f t="array" aca="1" ref="F29" ca="1">IF(D29="Core", INDIRECT($K$3), IF(D29="Core_Rotational",INDIRECT($K$3), IF(D29="Core_Pillar", INDIRECT($K$3),IF(D29="Explosive_Cardio", INDIRECT($K$2), IF(D29="Explosive", INDIRECT($K$2),INDIRECT($K$4))))))</f>
        <v>4x4</v>
      </c>
      <c r="G29" s="570"/>
      <c r="H29" s="158"/>
      <c r="I29" s="158"/>
      <c r="J29" s="158"/>
    </row>
    <row r="30" spans="1:13" ht="15" customHeight="1" thickBot="1" x14ac:dyDescent="0.3">
      <c r="A30" s="199" t="s">
        <v>23</v>
      </c>
      <c r="B30" s="152"/>
      <c r="C30" s="183">
        <f>+C22+1</f>
        <v>44951</v>
      </c>
      <c r="D30" s="202" t="s">
        <v>493</v>
      </c>
      <c r="E30" s="203" t="s">
        <v>393</v>
      </c>
      <c r="F30" s="202" t="s">
        <v>492</v>
      </c>
      <c r="G30" s="202" t="s">
        <v>495</v>
      </c>
      <c r="H30" s="561" t="s">
        <v>504</v>
      </c>
      <c r="I30" s="561"/>
      <c r="J30" s="562"/>
      <c r="K30" s="225" t="s">
        <v>560</v>
      </c>
      <c r="L30" s="184"/>
      <c r="M30" s="184"/>
    </row>
    <row r="31" spans="1:13" ht="15" customHeight="1" thickTop="1" x14ac:dyDescent="0.25">
      <c r="A31" s="198" t="s">
        <v>502</v>
      </c>
      <c r="B31" s="153"/>
      <c r="C31" s="164" t="str">
        <f>"("&amp;LEFT(K30,1)&amp;")"</f>
        <v>(A)</v>
      </c>
      <c r="D31" s="209" t="s">
        <v>503</v>
      </c>
      <c r="E31" s="204"/>
      <c r="F31" s="205"/>
      <c r="G31" s="205"/>
      <c r="H31" s="563"/>
      <c r="I31" s="563"/>
      <c r="J31" s="564"/>
      <c r="K31" s="565" t="s">
        <v>624</v>
      </c>
    </row>
    <row r="32" spans="1:13" ht="15" customHeight="1" x14ac:dyDescent="0.25">
      <c r="A32" s="176" t="s">
        <v>616</v>
      </c>
      <c r="B32" s="176"/>
      <c r="C32" s="177">
        <v>1</v>
      </c>
      <c r="D32" s="166" t="s">
        <v>244</v>
      </c>
      <c r="E32" s="155" t="s">
        <v>402</v>
      </c>
      <c r="F32" s="157" t="s">
        <v>387</v>
      </c>
      <c r="G32" s="566" t="str">
        <f>CONCATENATE(IF($E$5="Foundation",FDN_R,""),IF($E$5="Endurance",END_R,""),IF($E$5="Speed",SPD_R,""),IF($E$5="Hypertrophy",HYP_R,""),IF($E$5="Power",PWR_R,""),IF($E$5="Strength Capacity",STC_R,""),IF($E$5="Strength",STR_R,""),IF($E$5="Max Strength",MAX_R,""),IF($E$5="Total Fitness",TF_R,""),IF($E$5="Unload",UNL_R,""))</f>
        <v>2:30</v>
      </c>
      <c r="H32" s="185">
        <v>115</v>
      </c>
      <c r="I32" s="185">
        <v>115</v>
      </c>
      <c r="J32" s="185">
        <v>115</v>
      </c>
      <c r="K32" s="565"/>
    </row>
    <row r="33" spans="1:13" ht="15" customHeight="1" x14ac:dyDescent="0.25">
      <c r="A33" s="24" t="s">
        <v>592</v>
      </c>
      <c r="B33" s="22"/>
      <c r="C33" s="160">
        <v>2.1</v>
      </c>
      <c r="D33" s="167" t="s">
        <v>148</v>
      </c>
      <c r="E33" s="156" t="s">
        <v>439</v>
      </c>
      <c r="F33" s="158" t="s">
        <v>387</v>
      </c>
      <c r="G33" s="571"/>
      <c r="H33" s="158">
        <v>130</v>
      </c>
      <c r="I33" s="158">
        <v>130</v>
      </c>
      <c r="J33" s="158">
        <v>130</v>
      </c>
      <c r="K33" s="565"/>
    </row>
    <row r="34" spans="1:13" ht="15" customHeight="1" x14ac:dyDescent="0.25">
      <c r="A34" s="176" t="s">
        <v>620</v>
      </c>
      <c r="B34" s="176"/>
      <c r="C34" s="177">
        <v>2</v>
      </c>
      <c r="D34" s="178" t="s">
        <v>148</v>
      </c>
      <c r="E34" s="179" t="s">
        <v>445</v>
      </c>
      <c r="F34" s="157" t="s">
        <v>484</v>
      </c>
      <c r="G34" s="568" t="str">
        <f>CONCATENATE(IF($E$5="Foundation",FDN_R,""),IF($E$5="Endurance",END_R,""),IF($E$5="Speed",SPD_R,""),IF($E$5="Hypertrophy",HYP_R,""),IF($E$5="Power",PWR_R,""),IF($E$5="Strength Capacity",STC_R,""),IF($E$5="Strength",STR_R,""),IF($E$5="Max Strength",MAX_R,""),IF($E$5="Total Fitness",TF_R,""),IF($E$5="Unload",UNL_R,""))</f>
        <v>2:30</v>
      </c>
      <c r="H34" s="186">
        <v>55</v>
      </c>
      <c r="I34" s="186">
        <v>55</v>
      </c>
      <c r="J34" s="186">
        <v>55</v>
      </c>
      <c r="K34" s="565"/>
    </row>
    <row r="35" spans="1:13" ht="15" customHeight="1" x14ac:dyDescent="0.25">
      <c r="A35" s="24" t="s">
        <v>622</v>
      </c>
      <c r="B35" s="22"/>
      <c r="C35" s="160"/>
      <c r="D35" s="180" t="s">
        <v>252</v>
      </c>
      <c r="E35" s="181" t="s">
        <v>476</v>
      </c>
      <c r="F35" s="158" t="s">
        <v>484</v>
      </c>
      <c r="G35" s="569"/>
      <c r="H35" s="182"/>
      <c r="I35" s="182"/>
      <c r="J35" s="182"/>
      <c r="K35" s="565"/>
    </row>
    <row r="36" spans="1:13" ht="15" customHeight="1" x14ac:dyDescent="0.25">
      <c r="A36" s="176" t="s">
        <v>623</v>
      </c>
      <c r="B36" s="176"/>
      <c r="C36" s="177">
        <v>1.5</v>
      </c>
      <c r="D36" s="166" t="s">
        <v>145</v>
      </c>
      <c r="E36" s="155" t="s">
        <v>415</v>
      </c>
      <c r="F36" s="157" t="s">
        <v>484</v>
      </c>
      <c r="G36" s="566" t="str">
        <f>CONCATENATE(IF($E$5="Foundation",FDN_R,""),IF($E$5="Endurance",END_R,""),IF($E$5="Speed",SPD_R,""),IF($E$5="Hypertrophy",HYP_R,""),IF($E$5="Power",PWR_R,""),IF($E$5="Strength Capacity",STC_R,""),IF($E$5="Strength",STR_R,""),IF($E$5="Max Strength",MAX_R,""),IF($E$5="Total Fitness",TF_R,""),IF($E$5="Unload",UNL_R,""))</f>
        <v>2:30</v>
      </c>
      <c r="H36" s="185">
        <v>30</v>
      </c>
      <c r="I36" s="185">
        <v>30</v>
      </c>
      <c r="J36" s="185">
        <v>35</v>
      </c>
      <c r="K36" s="565"/>
    </row>
    <row r="37" spans="1:13" ht="15" customHeight="1" thickBot="1" x14ac:dyDescent="0.3">
      <c r="A37" s="24" t="s">
        <v>621</v>
      </c>
      <c r="B37" s="25"/>
      <c r="C37" s="165">
        <f>SUM(C31:C36)</f>
        <v>6.6</v>
      </c>
      <c r="D37" s="168"/>
      <c r="E37" s="156"/>
      <c r="F37" s="158"/>
      <c r="G37" s="570"/>
      <c r="H37" s="158"/>
      <c r="I37" s="158"/>
      <c r="J37" s="158"/>
    </row>
    <row r="38" spans="1:13" ht="15" customHeight="1" thickBot="1" x14ac:dyDescent="0.3">
      <c r="A38" s="199" t="s">
        <v>24</v>
      </c>
      <c r="B38" s="152"/>
      <c r="C38" s="183">
        <f>+C30+1</f>
        <v>44952</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627</v>
      </c>
    </row>
    <row r="40" spans="1:13" ht="15" customHeight="1" x14ac:dyDescent="0.25">
      <c r="A40" s="176" t="s">
        <v>625</v>
      </c>
      <c r="B40" s="176"/>
      <c r="C40" s="177"/>
      <c r="D40" s="166"/>
      <c r="E40" s="155"/>
      <c r="F40" s="157" t="str" cm="1">
        <f t="array" aca="1" ref="F40" ca="1">IF(D40="Core", INDIRECT($K$3), IF(D40="Core_Rotational",INDIRECT($K$3), IF(D40="Core_Pillar", INDIRECT($K$3),IF(D40="Explosive_Cardio", INDIRECT($K$2), IF(D40="Explosive", INDIRECT($K$2),INDIRECT($K$4))))))</f>
        <v>4x4</v>
      </c>
      <c r="G40" s="566" t="str">
        <f>CONCATENATE(IF($E$5="Foundation",FDN_R,""),IF($E$5="Endurance",END_R,""),IF($E$5="Speed",SPD_R,""),IF($E$5="Hypertrophy",HYP_R,""),IF($E$5="Power",PWR_R,""),IF($E$5="Strength Capacity",STC_R,""),IF($E$5="Strength",STR_R,""),IF($E$5="Max Strength",MAX_R,""),IF($E$5="Total Fitness",TF_R,""),IF($E$5="Unload",UNL_R,""))</f>
        <v>2:30</v>
      </c>
      <c r="H40" s="185"/>
      <c r="I40" s="185"/>
      <c r="J40" s="185"/>
      <c r="K40" s="565"/>
    </row>
    <row r="41" spans="1:13" ht="15" customHeight="1" x14ac:dyDescent="0.25">
      <c r="A41" s="24" t="s">
        <v>626</v>
      </c>
      <c r="B41" s="22"/>
      <c r="C41" s="160">
        <v>5.5</v>
      </c>
      <c r="D41" s="167"/>
      <c r="E41" s="156"/>
      <c r="F41" s="158" t="str" cm="1">
        <f t="array" aca="1" ref="F41" ca="1">IF(D41="Core", INDIRECT($K$3), IF(D41="Core_Rotational",INDIRECT($K$3), IF(D41="Core_Pillar", INDIRECT($K$3),IF(D41="Explosive_Cardio", INDIRECT($K$2), IF(D41="Explosive", INDIRECT($K$2),INDIRECT($K$4))))))</f>
        <v>4x4</v>
      </c>
      <c r="G41" s="571"/>
      <c r="H41" s="158"/>
      <c r="I41" s="158"/>
      <c r="J41" s="158"/>
      <c r="K41" s="565"/>
    </row>
    <row r="42" spans="1:13" ht="15" customHeight="1" x14ac:dyDescent="0.25">
      <c r="A42" s="176" t="s">
        <v>514</v>
      </c>
      <c r="B42" s="176"/>
      <c r="C42" s="177"/>
      <c r="D42" s="178"/>
      <c r="E42" s="179"/>
      <c r="F42" s="157" t="str" cm="1">
        <f t="array" aca="1" ref="F42" ca="1">IF(D42="Core", INDIRECT($K$3), IF(D42="Core_Rotational",INDIRECT($K$3), IF(D42="Core_Pillar", INDIRECT($K$3),IF(D42="Explosive_Cardio", INDIRECT($K$2), IF(D42="Explosive", INDIRECT($K$2),INDIRECT($K$4))))))</f>
        <v>4x4</v>
      </c>
      <c r="G42" s="568" t="str">
        <f>CONCATENATE(IF($E$5="Foundation",FDN_R,""),IF($E$5="Endurance",END_R,""),IF($E$5="Speed",SPD_R,""),IF($E$5="Hypertrophy",HYP_R,""),IF($E$5="Power",PWR_R,""),IF($E$5="Strength Capacity",STC_R,""),IF($E$5="Strength",STR_R,""),IF($E$5="Max Strength",MAX_R,""),IF($E$5="Total Fitness",TF_R,""),IF($E$5="Unload",UNL_R,""))</f>
        <v>2:30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4x4</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4x4</v>
      </c>
      <c r="G44" s="566" t="str">
        <f>CONCATENATE(IF($E$5="Foundation",FDN_R,""),IF($E$5="Endurance",END_R,""),IF($E$5="Speed",SPD_R,""),IF($E$5="Hypertrophy",HYP_R,""),IF($E$5="Power",PWR_R,""),IF($E$5="Strength Capacity",STC_R,""),IF($E$5="Strength",STR_R,""),IF($E$5="Max Strength",MAX_R,""),IF($E$5="Total Fitness",TF_R,""),IF($E$5="Unload",UNL_R,""))</f>
        <v>2:30</v>
      </c>
      <c r="H44" s="185"/>
      <c r="I44" s="185"/>
      <c r="J44" s="185"/>
      <c r="K44" s="565"/>
    </row>
    <row r="45" spans="1:13" ht="15" customHeight="1" thickBot="1" x14ac:dyDescent="0.3">
      <c r="A45" s="24"/>
      <c r="B45" s="25"/>
      <c r="C45" s="165">
        <f>SUM(C39:C44)</f>
        <v>5.5</v>
      </c>
      <c r="D45" s="168"/>
      <c r="E45" s="156"/>
      <c r="F45" s="158" t="str" cm="1">
        <f t="array" aca="1" ref="F45" ca="1">IF(D45="Core", INDIRECT($K$3), IF(D45="Core_Rotational",INDIRECT($K$3), IF(D45="Core_Pillar", INDIRECT($K$3),IF(D45="Explosive_Cardio", INDIRECT($K$2), IF(D45="Explosive", INDIRECT($K$2),INDIRECT($K$4))))))</f>
        <v>4x4</v>
      </c>
      <c r="G45" s="570"/>
      <c r="H45" s="158"/>
      <c r="I45" s="158"/>
      <c r="J45" s="158"/>
    </row>
    <row r="46" spans="1:13" ht="15" customHeight="1" thickBot="1" x14ac:dyDescent="0.3">
      <c r="A46" s="199" t="s">
        <v>25</v>
      </c>
      <c r="B46" s="152"/>
      <c r="C46" s="183">
        <f>+C38+1</f>
        <v>44953</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631</v>
      </c>
    </row>
    <row r="48" spans="1:13" ht="15" customHeight="1" x14ac:dyDescent="0.25">
      <c r="A48" s="176" t="s">
        <v>616</v>
      </c>
      <c r="B48" s="176"/>
      <c r="C48" s="177">
        <v>1</v>
      </c>
      <c r="D48" s="166" t="s">
        <v>249</v>
      </c>
      <c r="E48" s="155" t="s">
        <v>147</v>
      </c>
      <c r="F48" s="157" t="s">
        <v>630</v>
      </c>
      <c r="G48" s="566" t="str">
        <f>CONCATENATE(IF($E$5="Foundation",FDN_R,""),IF($E$5="Endurance",END_R,""),IF($E$5="Speed",SPD_R,""),IF($E$5="Hypertrophy",HYP_R,""),IF($E$5="Power",PWR_R,""),IF($E$5="Strength Capacity",STC_R,""),IF($E$5="Strength",STR_R,""),IF($E$5="Max Strength",MAX_R,""),IF($E$5="Total Fitness",TF_R,""),IF($E$5="Unload",UNL_R,""))</f>
        <v>2:30</v>
      </c>
      <c r="H48" s="185">
        <v>145</v>
      </c>
      <c r="I48" s="185">
        <v>155</v>
      </c>
      <c r="J48" s="185">
        <v>175</v>
      </c>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4x4</v>
      </c>
      <c r="G49" s="571"/>
      <c r="H49" s="158">
        <v>165</v>
      </c>
      <c r="I49" s="158"/>
      <c r="J49" s="158"/>
      <c r="K49" s="565"/>
    </row>
    <row r="50" spans="1:13" ht="15" customHeight="1" x14ac:dyDescent="0.25">
      <c r="A50" s="176" t="s">
        <v>537</v>
      </c>
      <c r="B50" s="176"/>
      <c r="C50" s="177"/>
      <c r="D50" s="178"/>
      <c r="E50" s="179"/>
      <c r="F50" s="157" t="str" cm="1">
        <f t="array" aca="1" ref="F50" ca="1">IF(D50="Core", INDIRECT($K$3), IF(D50="Core_Rotational",INDIRECT($K$3), IF(D50="Core_Pillar", INDIRECT($K$3),IF(D50="Explosive_Cardio", INDIRECT($K$2), IF(D50="Explosive", INDIRECT($K$2),INDIRECT($K$4))))))</f>
        <v>4x4</v>
      </c>
      <c r="G50" s="568" t="str">
        <f>CONCATENATE(IF($E$5="Foundation",FDN_R,""),IF($E$5="Endurance",END_R,""),IF($E$5="Speed",SPD_R,""),IF($E$5="Hypertrophy",HYP_R,""),IF($E$5="Power",PWR_R,""),IF($E$5="Strength Capacity",STC_R,""),IF($E$5="Strength",STR_R,""),IF($E$5="Max Strength",MAX_R,""),IF($E$5="Total Fitness",TF_R,""),IF($E$5="Unload",UNL_R,""))</f>
        <v>2:30</v>
      </c>
      <c r="H50" s="186"/>
      <c r="I50" s="186"/>
      <c r="J50" s="186"/>
      <c r="K50" s="565"/>
    </row>
    <row r="51" spans="1:13" ht="15" customHeight="1" x14ac:dyDescent="0.25">
      <c r="A51" s="24" t="s">
        <v>628</v>
      </c>
      <c r="B51" s="22"/>
      <c r="C51" s="160">
        <v>8</v>
      </c>
      <c r="D51" s="180"/>
      <c r="E51" s="181"/>
      <c r="F51" s="158" t="str" cm="1">
        <f t="array" aca="1" ref="F51" ca="1">IF(D51="Core", INDIRECT($K$3), IF(D51="Core_Rotational",INDIRECT($K$3), IF(D51="Core_Pillar", INDIRECT($K$3),IF(D51="Explosive_Cardio", INDIRECT($K$2), IF(D51="Explosive", INDIRECT($K$2),INDIRECT($K$4))))))</f>
        <v>4x4</v>
      </c>
      <c r="G51" s="569"/>
      <c r="H51" s="182"/>
      <c r="I51" s="182"/>
      <c r="J51" s="182"/>
      <c r="K51" s="565"/>
    </row>
    <row r="52" spans="1:13" ht="15" customHeight="1" x14ac:dyDescent="0.25">
      <c r="A52" s="176" t="s">
        <v>629</v>
      </c>
      <c r="B52" s="176"/>
      <c r="C52" s="177"/>
      <c r="D52" s="166"/>
      <c r="E52" s="155"/>
      <c r="F52" s="157" t="str" cm="1">
        <f t="array" aca="1" ref="F52" ca="1">IF(D52="Core", INDIRECT($K$3), IF(D52="Core_Rotational",INDIRECT($K$3), IF(D52="Core_Pillar", INDIRECT($K$3),IF(D52="Explosive_Cardio", INDIRECT($K$2), IF(D52="Explosive", INDIRECT($K$2),INDIRECT($K$4))))))</f>
        <v>4x4</v>
      </c>
      <c r="G52" s="566" t="str">
        <f>CONCATENATE(IF($E$5="Foundation",FDN_R,""),IF($E$5="Endurance",END_R,""),IF($E$5="Speed",SPD_R,""),IF($E$5="Hypertrophy",HYP_R,""),IF($E$5="Power",PWR_R,""),IF($E$5="Strength Capacity",STC_R,""),IF($E$5="Strength",STR_R,""),IF($E$5="Max Strength",MAX_R,""),IF($E$5="Total Fitness",TF_R,""),IF($E$5="Unload",UNL_R,""))</f>
        <v>2:30</v>
      </c>
      <c r="H52" s="185"/>
      <c r="I52" s="185"/>
      <c r="J52" s="185"/>
      <c r="K52" s="565"/>
    </row>
    <row r="53" spans="1:13" ht="15" customHeight="1" thickBot="1" x14ac:dyDescent="0.3">
      <c r="A53" s="24"/>
      <c r="B53" s="25"/>
      <c r="C53" s="165">
        <f>SUM(C47:C52)</f>
        <v>9</v>
      </c>
      <c r="D53" s="168"/>
      <c r="E53" s="156"/>
      <c r="F53" s="158" t="str" cm="1">
        <f t="array" aca="1" ref="F53" ca="1">IF(D53="Core", INDIRECT($K$3), IF(D53="Core_Rotational",INDIRECT($K$3), IF(D53="Core_Pillar", INDIRECT($K$3),IF(D53="Explosive_Cardio", INDIRECT($K$2), IF(D53="Explosive", INDIRECT($K$2),INDIRECT($K$4))))))</f>
        <v>4x4</v>
      </c>
      <c r="G53" s="570"/>
      <c r="H53" s="158"/>
      <c r="I53" s="158"/>
      <c r="J53" s="158"/>
    </row>
    <row r="54" spans="1:13" ht="15" customHeight="1" thickBot="1" x14ac:dyDescent="0.3">
      <c r="A54" s="201" t="s">
        <v>26</v>
      </c>
      <c r="B54" s="152"/>
      <c r="C54" s="200">
        <f>+C46+1</f>
        <v>44954</v>
      </c>
      <c r="D54" s="202" t="s">
        <v>493</v>
      </c>
      <c r="E54" s="203" t="s">
        <v>393</v>
      </c>
      <c r="F54" s="202" t="s">
        <v>492</v>
      </c>
      <c r="G54" s="202" t="s">
        <v>495</v>
      </c>
      <c r="H54" s="561" t="s">
        <v>504</v>
      </c>
      <c r="I54" s="561"/>
      <c r="J54" s="562"/>
      <c r="K54" s="225" t="s">
        <v>121</v>
      </c>
      <c r="L54" s="184"/>
      <c r="M54" s="184"/>
    </row>
    <row r="55" spans="1:13" ht="15" customHeight="1" thickTop="1" x14ac:dyDescent="0.25">
      <c r="A55" s="198" t="s">
        <v>502</v>
      </c>
      <c r="B55" s="153"/>
      <c r="C55" s="164" t="str">
        <f>"("&amp;LEFT(K54,1)&amp;")"</f>
        <v>(O)</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4x4</v>
      </c>
      <c r="G56" s="566" t="str">
        <f>CONCATENATE(IF($E$5="Foundation",FDN_R,""),IF($E$5="Endurance",END_R,""),IF($E$5="Speed",SPD_R,""),IF($E$5="Hypertrophy",HYP_R,""),IF($E$5="Power",PWR_R,""),IF($E$5="Strength Capacity",STC_R,""),IF($E$5="Strength",STR_R,""),IF($E$5="Max Strength",MAX_R,""),IF($E$5="Total Fitness",TF_R,""),IF($E$5="Unload",UNL_R,""))</f>
        <v>2:30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4x4</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4x4</v>
      </c>
      <c r="G58" s="568" t="str">
        <f>CONCATENATE(IF($E$5="Foundation",FDN_R,""),IF($E$5="Endurance",END_R,""),IF($E$5="Speed",SPD_R,""),IF($E$5="Hypertrophy",HYP_R,""),IF($E$5="Power",PWR_R,""),IF($E$5="Strength Capacity",STC_R,""),IF($E$5="Strength",STR_R,""),IF($E$5="Max Strength",MAX_R,""),IF($E$5="Total Fitness",TF_R,""),IF($E$5="Unload",UNL_R,""))</f>
        <v>2:30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4x4</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4x4</v>
      </c>
      <c r="G60" s="566" t="str">
        <f>CONCATENATE(IF($E$5="Foundation",FDN_R,""),IF($E$5="Endurance",END_R,""),IF($E$5="Speed",SPD_R,""),IF($E$5="Hypertrophy",HYP_R,""),IF($E$5="Power",PWR_R,""),IF($E$5="Strength Capacity",STC_R,""),IF($E$5="Strength",STR_R,""),IF($E$5="Max Strength",MAX_R,""),IF($E$5="Total Fitness",TF_R,""),IF($E$5="Unload",UNL_R,""))</f>
        <v>2:30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4x4</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BEABA49D-8500-43D8-9859-87DDF5D71931}">
      <formula1>INDIRECT(D8)</formula1>
    </dataValidation>
  </dataValidations>
  <hyperlinks>
    <hyperlink ref="K1" location="'Reference Page'!A1" display="Home" xr:uid="{0AE556B9-F57A-47D6-9512-2D5AB3E795EC}"/>
  </hyperlinks>
  <printOptions horizontalCentered="1" verticalCentered="1"/>
  <pageMargins left="0.3" right="0.3" top="0.5" bottom="0.25" header="0.3" footer="0.3"/>
  <pageSetup scale="89" orientation="portrait" verticalDpi="2" r:id="rId1"/>
  <extLst>
    <ext xmlns:x14="http://schemas.microsoft.com/office/spreadsheetml/2009/9/main" uri="{CCE6A557-97BC-4b89-ADB6-D9C93CAAB3DF}">
      <x14:dataValidations xmlns:xm="http://schemas.microsoft.com/office/excel/2006/main" count="2">
        <x14:dataValidation type="list" allowBlank="1" showInputMessage="1" showErrorMessage="1" xr:uid="{6C352386-05DE-4884-A9CC-482F6D165694}">
          <x14:formula1>
            <xm:f>PeriodizationTables!$E$33:$E$42</xm:f>
          </x14:formula1>
          <xm:sqref>E5</xm:sqref>
        </x14:dataValidation>
        <x14:dataValidation type="list" allowBlank="1" showInputMessage="1" showErrorMessage="1" xr:uid="{EA063EA8-A24F-4989-B006-1445787E8CFD}">
          <x14:formula1>
            <xm:f>Exercises!$1:$1</xm:f>
          </x14:formula1>
          <xm:sqref>D24:D29 D32:D37 D8:D13 D56:D61 D40:D45 D48:D53 D16:D21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rgb="FFCC99FF"/>
    <pageSetUpPr fitToPage="1"/>
  </sheetPr>
  <dimension ref="A1:AO202"/>
  <sheetViews>
    <sheetView showGridLines="0" workbookViewId="0">
      <pane ySplit="5" topLeftCell="A36" activePane="bottomLeft" state="frozen"/>
      <selection pane="bottomLeft" activeCell="K66" sqref="K6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11</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UNL1_3E</v>
      </c>
    </row>
    <row r="3" spans="1:41" x14ac:dyDescent="0.25">
      <c r="A3" s="173">
        <f>'Annual Plan'!$A$7</f>
        <v>44955</v>
      </c>
      <c r="B3" s="172" t="s">
        <v>20</v>
      </c>
      <c r="C3" s="174">
        <f>+A3+6</f>
        <v>44961</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UNL1_3C</v>
      </c>
    </row>
    <row r="4" spans="1:41" x14ac:dyDescent="0.25">
      <c r="A4" s="553" t="str">
        <f>'Annual Plan'!$H$3</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UNL1_3O</v>
      </c>
    </row>
    <row r="5" spans="1:41" ht="16.5" thickBot="1" x14ac:dyDescent="0.3">
      <c r="A5" s="556" t="str">
        <f>'Annual Plan'!$F$3</f>
        <v>Acidosis</v>
      </c>
      <c r="B5" s="557"/>
      <c r="C5" s="557"/>
      <c r="D5" s="175" t="s">
        <v>494</v>
      </c>
      <c r="E5" s="558" t="s">
        <v>356</v>
      </c>
      <c r="F5" s="559"/>
      <c r="G5" s="559"/>
      <c r="H5" s="559"/>
      <c r="I5" s="559"/>
      <c r="J5" s="560"/>
      <c r="L5" t="s">
        <v>117</v>
      </c>
      <c r="M5" t="s">
        <v>506</v>
      </c>
    </row>
    <row r="6" spans="1:41" ht="15.75" thickBot="1" x14ac:dyDescent="0.3">
      <c r="A6" s="159" t="s">
        <v>27</v>
      </c>
      <c r="B6" s="163"/>
      <c r="C6" s="183">
        <f>A3</f>
        <v>44955</v>
      </c>
      <c r="D6" s="202" t="s">
        <v>493</v>
      </c>
      <c r="E6" s="203" t="s">
        <v>393</v>
      </c>
      <c r="F6" s="202" t="s">
        <v>492</v>
      </c>
      <c r="G6" s="202" t="s">
        <v>495</v>
      </c>
      <c r="H6" s="561" t="s">
        <v>504</v>
      </c>
      <c r="I6" s="561"/>
      <c r="J6" s="562"/>
      <c r="K6" s="225" t="s">
        <v>121</v>
      </c>
      <c r="L6" s="184"/>
      <c r="M6" s="184"/>
    </row>
    <row r="7" spans="1:41" s="154" customFormat="1" ht="15" customHeight="1" thickTop="1" x14ac:dyDescent="0.25">
      <c r="A7" s="198" t="s">
        <v>502</v>
      </c>
      <c r="B7" s="23"/>
      <c r="C7" s="164" t="str">
        <f>"("&amp;LEFT(K6,1)&amp;")"</f>
        <v>(O)</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3x7</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3x7</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3x7</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3x7</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3x7</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3x7</v>
      </c>
      <c r="G13" s="570"/>
      <c r="H13" s="158"/>
      <c r="I13" s="158"/>
      <c r="J13" s="158"/>
    </row>
    <row r="14" spans="1:41" ht="15" customHeight="1" thickBot="1" x14ac:dyDescent="0.3">
      <c r="A14" s="199" t="s">
        <v>21</v>
      </c>
      <c r="B14" s="152"/>
      <c r="C14" s="183">
        <f>+C6+1</f>
        <v>44956</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637</v>
      </c>
    </row>
    <row r="16" spans="1:41" ht="15" customHeight="1" x14ac:dyDescent="0.25">
      <c r="A16" s="176" t="s">
        <v>635</v>
      </c>
      <c r="B16" s="176"/>
      <c r="C16" s="177"/>
      <c r="D16" s="166"/>
      <c r="E16" s="155"/>
      <c r="F16" s="157" t="str" cm="1">
        <f t="array" aca="1" ref="F16" ca="1">IF(D16="Core", INDIRECT($K$3), IF(D16="Core_Rotational",INDIRECT($K$3), IF(D16="Core_Pillar", INDIRECT($K$3),IF(D16="Explosive_Cardio", INDIRECT($K$2), IF(D16="Explosive", INDIRECT($K$2),INDIRECT($K$4))))))</f>
        <v>3x7</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t="s">
        <v>585</v>
      </c>
      <c r="B17" s="22"/>
      <c r="C17" s="160">
        <v>8</v>
      </c>
      <c r="D17" s="167"/>
      <c r="E17" s="156"/>
      <c r="F17" s="158" t="str" cm="1">
        <f t="array" aca="1" ref="F17" ca="1">IF(D17="Core", INDIRECT($K$3), IF(D17="Core_Rotational",INDIRECT($K$3), IF(D17="Core_Pillar", INDIRECT($K$3),IF(D17="Explosive_Cardio", INDIRECT($K$2), IF(D17="Explosive", INDIRECT($K$2),INDIRECT($K$4))))))</f>
        <v>3x7</v>
      </c>
      <c r="G17" s="571"/>
      <c r="H17" s="158"/>
      <c r="I17" s="158"/>
      <c r="J17" s="158"/>
      <c r="K17" s="565"/>
    </row>
    <row r="18" spans="1:13" ht="15" customHeight="1" x14ac:dyDescent="0.25">
      <c r="A18" s="176" t="s">
        <v>636</v>
      </c>
      <c r="B18" s="176"/>
      <c r="C18" s="177"/>
      <c r="D18" s="178"/>
      <c r="E18" s="179"/>
      <c r="F18" s="157" t="str" cm="1">
        <f t="array" aca="1" ref="F18" ca="1">IF(D18="Core", INDIRECT($K$3), IF(D18="Core_Rotational",INDIRECT($K$3), IF(D18="Core_Pillar", INDIRECT($K$3),IF(D18="Explosive_Cardio", INDIRECT($K$2), IF(D18="Explosive", INDIRECT($K$2),INDIRECT($K$4))))))</f>
        <v>3x7</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3x7</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3x7</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8</v>
      </c>
      <c r="D21" s="168"/>
      <c r="E21" s="156"/>
      <c r="F21" s="158" t="str" cm="1">
        <f t="array" aca="1" ref="F21" ca="1">IF(D21="Core", INDIRECT($K$3), IF(D21="Core_Rotational",INDIRECT($K$3), IF(D21="Core_Pillar", INDIRECT($K$3),IF(D21="Explosive_Cardio", INDIRECT($K$2), IF(D21="Explosive", INDIRECT($K$2),INDIRECT($K$4))))))</f>
        <v>3x7</v>
      </c>
      <c r="G21" s="570"/>
      <c r="H21" s="158"/>
      <c r="I21" s="158"/>
      <c r="J21" s="158"/>
    </row>
    <row r="22" spans="1:13" ht="15" customHeight="1" thickBot="1" x14ac:dyDescent="0.3">
      <c r="A22" s="199" t="s">
        <v>22</v>
      </c>
      <c r="B22" s="152"/>
      <c r="C22" s="183">
        <f>+C14+1</f>
        <v>44957</v>
      </c>
      <c r="D22" s="202" t="s">
        <v>493</v>
      </c>
      <c r="E22" s="203" t="s">
        <v>393</v>
      </c>
      <c r="F22" s="202" t="s">
        <v>492</v>
      </c>
      <c r="G22" s="202" t="s">
        <v>495</v>
      </c>
      <c r="H22" s="561" t="s">
        <v>504</v>
      </c>
      <c r="I22" s="561"/>
      <c r="J22" s="562"/>
      <c r="K22" s="225" t="s">
        <v>560</v>
      </c>
      <c r="L22" s="184"/>
      <c r="M22" s="184"/>
    </row>
    <row r="23" spans="1:13" ht="15" customHeight="1" thickTop="1" x14ac:dyDescent="0.25">
      <c r="A23" s="198" t="s">
        <v>502</v>
      </c>
      <c r="B23" s="153"/>
      <c r="C23" s="164" t="str">
        <f>"("&amp;LEFT(K22,1)&amp;")"</f>
        <v>(A)</v>
      </c>
      <c r="D23" s="209" t="s">
        <v>503</v>
      </c>
      <c r="E23" s="204"/>
      <c r="F23" s="205"/>
      <c r="G23" s="205"/>
      <c r="H23" s="563"/>
      <c r="I23" s="563"/>
      <c r="J23" s="564"/>
      <c r="K23" s="565" t="s">
        <v>670</v>
      </c>
    </row>
    <row r="24" spans="1:13" ht="15" customHeight="1" x14ac:dyDescent="0.25">
      <c r="A24" s="176" t="s">
        <v>592</v>
      </c>
      <c r="B24" s="176"/>
      <c r="C24" s="177">
        <v>2.1</v>
      </c>
      <c r="D24" s="166"/>
      <c r="E24" s="155"/>
      <c r="F24" s="157" t="str" cm="1">
        <f t="array" aca="1" ref="F24" ca="1">IF(D24="Core", INDIRECT($K$3), IF(D24="Core_Rotational",INDIRECT($K$3), IF(D24="Core_Pillar", INDIRECT($K$3),IF(D24="Explosive_Cardio", INDIRECT($K$2), IF(D24="Explosive", INDIRECT($K$2),INDIRECT($K$4))))))</f>
        <v>3x7</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668</v>
      </c>
      <c r="B25" s="22"/>
      <c r="C25" s="160">
        <v>3</v>
      </c>
      <c r="D25" s="167"/>
      <c r="E25" s="156"/>
      <c r="F25" s="158" t="str" cm="1">
        <f t="array" aca="1" ref="F25" ca="1">IF(D25="Core", INDIRECT($K$3), IF(D25="Core_Rotational",INDIRECT($K$3), IF(D25="Core_Pillar", INDIRECT($K$3),IF(D25="Explosive_Cardio", INDIRECT($K$2), IF(D25="Explosive", INDIRECT($K$2),INDIRECT($K$4))))))</f>
        <v>3x7</v>
      </c>
      <c r="G25" s="571"/>
      <c r="H25" s="158"/>
      <c r="I25" s="158"/>
      <c r="J25" s="158"/>
      <c r="K25" s="565"/>
    </row>
    <row r="26" spans="1:13" ht="15" customHeight="1" x14ac:dyDescent="0.25">
      <c r="A26" s="176" t="s">
        <v>669</v>
      </c>
      <c r="B26" s="176"/>
      <c r="C26" s="177"/>
      <c r="D26" s="178"/>
      <c r="E26" s="179"/>
      <c r="F26" s="157" t="str" cm="1">
        <f t="array" aca="1" ref="F26" ca="1">IF(D26="Core", INDIRECT($K$3), IF(D26="Core_Rotational",INDIRECT($K$3), IF(D26="Core_Pillar", INDIRECT($K$3),IF(D26="Explosive_Cardio", INDIRECT($K$2), IF(D26="Explosive", INDIRECT($K$2),INDIRECT($K$4))))))</f>
        <v>3x7</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t="s">
        <v>582</v>
      </c>
      <c r="B27" s="22"/>
      <c r="C27" s="160">
        <v>0.9</v>
      </c>
      <c r="D27" s="180"/>
      <c r="E27" s="181"/>
      <c r="F27" s="158" t="str" cm="1">
        <f t="array" aca="1" ref="F27" ca="1">IF(D27="Core", INDIRECT($K$3), IF(D27="Core_Rotational",INDIRECT($K$3), IF(D27="Core_Pillar", INDIRECT($K$3),IF(D27="Explosive_Cardio", INDIRECT($K$2), IF(D27="Explosive", INDIRECT($K$2),INDIRECT($K$4))))))</f>
        <v>3x7</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3x7</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6</v>
      </c>
      <c r="D29" s="168"/>
      <c r="E29" s="156"/>
      <c r="F29" s="158" t="str" cm="1">
        <f t="array" aca="1" ref="F29" ca="1">IF(D29="Core", INDIRECT($K$3), IF(D29="Core_Rotational",INDIRECT($K$3), IF(D29="Core_Pillar", INDIRECT($K$3),IF(D29="Explosive_Cardio", INDIRECT($K$2), IF(D29="Explosive", INDIRECT($K$2),INDIRECT($K$4))))))</f>
        <v>3x7</v>
      </c>
      <c r="G29" s="570"/>
      <c r="H29" s="158"/>
      <c r="I29" s="158"/>
      <c r="J29" s="158"/>
    </row>
    <row r="30" spans="1:13" ht="15" customHeight="1" thickBot="1" x14ac:dyDescent="0.3">
      <c r="A30" s="199" t="s">
        <v>23</v>
      </c>
      <c r="B30" s="152"/>
      <c r="C30" s="183">
        <f>+C22+1</f>
        <v>44958</v>
      </c>
      <c r="D30" s="202" t="s">
        <v>493</v>
      </c>
      <c r="E30" s="203" t="s">
        <v>393</v>
      </c>
      <c r="F30" s="202" t="s">
        <v>492</v>
      </c>
      <c r="G30" s="202" t="s">
        <v>495</v>
      </c>
      <c r="H30" s="561" t="s">
        <v>504</v>
      </c>
      <c r="I30" s="561"/>
      <c r="J30" s="562"/>
      <c r="K30" s="225" t="s">
        <v>121</v>
      </c>
      <c r="L30" s="184"/>
      <c r="M30" s="184"/>
    </row>
    <row r="31" spans="1:13" ht="15" customHeight="1" thickTop="1" x14ac:dyDescent="0.25">
      <c r="A31" s="198" t="s">
        <v>502</v>
      </c>
      <c r="B31" s="153"/>
      <c r="C31" s="164" t="str">
        <f>"("&amp;LEFT(K30,1)&amp;")"</f>
        <v>(O)</v>
      </c>
      <c r="D31" s="209" t="s">
        <v>503</v>
      </c>
      <c r="E31" s="204"/>
      <c r="F31" s="205"/>
      <c r="G31" s="205"/>
      <c r="H31" s="563"/>
      <c r="I31" s="563"/>
      <c r="J31" s="564"/>
      <c r="K31" s="565" t="s">
        <v>671</v>
      </c>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3x7</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3x7</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3x7</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3x7</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3x7</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3x7</v>
      </c>
      <c r="G37" s="570"/>
      <c r="H37" s="158"/>
      <c r="I37" s="158"/>
      <c r="J37" s="158"/>
    </row>
    <row r="38" spans="1:13" ht="15" customHeight="1" thickBot="1" x14ac:dyDescent="0.3">
      <c r="A38" s="199" t="s">
        <v>24</v>
      </c>
      <c r="B38" s="152"/>
      <c r="C38" s="183">
        <f>+C30+1</f>
        <v>44959</v>
      </c>
      <c r="D38" s="202" t="s">
        <v>493</v>
      </c>
      <c r="E38" s="203" t="s">
        <v>393</v>
      </c>
      <c r="F38" s="202" t="s">
        <v>492</v>
      </c>
      <c r="G38" s="202" t="s">
        <v>495</v>
      </c>
      <c r="H38" s="561" t="s">
        <v>504</v>
      </c>
      <c r="I38" s="561"/>
      <c r="J38" s="562"/>
      <c r="K38" s="225" t="s">
        <v>510</v>
      </c>
      <c r="L38" s="184"/>
      <c r="M38" s="184"/>
    </row>
    <row r="39" spans="1:13" ht="15" customHeight="1" thickTop="1" x14ac:dyDescent="0.25">
      <c r="A39" s="198" t="s">
        <v>502</v>
      </c>
      <c r="B39" s="153"/>
      <c r="C39" s="164" t="str">
        <f>"("&amp;LEFT(K38,1)&amp;")"</f>
        <v>(P)</v>
      </c>
      <c r="D39" s="209" t="s">
        <v>503</v>
      </c>
      <c r="E39" s="204"/>
      <c r="F39" s="205"/>
      <c r="G39" s="205"/>
      <c r="H39" s="563"/>
      <c r="I39" s="563"/>
      <c r="J39" s="564"/>
      <c r="K39" s="565" t="s">
        <v>672</v>
      </c>
    </row>
    <row r="40" spans="1:13" ht="15" customHeight="1" x14ac:dyDescent="0.25">
      <c r="A40" s="176" t="s">
        <v>592</v>
      </c>
      <c r="B40" s="176"/>
      <c r="C40" s="177">
        <v>1.5</v>
      </c>
      <c r="D40" s="166"/>
      <c r="E40" s="155"/>
      <c r="F40" s="157" t="str" cm="1">
        <f t="array" aca="1" ref="F40" ca="1">IF(D40="Core", INDIRECT($K$3), IF(D40="Core_Rotational",INDIRECT($K$3), IF(D40="Core_Pillar", INDIRECT($K$3),IF(D40="Explosive_Cardio", INDIRECT($K$2), IF(D40="Explosive", INDIRECT($K$2),INDIRECT($K$4))))))</f>
        <v>3x7</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673</v>
      </c>
      <c r="B41" s="22"/>
      <c r="C41" s="160">
        <v>2</v>
      </c>
      <c r="D41" s="167"/>
      <c r="E41" s="156"/>
      <c r="F41" s="158" t="str" cm="1">
        <f t="array" aca="1" ref="F41" ca="1">IF(D41="Core", INDIRECT($K$3), IF(D41="Core_Rotational",INDIRECT($K$3), IF(D41="Core_Pillar", INDIRECT($K$3),IF(D41="Explosive_Cardio", INDIRECT($K$2), IF(D41="Explosive", INDIRECT($K$2),INDIRECT($K$4))))))</f>
        <v>3x7</v>
      </c>
      <c r="G41" s="571"/>
      <c r="H41" s="158"/>
      <c r="I41" s="158"/>
      <c r="J41" s="158"/>
      <c r="K41" s="565"/>
    </row>
    <row r="42" spans="1:13" ht="15" customHeight="1" x14ac:dyDescent="0.25">
      <c r="A42" s="176" t="s">
        <v>674</v>
      </c>
      <c r="B42" s="176"/>
      <c r="C42" s="177">
        <v>1</v>
      </c>
      <c r="D42" s="178"/>
      <c r="E42" s="179"/>
      <c r="F42" s="157" t="str" cm="1">
        <f t="array" aca="1" ref="F42" ca="1">IF(D42="Core", INDIRECT($K$3), IF(D42="Core_Rotational",INDIRECT($K$3), IF(D42="Core_Pillar", INDIRECT($K$3),IF(D42="Explosive_Cardio", INDIRECT($K$2), IF(D42="Explosive", INDIRECT($K$2),INDIRECT($K$4))))))</f>
        <v>3x7</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t="s">
        <v>582</v>
      </c>
      <c r="B43" s="22"/>
      <c r="C43" s="160">
        <v>0.5</v>
      </c>
      <c r="D43" s="180"/>
      <c r="E43" s="181"/>
      <c r="F43" s="158" t="str" cm="1">
        <f t="array" aca="1" ref="F43" ca="1">IF(D43="Core", INDIRECT($K$3), IF(D43="Core_Rotational",INDIRECT($K$3), IF(D43="Core_Pillar", INDIRECT($K$3),IF(D43="Explosive_Cardio", INDIRECT($K$2), IF(D43="Explosive", INDIRECT($K$2),INDIRECT($K$4))))))</f>
        <v>3x7</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3x7</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5</v>
      </c>
      <c r="D45" s="168"/>
      <c r="E45" s="156"/>
      <c r="F45" s="158" t="str" cm="1">
        <f t="array" aca="1" ref="F45" ca="1">IF(D45="Core", INDIRECT($K$3), IF(D45="Core_Rotational",INDIRECT($K$3), IF(D45="Core_Pillar", INDIRECT($K$3),IF(D45="Explosive_Cardio", INDIRECT($K$2), IF(D45="Explosive", INDIRECT($K$2),INDIRECT($K$4))))))</f>
        <v>3x7</v>
      </c>
      <c r="G45" s="570"/>
      <c r="H45" s="158"/>
      <c r="I45" s="158"/>
      <c r="J45" s="158"/>
    </row>
    <row r="46" spans="1:13" ht="15" customHeight="1" thickBot="1" x14ac:dyDescent="0.3">
      <c r="A46" s="199" t="s">
        <v>25</v>
      </c>
      <c r="B46" s="152"/>
      <c r="C46" s="183">
        <f>+C38+1</f>
        <v>44960</v>
      </c>
      <c r="D46" s="202" t="s">
        <v>493</v>
      </c>
      <c r="E46" s="203" t="s">
        <v>393</v>
      </c>
      <c r="F46" s="202" t="s">
        <v>492</v>
      </c>
      <c r="G46" s="202" t="s">
        <v>495</v>
      </c>
      <c r="H46" s="561" t="s">
        <v>504</v>
      </c>
      <c r="I46" s="561"/>
      <c r="J46" s="562"/>
      <c r="K46" s="225" t="s">
        <v>143</v>
      </c>
      <c r="L46" s="184"/>
      <c r="M46" s="184"/>
    </row>
    <row r="47" spans="1:13" ht="15" customHeight="1" thickTop="1" x14ac:dyDescent="0.25">
      <c r="A47" s="198" t="s">
        <v>502</v>
      </c>
      <c r="B47" s="153"/>
      <c r="C47" s="164" t="str">
        <f>"("&amp;LEFT(K46,1)&amp;")"</f>
        <v>(B)</v>
      </c>
      <c r="D47" s="209" t="s">
        <v>503</v>
      </c>
      <c r="E47" s="204"/>
      <c r="F47" s="205"/>
      <c r="G47" s="205"/>
      <c r="H47" s="563"/>
      <c r="I47" s="563"/>
      <c r="J47" s="564"/>
      <c r="K47" s="565" t="s">
        <v>679</v>
      </c>
    </row>
    <row r="48" spans="1:13" ht="15" customHeight="1" x14ac:dyDescent="0.25">
      <c r="A48" s="176" t="s">
        <v>537</v>
      </c>
      <c r="B48" s="176"/>
      <c r="C48" s="177"/>
      <c r="D48" s="166"/>
      <c r="E48" s="155"/>
      <c r="F48" s="157" t="str" cm="1">
        <f t="array" aca="1" ref="F48" ca="1">IF(D48="Core", INDIRECT($K$3), IF(D48="Core_Rotational",INDIRECT($K$3), IF(D48="Core_Pillar", INDIRECT($K$3),IF(D48="Explosive_Cardio", INDIRECT($K$2), IF(D48="Explosive", INDIRECT($K$2),INDIRECT($K$4))))))</f>
        <v>3x7</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t="s">
        <v>675</v>
      </c>
      <c r="B49" s="22"/>
      <c r="C49" s="160">
        <v>3.5</v>
      </c>
      <c r="D49" s="167"/>
      <c r="E49" s="156"/>
      <c r="F49" s="158" t="str" cm="1">
        <f t="array" aca="1" ref="F49" ca="1">IF(D49="Core", INDIRECT($K$3), IF(D49="Core_Rotational",INDIRECT($K$3), IF(D49="Core_Pillar", INDIRECT($K$3),IF(D49="Explosive_Cardio", INDIRECT($K$2), IF(D49="Explosive", INDIRECT($K$2),INDIRECT($K$4))))))</f>
        <v>3x7</v>
      </c>
      <c r="G49" s="571"/>
      <c r="H49" s="158"/>
      <c r="I49" s="158"/>
      <c r="J49" s="158"/>
      <c r="K49" s="565"/>
    </row>
    <row r="50" spans="1:13" ht="15" customHeight="1" x14ac:dyDescent="0.25">
      <c r="A50" s="176" t="s">
        <v>676</v>
      </c>
      <c r="B50" s="176"/>
      <c r="C50" s="177">
        <v>0.6</v>
      </c>
      <c r="D50" s="178"/>
      <c r="E50" s="179"/>
      <c r="F50" s="157" t="str" cm="1">
        <f t="array" aca="1" ref="F50" ca="1">IF(D50="Core", INDIRECT($K$3), IF(D50="Core_Rotational",INDIRECT($K$3), IF(D50="Core_Pillar", INDIRECT($K$3),IF(D50="Explosive_Cardio", INDIRECT($K$2), IF(D50="Explosive", INDIRECT($K$2),INDIRECT($K$4))))))</f>
        <v>3x7</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t="s">
        <v>540</v>
      </c>
      <c r="B51" s="22"/>
      <c r="C51" s="160">
        <v>0.5</v>
      </c>
      <c r="D51" s="180"/>
      <c r="E51" s="181"/>
      <c r="F51" s="158" t="str" cm="1">
        <f t="array" aca="1" ref="F51" ca="1">IF(D51="Core", INDIRECT($K$3), IF(D51="Core_Rotational",INDIRECT($K$3), IF(D51="Core_Pillar", INDIRECT($K$3),IF(D51="Explosive_Cardio", INDIRECT($K$2), IF(D51="Explosive", INDIRECT($K$2),INDIRECT($K$4))))))</f>
        <v>3x7</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3x7</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4.5999999999999996</v>
      </c>
      <c r="D53" s="168"/>
      <c r="E53" s="156"/>
      <c r="F53" s="158" t="str" cm="1">
        <f t="array" aca="1" ref="F53" ca="1">IF(D53="Core", INDIRECT($K$3), IF(D53="Core_Rotational",INDIRECT($K$3), IF(D53="Core_Pillar", INDIRECT($K$3),IF(D53="Explosive_Cardio", INDIRECT($K$2), IF(D53="Explosive", INDIRECT($K$2),INDIRECT($K$4))))))</f>
        <v>3x7</v>
      </c>
      <c r="G53" s="570"/>
      <c r="H53" s="158"/>
      <c r="I53" s="158"/>
      <c r="J53" s="158"/>
      <c r="K53" s="565"/>
    </row>
    <row r="54" spans="1:13" ht="15" customHeight="1" thickBot="1" x14ac:dyDescent="0.3">
      <c r="A54" s="201" t="s">
        <v>26</v>
      </c>
      <c r="B54" s="152"/>
      <c r="C54" s="200">
        <f>+C46+1</f>
        <v>44961</v>
      </c>
      <c r="D54" s="202" t="s">
        <v>493</v>
      </c>
      <c r="E54" s="203" t="s">
        <v>393</v>
      </c>
      <c r="F54" s="202" t="s">
        <v>492</v>
      </c>
      <c r="G54" s="202" t="s">
        <v>495</v>
      </c>
      <c r="H54" s="561" t="s">
        <v>504</v>
      </c>
      <c r="I54" s="561"/>
      <c r="J54" s="562"/>
      <c r="K54" s="261" t="s">
        <v>659</v>
      </c>
      <c r="L54" s="184"/>
      <c r="M54" s="184"/>
    </row>
    <row r="55" spans="1:13" ht="15" customHeight="1" thickTop="1" x14ac:dyDescent="0.25">
      <c r="A55" s="198" t="s">
        <v>502</v>
      </c>
      <c r="B55" s="153"/>
      <c r="C55" s="164" t="str">
        <f>"("&amp;LEFT(K54,1)&amp;")"</f>
        <v>(B)</v>
      </c>
      <c r="D55" s="209" t="s">
        <v>503</v>
      </c>
      <c r="E55" s="204"/>
      <c r="F55" s="205"/>
      <c r="G55" s="205"/>
      <c r="H55" s="563"/>
      <c r="I55" s="563"/>
      <c r="J55" s="564"/>
      <c r="K55" s="565" t="s">
        <v>660</v>
      </c>
    </row>
    <row r="56" spans="1:13" ht="15" customHeight="1" x14ac:dyDescent="0.25">
      <c r="A56" s="187" t="s">
        <v>677</v>
      </c>
      <c r="B56" s="176"/>
      <c r="C56" s="177">
        <v>1.5</v>
      </c>
      <c r="D56" s="166"/>
      <c r="E56" s="155"/>
      <c r="F56" s="157" t="str" cm="1">
        <f t="array" aca="1" ref="F56" ca="1">IF(D56="Core", INDIRECT($K$3), IF(D56="Core_Rotational",INDIRECT($K$3), IF(D56="Core_Pillar", INDIRECT($K$3),IF(D56="Explosive_Cardio", INDIRECT($K$2), IF(D56="Explosive", INDIRECT($K$2),INDIRECT($K$4))))))</f>
        <v>3x7</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t="s">
        <v>678</v>
      </c>
      <c r="B57" s="22"/>
      <c r="C57" s="160">
        <v>0.5</v>
      </c>
      <c r="D57" s="167"/>
      <c r="E57" s="156"/>
      <c r="F57" s="158" t="str" cm="1">
        <f t="array" aca="1" ref="F57" ca="1">IF(D57="Core", INDIRECT($K$3), IF(D57="Core_Rotational",INDIRECT($K$3), IF(D57="Core_Pillar", INDIRECT($K$3),IF(D57="Explosive_Cardio", INDIRECT($K$2), IF(D57="Explosive", INDIRECT($K$2),INDIRECT($K$4))))))</f>
        <v>3x7</v>
      </c>
      <c r="G57" s="571"/>
      <c r="H57" s="158"/>
      <c r="I57" s="158"/>
      <c r="J57" s="194"/>
      <c r="K57" s="565"/>
    </row>
    <row r="58" spans="1:13" ht="15" customHeight="1" x14ac:dyDescent="0.25">
      <c r="A58" s="187" t="s">
        <v>540</v>
      </c>
      <c r="B58" s="176"/>
      <c r="C58" s="177">
        <v>1</v>
      </c>
      <c r="D58" s="178"/>
      <c r="E58" s="179"/>
      <c r="F58" s="157" t="str" cm="1">
        <f t="array" aca="1" ref="F58" ca="1">IF(D58="Core", INDIRECT($K$3), IF(D58="Core_Rotational",INDIRECT($K$3), IF(D58="Core_Pillar", INDIRECT($K$3),IF(D58="Explosive_Cardio", INDIRECT($K$2), IF(D58="Explosive", INDIRECT($K$2),INDIRECT($K$4))))))</f>
        <v>3x7</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3x7</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3x7</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3</v>
      </c>
      <c r="D61" s="168"/>
      <c r="E61" s="191"/>
      <c r="F61" s="158" t="str" cm="1">
        <f t="array" aca="1" ref="F61" ca="1">IF(D61="Core", INDIRECT($K$3), IF(D61="Core_Rotational",INDIRECT($K$3), IF(D61="Core_Pillar", INDIRECT($K$3),IF(D61="Explosive_Cardio", INDIRECT($K$2), IF(D61="Explosive", INDIRECT($K$2),INDIRECT($K$4))))))</f>
        <v>3x7</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K47:K53"/>
    <mergeCell ref="H38:J38"/>
    <mergeCell ref="H39:J39"/>
    <mergeCell ref="K39:K44"/>
    <mergeCell ref="G40:G41"/>
    <mergeCell ref="G42:G43"/>
    <mergeCell ref="G44:G45"/>
    <mergeCell ref="H46:J46"/>
    <mergeCell ref="H47:J47"/>
    <mergeCell ref="G48:G49"/>
    <mergeCell ref="G50:G51"/>
    <mergeCell ref="G52:G53"/>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4ABE9617-5A78-4F4F-9028-DD41698AED17}">
      <formula1>INDIRECT(D8)</formula1>
    </dataValidation>
  </dataValidations>
  <hyperlinks>
    <hyperlink ref="K1" location="'Reference Page'!A1" display="Home" xr:uid="{12A7C694-3D01-44BF-83D7-02C484C4524B}"/>
  </hyperlinks>
  <printOptions horizontalCentered="1" verticalCentered="1"/>
  <pageMargins left="0.3" right="0.3" top="0.5" bottom="0.25" header="0.3" footer="0.3"/>
  <pageSetup scale="85" orientation="portrait" horizontalDpi="4294967293" vertic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xr:uid="{EBCB0AC1-C4FA-4811-A22B-791D04339086}">
          <x14:formula1>
            <xm:f>PeriodizationTables!$E$33:$E$42</xm:f>
          </x14:formula1>
          <xm:sqref>E5</xm:sqref>
        </x14:dataValidation>
        <x14:dataValidation type="list" allowBlank="1" showInputMessage="1" showErrorMessage="1" xr:uid="{426899DF-8626-437D-8520-E7211E36BE9E}">
          <x14:formula1>
            <xm:f>Exercises!$1:$1</xm:f>
          </x14:formula1>
          <xm:sqref>D24:D29 D32:D37 D8:D13 D56:D61 D40:D45 D48:D53 D16:D21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rgb="FFCC99FF"/>
    <pageSetUpPr fitToPage="1"/>
  </sheetPr>
  <dimension ref="A1:AO202"/>
  <sheetViews>
    <sheetView showGridLines="0" workbookViewId="0">
      <pane ySplit="5" topLeftCell="A22" activePane="bottomLeft" state="frozen"/>
      <selection pane="bottomLeft" activeCell="E24" sqref="E24"/>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12</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Plan'!$A$8</f>
        <v>44962</v>
      </c>
      <c r="B3" s="172" t="s">
        <v>20</v>
      </c>
      <c r="C3" s="174">
        <f>+A3+6</f>
        <v>44968</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553" t="str">
        <f>'Annual Plan'!$H$3</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STC1_3O</v>
      </c>
    </row>
    <row r="5" spans="1:41" ht="16.5" thickBot="1" x14ac:dyDescent="0.3">
      <c r="A5" s="556" t="str">
        <f>'Annual Plan'!$F$3</f>
        <v>Acidosis</v>
      </c>
      <c r="B5" s="557"/>
      <c r="C5" s="557"/>
      <c r="D5" s="215" t="s">
        <v>494</v>
      </c>
      <c r="E5" s="575" t="s">
        <v>358</v>
      </c>
      <c r="F5" s="576"/>
      <c r="G5" s="576"/>
      <c r="H5" s="576"/>
      <c r="I5" s="576"/>
      <c r="J5" s="577"/>
      <c r="L5" t="s">
        <v>117</v>
      </c>
      <c r="M5" t="s">
        <v>506</v>
      </c>
    </row>
    <row r="6" spans="1:41" ht="15.75" thickBot="1" x14ac:dyDescent="0.3">
      <c r="A6" s="159" t="s">
        <v>27</v>
      </c>
      <c r="B6" s="163"/>
      <c r="C6" s="183">
        <f>A3</f>
        <v>44962</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657</v>
      </c>
      <c r="L7"/>
      <c r="M7"/>
      <c r="N7"/>
      <c r="O7"/>
      <c r="P7"/>
      <c r="Q7"/>
      <c r="R7"/>
      <c r="S7"/>
      <c r="T7"/>
      <c r="U7"/>
      <c r="V7"/>
      <c r="W7"/>
      <c r="X7"/>
      <c r="Y7"/>
      <c r="Z7"/>
      <c r="AA7"/>
      <c r="AB7"/>
      <c r="AC7"/>
      <c r="AD7"/>
      <c r="AE7"/>
      <c r="AF7"/>
      <c r="AG7"/>
      <c r="AH7"/>
      <c r="AI7"/>
      <c r="AJ7"/>
      <c r="AK7"/>
      <c r="AL7"/>
      <c r="AM7"/>
      <c r="AN7"/>
      <c r="AO7"/>
    </row>
    <row r="8" spans="1:41" ht="15" customHeight="1" x14ac:dyDescent="0.25">
      <c r="A8" s="176" t="s">
        <v>512</v>
      </c>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t="s">
        <v>656</v>
      </c>
      <c r="B9" s="22"/>
      <c r="C9" s="251">
        <v>8.75</v>
      </c>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t="s">
        <v>514</v>
      </c>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8.75</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44963</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658</v>
      </c>
    </row>
    <row r="16" spans="1:41" ht="15" customHeight="1" x14ac:dyDescent="0.25">
      <c r="A16" s="176" t="s">
        <v>537</v>
      </c>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t="s">
        <v>604</v>
      </c>
      <c r="B17" s="22"/>
      <c r="C17" s="160">
        <v>6</v>
      </c>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t="s">
        <v>514</v>
      </c>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6</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44964</v>
      </c>
      <c r="D22" s="202" t="s">
        <v>493</v>
      </c>
      <c r="E22" s="203" t="s">
        <v>393</v>
      </c>
      <c r="F22" s="202" t="s">
        <v>492</v>
      </c>
      <c r="G22" s="202" t="s">
        <v>495</v>
      </c>
      <c r="H22" s="561" t="s">
        <v>504</v>
      </c>
      <c r="I22" s="561"/>
      <c r="J22" s="562"/>
      <c r="K22" s="225" t="s">
        <v>650</v>
      </c>
      <c r="L22" s="184"/>
      <c r="M22" s="184"/>
    </row>
    <row r="23" spans="1:13" ht="15" customHeight="1" thickTop="1" x14ac:dyDescent="0.25">
      <c r="A23" s="198" t="s">
        <v>502</v>
      </c>
      <c r="B23" s="153"/>
      <c r="C23" s="164" t="str">
        <f>"("&amp;LEFT(K22,1)&amp;")"</f>
        <v>(I)</v>
      </c>
      <c r="D23" s="209" t="s">
        <v>503</v>
      </c>
      <c r="E23" s="204"/>
      <c r="F23" s="205"/>
      <c r="G23" s="205"/>
      <c r="H23" s="563"/>
      <c r="I23" s="563"/>
      <c r="J23" s="564"/>
      <c r="K23" s="565" t="s">
        <v>651</v>
      </c>
    </row>
    <row r="24" spans="1:13" ht="15" customHeight="1" x14ac:dyDescent="0.25">
      <c r="A24" s="176" t="s">
        <v>592</v>
      </c>
      <c r="B24" s="176"/>
      <c r="C24" s="250">
        <v>2.15</v>
      </c>
      <c r="D24" s="166" t="s">
        <v>145</v>
      </c>
      <c r="E24" s="155" t="s">
        <v>421</v>
      </c>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652</v>
      </c>
      <c r="B25" s="22"/>
      <c r="C25" s="251">
        <v>1.25</v>
      </c>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t="s">
        <v>654</v>
      </c>
      <c r="B26" s="176"/>
      <c r="C26" s="250">
        <v>0.75</v>
      </c>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t="s">
        <v>653</v>
      </c>
      <c r="B27" s="22"/>
      <c r="C27" s="251">
        <v>1.25</v>
      </c>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t="s">
        <v>655</v>
      </c>
      <c r="B28" s="176"/>
      <c r="C28" s="177">
        <v>1.2</v>
      </c>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6.6000000000000005</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44965</v>
      </c>
      <c r="D30" s="202" t="s">
        <v>493</v>
      </c>
      <c r="E30" s="203" t="s">
        <v>393</v>
      </c>
      <c r="F30" s="202" t="s">
        <v>492</v>
      </c>
      <c r="G30" s="202" t="s">
        <v>495</v>
      </c>
      <c r="H30" s="561" t="s">
        <v>504</v>
      </c>
      <c r="I30" s="561"/>
      <c r="J30" s="562"/>
      <c r="K30" s="225" t="s">
        <v>121</v>
      </c>
      <c r="L30" s="184"/>
      <c r="M30" s="184"/>
    </row>
    <row r="31" spans="1:13" ht="15" customHeight="1" thickTop="1" x14ac:dyDescent="0.25">
      <c r="A31" s="198" t="s">
        <v>502</v>
      </c>
      <c r="B31" s="153"/>
      <c r="C31" s="164" t="str">
        <f>"("&amp;LEFT(K30,1)&amp;")"</f>
        <v>(O)</v>
      </c>
      <c r="D31" s="209" t="s">
        <v>503</v>
      </c>
      <c r="E31" s="204"/>
      <c r="F31" s="205"/>
      <c r="G31" s="205"/>
      <c r="H31" s="563"/>
      <c r="I31" s="563"/>
      <c r="J31" s="564"/>
      <c r="K31" s="565" t="s">
        <v>649</v>
      </c>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44966</v>
      </c>
      <c r="D38" s="202" t="s">
        <v>493</v>
      </c>
      <c r="E38" s="203" t="s">
        <v>393</v>
      </c>
      <c r="F38" s="202" t="s">
        <v>492</v>
      </c>
      <c r="G38" s="202" t="s">
        <v>495</v>
      </c>
      <c r="H38" s="561" t="s">
        <v>504</v>
      </c>
      <c r="I38" s="561"/>
      <c r="J38" s="562"/>
      <c r="K38" s="261" t="s">
        <v>549</v>
      </c>
      <c r="L38" s="184"/>
      <c r="M38" s="184"/>
    </row>
    <row r="39" spans="1:13" ht="15" customHeight="1" thickTop="1" x14ac:dyDescent="0.25">
      <c r="A39" s="198" t="s">
        <v>502</v>
      </c>
      <c r="B39" s="153"/>
      <c r="C39" s="164" t="str">
        <f>"("&amp;LEFT(K38,1)&amp;")"</f>
        <v>(W)</v>
      </c>
      <c r="D39" s="209" t="s">
        <v>503</v>
      </c>
      <c r="E39" s="204"/>
      <c r="F39" s="205"/>
      <c r="G39" s="205"/>
      <c r="H39" s="563"/>
      <c r="I39" s="563"/>
      <c r="J39" s="564"/>
      <c r="K39" s="565" t="s">
        <v>644</v>
      </c>
    </row>
    <row r="40" spans="1:13" ht="15" customHeight="1" x14ac:dyDescent="0.25">
      <c r="A40" s="176" t="s">
        <v>647</v>
      </c>
      <c r="B40" s="176"/>
      <c r="C40" s="177">
        <v>1.5</v>
      </c>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648</v>
      </c>
      <c r="B41" s="22"/>
      <c r="C41" s="160">
        <v>0.5</v>
      </c>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t="s">
        <v>540</v>
      </c>
      <c r="B42" s="176"/>
      <c r="C42" s="177">
        <v>2</v>
      </c>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4</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44967</v>
      </c>
      <c r="D46" s="202" t="s">
        <v>493</v>
      </c>
      <c r="E46" s="203" t="s">
        <v>393</v>
      </c>
      <c r="F46" s="202" t="s">
        <v>492</v>
      </c>
      <c r="G46" s="202" t="s">
        <v>495</v>
      </c>
      <c r="H46" s="561" t="s">
        <v>504</v>
      </c>
      <c r="I46" s="561"/>
      <c r="J46" s="562"/>
      <c r="K46" s="225" t="s">
        <v>121</v>
      </c>
      <c r="L46" s="184"/>
      <c r="M46" s="184"/>
    </row>
    <row r="47" spans="1:13" ht="15" customHeight="1" thickTop="1" x14ac:dyDescent="0.25">
      <c r="A47" s="198" t="s">
        <v>502</v>
      </c>
      <c r="B47" s="153"/>
      <c r="C47" s="164" t="str">
        <f>"("&amp;LEFT(K46,1)&amp;")"</f>
        <v>(O)</v>
      </c>
      <c r="D47" s="209" t="s">
        <v>503</v>
      </c>
      <c r="E47" s="204"/>
      <c r="F47" s="205"/>
      <c r="G47" s="205"/>
      <c r="H47" s="563"/>
      <c r="I47" s="563"/>
      <c r="J47" s="564"/>
      <c r="K47" s="565" t="s">
        <v>645</v>
      </c>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44968</v>
      </c>
      <c r="D54" s="202" t="s">
        <v>493</v>
      </c>
      <c r="E54" s="203" t="s">
        <v>393</v>
      </c>
      <c r="F54" s="202" t="s">
        <v>492</v>
      </c>
      <c r="G54" s="202" t="s">
        <v>495</v>
      </c>
      <c r="H54" s="561" t="s">
        <v>504</v>
      </c>
      <c r="I54" s="561"/>
      <c r="J54" s="562"/>
      <c r="K54" s="225" t="s">
        <v>121</v>
      </c>
      <c r="L54" s="184"/>
      <c r="M54" s="184"/>
    </row>
    <row r="55" spans="1:13" ht="15" customHeight="1" thickTop="1" x14ac:dyDescent="0.25">
      <c r="A55" s="198" t="s">
        <v>502</v>
      </c>
      <c r="B55" s="153"/>
      <c r="C55" s="164" t="str">
        <f>"("&amp;LEFT(K54,1)&amp;")"</f>
        <v>(O)</v>
      </c>
      <c r="D55" s="209" t="s">
        <v>503</v>
      </c>
      <c r="E55" s="204"/>
      <c r="F55" s="205"/>
      <c r="G55" s="205"/>
      <c r="H55" s="563"/>
      <c r="I55" s="563"/>
      <c r="J55" s="564"/>
      <c r="K55" s="565" t="s">
        <v>646</v>
      </c>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3D1F5876-7A15-4110-97FE-84C4CDC35F63}">
      <formula1>INDIRECT(D8)</formula1>
    </dataValidation>
  </dataValidations>
  <hyperlinks>
    <hyperlink ref="K1" location="'Reference Page'!A1" display="Home" xr:uid="{78FF96A7-5363-4F6D-A961-DEC192E02146}"/>
  </hyperlinks>
  <printOptions horizontalCentered="1" verticalCentered="1"/>
  <pageMargins left="0.3" right="0.3" top="0.5" bottom="0.25" header="0.3" footer="0.3"/>
  <pageSetup scale="88" orientation="portrait" horizontalDpi="4294967293" vertic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xr:uid="{D777CB8C-FCE9-4061-AC2F-66D2BCB42F8C}">
          <x14:formula1>
            <xm:f>PeriodizationTables!$E$33:$E$42</xm:f>
          </x14:formula1>
          <xm:sqref>E5</xm:sqref>
        </x14:dataValidation>
        <x14:dataValidation type="list" allowBlank="1" showInputMessage="1" showErrorMessage="1" xr:uid="{E712E117-C811-4B28-9C7D-9B5BF76CFD3C}">
          <x14:formula1>
            <xm:f>Exercises!$1:$1</xm:f>
          </x14:formula1>
          <xm:sqref>D24:D29 D32:D37 D8:D13 D56:D61 D40:D45 D48:D53 D16:D21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rgb="FFCC99FF"/>
    <pageSetUpPr fitToPage="1"/>
  </sheetPr>
  <dimension ref="A1:AO202"/>
  <sheetViews>
    <sheetView showGridLines="0" workbookViewId="0">
      <pane ySplit="5" topLeftCell="A6" activePane="bottomLeft" state="frozen"/>
      <selection pane="bottomLeft" activeCell="K61" sqref="K61"/>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9" customWidth="1"/>
    <col min="12" max="12" width="22" customWidth="1"/>
  </cols>
  <sheetData>
    <row r="1" spans="1:41" ht="18.75" x14ac:dyDescent="0.3">
      <c r="A1" s="544" t="s">
        <v>229</v>
      </c>
      <c r="B1" s="545"/>
      <c r="C1" s="545"/>
      <c r="D1" s="545"/>
      <c r="E1" s="545"/>
      <c r="F1" s="545"/>
      <c r="G1" s="545"/>
      <c r="H1" s="545"/>
      <c r="I1" s="545"/>
      <c r="J1" s="546"/>
      <c r="K1" s="227" t="s">
        <v>88</v>
      </c>
    </row>
    <row r="2" spans="1:41" x14ac:dyDescent="0.25">
      <c r="A2" s="547" t="s">
        <v>13</v>
      </c>
      <c r="B2" s="548"/>
      <c r="C2" s="548"/>
      <c r="D2" s="548"/>
      <c r="E2" s="548"/>
      <c r="F2" s="548"/>
      <c r="G2" s="548"/>
      <c r="H2" s="548"/>
      <c r="I2" s="548"/>
      <c r="J2" s="549"/>
      <c r="K2" s="228" t="str">
        <f>CONCATENATE(IF($E$5="Foundation","FDN",""),IF($E$5="Endurance","END",""),IF($E$5="Speed","SPD",""),IF($E$5="Hypertrophy","HYP",""),IF($E$5="Power","PWR",""),IF($E$5="Strength Capacity","STC",""),IF($E$5="Strength","STR",""),IF($E$5="Max Strength","MAX",""),IF($E$5="Total Fitness","TF",""),IF($E$5="Unload","UNL",""),"1_3E")</f>
        <v>STC1_3E</v>
      </c>
    </row>
    <row r="3" spans="1:41" x14ac:dyDescent="0.25">
      <c r="A3" s="173">
        <f>'Annual Plan'!$A$9</f>
        <v>44969</v>
      </c>
      <c r="B3" s="172" t="s">
        <v>20</v>
      </c>
      <c r="C3" s="174">
        <f>+A3+6</f>
        <v>44975</v>
      </c>
      <c r="D3" s="550" t="s">
        <v>84</v>
      </c>
      <c r="E3" s="551"/>
      <c r="F3" s="551"/>
      <c r="G3" s="551"/>
      <c r="H3" s="551"/>
      <c r="I3" s="551"/>
      <c r="J3" s="552"/>
      <c r="K3" s="228" t="str">
        <f>CONCATENATE(IF($E$5="Foundation","FDN",""),IF($E$5="Endurance","END",""),IF($E$5="Speed","SPD",""),IF($E$5="Hypertrophy","HYP",""),IF($E$5="Power","PWR",""),IF($E$5="Strength Capacity","STC",""),IF($E$5="Strength","STR",""),IF($E$5="Max Strength","MAX",""),IF($E$5="Total Fitness","TF",""),IF($E$5="Unload","UNL",""),"1_3C")</f>
        <v>STC1_3C</v>
      </c>
    </row>
    <row r="4" spans="1:41" x14ac:dyDescent="0.25">
      <c r="A4" s="553" t="str">
        <f>'Annual Plan'!$H$3</f>
        <v>INDOOR</v>
      </c>
      <c r="B4" s="554"/>
      <c r="C4" s="554"/>
      <c r="D4" s="554"/>
      <c r="E4" s="554"/>
      <c r="F4" s="554"/>
      <c r="G4" s="554"/>
      <c r="H4" s="554"/>
      <c r="I4" s="554"/>
      <c r="J4" s="555"/>
      <c r="K4" s="228" t="str">
        <f>CONCATENATE(IF($E$5="Foundation","FDN",""),IF($E$5="Endurance","END",""),IF($E$5="Speed","SPD",""),IF($E$5="Hypertrophy","HYP",""),IF($E$5="Power","PWR",""),IF($E$5="Strength Capacity","STC",""),IF($E$5="Strength","STR",""),IF($E$5="Max Strength","MAX",""),IF($E$5="Total Fitness","TF",""),IF($E$5="Unload","UNL",""),"1_3O")</f>
        <v>STC1_3O</v>
      </c>
    </row>
    <row r="5" spans="1:41" ht="16.5" thickBot="1" x14ac:dyDescent="0.3">
      <c r="A5" s="578" t="str">
        <f>'Annual Plan'!$F$9</f>
        <v>Pacework</v>
      </c>
      <c r="B5" s="579"/>
      <c r="C5" s="579"/>
      <c r="D5" s="215" t="s">
        <v>494</v>
      </c>
      <c r="E5" s="575" t="s">
        <v>358</v>
      </c>
      <c r="F5" s="576"/>
      <c r="G5" s="576"/>
      <c r="H5" s="576"/>
      <c r="I5" s="576"/>
      <c r="J5" s="577"/>
      <c r="L5" t="s">
        <v>117</v>
      </c>
      <c r="M5" t="s">
        <v>506</v>
      </c>
    </row>
    <row r="6" spans="1:41" ht="15.75" thickBot="1" x14ac:dyDescent="0.3">
      <c r="A6" s="159" t="s">
        <v>27</v>
      </c>
      <c r="B6" s="163"/>
      <c r="C6" s="183">
        <f>A3</f>
        <v>44969</v>
      </c>
      <c r="D6" s="202" t="s">
        <v>493</v>
      </c>
      <c r="E6" s="203" t="s">
        <v>393</v>
      </c>
      <c r="F6" s="202" t="s">
        <v>492</v>
      </c>
      <c r="G6" s="202" t="s">
        <v>495</v>
      </c>
      <c r="H6" s="561" t="s">
        <v>504</v>
      </c>
      <c r="I6" s="561"/>
      <c r="J6" s="562"/>
      <c r="K6" s="230" t="s">
        <v>121</v>
      </c>
      <c r="L6" s="184"/>
      <c r="M6" s="184"/>
    </row>
    <row r="7" spans="1:41" s="154" customFormat="1" ht="15" customHeight="1" thickTop="1" x14ac:dyDescent="0.25">
      <c r="A7" s="198" t="s">
        <v>502</v>
      </c>
      <c r="B7" s="23"/>
      <c r="C7" s="164" t="str">
        <f>"("&amp;LEFT(K6,1)&amp;")"</f>
        <v>(O)</v>
      </c>
      <c r="D7" s="209" t="s">
        <v>503</v>
      </c>
      <c r="E7" s="204"/>
      <c r="F7" s="205"/>
      <c r="G7" s="205"/>
      <c r="H7" s="563"/>
      <c r="I7" s="563"/>
      <c r="J7" s="564"/>
      <c r="K7" s="565" t="s">
        <v>643</v>
      </c>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44970</v>
      </c>
      <c r="D14" s="202" t="s">
        <v>493</v>
      </c>
      <c r="E14" s="207" t="s">
        <v>393</v>
      </c>
      <c r="F14" s="208" t="s">
        <v>492</v>
      </c>
      <c r="G14" s="202" t="s">
        <v>495</v>
      </c>
      <c r="H14" s="561" t="s">
        <v>504</v>
      </c>
      <c r="I14" s="561"/>
      <c r="J14" s="562"/>
      <c r="K14" s="230" t="s">
        <v>121</v>
      </c>
      <c r="L14" s="184"/>
      <c r="M14" s="184"/>
    </row>
    <row r="15" spans="1:41" ht="15" customHeight="1" thickTop="1" x14ac:dyDescent="0.25">
      <c r="A15" s="198" t="s">
        <v>502</v>
      </c>
      <c r="B15" s="153"/>
      <c r="C15" s="164" t="str">
        <f>"("&amp;LEFT(K14,1)&amp;")"</f>
        <v>(O)</v>
      </c>
      <c r="D15" s="209" t="s">
        <v>503</v>
      </c>
      <c r="E15" s="204"/>
      <c r="F15" s="205"/>
      <c r="G15" s="205"/>
      <c r="H15" s="563"/>
      <c r="I15" s="563"/>
      <c r="J15" s="564"/>
      <c r="K15" s="565" t="s">
        <v>680</v>
      </c>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44971</v>
      </c>
      <c r="D22" s="202" t="s">
        <v>493</v>
      </c>
      <c r="E22" s="203" t="s">
        <v>393</v>
      </c>
      <c r="F22" s="202" t="s">
        <v>492</v>
      </c>
      <c r="G22" s="202" t="s">
        <v>495</v>
      </c>
      <c r="H22" s="561" t="s">
        <v>504</v>
      </c>
      <c r="I22" s="561"/>
      <c r="J22" s="562"/>
      <c r="K22" s="230" t="s">
        <v>119</v>
      </c>
      <c r="L22" s="184"/>
      <c r="M22" s="184"/>
    </row>
    <row r="23" spans="1:13" ht="15" customHeight="1" thickTop="1" x14ac:dyDescent="0.25">
      <c r="A23" s="198" t="s">
        <v>502</v>
      </c>
      <c r="B23" s="153"/>
      <c r="C23" s="164" t="str">
        <f>"("&amp;LEFT(K22,1)&amp;")"</f>
        <v>(R)</v>
      </c>
      <c r="D23" s="209" t="s">
        <v>503</v>
      </c>
      <c r="E23" s="204"/>
      <c r="F23" s="205"/>
      <c r="G23" s="205"/>
      <c r="H23" s="563"/>
      <c r="I23" s="563"/>
      <c r="J23" s="564"/>
      <c r="K23" s="565" t="s">
        <v>681</v>
      </c>
    </row>
    <row r="24" spans="1:13" ht="15" customHeight="1" x14ac:dyDescent="0.25">
      <c r="A24" s="176" t="s">
        <v>682</v>
      </c>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683</v>
      </c>
      <c r="B25" s="22"/>
      <c r="C25" s="160">
        <v>2</v>
      </c>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t="s">
        <v>684</v>
      </c>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t="s">
        <v>540</v>
      </c>
      <c r="B27" s="22"/>
      <c r="C27" s="160">
        <v>0.5</v>
      </c>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2.5</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44972</v>
      </c>
      <c r="D30" s="202" t="s">
        <v>493</v>
      </c>
      <c r="E30" s="203" t="s">
        <v>393</v>
      </c>
      <c r="F30" s="202" t="s">
        <v>492</v>
      </c>
      <c r="G30" s="202" t="s">
        <v>495</v>
      </c>
      <c r="H30" s="561" t="s">
        <v>504</v>
      </c>
      <c r="I30" s="561"/>
      <c r="J30" s="562"/>
      <c r="K30" s="230"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687</v>
      </c>
    </row>
    <row r="32" spans="1:13" ht="15" customHeight="1" x14ac:dyDescent="0.25">
      <c r="A32" s="176" t="s">
        <v>682</v>
      </c>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t="s">
        <v>685</v>
      </c>
      <c r="B33" s="22"/>
      <c r="C33" s="160">
        <v>5.0999999999999996</v>
      </c>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t="s">
        <v>686</v>
      </c>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5.0999999999999996</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44973</v>
      </c>
      <c r="D38" s="202" t="s">
        <v>493</v>
      </c>
      <c r="E38" s="203" t="s">
        <v>393</v>
      </c>
      <c r="F38" s="202" t="s">
        <v>492</v>
      </c>
      <c r="G38" s="202" t="s">
        <v>495</v>
      </c>
      <c r="H38" s="561" t="s">
        <v>504</v>
      </c>
      <c r="I38" s="561"/>
      <c r="J38" s="562"/>
      <c r="K38" s="230"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689</v>
      </c>
    </row>
    <row r="40" spans="1:13" ht="15" customHeight="1" x14ac:dyDescent="0.25">
      <c r="A40" s="176" t="s">
        <v>537</v>
      </c>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688</v>
      </c>
      <c r="B41" s="22"/>
      <c r="C41" s="160">
        <v>6</v>
      </c>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t="s">
        <v>514</v>
      </c>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6</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44974</v>
      </c>
      <c r="D46" s="202" t="s">
        <v>493</v>
      </c>
      <c r="E46" s="203" t="s">
        <v>393</v>
      </c>
      <c r="F46" s="202" t="s">
        <v>492</v>
      </c>
      <c r="G46" s="202" t="s">
        <v>495</v>
      </c>
      <c r="H46" s="561" t="s">
        <v>504</v>
      </c>
      <c r="I46" s="561"/>
      <c r="J46" s="562"/>
      <c r="K46" s="230"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703</v>
      </c>
    </row>
    <row r="48" spans="1:13" ht="15" customHeight="1" x14ac:dyDescent="0.25">
      <c r="A48" s="176" t="s">
        <v>512</v>
      </c>
      <c r="B48" s="176"/>
      <c r="C48" s="177"/>
      <c r="D48" s="166"/>
      <c r="E48" s="155" t="s">
        <v>691</v>
      </c>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t="s">
        <v>704</v>
      </c>
      <c r="B49" s="22"/>
      <c r="C49" s="160">
        <v>2.7</v>
      </c>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t="s">
        <v>705</v>
      </c>
      <c r="B51" s="22"/>
      <c r="C51" s="160">
        <v>4.3</v>
      </c>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7</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44975</v>
      </c>
      <c r="D54" s="202" t="s">
        <v>493</v>
      </c>
      <c r="E54" s="203" t="s">
        <v>393</v>
      </c>
      <c r="F54" s="202" t="s">
        <v>492</v>
      </c>
      <c r="G54" s="202" t="s">
        <v>495</v>
      </c>
      <c r="H54" s="561" t="s">
        <v>504</v>
      </c>
      <c r="I54" s="561"/>
      <c r="J54" s="562"/>
      <c r="K54" s="230" t="s">
        <v>160</v>
      </c>
      <c r="L54" s="184"/>
      <c r="M54" s="184"/>
    </row>
    <row r="55" spans="1:13" ht="15" customHeight="1" thickTop="1" x14ac:dyDescent="0.25">
      <c r="A55" s="198" t="s">
        <v>502</v>
      </c>
      <c r="B55" s="153"/>
      <c r="C55" s="164" t="str">
        <f>"("&amp;LEFT(K54,1)&amp;")"</f>
        <v>(E)</v>
      </c>
      <c r="D55" s="209" t="s">
        <v>503</v>
      </c>
      <c r="E55" s="204"/>
      <c r="F55" s="205"/>
      <c r="G55" s="205"/>
      <c r="H55" s="563"/>
      <c r="I55" s="563"/>
      <c r="J55" s="564"/>
      <c r="K55" s="565" t="s">
        <v>702</v>
      </c>
    </row>
    <row r="56" spans="1:13" ht="15" customHeight="1" x14ac:dyDescent="0.25">
      <c r="A56" s="187" t="s">
        <v>512</v>
      </c>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t="s">
        <v>701</v>
      </c>
      <c r="B57" s="22"/>
      <c r="C57" s="160">
        <v>7.4</v>
      </c>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t="s">
        <v>514</v>
      </c>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7.4</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31"/>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ACF2482D-596D-4291-9D2B-554747CBC1E0}">
      <formula1>INDIRECT(D8)</formula1>
    </dataValidation>
  </dataValidations>
  <hyperlinks>
    <hyperlink ref="K1" location="'Reference Page'!A1" display="Home" xr:uid="{C5153D1B-91A1-47CE-815F-D0E78E9F04AD}"/>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4EBA6CD-1BDD-4022-8624-066DFD6E9249}">
          <x14:formula1>
            <xm:f>PeriodizationTables!$E$33:$E$42</xm:f>
          </x14:formula1>
          <xm:sqref>E5</xm:sqref>
        </x14:dataValidation>
        <x14:dataValidation type="list" allowBlank="1" showInputMessage="1" showErrorMessage="1" xr:uid="{00B1850B-CD2C-40A8-9616-1D80888E1F48}">
          <x14:formula1>
            <xm:f>Exercises!$1:$1</xm:f>
          </x14:formula1>
          <xm:sqref>D24:D29 D32:D37 D8:D13 D56:D61 D40:D45 D48:D53 D16:D21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rgb="FFCC99FF"/>
    <pageSetUpPr fitToPage="1"/>
  </sheetPr>
  <dimension ref="A1:AO202"/>
  <sheetViews>
    <sheetView showGridLines="0" workbookViewId="0">
      <pane ySplit="5" topLeftCell="A35" activePane="bottomLeft" state="frozen"/>
      <selection pane="bottomLeft" activeCell="E58" sqref="E58"/>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14</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Plan'!$A$10</f>
        <v>44976</v>
      </c>
      <c r="B3" s="172" t="s">
        <v>20</v>
      </c>
      <c r="C3" s="174">
        <f>+A3+6</f>
        <v>44982</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553" t="str">
        <f>'Annual Plan'!$H$3</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STC1_3O</v>
      </c>
    </row>
    <row r="5" spans="1:41" ht="16.5" thickBot="1" x14ac:dyDescent="0.3">
      <c r="A5" s="578" t="str">
        <f>'Annual Plan'!$F$9</f>
        <v>Pacework</v>
      </c>
      <c r="B5" s="579"/>
      <c r="C5" s="579"/>
      <c r="D5" s="215" t="s">
        <v>494</v>
      </c>
      <c r="E5" s="575" t="s">
        <v>358</v>
      </c>
      <c r="F5" s="576"/>
      <c r="G5" s="576"/>
      <c r="H5" s="576"/>
      <c r="I5" s="576"/>
      <c r="J5" s="577"/>
      <c r="L5" t="s">
        <v>117</v>
      </c>
      <c r="M5" t="s">
        <v>506</v>
      </c>
    </row>
    <row r="6" spans="1:41" ht="15.75" thickBot="1" x14ac:dyDescent="0.3">
      <c r="A6" s="159" t="s">
        <v>27</v>
      </c>
      <c r="B6" s="163"/>
      <c r="C6" s="183">
        <f>A3</f>
        <v>44976</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693</v>
      </c>
      <c r="L7"/>
      <c r="M7"/>
      <c r="N7"/>
      <c r="O7"/>
      <c r="P7"/>
      <c r="Q7"/>
      <c r="R7"/>
      <c r="S7"/>
      <c r="T7"/>
      <c r="U7"/>
      <c r="V7"/>
      <c r="W7"/>
      <c r="X7"/>
      <c r="Y7"/>
      <c r="Z7"/>
      <c r="AA7"/>
      <c r="AB7"/>
      <c r="AC7"/>
      <c r="AD7"/>
      <c r="AE7"/>
      <c r="AF7"/>
      <c r="AG7"/>
      <c r="AH7"/>
      <c r="AI7"/>
      <c r="AJ7"/>
      <c r="AK7"/>
      <c r="AL7"/>
      <c r="AM7"/>
      <c r="AN7"/>
      <c r="AO7"/>
    </row>
    <row r="8" spans="1:41" ht="15" customHeight="1" x14ac:dyDescent="0.25">
      <c r="A8" s="176" t="s">
        <v>512</v>
      </c>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t="s">
        <v>692</v>
      </c>
      <c r="B9" s="22"/>
      <c r="C9" s="160">
        <v>5</v>
      </c>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t="s">
        <v>514</v>
      </c>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5</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44977</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694</v>
      </c>
    </row>
    <row r="16" spans="1:41" ht="15" customHeight="1" x14ac:dyDescent="0.25">
      <c r="A16" s="176" t="s">
        <v>537</v>
      </c>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t="s">
        <v>585</v>
      </c>
      <c r="B17" s="22"/>
      <c r="C17" s="160">
        <v>8</v>
      </c>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t="s">
        <v>636</v>
      </c>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8</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44978</v>
      </c>
      <c r="D22" s="202" t="s">
        <v>493</v>
      </c>
      <c r="E22" s="203" t="s">
        <v>393</v>
      </c>
      <c r="F22" s="202" t="s">
        <v>492</v>
      </c>
      <c r="G22" s="202" t="s">
        <v>495</v>
      </c>
      <c r="H22" s="561" t="s">
        <v>504</v>
      </c>
      <c r="I22" s="561"/>
      <c r="J22" s="562"/>
      <c r="K22" s="225" t="s">
        <v>160</v>
      </c>
      <c r="L22" s="184"/>
      <c r="M22" s="184"/>
    </row>
    <row r="23" spans="1:13" ht="15" customHeight="1" thickTop="1" x14ac:dyDescent="0.25">
      <c r="A23" s="198" t="s">
        <v>502</v>
      </c>
      <c r="B23" s="153"/>
      <c r="C23" s="164" t="str">
        <f>"("&amp;LEFT(K22,1)&amp;")"</f>
        <v>(E)</v>
      </c>
      <c r="D23" s="209" t="s">
        <v>503</v>
      </c>
      <c r="E23" s="204"/>
      <c r="F23" s="205"/>
      <c r="G23" s="205"/>
      <c r="H23" s="563"/>
      <c r="I23" s="563"/>
      <c r="J23" s="564"/>
      <c r="K23" s="565" t="s">
        <v>696</v>
      </c>
    </row>
    <row r="24" spans="1:13" ht="15" customHeight="1" x14ac:dyDescent="0.25">
      <c r="A24" s="176" t="s">
        <v>537</v>
      </c>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697</v>
      </c>
      <c r="B25" s="22"/>
      <c r="C25" s="160">
        <v>3</v>
      </c>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t="s">
        <v>629</v>
      </c>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3</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44979</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695</v>
      </c>
    </row>
    <row r="32" spans="1:13" ht="15" customHeight="1" x14ac:dyDescent="0.25">
      <c r="A32" s="176" t="s">
        <v>537</v>
      </c>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t="s">
        <v>515</v>
      </c>
      <c r="B33" s="22"/>
      <c r="C33" s="160">
        <v>8</v>
      </c>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t="s">
        <v>514</v>
      </c>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8</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44980</v>
      </c>
      <c r="D38" s="202" t="s">
        <v>493</v>
      </c>
      <c r="E38" s="203" t="s">
        <v>393</v>
      </c>
      <c r="F38" s="202" t="s">
        <v>492</v>
      </c>
      <c r="G38" s="202" t="s">
        <v>495</v>
      </c>
      <c r="H38" s="561" t="s">
        <v>504</v>
      </c>
      <c r="I38" s="561"/>
      <c r="J38" s="562"/>
      <c r="K38" s="225" t="s">
        <v>510</v>
      </c>
      <c r="L38" s="184"/>
      <c r="M38" s="184"/>
    </row>
    <row r="39" spans="1:13" ht="15" customHeight="1" thickTop="1" x14ac:dyDescent="0.25">
      <c r="A39" s="198" t="s">
        <v>502</v>
      </c>
      <c r="B39" s="153"/>
      <c r="C39" s="164" t="str">
        <f>"("&amp;LEFT(K38,1)&amp;")"</f>
        <v>(P)</v>
      </c>
      <c r="D39" s="209" t="s">
        <v>503</v>
      </c>
      <c r="E39" s="204"/>
      <c r="F39" s="205"/>
      <c r="G39" s="205"/>
      <c r="H39" s="563"/>
      <c r="I39" s="563"/>
      <c r="J39" s="564"/>
      <c r="K39" s="565" t="s">
        <v>700</v>
      </c>
    </row>
    <row r="40" spans="1:13" ht="15" customHeight="1" x14ac:dyDescent="0.25">
      <c r="A40" s="176" t="s">
        <v>592</v>
      </c>
      <c r="B40" s="176"/>
      <c r="C40" s="177">
        <v>2.2000000000000002</v>
      </c>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698</v>
      </c>
      <c r="B41" s="22"/>
      <c r="C41" s="160">
        <v>2.5</v>
      </c>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t="s">
        <v>699</v>
      </c>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t="s">
        <v>540</v>
      </c>
      <c r="B43" s="22"/>
      <c r="C43" s="160">
        <v>1.8</v>
      </c>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t="s">
        <v>573</v>
      </c>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6.5</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44981</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706</v>
      </c>
    </row>
    <row r="48" spans="1:13" ht="15" customHeight="1" x14ac:dyDescent="0.25">
      <c r="A48" s="176" t="s">
        <v>682</v>
      </c>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t="s">
        <v>586</v>
      </c>
      <c r="B49" s="22"/>
      <c r="C49" s="160">
        <v>6</v>
      </c>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t="s">
        <v>514</v>
      </c>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6</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44982</v>
      </c>
      <c r="D54" s="202" t="s">
        <v>493</v>
      </c>
      <c r="E54" s="203" t="s">
        <v>393</v>
      </c>
      <c r="F54" s="202" t="s">
        <v>492</v>
      </c>
      <c r="G54" s="202" t="s">
        <v>495</v>
      </c>
      <c r="H54" s="561" t="s">
        <v>504</v>
      </c>
      <c r="I54" s="561"/>
      <c r="J54" s="562"/>
      <c r="K54" s="225" t="s">
        <v>160</v>
      </c>
      <c r="L54" s="184"/>
      <c r="M54" s="184"/>
    </row>
    <row r="55" spans="1:13" ht="15" customHeight="1" thickTop="1" x14ac:dyDescent="0.25">
      <c r="A55" s="198" t="s">
        <v>502</v>
      </c>
      <c r="B55" s="153"/>
      <c r="C55" s="164" t="str">
        <f>"("&amp;LEFT(K54,1)&amp;")"</f>
        <v>(E)</v>
      </c>
      <c r="D55" s="209" t="s">
        <v>503</v>
      </c>
      <c r="E55" s="204"/>
      <c r="F55" s="205"/>
      <c r="G55" s="205"/>
      <c r="H55" s="563"/>
      <c r="I55" s="563"/>
      <c r="J55" s="564"/>
      <c r="K55" s="565" t="s">
        <v>707</v>
      </c>
    </row>
    <row r="56" spans="1:13" ht="15" customHeight="1" x14ac:dyDescent="0.25">
      <c r="A56" s="187" t="s">
        <v>512</v>
      </c>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t="s">
        <v>708</v>
      </c>
      <c r="B57" s="22"/>
      <c r="C57" s="160">
        <v>8.5</v>
      </c>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8.5</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K23:K28"/>
    <mergeCell ref="G24:G25"/>
    <mergeCell ref="G26:G27"/>
    <mergeCell ref="G28:G29"/>
    <mergeCell ref="G40:G41"/>
    <mergeCell ref="G32:G33"/>
    <mergeCell ref="G34:G35"/>
    <mergeCell ref="G36:G37"/>
    <mergeCell ref="H39:J39"/>
    <mergeCell ref="K39:K44"/>
    <mergeCell ref="K31:K36"/>
    <mergeCell ref="G42:G43"/>
    <mergeCell ref="G44:G45"/>
    <mergeCell ref="K15:K20"/>
    <mergeCell ref="G16:G17"/>
    <mergeCell ref="G18:G19"/>
    <mergeCell ref="G20:G21"/>
    <mergeCell ref="H22:J22"/>
    <mergeCell ref="K7:K12"/>
    <mergeCell ref="G8:G9"/>
    <mergeCell ref="G10:G11"/>
    <mergeCell ref="G12:G13"/>
    <mergeCell ref="H14:J14"/>
    <mergeCell ref="A1:J1"/>
    <mergeCell ref="A2:J2"/>
    <mergeCell ref="D3:J3"/>
    <mergeCell ref="A4:J4"/>
    <mergeCell ref="A5:C5"/>
    <mergeCell ref="E5:J5"/>
    <mergeCell ref="H6:J6"/>
    <mergeCell ref="H7:J7"/>
    <mergeCell ref="H15:J15"/>
    <mergeCell ref="H23:J23"/>
    <mergeCell ref="H38:J38"/>
    <mergeCell ref="H30:J30"/>
    <mergeCell ref="H31:J31"/>
  </mergeCells>
  <dataValidations count="1">
    <dataValidation type="list" allowBlank="1" showErrorMessage="1" sqref="E24:E29 E32:E37 E8:E13 E56:E61 E40:E45 E48:E53 E16:E21" xr:uid="{C33EEABA-3144-48F5-A391-F0C6FDE28625}">
      <formula1>INDIRECT(D8)</formula1>
    </dataValidation>
  </dataValidations>
  <hyperlinks>
    <hyperlink ref="K1" location="'Reference Page'!A1" display="Home" xr:uid="{2750704A-7E92-4A30-A595-8DA0B30203F2}"/>
  </hyperlinks>
  <printOptions horizontalCentered="1" verticalCentered="1"/>
  <pageMargins left="0.3" right="0.3" top="0.5" bottom="0.25" header="0.3" footer="0.3"/>
  <pageSetup scale="64" orientation="portrait" verticalDpi="2" r:id="rId1"/>
  <extLst>
    <ext xmlns:x14="http://schemas.microsoft.com/office/spreadsheetml/2009/9/main" uri="{CCE6A557-97BC-4b89-ADB6-D9C93CAAB3DF}">
      <x14:dataValidations xmlns:xm="http://schemas.microsoft.com/office/excel/2006/main" count="2">
        <x14:dataValidation type="list" allowBlank="1" showInputMessage="1" showErrorMessage="1" xr:uid="{EE1B9C88-724B-469B-A5E0-57238D487F59}">
          <x14:formula1>
            <xm:f>PeriodizationTables!$E$33:$E$42</xm:f>
          </x14:formula1>
          <xm:sqref>E5</xm:sqref>
        </x14:dataValidation>
        <x14:dataValidation type="list" allowBlank="1" showInputMessage="1" showErrorMessage="1" xr:uid="{AC235EBC-C0E8-40B1-965D-17BCA7CC1158}">
          <x14:formula1>
            <xm:f>Exercises!$1:$1</xm:f>
          </x14:formula1>
          <xm:sqref>D24:D29 D32:D37 D8:D13 D56:D61 D40:D45 D48:D53 D16:D21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8" tint="0.59999389629810485"/>
    <pageSetUpPr fitToPage="1"/>
  </sheetPr>
  <dimension ref="A1:AO202"/>
  <sheetViews>
    <sheetView showGridLines="0" workbookViewId="0">
      <pane ySplit="5" topLeftCell="A6" activePane="bottomLeft" state="frozen"/>
      <selection pane="bottomLeft" activeCell="A57" sqref="A57"/>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15</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UNL1_3E</v>
      </c>
    </row>
    <row r="3" spans="1:41" x14ac:dyDescent="0.25">
      <c r="A3" s="173">
        <f>'Annual Plan'!$A$11</f>
        <v>44983</v>
      </c>
      <c r="B3" s="172" t="s">
        <v>20</v>
      </c>
      <c r="C3" s="174">
        <f>+A3+6</f>
        <v>44989</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UNL1_3C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UNL1_3O</v>
      </c>
    </row>
    <row r="5" spans="1:41" ht="16.5" thickBot="1" x14ac:dyDescent="0.3">
      <c r="A5" s="578" t="str">
        <f>'Annual Plan'!$F$9</f>
        <v>Pacework</v>
      </c>
      <c r="B5" s="579"/>
      <c r="C5" s="579"/>
      <c r="D5" s="175" t="s">
        <v>494</v>
      </c>
      <c r="E5" s="558" t="s">
        <v>356</v>
      </c>
      <c r="F5" s="559"/>
      <c r="G5" s="559"/>
      <c r="H5" s="559"/>
      <c r="I5" s="559"/>
      <c r="J5" s="560"/>
      <c r="L5" t="s">
        <v>117</v>
      </c>
      <c r="M5" t="s">
        <v>506</v>
      </c>
    </row>
    <row r="6" spans="1:41" ht="15.75" thickBot="1" x14ac:dyDescent="0.3">
      <c r="A6" s="159" t="s">
        <v>27</v>
      </c>
      <c r="B6" s="163"/>
      <c r="C6" s="183">
        <f>A3</f>
        <v>44983</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710</v>
      </c>
      <c r="L7"/>
      <c r="M7"/>
      <c r="N7"/>
      <c r="O7"/>
      <c r="P7"/>
      <c r="Q7"/>
      <c r="R7"/>
      <c r="S7"/>
      <c r="T7"/>
      <c r="U7"/>
      <c r="V7"/>
      <c r="W7"/>
      <c r="X7"/>
      <c r="Y7"/>
      <c r="Z7"/>
      <c r="AA7"/>
      <c r="AB7"/>
      <c r="AC7"/>
      <c r="AD7"/>
      <c r="AE7"/>
      <c r="AF7"/>
      <c r="AG7"/>
      <c r="AH7"/>
      <c r="AI7"/>
      <c r="AJ7"/>
      <c r="AK7"/>
      <c r="AL7"/>
      <c r="AM7"/>
      <c r="AN7"/>
      <c r="AO7"/>
    </row>
    <row r="8" spans="1:41" ht="15" customHeight="1" x14ac:dyDescent="0.25">
      <c r="A8" s="176" t="s">
        <v>709</v>
      </c>
      <c r="B8" s="176"/>
      <c r="C8" s="177">
        <v>8</v>
      </c>
      <c r="D8" s="166"/>
      <c r="E8" s="155"/>
      <c r="F8" s="157" t="str" cm="1">
        <f t="array" aca="1" ref="F8" ca="1">IF(D8="Core", INDIRECT($K$3), IF(D8="Core_Rotational",INDIRECT($K$3), IF(D8="Core_Pillar", INDIRECT($K$3),IF(D8="Explosive_Cardio", INDIRECT($K$2), IF(D8="Explosive", INDIRECT($K$2),INDIRECT($K$4))))))</f>
        <v>3x7</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3x7</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3x7</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3x7</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3x7</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8</v>
      </c>
      <c r="D13" s="168"/>
      <c r="E13" s="206"/>
      <c r="F13" s="158" t="str" cm="1">
        <f t="array" aca="1" ref="F13" ca="1">IF(D13="Core", INDIRECT($K$3), IF(D13="Core_Rotational",INDIRECT($K$3), IF(D13="Core_Pillar", INDIRECT($K$3),IF(D13="Explosive_Cardio", INDIRECT($K$2), IF(D13="Explosive", INDIRECT($K$2),INDIRECT($K$4))))))</f>
        <v>3x7</v>
      </c>
      <c r="G13" s="570"/>
      <c r="H13" s="158"/>
      <c r="I13" s="158"/>
      <c r="J13" s="158"/>
    </row>
    <row r="14" spans="1:41" ht="15" customHeight="1" thickBot="1" x14ac:dyDescent="0.3">
      <c r="A14" s="199" t="s">
        <v>21</v>
      </c>
      <c r="B14" s="152"/>
      <c r="C14" s="183">
        <f>+C6+1</f>
        <v>44984</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t="s">
        <v>776</v>
      </c>
      <c r="F15" s="205"/>
      <c r="G15" s="205"/>
      <c r="H15" s="563"/>
      <c r="I15" s="563"/>
      <c r="J15" s="564"/>
      <c r="K15" s="565" t="s">
        <v>779</v>
      </c>
    </row>
    <row r="16" spans="1:41" ht="15" customHeight="1" x14ac:dyDescent="0.25">
      <c r="A16" s="176" t="s">
        <v>778</v>
      </c>
      <c r="B16" s="176"/>
      <c r="C16" s="177">
        <v>1</v>
      </c>
      <c r="D16" s="166" t="s">
        <v>145</v>
      </c>
      <c r="E16" s="155" t="s">
        <v>146</v>
      </c>
      <c r="F16" s="157" t="s">
        <v>484</v>
      </c>
      <c r="G16" s="566" t="str">
        <f>CONCATENATE(IF($E$5="Foundation",FDN_R,""),IF($E$5="Endurance",END_R,""),IF($E$5="Speed",SPD_R,""),IF($E$5="Hypertrophy",HYP_R,""),IF($E$5="Power",PWR_R,""),IF($E$5="Strength Capacity",STC_R,""),IF($E$5="Strength",STR_R,""),IF($E$5="Max Strength",MAX_R,""),IF($E$5="Total Fitness",TF_R,""),IF($E$5="Unload",UNL_R,""))</f>
        <v>2:00</v>
      </c>
      <c r="H16" s="185">
        <v>100</v>
      </c>
      <c r="I16" s="185">
        <v>115</v>
      </c>
      <c r="J16" s="185">
        <v>125</v>
      </c>
      <c r="K16" s="565"/>
    </row>
    <row r="17" spans="1:13" ht="15" customHeight="1" x14ac:dyDescent="0.25">
      <c r="A17" s="24"/>
      <c r="B17" s="22"/>
      <c r="C17" s="251"/>
      <c r="D17" s="167"/>
      <c r="E17" s="156"/>
      <c r="F17" s="158"/>
      <c r="G17" s="571"/>
      <c r="H17" s="158"/>
      <c r="I17" s="158"/>
      <c r="J17" s="158"/>
      <c r="K17" s="565"/>
    </row>
    <row r="18" spans="1:13" ht="15" customHeight="1" x14ac:dyDescent="0.25">
      <c r="A18" s="176" t="s">
        <v>592</v>
      </c>
      <c r="B18" s="176"/>
      <c r="C18" s="250">
        <v>2.15</v>
      </c>
      <c r="D18" s="178" t="s">
        <v>244</v>
      </c>
      <c r="E18" s="179" t="s">
        <v>395</v>
      </c>
      <c r="F18" s="157" t="s">
        <v>484</v>
      </c>
      <c r="G18" s="568" t="str">
        <f>CONCATENATE(IF($E$5="Foundation",FDN_R,""),IF($E$5="Endurance",END_R,""),IF($E$5="Speed",SPD_R,""),IF($E$5="Hypertrophy",HYP_R,""),IF($E$5="Power",PWR_R,""),IF($E$5="Strength Capacity",STC_R,""),IF($E$5="Strength",STR_R,""),IF($E$5="Max Strength",MAX_R,""),IF($E$5="Total Fitness",TF_R,""),IF($E$5="Unload",UNL_R,""))</f>
        <v>2:00</v>
      </c>
      <c r="H18" s="186">
        <v>180</v>
      </c>
      <c r="I18" s="186">
        <v>180</v>
      </c>
      <c r="J18" s="186">
        <v>180</v>
      </c>
      <c r="K18" s="565"/>
    </row>
    <row r="19" spans="1:13" ht="15" customHeight="1" x14ac:dyDescent="0.25">
      <c r="A19" s="24" t="s">
        <v>777</v>
      </c>
      <c r="B19" s="22"/>
      <c r="C19" s="251">
        <v>0.25</v>
      </c>
      <c r="D19" s="180" t="s">
        <v>252</v>
      </c>
      <c r="E19" s="181" t="s">
        <v>458</v>
      </c>
      <c r="F19" s="158" t="s">
        <v>602</v>
      </c>
      <c r="G19" s="569"/>
      <c r="H19" s="182">
        <v>5</v>
      </c>
      <c r="I19" s="182">
        <v>5</v>
      </c>
      <c r="J19" s="182"/>
      <c r="K19" s="565"/>
    </row>
    <row r="20" spans="1:13" ht="15" customHeight="1" x14ac:dyDescent="0.25">
      <c r="A20" s="176" t="s">
        <v>604</v>
      </c>
      <c r="B20" s="176"/>
      <c r="C20" s="250">
        <v>6.15</v>
      </c>
      <c r="D20" s="166" t="s">
        <v>144</v>
      </c>
      <c r="E20" s="155" t="s">
        <v>470</v>
      </c>
      <c r="F20" s="157" t="s">
        <v>797</v>
      </c>
      <c r="G20" s="566" t="str">
        <f>CONCATENATE(IF($E$5="Foundation",FDN_R,""),IF($E$5="Endurance",END_R,""),IF($E$5="Speed",SPD_R,""),IF($E$5="Hypertrophy",HYP_R,""),IF($E$5="Power",PWR_R,""),IF($E$5="Strength Capacity",STC_R,""),IF($E$5="Strength",STR_R,""),IF($E$5="Max Strength",MAX_R,""),IF($E$5="Total Fitness",TF_R,""),IF($E$5="Unload",UNL_R,""))</f>
        <v>2:00</v>
      </c>
      <c r="H20" s="185">
        <v>60</v>
      </c>
      <c r="I20" s="185">
        <v>60</v>
      </c>
      <c r="J20" s="185"/>
      <c r="K20" s="565"/>
    </row>
    <row r="21" spans="1:13" ht="15" customHeight="1" thickBot="1" x14ac:dyDescent="0.3">
      <c r="A21" s="24" t="s">
        <v>636</v>
      </c>
      <c r="B21" s="25"/>
      <c r="C21" s="252">
        <f>SUM(C15:C20)</f>
        <v>9.5500000000000007</v>
      </c>
      <c r="D21" s="168"/>
      <c r="E21" s="156" t="s">
        <v>152</v>
      </c>
      <c r="F21" s="158" t="s">
        <v>159</v>
      </c>
      <c r="G21" s="570"/>
      <c r="H21" s="158">
        <v>90</v>
      </c>
      <c r="I21" s="158">
        <v>90</v>
      </c>
      <c r="J21" s="158"/>
    </row>
    <row r="22" spans="1:13" ht="15" customHeight="1" thickBot="1" x14ac:dyDescent="0.3">
      <c r="A22" s="199" t="s">
        <v>22</v>
      </c>
      <c r="B22" s="152"/>
      <c r="C22" s="183">
        <f>+C14+1</f>
        <v>44985</v>
      </c>
      <c r="D22" s="202" t="s">
        <v>493</v>
      </c>
      <c r="E22" s="203" t="s">
        <v>393</v>
      </c>
      <c r="F22" s="202" t="s">
        <v>492</v>
      </c>
      <c r="G22" s="202" t="s">
        <v>495</v>
      </c>
      <c r="H22" s="561" t="s">
        <v>504</v>
      </c>
      <c r="I22" s="561"/>
      <c r="J22" s="562"/>
      <c r="K22" s="225" t="s">
        <v>160</v>
      </c>
      <c r="L22" s="184"/>
      <c r="M22" s="184"/>
    </row>
    <row r="23" spans="1:13" ht="15" customHeight="1" thickTop="1" x14ac:dyDescent="0.25">
      <c r="A23" s="198" t="s">
        <v>502</v>
      </c>
      <c r="B23" s="153"/>
      <c r="C23" s="164" t="str">
        <f>"("&amp;LEFT(K22,1)&amp;")"</f>
        <v>(E)</v>
      </c>
      <c r="D23" s="209" t="s">
        <v>503</v>
      </c>
      <c r="E23" s="204"/>
      <c r="F23" s="205"/>
      <c r="G23" s="205"/>
      <c r="H23" s="563"/>
      <c r="I23" s="563"/>
      <c r="J23" s="564"/>
      <c r="K23" s="565" t="s">
        <v>784</v>
      </c>
    </row>
    <row r="24" spans="1:13" ht="15" customHeight="1" x14ac:dyDescent="0.25">
      <c r="A24" s="176" t="s">
        <v>537</v>
      </c>
      <c r="B24" s="176"/>
      <c r="C24" s="177"/>
      <c r="D24" s="166"/>
      <c r="E24" s="155"/>
      <c r="F24" s="157" t="str" cm="1">
        <f t="array" aca="1" ref="F24" ca="1">IF(D24="Core", INDIRECT($K$3), IF(D24="Core_Rotational",INDIRECT($K$3), IF(D24="Core_Pillar", INDIRECT($K$3),IF(D24="Explosive_Cardio", INDIRECT($K$2), IF(D24="Explosive", INDIRECT($K$2),INDIRECT($K$4))))))</f>
        <v>3x7</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555</v>
      </c>
      <c r="B25" s="22"/>
      <c r="C25" s="160">
        <v>8.1</v>
      </c>
      <c r="D25" s="167"/>
      <c r="E25" s="156"/>
      <c r="F25" s="158" t="str" cm="1">
        <f t="array" aca="1" ref="F25" ca="1">IF(D25="Core", INDIRECT($K$3), IF(D25="Core_Rotational",INDIRECT($K$3), IF(D25="Core_Pillar", INDIRECT($K$3),IF(D25="Explosive_Cardio", INDIRECT($K$2), IF(D25="Explosive", INDIRECT($K$2),INDIRECT($K$4))))))</f>
        <v>3x7</v>
      </c>
      <c r="G25" s="571"/>
      <c r="H25" s="158"/>
      <c r="I25" s="158"/>
      <c r="J25" s="158"/>
      <c r="K25" s="565"/>
    </row>
    <row r="26" spans="1:13" ht="15" customHeight="1" x14ac:dyDescent="0.25">
      <c r="A26" s="176" t="s">
        <v>785</v>
      </c>
      <c r="B26" s="176"/>
      <c r="C26" s="177"/>
      <c r="D26" s="178"/>
      <c r="E26" s="179"/>
      <c r="F26" s="157" t="str" cm="1">
        <f t="array" aca="1" ref="F26" ca="1">IF(D26="Core", INDIRECT($K$3), IF(D26="Core_Rotational",INDIRECT($K$3), IF(D26="Core_Pillar", INDIRECT($K$3),IF(D26="Explosive_Cardio", INDIRECT($K$2), IF(D26="Explosive", INDIRECT($K$2),INDIRECT($K$4))))))</f>
        <v>3x7</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t="s">
        <v>514</v>
      </c>
      <c r="B27" s="22"/>
      <c r="C27" s="160"/>
      <c r="D27" s="180"/>
      <c r="E27" s="181"/>
      <c r="F27" s="158" t="str" cm="1">
        <f t="array" aca="1" ref="F27" ca="1">IF(D27="Core", INDIRECT($K$3), IF(D27="Core_Rotational",INDIRECT($K$3), IF(D27="Core_Pillar", INDIRECT($K$3),IF(D27="Explosive_Cardio", INDIRECT($K$2), IF(D27="Explosive", INDIRECT($K$2),INDIRECT($K$4))))))</f>
        <v>3x7</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3x7</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8.1</v>
      </c>
      <c r="D29" s="168"/>
      <c r="E29" s="156"/>
      <c r="F29" s="158" t="str" cm="1">
        <f t="array" aca="1" ref="F29" ca="1">IF(D29="Core", INDIRECT($K$3), IF(D29="Core_Rotational",INDIRECT($K$3), IF(D29="Core_Pillar", INDIRECT($K$3),IF(D29="Explosive_Cardio", INDIRECT($K$2), IF(D29="Explosive", INDIRECT($K$2),INDIRECT($K$4))))))</f>
        <v>3x7</v>
      </c>
      <c r="G29" s="570"/>
      <c r="H29" s="158"/>
      <c r="I29" s="158"/>
      <c r="J29" s="158"/>
    </row>
    <row r="30" spans="1:13" ht="15" customHeight="1" thickBot="1" x14ac:dyDescent="0.3">
      <c r="A30" s="199" t="s">
        <v>23</v>
      </c>
      <c r="B30" s="152"/>
      <c r="C30" s="183">
        <f>+C22+1</f>
        <v>44986</v>
      </c>
      <c r="D30" s="202" t="s">
        <v>493</v>
      </c>
      <c r="E30" s="203" t="s">
        <v>393</v>
      </c>
      <c r="F30" s="202" t="s">
        <v>492</v>
      </c>
      <c r="G30" s="202" t="s">
        <v>495</v>
      </c>
      <c r="H30" s="561" t="s">
        <v>504</v>
      </c>
      <c r="I30" s="561"/>
      <c r="J30" s="562"/>
      <c r="K30" s="225" t="s">
        <v>179</v>
      </c>
      <c r="L30" s="184"/>
      <c r="M30" s="184"/>
    </row>
    <row r="31" spans="1:13" ht="15" customHeight="1" thickTop="1" x14ac:dyDescent="0.25">
      <c r="A31" s="198" t="s">
        <v>502</v>
      </c>
      <c r="B31" s="153"/>
      <c r="C31" s="164" t="str">
        <f>"("&amp;LEFT(K30,1)&amp;")"</f>
        <v>(T)</v>
      </c>
      <c r="D31" s="209" t="s">
        <v>503</v>
      </c>
      <c r="E31" s="204" t="s">
        <v>794</v>
      </c>
      <c r="F31" s="205"/>
      <c r="G31" s="205"/>
      <c r="H31" s="563"/>
      <c r="I31" s="563"/>
      <c r="J31" s="564"/>
      <c r="K31" s="565" t="s">
        <v>788</v>
      </c>
    </row>
    <row r="32" spans="1:13" ht="15" customHeight="1" x14ac:dyDescent="0.25">
      <c r="A32" s="176" t="s">
        <v>786</v>
      </c>
      <c r="B32" s="176"/>
      <c r="C32" s="177"/>
      <c r="D32" s="166" t="s">
        <v>244</v>
      </c>
      <c r="E32" s="155" t="s">
        <v>402</v>
      </c>
      <c r="F32" s="157" t="s">
        <v>480</v>
      </c>
      <c r="G32" s="566" t="str">
        <f>CONCATENATE(IF($E$5="Foundation",FDN_R,""),IF($E$5="Endurance",END_R,""),IF($E$5="Speed",SPD_R,""),IF($E$5="Hypertrophy",HYP_R,""),IF($E$5="Power",PWR_R,""),IF($E$5="Strength Capacity",STC_R,""),IF($E$5="Strength",STR_R,""),IF($E$5="Max Strength",MAX_R,""),IF($E$5="Total Fitness",TF_R,""),IF($E$5="Unload",UNL_R,""))</f>
        <v>2:00</v>
      </c>
      <c r="H32" s="185">
        <v>105</v>
      </c>
      <c r="I32" s="185">
        <v>105</v>
      </c>
      <c r="J32" s="308" t="s">
        <v>795</v>
      </c>
      <c r="K32" s="565"/>
    </row>
    <row r="33" spans="1:13" ht="15" customHeight="1" x14ac:dyDescent="0.25">
      <c r="A33" s="24" t="s">
        <v>683</v>
      </c>
      <c r="B33" s="22"/>
      <c r="C33" s="160">
        <v>2.1</v>
      </c>
      <c r="D33" s="167" t="s">
        <v>148</v>
      </c>
      <c r="E33" s="156" t="s">
        <v>439</v>
      </c>
      <c r="F33" s="158" t="s">
        <v>488</v>
      </c>
      <c r="G33" s="571"/>
      <c r="H33" s="158">
        <v>120</v>
      </c>
      <c r="I33" s="158">
        <v>140</v>
      </c>
      <c r="J33" s="158">
        <v>140</v>
      </c>
      <c r="K33" s="565"/>
    </row>
    <row r="34" spans="1:13" ht="15" customHeight="1" x14ac:dyDescent="0.25">
      <c r="A34" s="176" t="s">
        <v>798</v>
      </c>
      <c r="B34" s="176"/>
      <c r="C34" s="177">
        <v>4.7</v>
      </c>
      <c r="D34" s="178" t="s">
        <v>245</v>
      </c>
      <c r="E34" s="179" t="s">
        <v>410</v>
      </c>
      <c r="F34" s="157" t="s">
        <v>387</v>
      </c>
      <c r="G34" s="568" t="str">
        <f>CONCATENATE(IF($E$5="Foundation",FDN_R,""),IF($E$5="Endurance",END_R,""),IF($E$5="Speed",SPD_R,""),IF($E$5="Hypertrophy",HYP_R,""),IF($E$5="Power",PWR_R,""),IF($E$5="Strength Capacity",STC_R,""),IF($E$5="Strength",STR_R,""),IF($E$5="Max Strength",MAX_R,""),IF($E$5="Total Fitness",TF_R,""),IF($E$5="Unload",UNL_R,""))</f>
        <v>2:00</v>
      </c>
      <c r="H34" s="186">
        <v>45</v>
      </c>
      <c r="I34" s="186">
        <v>45</v>
      </c>
      <c r="J34" s="186">
        <v>45</v>
      </c>
      <c r="K34" s="565"/>
    </row>
    <row r="35" spans="1:13" ht="15" customHeight="1" x14ac:dyDescent="0.25">
      <c r="A35" s="24" t="s">
        <v>540</v>
      </c>
      <c r="B35" s="22"/>
      <c r="C35" s="160">
        <v>1.2</v>
      </c>
      <c r="D35" s="180" t="s">
        <v>148</v>
      </c>
      <c r="E35" s="181" t="s">
        <v>437</v>
      </c>
      <c r="F35" s="158" t="str" cm="1">
        <f t="array" aca="1" ref="F35" ca="1">IF(D35="Core", INDIRECT($K$3), IF(D35="Core_Rotational",INDIRECT($K$3), IF(D35="Core_Pillar", INDIRECT($K$3),IF(D35="Explosive_Cardio", INDIRECT($K$2), IF(D35="Explosive", INDIRECT($K$2),INDIRECT($K$4))))))</f>
        <v>3x7</v>
      </c>
      <c r="G35" s="569"/>
      <c r="H35" s="182">
        <v>80</v>
      </c>
      <c r="I35" s="182">
        <v>80</v>
      </c>
      <c r="J35" s="182">
        <v>80</v>
      </c>
      <c r="K35" s="565"/>
    </row>
    <row r="36" spans="1:13" ht="15" customHeight="1" x14ac:dyDescent="0.25">
      <c r="A36" s="176" t="s">
        <v>787</v>
      </c>
      <c r="B36" s="176"/>
      <c r="C36" s="177"/>
      <c r="D36" s="166"/>
      <c r="E36" s="155" t="s">
        <v>756</v>
      </c>
      <c r="F36" s="157" t="s">
        <v>796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8</v>
      </c>
      <c r="D37" s="168"/>
      <c r="E37" s="156"/>
      <c r="F37" s="158"/>
      <c r="G37" s="570"/>
      <c r="H37" s="158"/>
      <c r="I37" s="158"/>
      <c r="J37" s="158"/>
    </row>
    <row r="38" spans="1:13" ht="15" customHeight="1" thickBot="1" x14ac:dyDescent="0.3">
      <c r="A38" s="199" t="s">
        <v>24</v>
      </c>
      <c r="B38" s="152"/>
      <c r="C38" s="183">
        <f>+C30+1</f>
        <v>44987</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791</v>
      </c>
    </row>
    <row r="40" spans="1:13" ht="15" customHeight="1" x14ac:dyDescent="0.25">
      <c r="A40" s="176" t="s">
        <v>790</v>
      </c>
      <c r="B40" s="176"/>
      <c r="C40" s="177"/>
      <c r="D40" s="166" t="s">
        <v>148</v>
      </c>
      <c r="E40" s="155" t="s">
        <v>150</v>
      </c>
      <c r="F40" s="157" t="s">
        <v>157</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789</v>
      </c>
      <c r="B41" s="22"/>
      <c r="C41" s="160">
        <v>7</v>
      </c>
      <c r="D41" s="167"/>
      <c r="E41" s="156"/>
      <c r="F41" s="158"/>
      <c r="G41" s="571"/>
      <c r="H41" s="158"/>
      <c r="I41" s="158"/>
      <c r="J41" s="158"/>
      <c r="K41" s="565"/>
    </row>
    <row r="42" spans="1:13" ht="15" customHeight="1" x14ac:dyDescent="0.25">
      <c r="A42" s="176" t="s">
        <v>514</v>
      </c>
      <c r="B42" s="176"/>
      <c r="C42" s="177"/>
      <c r="D42" s="178"/>
      <c r="E42" s="179" t="s">
        <v>792</v>
      </c>
      <c r="F42" s="157" t="str" cm="1">
        <f t="array" aca="1" ref="F42" ca="1">IF(D42="Core", INDIRECT($K$3), IF(D42="Core_Rotational",INDIRECT($K$3), IF(D42="Core_Pillar", INDIRECT($K$3),IF(D42="Explosive_Cardio", INDIRECT($K$2), IF(D42="Explosive", INDIRECT($K$2),INDIRECT($K$4))))))</f>
        <v>3x7</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t="s">
        <v>793</v>
      </c>
      <c r="F43" s="158" t="str" cm="1">
        <f t="array" aca="1" ref="F43" ca="1">IF(D43="Core", INDIRECT($K$3), IF(D43="Core_Rotational",INDIRECT($K$3), IF(D43="Core_Pillar", INDIRECT($K$3),IF(D43="Explosive_Cardio", INDIRECT($K$2), IF(D43="Explosive", INDIRECT($K$2),INDIRECT($K$4))))))</f>
        <v>3x7</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3x7</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7</v>
      </c>
      <c r="D45" s="168"/>
      <c r="E45" s="156"/>
      <c r="F45" s="158" t="str" cm="1">
        <f t="array" aca="1" ref="F45" ca="1">IF(D45="Core", INDIRECT($K$3), IF(D45="Core_Rotational",INDIRECT($K$3), IF(D45="Core_Pillar", INDIRECT($K$3),IF(D45="Explosive_Cardio", INDIRECT($K$2), IF(D45="Explosive", INDIRECT($K$2),INDIRECT($K$4))))))</f>
        <v>3x7</v>
      </c>
      <c r="G45" s="570"/>
      <c r="H45" s="158"/>
      <c r="I45" s="158"/>
      <c r="J45" s="158"/>
    </row>
    <row r="46" spans="1:13" ht="15" customHeight="1" thickBot="1" x14ac:dyDescent="0.3">
      <c r="A46" s="199" t="s">
        <v>25</v>
      </c>
      <c r="B46" s="152"/>
      <c r="C46" s="183">
        <f>+C38+1</f>
        <v>44988</v>
      </c>
      <c r="D46" s="202" t="s">
        <v>493</v>
      </c>
      <c r="E46" s="203" t="s">
        <v>393</v>
      </c>
      <c r="F46" s="202" t="s">
        <v>492</v>
      </c>
      <c r="G46" s="202" t="s">
        <v>495</v>
      </c>
      <c r="H46" s="561" t="s">
        <v>504</v>
      </c>
      <c r="I46" s="561"/>
      <c r="J46" s="562"/>
      <c r="K46" s="225" t="s">
        <v>121</v>
      </c>
      <c r="L46" s="184"/>
      <c r="M46" s="184"/>
    </row>
    <row r="47" spans="1:13" ht="15" customHeight="1" thickTop="1" x14ac:dyDescent="0.25">
      <c r="A47" s="198" t="s">
        <v>502</v>
      </c>
      <c r="B47" s="153"/>
      <c r="C47" s="164" t="str">
        <f>"("&amp;LEFT(K46,1)&amp;")"</f>
        <v>(O)</v>
      </c>
      <c r="D47" s="209" t="s">
        <v>503</v>
      </c>
      <c r="E47" s="204"/>
      <c r="F47" s="205"/>
      <c r="G47" s="205"/>
      <c r="H47" s="563"/>
      <c r="I47" s="563"/>
      <c r="J47" s="564"/>
      <c r="K47" s="565"/>
    </row>
    <row r="48" spans="1:13" ht="15" customHeight="1" x14ac:dyDescent="0.25">
      <c r="A48" s="176" t="s">
        <v>799</v>
      </c>
      <c r="B48" s="176"/>
      <c r="C48" s="177"/>
      <c r="D48" s="166" t="s">
        <v>249</v>
      </c>
      <c r="E48" s="155" t="s">
        <v>453</v>
      </c>
      <c r="F48" s="157" t="s">
        <v>630</v>
      </c>
      <c r="G48" s="566" t="str">
        <f>CONCATENATE(IF($E$5="Foundation",FDN_R,""),IF($E$5="Endurance",END_R,""),IF($E$5="Speed",SPD_R,""),IF($E$5="Hypertrophy",HYP_R,""),IF($E$5="Power",PWR_R,""),IF($E$5="Strength Capacity",STC_R,""),IF($E$5="Strength",STR_R,""),IF($E$5="Max Strength",MAX_R,""),IF($E$5="Total Fitness",TF_R,""),IF($E$5="Unload",UNL_R,""))</f>
        <v>2:00</v>
      </c>
      <c r="H48" s="185">
        <v>135</v>
      </c>
      <c r="I48" s="185">
        <v>135</v>
      </c>
      <c r="J48" s="185">
        <v>135</v>
      </c>
      <c r="K48" s="565"/>
    </row>
    <row r="49" spans="1:13" ht="15" customHeight="1" x14ac:dyDescent="0.25">
      <c r="A49" s="24"/>
      <c r="B49" s="22"/>
      <c r="C49" s="160"/>
      <c r="D49" s="167"/>
      <c r="E49" s="156" t="s">
        <v>800</v>
      </c>
      <c r="F49" s="158"/>
      <c r="G49" s="571"/>
      <c r="H49" s="158">
        <v>135</v>
      </c>
      <c r="I49" s="158"/>
      <c r="J49" s="158"/>
      <c r="K49" s="565"/>
    </row>
    <row r="50" spans="1:13" ht="15" customHeight="1" x14ac:dyDescent="0.25">
      <c r="A50" s="176"/>
      <c r="B50" s="176"/>
      <c r="C50" s="177"/>
      <c r="D50" s="178" t="s">
        <v>145</v>
      </c>
      <c r="E50" s="179" t="s">
        <v>415</v>
      </c>
      <c r="F50" s="157" t="s">
        <v>484</v>
      </c>
      <c r="G50" s="568" t="str">
        <f>CONCATENATE(IF($E$5="Foundation",FDN_R,""),IF($E$5="Endurance",END_R,""),IF($E$5="Speed",SPD_R,""),IF($E$5="Hypertrophy",HYP_R,""),IF($E$5="Power",PWR_R,""),IF($E$5="Strength Capacity",STC_R,""),IF($E$5="Strength",STR_R,""),IF($E$5="Max Strength",MAX_R,""),IF($E$5="Total Fitness",TF_R,""),IF($E$5="Unload",UNL_R,""))</f>
        <v>2:00</v>
      </c>
      <c r="H50" s="186">
        <v>30</v>
      </c>
      <c r="I50" s="186">
        <v>30</v>
      </c>
      <c r="J50" s="186">
        <v>30</v>
      </c>
      <c r="K50" s="565"/>
    </row>
    <row r="51" spans="1:13" ht="15" customHeight="1" x14ac:dyDescent="0.25">
      <c r="A51" s="24"/>
      <c r="B51" s="22"/>
      <c r="C51" s="160"/>
      <c r="D51" s="180" t="s">
        <v>145</v>
      </c>
      <c r="E51" s="181" t="s">
        <v>417</v>
      </c>
      <c r="F51" s="158" t="s">
        <v>801</v>
      </c>
      <c r="G51" s="569"/>
      <c r="H51" s="182">
        <v>30</v>
      </c>
      <c r="I51" s="182">
        <v>30</v>
      </c>
      <c r="J51" s="182"/>
      <c r="K51" s="565"/>
    </row>
    <row r="52" spans="1:13" ht="15" customHeight="1" x14ac:dyDescent="0.25">
      <c r="A52" s="176"/>
      <c r="B52" s="176"/>
      <c r="C52" s="177"/>
      <c r="D52" s="166"/>
      <c r="E52" s="155" t="s">
        <v>771</v>
      </c>
      <c r="F52" s="157" t="s">
        <v>802</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c r="G53" s="570"/>
      <c r="H53" s="158"/>
      <c r="I53" s="158"/>
      <c r="J53" s="158"/>
    </row>
    <row r="54" spans="1:13" ht="15" customHeight="1" thickBot="1" x14ac:dyDescent="0.3">
      <c r="A54" s="201" t="s">
        <v>26</v>
      </c>
      <c r="B54" s="152"/>
      <c r="C54" s="200">
        <f>+C46+1</f>
        <v>44989</v>
      </c>
      <c r="D54" s="202" t="s">
        <v>493</v>
      </c>
      <c r="E54" s="203" t="s">
        <v>393</v>
      </c>
      <c r="F54" s="202" t="s">
        <v>492</v>
      </c>
      <c r="G54" s="202" t="s">
        <v>495</v>
      </c>
      <c r="H54" s="561" t="s">
        <v>504</v>
      </c>
      <c r="I54" s="561"/>
      <c r="J54" s="562"/>
      <c r="K54" s="225" t="s">
        <v>510</v>
      </c>
      <c r="L54" s="184"/>
      <c r="M54" s="184"/>
    </row>
    <row r="55" spans="1:13" ht="15" customHeight="1" thickTop="1" x14ac:dyDescent="0.25">
      <c r="A55" s="198" t="s">
        <v>502</v>
      </c>
      <c r="B55" s="153"/>
      <c r="C55" s="164" t="str">
        <f>"("&amp;LEFT(K54,1)&amp;")"</f>
        <v>(P)</v>
      </c>
      <c r="D55" s="209" t="s">
        <v>503</v>
      </c>
      <c r="E55" s="204"/>
      <c r="F55" s="205"/>
      <c r="G55" s="205"/>
      <c r="H55" s="563"/>
      <c r="I55" s="563"/>
      <c r="J55" s="564"/>
      <c r="K55" s="565" t="s">
        <v>821</v>
      </c>
    </row>
    <row r="56" spans="1:13" ht="15" customHeight="1" x14ac:dyDescent="0.25">
      <c r="A56" s="187" t="s">
        <v>592</v>
      </c>
      <c r="B56" s="176"/>
      <c r="C56" s="250">
        <v>2.25</v>
      </c>
      <c r="D56" s="166"/>
      <c r="E56" s="155"/>
      <c r="F56" s="157" t="str" cm="1">
        <f t="array" aca="1" ref="F56" ca="1">IF(D56="Core", INDIRECT($K$3), IF(D56="Core_Rotational",INDIRECT($K$3), IF(D56="Core_Pillar", INDIRECT($K$3),IF(D56="Explosive_Cardio", INDIRECT($K$2), IF(D56="Explosive", INDIRECT($K$2),INDIRECT($K$4))))))</f>
        <v>3x7</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t="s">
        <v>804</v>
      </c>
      <c r="B57" s="22"/>
      <c r="C57" s="251">
        <v>3.75</v>
      </c>
      <c r="D57" s="167"/>
      <c r="E57" s="156"/>
      <c r="F57" s="158" t="str" cm="1">
        <f t="array" aca="1" ref="F57" ca="1">IF(D57="Core", INDIRECT($K$3), IF(D57="Core_Rotational",INDIRECT($K$3), IF(D57="Core_Pillar", INDIRECT($K$3),IF(D57="Explosive_Cardio", INDIRECT($K$2), IF(D57="Explosive", INDIRECT($K$2),INDIRECT($K$4))))))</f>
        <v>3x7</v>
      </c>
      <c r="G57" s="571"/>
      <c r="H57" s="158"/>
      <c r="I57" s="158"/>
      <c r="J57" s="194"/>
      <c r="K57" s="565"/>
    </row>
    <row r="58" spans="1:13" ht="15" customHeight="1" x14ac:dyDescent="0.25">
      <c r="A58" s="187" t="s">
        <v>582</v>
      </c>
      <c r="B58" s="176"/>
      <c r="C58" s="250">
        <v>1.65</v>
      </c>
      <c r="D58" s="178"/>
      <c r="E58" s="179"/>
      <c r="F58" s="157" t="str" cm="1">
        <f t="array" aca="1" ref="F58" ca="1">IF(D58="Core", INDIRECT($K$3), IF(D58="Core_Rotational",INDIRECT($K$3), IF(D58="Core_Pillar", INDIRECT($K$3),IF(D58="Explosive_Cardio", INDIRECT($K$2), IF(D58="Explosive", INDIRECT($K$2),INDIRECT($K$4))))))</f>
        <v>3x7</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3x7</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3x7</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7.65</v>
      </c>
      <c r="D61" s="168"/>
      <c r="E61" s="191"/>
      <c r="F61" s="158" t="str" cm="1">
        <f t="array" aca="1" ref="F61" ca="1">IF(D61="Core", INDIRECT($K$3), IF(D61="Core_Rotational",INDIRECT($K$3), IF(D61="Core_Pillar", INDIRECT($K$3),IF(D61="Explosive_Cardio", INDIRECT($K$2), IF(D61="Explosive", INDIRECT($K$2),INDIRECT($K$4))))))</f>
        <v>3x7</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CF9CB4FB-C3AF-48D8-9E0D-1DE2A0C0A9B3}">
      <formula1>INDIRECT(D8)</formula1>
    </dataValidation>
  </dataValidations>
  <hyperlinks>
    <hyperlink ref="K1" location="'Reference Page'!A1" display="Home" xr:uid="{31921275-5F24-4603-A52E-CEF309C3E92F}"/>
  </hyperlinks>
  <printOptions horizontalCentered="1" verticalCentered="1"/>
  <pageMargins left="0.3" right="0.3" top="0.5" bottom="0.25" header="0.3" footer="0.3"/>
  <pageSetup scale="66"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7165293-26D4-418F-9289-F7E225751828}">
          <x14:formula1>
            <xm:f>PeriodizationTables!$E$33:$E$42</xm:f>
          </x14:formula1>
          <xm:sqref>E5</xm:sqref>
        </x14:dataValidation>
        <x14:dataValidation type="list" allowBlank="1" showInputMessage="1" showErrorMessage="1" xr:uid="{23DFC00D-4CB5-498C-A2C3-DA42D416F7FA}">
          <x14:formula1>
            <xm:f>Exercises!$1:$1</xm:f>
          </x14:formula1>
          <xm:sqref>D24:D29 D32:D37 D8:D13 D56:D61 D40:D45 D48:D53 D16:D21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tabColor theme="8" tint="0.59999389629810485"/>
    <pageSetUpPr fitToPage="1"/>
  </sheetPr>
  <dimension ref="A1:AO202"/>
  <sheetViews>
    <sheetView showGridLines="0" workbookViewId="0">
      <pane ySplit="5" topLeftCell="A6" activePane="bottomLeft" state="frozen"/>
      <selection activeCell="AO32" sqref="AO32"/>
      <selection pane="bottomLeft" activeCell="A42" sqref="A42"/>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16</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Plan'!$A$12</f>
        <v>44990</v>
      </c>
      <c r="B3" s="172" t="s">
        <v>20</v>
      </c>
      <c r="C3" s="174">
        <f>+A3+6</f>
        <v>44996</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STR1_3O</v>
      </c>
    </row>
    <row r="5" spans="1:41" ht="16.5" thickBot="1" x14ac:dyDescent="0.3">
      <c r="A5" s="578" t="str">
        <f>'Annual Plan'!$F$9</f>
        <v>Pacework</v>
      </c>
      <c r="B5" s="579"/>
      <c r="C5" s="579"/>
      <c r="D5" s="216" t="s">
        <v>494</v>
      </c>
      <c r="E5" s="583" t="s">
        <v>101</v>
      </c>
      <c r="F5" s="584"/>
      <c r="G5" s="584"/>
      <c r="H5" s="584"/>
      <c r="I5" s="584"/>
      <c r="J5" s="585"/>
      <c r="L5" t="s">
        <v>117</v>
      </c>
      <c r="M5" t="s">
        <v>506</v>
      </c>
    </row>
    <row r="6" spans="1:41" ht="15.75" thickBot="1" x14ac:dyDescent="0.3">
      <c r="A6" s="159" t="s">
        <v>27</v>
      </c>
      <c r="B6" s="163"/>
      <c r="C6" s="183">
        <f>A3</f>
        <v>44990</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819</v>
      </c>
      <c r="L7"/>
      <c r="M7"/>
      <c r="N7"/>
      <c r="O7"/>
      <c r="P7"/>
      <c r="Q7"/>
      <c r="R7"/>
      <c r="S7"/>
      <c r="T7"/>
      <c r="U7"/>
      <c r="V7"/>
      <c r="W7"/>
      <c r="X7"/>
      <c r="Y7"/>
      <c r="Z7"/>
      <c r="AA7"/>
      <c r="AB7"/>
      <c r="AC7"/>
      <c r="AD7"/>
      <c r="AE7"/>
      <c r="AF7"/>
      <c r="AG7"/>
      <c r="AH7"/>
      <c r="AI7"/>
      <c r="AJ7"/>
      <c r="AK7"/>
      <c r="AL7"/>
      <c r="AM7"/>
      <c r="AN7"/>
      <c r="AO7"/>
    </row>
    <row r="8" spans="1:41" ht="15" customHeight="1" x14ac:dyDescent="0.25">
      <c r="A8" s="176" t="s">
        <v>512</v>
      </c>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t="s">
        <v>820</v>
      </c>
      <c r="B9" s="22"/>
      <c r="C9" s="160">
        <v>6.5</v>
      </c>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t="s">
        <v>514</v>
      </c>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6.5</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44991</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818</v>
      </c>
    </row>
    <row r="16" spans="1:41" ht="15" customHeight="1" x14ac:dyDescent="0.25">
      <c r="A16" s="176" t="s">
        <v>512</v>
      </c>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t="s">
        <v>806</v>
      </c>
      <c r="B17" s="22"/>
      <c r="C17" s="160">
        <v>8</v>
      </c>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t="s">
        <v>817</v>
      </c>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t="s">
        <v>815</v>
      </c>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8</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44992</v>
      </c>
      <c r="D22" s="202" t="s">
        <v>493</v>
      </c>
      <c r="E22" s="203" t="s">
        <v>393</v>
      </c>
      <c r="F22" s="202" t="s">
        <v>492</v>
      </c>
      <c r="G22" s="202" t="s">
        <v>495</v>
      </c>
      <c r="H22" s="561" t="s">
        <v>504</v>
      </c>
      <c r="I22" s="561"/>
      <c r="J22" s="562"/>
      <c r="K22" s="225" t="s">
        <v>184</v>
      </c>
      <c r="L22" s="184"/>
      <c r="M22" s="184"/>
    </row>
    <row r="23" spans="1:13" ht="15" customHeight="1" thickTop="1" x14ac:dyDescent="0.25">
      <c r="A23" s="198" t="s">
        <v>502</v>
      </c>
      <c r="B23" s="153"/>
      <c r="C23" s="164" t="str">
        <f>"("&amp;LEFT(K22,1)&amp;")"</f>
        <v>(L)</v>
      </c>
      <c r="D23" s="209" t="s">
        <v>503</v>
      </c>
      <c r="E23" s="204"/>
      <c r="F23" s="205"/>
      <c r="G23" s="205"/>
      <c r="H23" s="563"/>
      <c r="I23" s="563"/>
      <c r="J23" s="564"/>
      <c r="K23" s="565" t="s">
        <v>816</v>
      </c>
    </row>
    <row r="24" spans="1:13" ht="15" customHeight="1" x14ac:dyDescent="0.25">
      <c r="A24" s="176" t="s">
        <v>592</v>
      </c>
      <c r="B24" s="176"/>
      <c r="C24" s="177">
        <v>2</v>
      </c>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813</v>
      </c>
      <c r="B25" s="22"/>
      <c r="C25" s="160">
        <v>4.3</v>
      </c>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t="s">
        <v>814</v>
      </c>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t="s">
        <v>540</v>
      </c>
      <c r="B27" s="22"/>
      <c r="C27" s="160">
        <v>1</v>
      </c>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t="s">
        <v>815</v>
      </c>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7.3</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44993</v>
      </c>
      <c r="D30" s="202" t="s">
        <v>493</v>
      </c>
      <c r="E30" s="203" t="s">
        <v>393</v>
      </c>
      <c r="F30" s="202" t="s">
        <v>492</v>
      </c>
      <c r="G30" s="202" t="s">
        <v>495</v>
      </c>
      <c r="H30" s="561" t="s">
        <v>504</v>
      </c>
      <c r="I30" s="561"/>
      <c r="J30" s="562"/>
      <c r="K30" s="225" t="s">
        <v>119</v>
      </c>
      <c r="L30" s="184"/>
      <c r="M30" s="184"/>
    </row>
    <row r="31" spans="1:13" ht="15" customHeight="1" thickTop="1" x14ac:dyDescent="0.25">
      <c r="A31" s="198" t="s">
        <v>502</v>
      </c>
      <c r="B31" s="153"/>
      <c r="C31" s="164" t="str">
        <f>"("&amp;LEFT(K30,1)&amp;")"</f>
        <v>(R)</v>
      </c>
      <c r="D31" s="209" t="s">
        <v>503</v>
      </c>
      <c r="E31" s="204"/>
      <c r="F31" s="205"/>
      <c r="G31" s="205"/>
      <c r="H31" s="563"/>
      <c r="I31" s="563"/>
      <c r="J31" s="564"/>
      <c r="K31" s="565" t="s">
        <v>812</v>
      </c>
    </row>
    <row r="32" spans="1:13" ht="15" customHeight="1" x14ac:dyDescent="0.25">
      <c r="A32" s="176" t="s">
        <v>512</v>
      </c>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t="s">
        <v>811</v>
      </c>
      <c r="B33" s="22"/>
      <c r="C33" s="160">
        <v>4.4000000000000004</v>
      </c>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t="s">
        <v>514</v>
      </c>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4.4000000000000004</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44994</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809</v>
      </c>
    </row>
    <row r="40" spans="1:13" ht="15" customHeight="1" x14ac:dyDescent="0.25">
      <c r="A40" s="176" t="s">
        <v>512</v>
      </c>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806</v>
      </c>
      <c r="B41" s="22"/>
      <c r="C41" s="160">
        <v>8</v>
      </c>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t="s">
        <v>514</v>
      </c>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8</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44995</v>
      </c>
      <c r="D46" s="202" t="s">
        <v>493</v>
      </c>
      <c r="E46" s="203" t="s">
        <v>393</v>
      </c>
      <c r="F46" s="202" t="s">
        <v>492</v>
      </c>
      <c r="G46" s="202" t="s">
        <v>495</v>
      </c>
      <c r="H46" s="561" t="s">
        <v>504</v>
      </c>
      <c r="I46" s="561"/>
      <c r="J46" s="562"/>
      <c r="K46" s="225" t="s">
        <v>179</v>
      </c>
      <c r="L46" s="184"/>
      <c r="M46" s="184"/>
    </row>
    <row r="47" spans="1:13" ht="15" customHeight="1" thickTop="1" x14ac:dyDescent="0.25">
      <c r="A47" s="198" t="s">
        <v>502</v>
      </c>
      <c r="B47" s="153"/>
      <c r="C47" s="164" t="str">
        <f>"("&amp;LEFT(K46,1)&amp;")"</f>
        <v>(T)</v>
      </c>
      <c r="D47" s="209" t="s">
        <v>503</v>
      </c>
      <c r="E47" s="204" t="s">
        <v>807</v>
      </c>
      <c r="F47" s="205"/>
      <c r="G47" s="205"/>
      <c r="H47" s="563"/>
      <c r="I47" s="563"/>
      <c r="J47" s="564"/>
      <c r="K47" s="565" t="s">
        <v>810</v>
      </c>
    </row>
    <row r="48" spans="1:13" ht="15" customHeight="1" x14ac:dyDescent="0.25">
      <c r="A48" s="176" t="s">
        <v>592</v>
      </c>
      <c r="B48" s="176"/>
      <c r="C48" s="177">
        <v>2</v>
      </c>
      <c r="D48" s="166" t="s">
        <v>249</v>
      </c>
      <c r="E48" s="155" t="s">
        <v>453</v>
      </c>
      <c r="F48" s="157" t="s">
        <v>808</v>
      </c>
      <c r="G48" s="566" t="str">
        <f>CONCATENATE(IF($E$5="Foundation",FDN_R,""),IF($E$5="Endurance",END_R,""),IF($E$5="Speed",SPD_R,""),IF($E$5="Hypertrophy",HYP_R,""),IF($E$5="Power",PWR_R,""),IF($E$5="Strength Capacity",STC_R,""),IF($E$5="Strength",STR_R,""),IF($E$5="Max Strength",MAX_R,""),IF($E$5="Total Fitness",TF_R,""),IF($E$5="Unload",UNL_R,""))</f>
        <v>2:00</v>
      </c>
      <c r="H48" s="185">
        <v>115</v>
      </c>
      <c r="I48" s="185">
        <v>115</v>
      </c>
      <c r="J48" s="185">
        <v>135</v>
      </c>
      <c r="K48" s="565"/>
    </row>
    <row r="49" spans="1:13" ht="15" customHeight="1" x14ac:dyDescent="0.25">
      <c r="A49" s="24" t="s">
        <v>805</v>
      </c>
      <c r="B49" s="22"/>
      <c r="C49" s="160">
        <v>2.8</v>
      </c>
      <c r="D49" s="167"/>
      <c r="E49" s="156"/>
      <c r="F49" s="158"/>
      <c r="G49" s="571"/>
      <c r="H49" s="158">
        <v>160</v>
      </c>
      <c r="I49" s="158">
        <v>175</v>
      </c>
      <c r="J49" s="158">
        <v>185</v>
      </c>
      <c r="K49" s="565"/>
    </row>
    <row r="50" spans="1:13" ht="15" customHeight="1" x14ac:dyDescent="0.25">
      <c r="A50" s="176" t="s">
        <v>540</v>
      </c>
      <c r="B50" s="176"/>
      <c r="C50" s="177">
        <v>1.2</v>
      </c>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6</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44996</v>
      </c>
      <c r="D54" s="202" t="s">
        <v>493</v>
      </c>
      <c r="E54" s="203" t="s">
        <v>393</v>
      </c>
      <c r="F54" s="202" t="s">
        <v>492</v>
      </c>
      <c r="G54" s="202" t="s">
        <v>495</v>
      </c>
      <c r="H54" s="561" t="s">
        <v>504</v>
      </c>
      <c r="I54" s="561"/>
      <c r="J54" s="562"/>
      <c r="K54" s="225" t="s">
        <v>177</v>
      </c>
      <c r="L54" s="184"/>
      <c r="M54" s="184"/>
    </row>
    <row r="55" spans="1:13" ht="15" customHeight="1" thickTop="1" x14ac:dyDescent="0.25">
      <c r="A55" s="198" t="s">
        <v>502</v>
      </c>
      <c r="B55" s="153"/>
      <c r="C55" s="164" t="str">
        <f>"("&amp;LEFT(K54,1)&amp;")"</f>
        <v>(L)</v>
      </c>
      <c r="D55" s="209" t="s">
        <v>503</v>
      </c>
      <c r="E55" s="204"/>
      <c r="F55" s="205"/>
      <c r="G55" s="205"/>
      <c r="H55" s="563"/>
      <c r="I55" s="563"/>
      <c r="J55" s="564"/>
      <c r="K55" s="565" t="s">
        <v>824</v>
      </c>
    </row>
    <row r="56" spans="1:13" ht="15" customHeight="1" x14ac:dyDescent="0.25">
      <c r="A56" s="187" t="s">
        <v>537</v>
      </c>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t="s">
        <v>823</v>
      </c>
      <c r="B57" s="22"/>
      <c r="C57" s="160">
        <v>10</v>
      </c>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t="s">
        <v>514</v>
      </c>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10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7A342C49-02D7-4733-810C-572F2AF22014}">
      <formula1>INDIRECT(D8)</formula1>
    </dataValidation>
  </dataValidations>
  <hyperlinks>
    <hyperlink ref="K1" location="'Reference Page'!A1" display="Home" xr:uid="{3C065D4E-E07D-4E8C-A275-27AA84AFB186}"/>
  </hyperlinks>
  <printOptions horizontalCentered="1" verticalCentered="1"/>
  <pageMargins left="0.3" right="0.3" top="0.5" bottom="0.25" header="0.3" footer="0.3"/>
  <pageSetup scale="88"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624A4FF-CF80-40D6-82CD-5ADF5B074513}">
          <x14:formula1>
            <xm:f>PeriodizationTables!$E$33:$E$42</xm:f>
          </x14:formula1>
          <xm:sqref>E5</xm:sqref>
        </x14:dataValidation>
        <x14:dataValidation type="list" allowBlank="1" showInputMessage="1" showErrorMessage="1" xr:uid="{26FB8C2C-FC8B-4C9C-840C-DF55DFE069F1}">
          <x14:formula1>
            <xm:f>Exercises!$1:$1</xm:f>
          </x14:formula1>
          <xm:sqref>D24:D29 D32:D37 D8:D13 D56:D61 D40:D45 D48:D53 D16:D21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tabColor theme="8" tint="0.59999389629810485"/>
    <pageSetUpPr fitToPage="1"/>
  </sheetPr>
  <dimension ref="A1:AO202"/>
  <sheetViews>
    <sheetView showGridLines="0" workbookViewId="0">
      <pane ySplit="5" topLeftCell="A20" activePane="bottomLeft" state="frozen"/>
      <selection activeCell="AO32" sqref="AO32"/>
      <selection pane="bottomLeft" activeCell="A17" sqref="A17"/>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Plan'!$A$13</f>
        <v>44997</v>
      </c>
      <c r="B3" s="172" t="s">
        <v>20</v>
      </c>
      <c r="C3" s="174">
        <f>+A3+6</f>
        <v>45003</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HYP1_3O</v>
      </c>
    </row>
    <row r="5" spans="1:41" ht="16.5" thickBot="1" x14ac:dyDescent="0.3">
      <c r="A5" s="578" t="str">
        <f>'Annual Plan'!$F$9</f>
        <v>Pacework</v>
      </c>
      <c r="B5" s="579"/>
      <c r="C5" s="579"/>
      <c r="D5" s="216" t="s">
        <v>494</v>
      </c>
      <c r="E5" s="583" t="s">
        <v>360</v>
      </c>
      <c r="F5" s="584"/>
      <c r="G5" s="584"/>
      <c r="H5" s="584"/>
      <c r="I5" s="584"/>
      <c r="J5" s="585"/>
      <c r="L5" t="s">
        <v>117</v>
      </c>
      <c r="M5" t="s">
        <v>506</v>
      </c>
    </row>
    <row r="6" spans="1:41" ht="15.75" thickBot="1" x14ac:dyDescent="0.3">
      <c r="A6" s="159" t="s">
        <v>27</v>
      </c>
      <c r="B6" s="163"/>
      <c r="C6" s="183">
        <f>A3</f>
        <v>44997</v>
      </c>
      <c r="D6" s="202" t="s">
        <v>493</v>
      </c>
      <c r="E6" s="203" t="s">
        <v>393</v>
      </c>
      <c r="F6" s="202" t="s">
        <v>492</v>
      </c>
      <c r="G6" s="202" t="s">
        <v>495</v>
      </c>
      <c r="H6" s="561" t="s">
        <v>504</v>
      </c>
      <c r="I6" s="561"/>
      <c r="J6" s="562"/>
      <c r="K6" s="225" t="s">
        <v>121</v>
      </c>
      <c r="L6" s="184"/>
      <c r="M6" s="184"/>
    </row>
    <row r="7" spans="1:41" s="154" customFormat="1" ht="15" customHeight="1" thickTop="1" x14ac:dyDescent="0.25">
      <c r="A7" s="198" t="s">
        <v>502</v>
      </c>
      <c r="B7" s="23"/>
      <c r="C7" s="164" t="str">
        <f>"("&amp;LEFT(K6,1)&amp;")"</f>
        <v>(O)</v>
      </c>
      <c r="D7" s="209" t="s">
        <v>503</v>
      </c>
      <c r="E7" s="204"/>
      <c r="F7" s="205"/>
      <c r="G7" s="205"/>
      <c r="H7" s="563"/>
      <c r="I7" s="563"/>
      <c r="J7" s="564"/>
      <c r="K7" s="565" t="s">
        <v>825</v>
      </c>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44998</v>
      </c>
      <c r="D14" s="202" t="s">
        <v>493</v>
      </c>
      <c r="E14" s="207" t="s">
        <v>393</v>
      </c>
      <c r="F14" s="208" t="s">
        <v>492</v>
      </c>
      <c r="G14" s="202" t="s">
        <v>495</v>
      </c>
      <c r="H14" s="561" t="s">
        <v>504</v>
      </c>
      <c r="I14" s="561"/>
      <c r="J14" s="562"/>
      <c r="K14" s="225" t="s">
        <v>830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829</v>
      </c>
    </row>
    <row r="16" spans="1:41" ht="15" customHeight="1" x14ac:dyDescent="0.25">
      <c r="A16" s="176" t="s">
        <v>827</v>
      </c>
      <c r="B16" s="176"/>
      <c r="C16" s="177">
        <v>1</v>
      </c>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t="s">
        <v>537</v>
      </c>
      <c r="B18" s="176"/>
      <c r="C18" s="177"/>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t="s">
        <v>555</v>
      </c>
      <c r="B19" s="22"/>
      <c r="C19" s="160">
        <v>8</v>
      </c>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t="s">
        <v>514</v>
      </c>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9</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44999</v>
      </c>
      <c r="D22" s="202" t="s">
        <v>493</v>
      </c>
      <c r="E22" s="203" t="s">
        <v>393</v>
      </c>
      <c r="F22" s="202" t="s">
        <v>492</v>
      </c>
      <c r="G22" s="202" t="s">
        <v>495</v>
      </c>
      <c r="H22" s="561" t="s">
        <v>504</v>
      </c>
      <c r="I22" s="561"/>
      <c r="J22" s="562"/>
      <c r="K22" s="225" t="s">
        <v>510</v>
      </c>
      <c r="L22" s="184"/>
      <c r="M22" s="184"/>
    </row>
    <row r="23" spans="1:13" ht="15" customHeight="1" thickTop="1" x14ac:dyDescent="0.25">
      <c r="A23" s="198" t="s">
        <v>502</v>
      </c>
      <c r="B23" s="153"/>
      <c r="C23" s="164" t="str">
        <f>"("&amp;LEFT(K22,1)&amp;")"</f>
        <v>(P)</v>
      </c>
      <c r="D23" s="209" t="s">
        <v>503</v>
      </c>
      <c r="E23" s="204"/>
      <c r="F23" s="205"/>
      <c r="G23" s="205"/>
      <c r="H23" s="563"/>
      <c r="I23" s="563"/>
      <c r="J23" s="564"/>
      <c r="K23" s="565" t="s">
        <v>826</v>
      </c>
    </row>
    <row r="24" spans="1:13" ht="15" customHeight="1" x14ac:dyDescent="0.25">
      <c r="A24" s="176" t="s">
        <v>592</v>
      </c>
      <c r="B24" s="176"/>
      <c r="C24" s="177">
        <v>2.1</v>
      </c>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t="s">
        <v>828</v>
      </c>
      <c r="B25" s="22"/>
      <c r="C25" s="160">
        <v>2</v>
      </c>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t="s">
        <v>831</v>
      </c>
      <c r="B26" s="176"/>
      <c r="C26" s="177">
        <v>1.2</v>
      </c>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5.3</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45000</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834</v>
      </c>
    </row>
    <row r="32" spans="1:13" ht="15" customHeight="1" x14ac:dyDescent="0.25">
      <c r="A32" s="176" t="s">
        <v>537</v>
      </c>
      <c r="B32" s="176"/>
      <c r="C32" s="177"/>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t="s">
        <v>832</v>
      </c>
      <c r="B33" s="22"/>
      <c r="C33" s="160">
        <v>8</v>
      </c>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t="s">
        <v>833</v>
      </c>
      <c r="B34" s="176"/>
      <c r="C34" s="177"/>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8</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45001</v>
      </c>
      <c r="D38" s="202" t="s">
        <v>493</v>
      </c>
      <c r="E38" s="203" t="s">
        <v>393</v>
      </c>
      <c r="F38" s="202" t="s">
        <v>492</v>
      </c>
      <c r="G38" s="202" t="s">
        <v>495</v>
      </c>
      <c r="H38" s="561" t="s">
        <v>504</v>
      </c>
      <c r="I38" s="561"/>
      <c r="J38" s="562"/>
      <c r="K38" s="225" t="s">
        <v>195</v>
      </c>
      <c r="L38" s="184"/>
      <c r="M38" s="184"/>
    </row>
    <row r="39" spans="1:13" ht="15" customHeight="1" thickTop="1" x14ac:dyDescent="0.25">
      <c r="A39" s="198" t="s">
        <v>502</v>
      </c>
      <c r="B39" s="153"/>
      <c r="C39" s="164" t="str">
        <f>"("&amp;LEFT(K38,1)&amp;")"</f>
        <v>(A)</v>
      </c>
      <c r="D39" s="209" t="s">
        <v>503</v>
      </c>
      <c r="E39" s="204"/>
      <c r="F39" s="205"/>
      <c r="G39" s="205"/>
      <c r="H39" s="563"/>
      <c r="I39" s="563"/>
      <c r="J39" s="564"/>
      <c r="K39" s="565" t="s">
        <v>837</v>
      </c>
    </row>
    <row r="40" spans="1:13" ht="15" customHeight="1" x14ac:dyDescent="0.25">
      <c r="A40" s="176" t="s">
        <v>592</v>
      </c>
      <c r="B40" s="176"/>
      <c r="C40" s="177">
        <v>2.1</v>
      </c>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309" t="s">
        <v>835</v>
      </c>
      <c r="B41" s="22"/>
      <c r="C41" s="160">
        <v>2.1</v>
      </c>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t="s">
        <v>836</v>
      </c>
      <c r="B42" s="176"/>
      <c r="C42" s="177"/>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t="s">
        <v>831</v>
      </c>
      <c r="B43" s="22"/>
      <c r="C43" s="160">
        <v>2.1</v>
      </c>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6.3000000000000007</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45002</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839</v>
      </c>
    </row>
    <row r="48" spans="1:13" ht="15" customHeight="1" x14ac:dyDescent="0.25">
      <c r="A48" s="176" t="s">
        <v>827</v>
      </c>
      <c r="B48" s="176"/>
      <c r="C48" s="177">
        <v>1</v>
      </c>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t="s">
        <v>537</v>
      </c>
      <c r="B50" s="176"/>
      <c r="C50" s="177"/>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t="s">
        <v>838</v>
      </c>
      <c r="B51" s="22"/>
      <c r="C51" s="160">
        <v>8.3000000000000007</v>
      </c>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t="s">
        <v>514</v>
      </c>
      <c r="B52" s="176"/>
      <c r="C52" s="177"/>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9.3000000000000007</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45003</v>
      </c>
      <c r="D54" s="202" t="s">
        <v>493</v>
      </c>
      <c r="E54" s="203" t="s">
        <v>393</v>
      </c>
      <c r="F54" s="202" t="s">
        <v>492</v>
      </c>
      <c r="G54" s="202" t="s">
        <v>495</v>
      </c>
      <c r="H54" s="561" t="s">
        <v>504</v>
      </c>
      <c r="I54" s="561"/>
      <c r="J54" s="562"/>
      <c r="K54" s="225" t="s">
        <v>160</v>
      </c>
      <c r="L54" s="184"/>
      <c r="M54" s="184"/>
    </row>
    <row r="55" spans="1:13" ht="15" customHeight="1" thickTop="1" x14ac:dyDescent="0.25">
      <c r="A55" s="198" t="s">
        <v>502</v>
      </c>
      <c r="B55" s="153"/>
      <c r="C55" s="164" t="str">
        <f>"("&amp;LEFT(K54,1)&amp;")"</f>
        <v>(E)</v>
      </c>
      <c r="D55" s="209" t="s">
        <v>503</v>
      </c>
      <c r="E55" s="204"/>
      <c r="F55" s="205"/>
      <c r="G55" s="205"/>
      <c r="H55" s="563"/>
      <c r="I55" s="563"/>
      <c r="J55" s="564"/>
      <c r="K55" s="565" t="s">
        <v>840</v>
      </c>
    </row>
    <row r="56" spans="1:13" ht="15" customHeight="1" x14ac:dyDescent="0.25">
      <c r="A56" s="187" t="s">
        <v>537</v>
      </c>
      <c r="B56" s="176"/>
      <c r="C56" s="177"/>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t="s">
        <v>841</v>
      </c>
      <c r="B57" s="22"/>
      <c r="C57" s="160">
        <v>4.0999999999999996</v>
      </c>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4.0999999999999996</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K23:K28"/>
    <mergeCell ref="G16:G17"/>
    <mergeCell ref="G18:G19"/>
    <mergeCell ref="G20:G21"/>
    <mergeCell ref="H14:J14"/>
    <mergeCell ref="K15:K20"/>
    <mergeCell ref="H23:J23"/>
    <mergeCell ref="G24:G25"/>
    <mergeCell ref="G26:G27"/>
    <mergeCell ref="G28:G29"/>
    <mergeCell ref="K7:K12"/>
    <mergeCell ref="G8:G9"/>
    <mergeCell ref="G10:G11"/>
    <mergeCell ref="G12:G13"/>
    <mergeCell ref="H22:J22"/>
    <mergeCell ref="H15:J15"/>
    <mergeCell ref="H6:J6"/>
    <mergeCell ref="H7:J7"/>
    <mergeCell ref="A1:J1"/>
    <mergeCell ref="A2:J2"/>
    <mergeCell ref="D3:J3"/>
    <mergeCell ref="A4:J4"/>
    <mergeCell ref="A5:C5"/>
    <mergeCell ref="E5:J5"/>
  </mergeCells>
  <phoneticPr fontId="30" type="noConversion"/>
  <dataValidations count="1">
    <dataValidation type="list" allowBlank="1" showErrorMessage="1" sqref="E24:E29 E32:E37 E8:E13 E56:E61 E40:E45 E48:E53 E16:E21" xr:uid="{73E8B129-3983-41DB-B5FC-6D035DA94F8A}">
      <formula1>INDIRECT(D8)</formula1>
    </dataValidation>
  </dataValidations>
  <hyperlinks>
    <hyperlink ref="K1" location="'Reference Page'!A1" display="Home" xr:uid="{0B351EFE-65BC-445C-A150-0BDB8256CBC9}"/>
  </hyperlinks>
  <printOptions horizontalCentered="1" verticalCentered="1"/>
  <pageMargins left="0.3" right="0.3" top="0.5" bottom="0.25" header="0.3" footer="0.3"/>
  <pageSetup scale="88"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AC61A92-3829-4A80-B0D6-E681E6D2A9C9}">
          <x14:formula1>
            <xm:f>PeriodizationTables!$E$33:$E$42</xm:f>
          </x14:formula1>
          <xm:sqref>E5</xm:sqref>
        </x14:dataValidation>
        <x14:dataValidation type="list" allowBlank="1" showInputMessage="1" showErrorMessage="1" xr:uid="{281996FC-0B01-4A6A-9615-B57173EE4798}">
          <x14:formula1>
            <xm:f>Exercises!$1:$1</xm:f>
          </x14:formula1>
          <xm:sqref>D24:D29 D32:D37 D8:D13 D56:D61 D40:D45 D48:D53 D16:D21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tabColor theme="8" tint="0.59999389629810485"/>
    <pageSetUpPr fitToPage="1"/>
  </sheetPr>
  <dimension ref="A1:AO202"/>
  <sheetViews>
    <sheetView showGridLines="0" workbookViewId="0">
      <pane ySplit="5" topLeftCell="A29" activePane="bottomLeft" state="frozen"/>
      <selection activeCell="AO32" sqref="AO32"/>
      <selection pane="bottomLeft" activeCell="A45" sqref="A45"/>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18</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Plan'!$A$14</f>
        <v>45004</v>
      </c>
      <c r="B3" s="172" t="s">
        <v>20</v>
      </c>
      <c r="C3" s="174">
        <f>+A3+6</f>
        <v>45010</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HYP1_3O</v>
      </c>
    </row>
    <row r="5" spans="1:41" ht="16.5" thickBot="1" x14ac:dyDescent="0.3">
      <c r="A5" s="578" t="str">
        <f>'Annual Plan'!$F$9</f>
        <v>Pacework</v>
      </c>
      <c r="B5" s="579"/>
      <c r="C5" s="579"/>
      <c r="D5" s="216" t="s">
        <v>494</v>
      </c>
      <c r="E5" s="583" t="s">
        <v>360</v>
      </c>
      <c r="F5" s="584"/>
      <c r="G5" s="584"/>
      <c r="H5" s="584"/>
      <c r="I5" s="584"/>
      <c r="J5" s="585"/>
      <c r="L5" t="s">
        <v>117</v>
      </c>
      <c r="M5" t="s">
        <v>506</v>
      </c>
    </row>
    <row r="6" spans="1:41" ht="15.75" thickBot="1" x14ac:dyDescent="0.3">
      <c r="A6" s="159" t="s">
        <v>27</v>
      </c>
      <c r="B6" s="163"/>
      <c r="C6" s="183">
        <f>A3</f>
        <v>45004</v>
      </c>
      <c r="D6" s="202" t="s">
        <v>493</v>
      </c>
      <c r="E6" s="203" t="s">
        <v>393</v>
      </c>
      <c r="F6" s="202" t="s">
        <v>492</v>
      </c>
      <c r="G6" s="202" t="s">
        <v>495</v>
      </c>
      <c r="H6" s="561" t="s">
        <v>504</v>
      </c>
      <c r="I6" s="561"/>
      <c r="J6" s="562"/>
      <c r="K6" s="225" t="s">
        <v>842</v>
      </c>
      <c r="L6" s="184"/>
      <c r="M6" s="184"/>
    </row>
    <row r="7" spans="1:41" s="154" customFormat="1" ht="15" customHeight="1" thickTop="1" x14ac:dyDescent="0.25">
      <c r="A7" s="198" t="s">
        <v>502</v>
      </c>
      <c r="B7" s="23"/>
      <c r="C7" s="164" t="str">
        <f>"("&amp;LEFT(K6,1)&amp;")"</f>
        <v>(L)</v>
      </c>
      <c r="D7" s="209" t="s">
        <v>503</v>
      </c>
      <c r="E7" s="204"/>
      <c r="F7" s="205"/>
      <c r="G7" s="205"/>
      <c r="H7" s="563"/>
      <c r="I7" s="563"/>
      <c r="J7" s="564"/>
      <c r="K7" s="565" t="s">
        <v>845</v>
      </c>
      <c r="L7"/>
      <c r="M7"/>
      <c r="N7"/>
      <c r="O7"/>
      <c r="P7"/>
      <c r="Q7"/>
      <c r="R7"/>
      <c r="S7"/>
      <c r="T7"/>
      <c r="U7"/>
      <c r="V7"/>
      <c r="W7"/>
      <c r="X7"/>
      <c r="Y7"/>
      <c r="Z7"/>
      <c r="AA7"/>
      <c r="AB7"/>
      <c r="AC7"/>
      <c r="AD7"/>
      <c r="AE7"/>
      <c r="AF7"/>
      <c r="AG7"/>
      <c r="AH7"/>
      <c r="AI7"/>
      <c r="AJ7"/>
      <c r="AK7"/>
      <c r="AL7"/>
      <c r="AM7"/>
      <c r="AN7"/>
      <c r="AO7"/>
    </row>
    <row r="8" spans="1:41" ht="15" customHeight="1" x14ac:dyDescent="0.25">
      <c r="A8" s="176" t="s">
        <v>592</v>
      </c>
      <c r="B8" s="176"/>
      <c r="C8" s="177">
        <v>1.3</v>
      </c>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t="s">
        <v>844</v>
      </c>
      <c r="B9" s="22"/>
      <c r="C9" s="160">
        <v>5.2</v>
      </c>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t="s">
        <v>843</v>
      </c>
      <c r="B10" s="176"/>
      <c r="C10" s="177">
        <v>0.8</v>
      </c>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t="s">
        <v>540</v>
      </c>
      <c r="B11" s="22"/>
      <c r="C11" s="160">
        <v>1.2</v>
      </c>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8.5</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45005</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847</v>
      </c>
    </row>
    <row r="16" spans="1:41" ht="15" customHeight="1" x14ac:dyDescent="0.25">
      <c r="A16" s="176" t="s">
        <v>827</v>
      </c>
      <c r="B16" s="176"/>
      <c r="C16" s="177">
        <v>1</v>
      </c>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t="s">
        <v>537</v>
      </c>
      <c r="B18" s="176"/>
      <c r="C18" s="177"/>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t="s">
        <v>846</v>
      </c>
      <c r="B19" s="22"/>
      <c r="C19" s="160">
        <v>7.5</v>
      </c>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8.5</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45006</v>
      </c>
      <c r="D22" s="202" t="s">
        <v>493</v>
      </c>
      <c r="E22" s="203" t="s">
        <v>393</v>
      </c>
      <c r="F22" s="202" t="s">
        <v>492</v>
      </c>
      <c r="G22" s="202" t="s">
        <v>495</v>
      </c>
      <c r="H22" s="561" t="s">
        <v>504</v>
      </c>
      <c r="I22" s="561"/>
      <c r="J22" s="562"/>
      <c r="K22" s="225" t="s">
        <v>650</v>
      </c>
      <c r="L22" s="184"/>
      <c r="M22" s="184"/>
    </row>
    <row r="23" spans="1:13" ht="15" customHeight="1" thickTop="1" x14ac:dyDescent="0.25">
      <c r="A23" s="198" t="s">
        <v>502</v>
      </c>
      <c r="B23" s="153"/>
      <c r="C23" s="164" t="str">
        <f>"("&amp;LEFT(K22,1)&amp;")"</f>
        <v>(I)</v>
      </c>
      <c r="D23" s="209" t="s">
        <v>503</v>
      </c>
      <c r="E23" s="204"/>
      <c r="F23" s="205"/>
      <c r="G23" s="205"/>
      <c r="H23" s="563"/>
      <c r="I23" s="563"/>
      <c r="J23" s="564"/>
      <c r="K23" s="565" t="s">
        <v>849</v>
      </c>
    </row>
    <row r="24" spans="1:13" ht="15" customHeight="1" x14ac:dyDescent="0.25">
      <c r="A24" s="176" t="s">
        <v>592</v>
      </c>
      <c r="B24" s="176"/>
      <c r="C24" s="177">
        <v>2.1</v>
      </c>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t="s">
        <v>848</v>
      </c>
      <c r="B25" s="22"/>
      <c r="C25" s="160">
        <v>2.5</v>
      </c>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t="s">
        <v>831</v>
      </c>
      <c r="B26" s="176"/>
      <c r="C26" s="177">
        <v>2</v>
      </c>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6.6</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45007</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850</v>
      </c>
    </row>
    <row r="32" spans="1:13" ht="15" customHeight="1" x14ac:dyDescent="0.25">
      <c r="A32" s="176" t="s">
        <v>537</v>
      </c>
      <c r="B32" s="176"/>
      <c r="C32" s="177"/>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t="s">
        <v>789</v>
      </c>
      <c r="B33" s="22"/>
      <c r="C33" s="160">
        <v>7.3</v>
      </c>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t="s">
        <v>514</v>
      </c>
      <c r="B34" s="176"/>
      <c r="C34" s="177"/>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7.3</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45008</v>
      </c>
      <c r="D38" s="202" t="s">
        <v>493</v>
      </c>
      <c r="E38" s="203" t="s">
        <v>393</v>
      </c>
      <c r="F38" s="202" t="s">
        <v>492</v>
      </c>
      <c r="G38" s="202" t="s">
        <v>495</v>
      </c>
      <c r="H38" s="561" t="s">
        <v>504</v>
      </c>
      <c r="I38" s="561"/>
      <c r="J38" s="562"/>
      <c r="K38" s="225" t="s">
        <v>601</v>
      </c>
      <c r="L38" s="184"/>
      <c r="M38" s="184"/>
    </row>
    <row r="39" spans="1:13" ht="15" customHeight="1" thickTop="1" x14ac:dyDescent="0.25">
      <c r="A39" s="198" t="s">
        <v>502</v>
      </c>
      <c r="B39" s="153"/>
      <c r="C39" s="164" t="str">
        <f>"("&amp;LEFT(K38,1)&amp;")"</f>
        <v>(P)</v>
      </c>
      <c r="D39" s="209" t="s">
        <v>503</v>
      </c>
      <c r="E39" s="204"/>
      <c r="F39" s="205"/>
      <c r="G39" s="205"/>
      <c r="H39" s="563"/>
      <c r="I39" s="563"/>
      <c r="J39" s="564"/>
      <c r="K39" s="565" t="s">
        <v>902</v>
      </c>
    </row>
    <row r="40" spans="1:13" ht="15" customHeight="1" x14ac:dyDescent="0.25">
      <c r="A40" s="176" t="s">
        <v>561</v>
      </c>
      <c r="B40" s="176"/>
      <c r="C40" s="177"/>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t="s">
        <v>160</v>
      </c>
      <c r="B41" s="22"/>
      <c r="C41" s="160">
        <v>2</v>
      </c>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t="s">
        <v>907</v>
      </c>
      <c r="B42" s="176"/>
      <c r="C42" s="177">
        <v>0.5</v>
      </c>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t="s">
        <v>540</v>
      </c>
      <c r="B43" s="22"/>
      <c r="C43" s="160">
        <v>2.5</v>
      </c>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t="s">
        <v>908</v>
      </c>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5</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45009</v>
      </c>
      <c r="D46" s="202" t="s">
        <v>493</v>
      </c>
      <c r="E46" s="203" t="s">
        <v>393</v>
      </c>
      <c r="F46" s="202" t="s">
        <v>492</v>
      </c>
      <c r="G46" s="202" t="s">
        <v>495</v>
      </c>
      <c r="H46" s="561" t="s">
        <v>504</v>
      </c>
      <c r="I46" s="561"/>
      <c r="J46" s="562"/>
      <c r="K46" s="261" t="s">
        <v>899</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900</v>
      </c>
    </row>
    <row r="48" spans="1:13" ht="15" customHeight="1" x14ac:dyDescent="0.25">
      <c r="A48" s="176" t="s">
        <v>903</v>
      </c>
      <c r="B48" s="176"/>
      <c r="C48" s="177">
        <v>2</v>
      </c>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t="s">
        <v>905</v>
      </c>
      <c r="B50" s="176"/>
      <c r="C50" s="177">
        <v>1.5</v>
      </c>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t="s">
        <v>904</v>
      </c>
      <c r="B51" s="22"/>
      <c r="C51" s="160">
        <v>0.5</v>
      </c>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t="s">
        <v>540</v>
      </c>
      <c r="B52" s="176"/>
      <c r="C52" s="177">
        <v>2.1</v>
      </c>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6.1</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45010</v>
      </c>
      <c r="D54" s="202" t="s">
        <v>493</v>
      </c>
      <c r="E54" s="203" t="s">
        <v>393</v>
      </c>
      <c r="F54" s="202" t="s">
        <v>492</v>
      </c>
      <c r="G54" s="202" t="s">
        <v>495</v>
      </c>
      <c r="H54" s="561" t="s">
        <v>504</v>
      </c>
      <c r="I54" s="561"/>
      <c r="J54" s="562"/>
      <c r="K54" s="225" t="s">
        <v>121</v>
      </c>
      <c r="L54" s="184"/>
      <c r="M54" s="184"/>
    </row>
    <row r="55" spans="1:13" ht="15" customHeight="1" thickTop="1" x14ac:dyDescent="0.25">
      <c r="A55" s="198" t="s">
        <v>502</v>
      </c>
      <c r="B55" s="153"/>
      <c r="C55" s="164" t="str">
        <f>"("&amp;LEFT(K54,1)&amp;")"</f>
        <v>(O)</v>
      </c>
      <c r="D55" s="209" t="s">
        <v>503</v>
      </c>
      <c r="E55" s="204"/>
      <c r="F55" s="205"/>
      <c r="G55" s="205"/>
      <c r="H55" s="563"/>
      <c r="I55" s="563"/>
      <c r="J55" s="564"/>
      <c r="K55" s="565" t="s">
        <v>901</v>
      </c>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t="s">
        <v>906</v>
      </c>
      <c r="B57" s="22"/>
      <c r="C57" s="160">
        <v>1</v>
      </c>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1</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5F11F966-B3B9-48E3-AB6D-DE73265B55E4}">
      <formula1>INDIRECT(D8)</formula1>
    </dataValidation>
  </dataValidations>
  <hyperlinks>
    <hyperlink ref="K1" location="'Reference Page'!A1" display="Home" xr:uid="{92D0F2E5-8A3C-489B-9F91-63CE6409F8BC}"/>
  </hyperlinks>
  <printOptions horizontalCentered="1" verticalCentered="1"/>
  <pageMargins left="0.3" right="0.3" top="0.5" bottom="0.25" header="0.3" footer="0.3"/>
  <pageSetup scale="81"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DFFA2A7-DF61-4641-A449-35D7029FA59D}">
          <x14:formula1>
            <xm:f>PeriodizationTables!$E$33:$E$42</xm:f>
          </x14:formula1>
          <xm:sqref>E5</xm:sqref>
        </x14:dataValidation>
        <x14:dataValidation type="list" allowBlank="1" showInputMessage="1" showErrorMessage="1" xr:uid="{FD4239B7-35DB-4DCE-9C26-CD915EFF24DC}">
          <x14:formula1>
            <xm:f>Exercises!$1:$1</xm:f>
          </x14:formula1>
          <xm:sqref>D24:D29 D32:D37 D8:D13 D56:D61 D40:D45 D48:D53 D16:D21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tabColor theme="8" tint="0.59999389629810485"/>
    <pageSetUpPr fitToPage="1"/>
  </sheetPr>
  <dimension ref="A1:AO202"/>
  <sheetViews>
    <sheetView showGridLines="0" workbookViewId="0">
      <pane ySplit="5" topLeftCell="A24" activePane="bottomLeft" state="frozen"/>
      <selection activeCell="AO32" sqref="AO32"/>
      <selection pane="bottomLeft" activeCell="C61" sqref="C61"/>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19</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UNL1_3E</v>
      </c>
    </row>
    <row r="3" spans="1:41" x14ac:dyDescent="0.25">
      <c r="A3" s="173">
        <f>'Annual Plan'!$A$15</f>
        <v>45011</v>
      </c>
      <c r="B3" s="172" t="s">
        <v>20</v>
      </c>
      <c r="C3" s="174">
        <f>+A3+6</f>
        <v>45017</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UNL1_3C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UNL1_3O</v>
      </c>
    </row>
    <row r="5" spans="1:41" ht="16.5" thickBot="1" x14ac:dyDescent="0.3">
      <c r="A5" s="586" t="str">
        <f>'Annual Plan'!$F$15</f>
        <v>Sharpen</v>
      </c>
      <c r="B5" s="587"/>
      <c r="C5" s="587"/>
      <c r="D5" s="175" t="s">
        <v>494</v>
      </c>
      <c r="E5" s="558" t="s">
        <v>356</v>
      </c>
      <c r="F5" s="559"/>
      <c r="G5" s="559"/>
      <c r="H5" s="559"/>
      <c r="I5" s="559"/>
      <c r="J5" s="560"/>
      <c r="L5" t="s">
        <v>117</v>
      </c>
      <c r="M5" t="s">
        <v>506</v>
      </c>
    </row>
    <row r="6" spans="1:41" ht="15.75" thickBot="1" x14ac:dyDescent="0.3">
      <c r="A6" s="159" t="s">
        <v>27</v>
      </c>
      <c r="B6" s="163"/>
      <c r="C6" s="183">
        <f>A3</f>
        <v>45011</v>
      </c>
      <c r="D6" s="202" t="s">
        <v>493</v>
      </c>
      <c r="E6" s="203" t="s">
        <v>393</v>
      </c>
      <c r="F6" s="202" t="s">
        <v>492</v>
      </c>
      <c r="G6" s="202" t="s">
        <v>495</v>
      </c>
      <c r="H6" s="561" t="s">
        <v>504</v>
      </c>
      <c r="I6" s="561"/>
      <c r="J6" s="562"/>
      <c r="K6" s="225" t="s">
        <v>121</v>
      </c>
      <c r="L6" s="184"/>
      <c r="M6" s="184"/>
    </row>
    <row r="7" spans="1:41" s="154" customFormat="1" ht="15" customHeight="1" thickTop="1" x14ac:dyDescent="0.25">
      <c r="A7" s="198" t="s">
        <v>502</v>
      </c>
      <c r="B7" s="23"/>
      <c r="C7" s="164" t="str">
        <f>"("&amp;LEFT(K6,1)&amp;")"</f>
        <v>(O)</v>
      </c>
      <c r="D7" s="209" t="s">
        <v>503</v>
      </c>
      <c r="E7" s="204"/>
      <c r="F7" s="205"/>
      <c r="G7" s="205"/>
      <c r="H7" s="563"/>
      <c r="I7" s="563"/>
      <c r="J7" s="564"/>
      <c r="K7" s="565" t="s">
        <v>909</v>
      </c>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3x7</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3x7</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3x7</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3x7</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3x7</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3x7</v>
      </c>
      <c r="G13" s="570"/>
      <c r="H13" s="158"/>
      <c r="I13" s="158"/>
      <c r="J13" s="158"/>
    </row>
    <row r="14" spans="1:41" ht="15" customHeight="1" thickBot="1" x14ac:dyDescent="0.3">
      <c r="A14" s="199" t="s">
        <v>21</v>
      </c>
      <c r="B14" s="152"/>
      <c r="C14" s="183">
        <f>+C6+1</f>
        <v>45012</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910</v>
      </c>
    </row>
    <row r="16" spans="1:41" ht="15" customHeight="1" x14ac:dyDescent="0.25">
      <c r="A16" s="176" t="s">
        <v>561</v>
      </c>
      <c r="B16" s="176"/>
      <c r="C16" s="177"/>
      <c r="D16" s="166"/>
      <c r="E16" s="155"/>
      <c r="F16" s="157" t="str" cm="1">
        <f t="array" aca="1" ref="F16" ca="1">IF(D16="Core", INDIRECT($K$3), IF(D16="Core_Rotational",INDIRECT($K$3), IF(D16="Core_Pillar", INDIRECT($K$3),IF(D16="Explosive_Cardio", INDIRECT($K$2), IF(D16="Explosive", INDIRECT($K$2),INDIRECT($K$4))))))</f>
        <v>3x7</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t="s">
        <v>515</v>
      </c>
      <c r="B17" s="22"/>
      <c r="C17" s="160">
        <v>8</v>
      </c>
      <c r="D17" s="167"/>
      <c r="E17" s="156"/>
      <c r="F17" s="158" t="str" cm="1">
        <f t="array" aca="1" ref="F17" ca="1">IF(D17="Core", INDIRECT($K$3), IF(D17="Core_Rotational",INDIRECT($K$3), IF(D17="Core_Pillar", INDIRECT($K$3),IF(D17="Explosive_Cardio", INDIRECT($K$2), IF(D17="Explosive", INDIRECT($K$2),INDIRECT($K$4))))))</f>
        <v>3x7</v>
      </c>
      <c r="G17" s="571"/>
      <c r="H17" s="158"/>
      <c r="I17" s="158"/>
      <c r="J17" s="158"/>
      <c r="K17" s="565"/>
    </row>
    <row r="18" spans="1:13" ht="15" customHeight="1" x14ac:dyDescent="0.25">
      <c r="A18" s="176" t="s">
        <v>514</v>
      </c>
      <c r="B18" s="176"/>
      <c r="C18" s="177"/>
      <c r="D18" s="178"/>
      <c r="E18" s="179"/>
      <c r="F18" s="157" t="str" cm="1">
        <f t="array" aca="1" ref="F18" ca="1">IF(D18="Core", INDIRECT($K$3), IF(D18="Core_Rotational",INDIRECT($K$3), IF(D18="Core_Pillar", INDIRECT($K$3),IF(D18="Explosive_Cardio", INDIRECT($K$2), IF(D18="Explosive", INDIRECT($K$2),INDIRECT($K$4))))))</f>
        <v>3x7</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3x7</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3x7</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8</v>
      </c>
      <c r="D21" s="168"/>
      <c r="E21" s="156"/>
      <c r="F21" s="158" t="str" cm="1">
        <f t="array" aca="1" ref="F21" ca="1">IF(D21="Core", INDIRECT($K$3), IF(D21="Core_Rotational",INDIRECT($K$3), IF(D21="Core_Pillar", INDIRECT($K$3),IF(D21="Explosive_Cardio", INDIRECT($K$2), IF(D21="Explosive", INDIRECT($K$2),INDIRECT($K$4))))))</f>
        <v>3x7</v>
      </c>
      <c r="G21" s="570"/>
      <c r="H21" s="158"/>
      <c r="I21" s="158"/>
      <c r="J21" s="158"/>
    </row>
    <row r="22" spans="1:13" ht="15" customHeight="1" thickBot="1" x14ac:dyDescent="0.3">
      <c r="A22" s="199" t="s">
        <v>22</v>
      </c>
      <c r="B22" s="152"/>
      <c r="C22" s="183">
        <f>+C14+1</f>
        <v>45013</v>
      </c>
      <c r="D22" s="202" t="s">
        <v>493</v>
      </c>
      <c r="E22" s="203" t="s">
        <v>393</v>
      </c>
      <c r="F22" s="202" t="s">
        <v>492</v>
      </c>
      <c r="G22" s="202" t="s">
        <v>495</v>
      </c>
      <c r="H22" s="561" t="s">
        <v>504</v>
      </c>
      <c r="I22" s="561"/>
      <c r="J22" s="562"/>
      <c r="K22" s="225" t="s">
        <v>919</v>
      </c>
      <c r="L22" s="184"/>
      <c r="M22" s="184"/>
    </row>
    <row r="23" spans="1:13" ht="15" customHeight="1" thickTop="1" x14ac:dyDescent="0.25">
      <c r="A23" s="198" t="s">
        <v>502</v>
      </c>
      <c r="B23" s="153"/>
      <c r="C23" s="164" t="str">
        <f>"("&amp;LEFT(K22,1)&amp;")"</f>
        <v>(V)</v>
      </c>
      <c r="D23" s="209" t="s">
        <v>503</v>
      </c>
      <c r="E23" s="204"/>
      <c r="F23" s="205"/>
      <c r="G23" s="205"/>
      <c r="H23" s="563"/>
      <c r="I23" s="563"/>
      <c r="J23" s="564"/>
      <c r="K23" s="565"/>
    </row>
    <row r="24" spans="1:13" ht="15" customHeight="1" x14ac:dyDescent="0.25">
      <c r="A24" s="176" t="s">
        <v>913</v>
      </c>
      <c r="B24" s="176"/>
      <c r="C24" s="177">
        <v>2.2000000000000002</v>
      </c>
      <c r="D24" s="166"/>
      <c r="E24" s="155"/>
      <c r="F24" s="157" t="str" cm="1">
        <f t="array" aca="1" ref="F24" ca="1">IF(D24="Core", INDIRECT($K$3), IF(D24="Core_Rotational",INDIRECT($K$3), IF(D24="Core_Pillar", INDIRECT($K$3),IF(D24="Explosive_Cardio", INDIRECT($K$2), IF(D24="Explosive", INDIRECT($K$2),INDIRECT($K$4))))))</f>
        <v>3x7</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912</v>
      </c>
      <c r="B25" s="22"/>
      <c r="C25" s="160">
        <v>3.75</v>
      </c>
      <c r="D25" s="167"/>
      <c r="E25" s="156"/>
      <c r="F25" s="158" t="str" cm="1">
        <f t="array" aca="1" ref="F25" ca="1">IF(D25="Core", INDIRECT($K$3), IF(D25="Core_Rotational",INDIRECT($K$3), IF(D25="Core_Pillar", INDIRECT($K$3),IF(D25="Explosive_Cardio", INDIRECT($K$2), IF(D25="Explosive", INDIRECT($K$2),INDIRECT($K$4))))))</f>
        <v>3x7</v>
      </c>
      <c r="G25" s="571"/>
      <c r="H25" s="158"/>
      <c r="I25" s="158"/>
      <c r="J25" s="158"/>
      <c r="K25" s="565"/>
    </row>
    <row r="26" spans="1:13" ht="15" customHeight="1" x14ac:dyDescent="0.25">
      <c r="A26" s="176" t="s">
        <v>540</v>
      </c>
      <c r="B26" s="176"/>
      <c r="C26" s="177">
        <v>2.0499999999999998</v>
      </c>
      <c r="D26" s="178"/>
      <c r="E26" s="179"/>
      <c r="F26" s="157" t="str" cm="1">
        <f t="array" aca="1" ref="F26" ca="1">IF(D26="Core", INDIRECT($K$3), IF(D26="Core_Rotational",INDIRECT($K$3), IF(D26="Core_Pillar", INDIRECT($K$3),IF(D26="Explosive_Cardio", INDIRECT($K$2), IF(D26="Explosive", INDIRECT($K$2),INDIRECT($K$4))))))</f>
        <v>3x7</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t="s">
        <v>914</v>
      </c>
      <c r="B27" s="22"/>
      <c r="C27" s="160"/>
      <c r="D27" s="180"/>
      <c r="E27" s="181"/>
      <c r="F27" s="158" t="str" cm="1">
        <f t="array" aca="1" ref="F27" ca="1">IF(D27="Core", INDIRECT($K$3), IF(D27="Core_Rotational",INDIRECT($K$3), IF(D27="Core_Pillar", INDIRECT($K$3),IF(D27="Explosive_Cardio", INDIRECT($K$2), IF(D27="Explosive", INDIRECT($K$2),INDIRECT($K$4))))))</f>
        <v>3x7</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3x7</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8</v>
      </c>
      <c r="D29" s="168"/>
      <c r="E29" s="156"/>
      <c r="F29" s="158" t="str" cm="1">
        <f t="array" aca="1" ref="F29" ca="1">IF(D29="Core", INDIRECT($K$3), IF(D29="Core_Rotational",INDIRECT($K$3), IF(D29="Core_Pillar", INDIRECT($K$3),IF(D29="Explosive_Cardio", INDIRECT($K$2), IF(D29="Explosive", INDIRECT($K$2),INDIRECT($K$4))))))</f>
        <v>3x7</v>
      </c>
      <c r="G29" s="570"/>
      <c r="H29" s="158"/>
      <c r="I29" s="158"/>
      <c r="J29" s="158"/>
    </row>
    <row r="30" spans="1:13" ht="15" customHeight="1" thickBot="1" x14ac:dyDescent="0.3">
      <c r="A30" s="199" t="s">
        <v>23</v>
      </c>
      <c r="B30" s="152"/>
      <c r="C30" s="183">
        <f>+C22+1</f>
        <v>45014</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row>
    <row r="32" spans="1:13" ht="15" customHeight="1" x14ac:dyDescent="0.25">
      <c r="A32" s="176" t="s">
        <v>554</v>
      </c>
      <c r="B32" s="176"/>
      <c r="C32" s="177"/>
      <c r="D32" s="166"/>
      <c r="E32" s="155"/>
      <c r="F32" s="157" t="str" cm="1">
        <f t="array" aca="1" ref="F32" ca="1">IF(D32="Core", INDIRECT($K$3), IF(D32="Core_Rotational",INDIRECT($K$3), IF(D32="Core_Pillar", INDIRECT($K$3),IF(D32="Explosive_Cardio", INDIRECT($K$2), IF(D32="Explosive", INDIRECT($K$2),INDIRECT($K$4))))))</f>
        <v>3x7</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t="s">
        <v>911</v>
      </c>
      <c r="B33" s="22"/>
      <c r="C33" s="160">
        <v>6.1</v>
      </c>
      <c r="D33" s="167"/>
      <c r="E33" s="156"/>
      <c r="F33" s="158" t="str" cm="1">
        <f t="array" aca="1" ref="F33" ca="1">IF(D33="Core", INDIRECT($K$3), IF(D33="Core_Rotational",INDIRECT($K$3), IF(D33="Core_Pillar", INDIRECT($K$3),IF(D33="Explosive_Cardio", INDIRECT($K$2), IF(D33="Explosive", INDIRECT($K$2),INDIRECT($K$4))))))</f>
        <v>3x7</v>
      </c>
      <c r="G33" s="571"/>
      <c r="H33" s="158"/>
      <c r="I33" s="158"/>
      <c r="J33" s="158"/>
      <c r="K33" s="565"/>
    </row>
    <row r="34" spans="1:13" ht="15" customHeight="1" x14ac:dyDescent="0.25">
      <c r="A34" s="176" t="s">
        <v>559</v>
      </c>
      <c r="B34" s="176"/>
      <c r="C34" s="177"/>
      <c r="D34" s="178"/>
      <c r="E34" s="179"/>
      <c r="F34" s="157" t="str" cm="1">
        <f t="array" aca="1" ref="F34" ca="1">IF(D34="Core", INDIRECT($K$3), IF(D34="Core_Rotational",INDIRECT($K$3), IF(D34="Core_Pillar", INDIRECT($K$3),IF(D34="Explosive_Cardio", INDIRECT($K$2), IF(D34="Explosive", INDIRECT($K$2),INDIRECT($K$4))))))</f>
        <v>3x7</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3x7</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3x7</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6.1</v>
      </c>
      <c r="D37" s="168"/>
      <c r="E37" s="156"/>
      <c r="F37" s="158" t="str" cm="1">
        <f t="array" aca="1" ref="F37" ca="1">IF(D37="Core", INDIRECT($K$3), IF(D37="Core_Rotational",INDIRECT($K$3), IF(D37="Core_Pillar", INDIRECT($K$3),IF(D37="Explosive_Cardio", INDIRECT($K$2), IF(D37="Explosive", INDIRECT($K$2),INDIRECT($K$4))))))</f>
        <v>3x7</v>
      </c>
      <c r="G37" s="570"/>
      <c r="H37" s="158"/>
      <c r="I37" s="158"/>
      <c r="J37" s="158"/>
    </row>
    <row r="38" spans="1:13" ht="15" customHeight="1" thickBot="1" x14ac:dyDescent="0.3">
      <c r="A38" s="199" t="s">
        <v>24</v>
      </c>
      <c r="B38" s="152"/>
      <c r="C38" s="183">
        <f>+C30+1</f>
        <v>45015</v>
      </c>
      <c r="D38" s="202" t="s">
        <v>493</v>
      </c>
      <c r="E38" s="203" t="s">
        <v>393</v>
      </c>
      <c r="F38" s="202" t="s">
        <v>492</v>
      </c>
      <c r="G38" s="202" t="s">
        <v>495</v>
      </c>
      <c r="H38" s="561" t="s">
        <v>504</v>
      </c>
      <c r="I38" s="561"/>
      <c r="J38" s="562"/>
      <c r="K38" s="225" t="s">
        <v>510</v>
      </c>
      <c r="L38" s="184"/>
      <c r="M38" s="184"/>
    </row>
    <row r="39" spans="1:13" ht="15" customHeight="1" thickTop="1" x14ac:dyDescent="0.25">
      <c r="A39" s="198" t="s">
        <v>502</v>
      </c>
      <c r="B39" s="153"/>
      <c r="C39" s="164" t="str">
        <f>"("&amp;LEFT(K38,1)&amp;")"</f>
        <v>(P)</v>
      </c>
      <c r="D39" s="209" t="s">
        <v>503</v>
      </c>
      <c r="E39" s="204"/>
      <c r="F39" s="205"/>
      <c r="G39" s="205"/>
      <c r="H39" s="563"/>
      <c r="I39" s="563"/>
      <c r="J39" s="564"/>
      <c r="K39" s="565"/>
    </row>
    <row r="40" spans="1:13" ht="15" customHeight="1" x14ac:dyDescent="0.25">
      <c r="A40" s="176" t="s">
        <v>913</v>
      </c>
      <c r="B40" s="176"/>
      <c r="C40" s="177">
        <v>2</v>
      </c>
      <c r="D40" s="166"/>
      <c r="E40" s="155"/>
      <c r="F40" s="157" t="str" cm="1">
        <f t="array" aca="1" ref="F40" ca="1">IF(D40="Core", INDIRECT($K$3), IF(D40="Core_Rotational",INDIRECT($K$3), IF(D40="Core_Pillar", INDIRECT($K$3),IF(D40="Explosive_Cardio", INDIRECT($K$2), IF(D40="Explosive", INDIRECT($K$2),INDIRECT($K$4))))))</f>
        <v>3x7</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915</v>
      </c>
      <c r="B41" s="22"/>
      <c r="C41" s="160">
        <v>2.5</v>
      </c>
      <c r="D41" s="167"/>
      <c r="E41" s="156"/>
      <c r="F41" s="158" t="str" cm="1">
        <f t="array" aca="1" ref="F41" ca="1">IF(D41="Core", INDIRECT($K$3), IF(D41="Core_Rotational",INDIRECT($K$3), IF(D41="Core_Pillar", INDIRECT($K$3),IF(D41="Explosive_Cardio", INDIRECT($K$2), IF(D41="Explosive", INDIRECT($K$2),INDIRECT($K$4))))))</f>
        <v>3x7</v>
      </c>
      <c r="G41" s="571"/>
      <c r="H41" s="158"/>
      <c r="I41" s="158"/>
      <c r="J41" s="158"/>
      <c r="K41" s="565"/>
    </row>
    <row r="42" spans="1:13" ht="15" customHeight="1" x14ac:dyDescent="0.25">
      <c r="A42" s="176" t="s">
        <v>540</v>
      </c>
      <c r="B42" s="176"/>
      <c r="C42" s="177">
        <v>2</v>
      </c>
      <c r="D42" s="178"/>
      <c r="E42" s="179"/>
      <c r="F42" s="157" t="str" cm="1">
        <f t="array" aca="1" ref="F42" ca="1">IF(D42="Core", INDIRECT($K$3), IF(D42="Core_Rotational",INDIRECT($K$3), IF(D42="Core_Pillar", INDIRECT($K$3),IF(D42="Explosive_Cardio", INDIRECT($K$2), IF(D42="Explosive", INDIRECT($K$2),INDIRECT($K$4))))))</f>
        <v>3x7</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t="s">
        <v>908</v>
      </c>
      <c r="B43" s="22"/>
      <c r="C43" s="160"/>
      <c r="D43" s="180"/>
      <c r="E43" s="181"/>
      <c r="F43" s="158" t="str" cm="1">
        <f t="array" aca="1" ref="F43" ca="1">IF(D43="Core", INDIRECT($K$3), IF(D43="Core_Rotational",INDIRECT($K$3), IF(D43="Core_Pillar", INDIRECT($K$3),IF(D43="Explosive_Cardio", INDIRECT($K$2), IF(D43="Explosive", INDIRECT($K$2),INDIRECT($K$4))))))</f>
        <v>3x7</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3x7</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6.5</v>
      </c>
      <c r="D45" s="168"/>
      <c r="E45" s="156"/>
      <c r="F45" s="158" t="str" cm="1">
        <f t="array" aca="1" ref="F45" ca="1">IF(D45="Core", INDIRECT($K$3), IF(D45="Core_Rotational",INDIRECT($K$3), IF(D45="Core_Pillar", INDIRECT($K$3),IF(D45="Explosive_Cardio", INDIRECT($K$2), IF(D45="Explosive", INDIRECT($K$2),INDIRECT($K$4))))))</f>
        <v>3x7</v>
      </c>
      <c r="G45" s="570"/>
      <c r="H45" s="158"/>
      <c r="I45" s="158"/>
      <c r="J45" s="158"/>
    </row>
    <row r="46" spans="1:13" ht="15" customHeight="1" thickBot="1" x14ac:dyDescent="0.3">
      <c r="A46" s="199" t="s">
        <v>25</v>
      </c>
      <c r="B46" s="152"/>
      <c r="C46" s="183">
        <f>+C38+1</f>
        <v>45016</v>
      </c>
      <c r="D46" s="202" t="s">
        <v>493</v>
      </c>
      <c r="E46" s="203" t="s">
        <v>393</v>
      </c>
      <c r="F46" s="202" t="s">
        <v>492</v>
      </c>
      <c r="G46" s="202" t="s">
        <v>495</v>
      </c>
      <c r="H46" s="561" t="s">
        <v>504</v>
      </c>
      <c r="I46" s="561"/>
      <c r="J46" s="562"/>
      <c r="K46" s="225" t="s">
        <v>601</v>
      </c>
      <c r="L46" s="184"/>
      <c r="M46" s="184"/>
    </row>
    <row r="47" spans="1:13" ht="15" customHeight="1" thickTop="1" x14ac:dyDescent="0.25">
      <c r="A47" s="198" t="s">
        <v>502</v>
      </c>
      <c r="B47" s="153"/>
      <c r="C47" s="164" t="str">
        <f>"("&amp;LEFT(K46,1)&amp;")"</f>
        <v>(P)</v>
      </c>
      <c r="D47" s="209" t="s">
        <v>503</v>
      </c>
      <c r="E47" s="204"/>
      <c r="F47" s="205"/>
      <c r="G47" s="205"/>
      <c r="H47" s="563"/>
      <c r="I47" s="563"/>
      <c r="J47" s="564"/>
      <c r="K47" s="565"/>
    </row>
    <row r="48" spans="1:13" ht="15" customHeight="1" x14ac:dyDescent="0.25">
      <c r="A48" s="176" t="s">
        <v>916</v>
      </c>
      <c r="B48" s="176"/>
      <c r="C48" s="177"/>
      <c r="D48" s="166"/>
      <c r="E48" s="155"/>
      <c r="F48" s="157" t="str" cm="1">
        <f t="array" aca="1" ref="F48" ca="1">IF(D48="Core", INDIRECT($K$3), IF(D48="Core_Rotational",INDIRECT($K$3), IF(D48="Core_Pillar", INDIRECT($K$3),IF(D48="Explosive_Cardio", INDIRECT($K$2), IF(D48="Explosive", INDIRECT($K$2),INDIRECT($K$4))))))</f>
        <v>3x7</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t="s">
        <v>917</v>
      </c>
      <c r="B49" s="22"/>
      <c r="C49" s="160">
        <v>4</v>
      </c>
      <c r="D49" s="167"/>
      <c r="E49" s="156"/>
      <c r="F49" s="158" t="str" cm="1">
        <f t="array" aca="1" ref="F49" ca="1">IF(D49="Core", INDIRECT($K$3), IF(D49="Core_Rotational",INDIRECT($K$3), IF(D49="Core_Pillar", INDIRECT($K$3),IF(D49="Explosive_Cardio", INDIRECT($K$2), IF(D49="Explosive", INDIRECT($K$2),INDIRECT($K$4))))))</f>
        <v>3x7</v>
      </c>
      <c r="G49" s="571"/>
      <c r="H49" s="158"/>
      <c r="I49" s="158"/>
      <c r="J49" s="158"/>
      <c r="K49" s="565"/>
    </row>
    <row r="50" spans="1:13" ht="15" customHeight="1" x14ac:dyDescent="0.25">
      <c r="A50" s="176" t="s">
        <v>918</v>
      </c>
      <c r="B50" s="176"/>
      <c r="C50" s="177">
        <v>0.1</v>
      </c>
      <c r="D50" s="178"/>
      <c r="E50" s="179"/>
      <c r="F50" s="157" t="str" cm="1">
        <f t="array" aca="1" ref="F50" ca="1">IF(D50="Core", INDIRECT($K$3), IF(D50="Core_Rotational",INDIRECT($K$3), IF(D50="Core_Pillar", INDIRECT($K$3),IF(D50="Explosive_Cardio", INDIRECT($K$2), IF(D50="Explosive", INDIRECT($K$2),INDIRECT($K$4))))))</f>
        <v>3x7</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3x7</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3x7</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4.0999999999999996</v>
      </c>
      <c r="D53" s="168"/>
      <c r="E53" s="156"/>
      <c r="F53" s="158" t="str" cm="1">
        <f t="array" aca="1" ref="F53" ca="1">IF(D53="Core", INDIRECT($K$3), IF(D53="Core_Rotational",INDIRECT($K$3), IF(D53="Core_Pillar", INDIRECT($K$3),IF(D53="Explosive_Cardio", INDIRECT($K$2), IF(D53="Explosive", INDIRECT($K$2),INDIRECT($K$4))))))</f>
        <v>3x7</v>
      </c>
      <c r="G53" s="570"/>
      <c r="H53" s="158"/>
      <c r="I53" s="158"/>
      <c r="J53" s="158"/>
    </row>
    <row r="54" spans="1:13" ht="15" customHeight="1" thickBot="1" x14ac:dyDescent="0.3">
      <c r="A54" s="201" t="s">
        <v>26</v>
      </c>
      <c r="B54" s="152"/>
      <c r="C54" s="200">
        <f>+C46+1</f>
        <v>45017</v>
      </c>
      <c r="D54" s="202" t="s">
        <v>493</v>
      </c>
      <c r="E54" s="203" t="s">
        <v>393</v>
      </c>
      <c r="F54" s="202" t="s">
        <v>492</v>
      </c>
      <c r="G54" s="202" t="s">
        <v>495</v>
      </c>
      <c r="H54" s="561" t="s">
        <v>504</v>
      </c>
      <c r="I54" s="561"/>
      <c r="J54" s="562"/>
      <c r="K54" s="261" t="s">
        <v>661</v>
      </c>
      <c r="L54" s="184"/>
      <c r="M54" s="184"/>
    </row>
    <row r="55" spans="1:13" ht="15" customHeight="1" thickTop="1" x14ac:dyDescent="0.25">
      <c r="A55" s="198" t="s">
        <v>502</v>
      </c>
      <c r="B55" s="153"/>
      <c r="C55" s="164" t="str">
        <f>"("&amp;LEFT(K54,1)&amp;")"</f>
        <v>(S)</v>
      </c>
      <c r="D55" s="209" t="s">
        <v>503</v>
      </c>
      <c r="E55" s="204"/>
      <c r="F55" s="205"/>
      <c r="G55" s="205"/>
      <c r="H55" s="563"/>
      <c r="I55" s="563"/>
      <c r="J55" s="564"/>
      <c r="K55" s="565"/>
    </row>
    <row r="56" spans="1:13" ht="15" customHeight="1" x14ac:dyDescent="0.25">
      <c r="A56" s="187" t="s">
        <v>903</v>
      </c>
      <c r="B56" s="176"/>
      <c r="C56" s="177">
        <v>1</v>
      </c>
      <c r="D56" s="166"/>
      <c r="E56" s="155"/>
      <c r="F56" s="157" t="str" cm="1">
        <f t="array" aca="1" ref="F56" ca="1">IF(D56="Core", INDIRECT($K$3), IF(D56="Core_Rotational",INDIRECT($K$3), IF(D56="Core_Pillar", INDIRECT($K$3),IF(D56="Explosive_Cardio", INDIRECT($K$2), IF(D56="Explosive", INDIRECT($K$2),INDIRECT($K$4))))))</f>
        <v>3x7</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t="s">
        <v>606</v>
      </c>
      <c r="B57" s="22"/>
      <c r="C57" s="160">
        <v>1.7</v>
      </c>
      <c r="D57" s="167"/>
      <c r="E57" s="156"/>
      <c r="F57" s="158" t="str" cm="1">
        <f t="array" aca="1" ref="F57" ca="1">IF(D57="Core", INDIRECT($K$3), IF(D57="Core_Rotational",INDIRECT($K$3), IF(D57="Core_Pillar", INDIRECT($K$3),IF(D57="Explosive_Cardio", INDIRECT($K$2), IF(D57="Explosive", INDIRECT($K$2),INDIRECT($K$4))))))</f>
        <v>3x7</v>
      </c>
      <c r="G57" s="571"/>
      <c r="H57" s="158"/>
      <c r="I57" s="158"/>
      <c r="J57" s="194"/>
      <c r="K57" s="565"/>
    </row>
    <row r="58" spans="1:13" ht="15" customHeight="1" x14ac:dyDescent="0.25">
      <c r="A58" s="187" t="s">
        <v>944</v>
      </c>
      <c r="B58" s="176"/>
      <c r="C58" s="177">
        <v>1</v>
      </c>
      <c r="D58" s="178"/>
      <c r="E58" s="179"/>
      <c r="F58" s="157" t="str" cm="1">
        <f t="array" aca="1" ref="F58" ca="1">IF(D58="Core", INDIRECT($K$3), IF(D58="Core_Rotational",INDIRECT($K$3), IF(D58="Core_Pillar", INDIRECT($K$3),IF(D58="Explosive_Cardio", INDIRECT($K$2), IF(D58="Explosive", INDIRECT($K$2),INDIRECT($K$4))))))</f>
        <v>3x7</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t="s">
        <v>945</v>
      </c>
      <c r="B59" s="22"/>
      <c r="C59" s="160">
        <v>1</v>
      </c>
      <c r="D59" s="180"/>
      <c r="E59" s="181"/>
      <c r="F59" s="158" t="str" cm="1">
        <f t="array" aca="1" ref="F59" ca="1">IF(D59="Core", INDIRECT($K$3), IF(D59="Core_Rotational",INDIRECT($K$3), IF(D59="Core_Pillar", INDIRECT($K$3),IF(D59="Explosive_Cardio", INDIRECT($K$2), IF(D59="Explosive", INDIRECT($K$2),INDIRECT($K$4))))))</f>
        <v>3x7</v>
      </c>
      <c r="G59" s="569"/>
      <c r="H59" s="182"/>
      <c r="I59" s="182"/>
      <c r="J59" s="196"/>
      <c r="K59" s="565"/>
    </row>
    <row r="60" spans="1:13" ht="15" customHeight="1" x14ac:dyDescent="0.25">
      <c r="A60" s="187" t="s">
        <v>946</v>
      </c>
      <c r="B60" s="176"/>
      <c r="C60" s="177">
        <v>1.3</v>
      </c>
      <c r="D60" s="166"/>
      <c r="E60" s="155"/>
      <c r="F60" s="157" t="str" cm="1">
        <f t="array" aca="1" ref="F60" ca="1">IF(D60="Core", INDIRECT($K$3), IF(D60="Core_Rotational",INDIRECT($K$3), IF(D60="Core_Pillar", INDIRECT($K$3),IF(D60="Explosive_Cardio", INDIRECT($K$2), IF(D60="Explosive", INDIRECT($K$2),INDIRECT($K$4))))))</f>
        <v>3x7</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t="s">
        <v>947</v>
      </c>
      <c r="B61" s="190"/>
      <c r="C61" s="165">
        <f>SUM(C55:C60)</f>
        <v>6</v>
      </c>
      <c r="D61" s="168"/>
      <c r="E61" s="191"/>
      <c r="F61" s="158" t="str" cm="1">
        <f t="array" aca="1" ref="F61" ca="1">IF(D61="Core", INDIRECT($K$3), IF(D61="Core_Rotational",INDIRECT($K$3), IF(D61="Core_Pillar", INDIRECT($K$3),IF(D61="Explosive_Cardio", INDIRECT($K$2), IF(D61="Explosive", INDIRECT($K$2),INDIRECT($K$4))))))</f>
        <v>3x7</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093DC31C-BE45-47B0-AC8B-295CA887B39C}">
      <formula1>INDIRECT(D8)</formula1>
    </dataValidation>
  </dataValidations>
  <hyperlinks>
    <hyperlink ref="K1" location="'Reference Page'!A1" display="Home" xr:uid="{A6C55874-AC32-4259-B329-7565C1554737}"/>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3018263-7088-4217-AD7C-5AAD6357484A}">
          <x14:formula1>
            <xm:f>PeriodizationTables!$E$33:$E$42</xm:f>
          </x14:formula1>
          <xm:sqref>E5</xm:sqref>
        </x14:dataValidation>
        <x14:dataValidation type="list" allowBlank="1" showInputMessage="1" showErrorMessage="1" xr:uid="{1E5E6E70-F0AC-4208-806D-F93DCDF00755}">
          <x14:formula1>
            <xm:f>Exercises!$1:$1</xm:f>
          </x14:formula1>
          <xm:sqref>D24:D29 D32:D37 D8:D13 D56:D61 D40:D45 D48:D53 D16:D21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tabColor theme="8" tint="0.59999389629810485"/>
    <pageSetUpPr fitToPage="1"/>
  </sheetPr>
  <dimension ref="A1:AO202"/>
  <sheetViews>
    <sheetView showGridLines="0" workbookViewId="0">
      <pane ySplit="5" topLeftCell="A48" activePane="bottomLeft" state="frozen"/>
      <selection activeCell="AO32" sqref="AO32"/>
      <selection pane="bottomLeft" activeCell="C43" sqref="C43"/>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28</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PWR1_3E</v>
      </c>
    </row>
    <row r="3" spans="1:41" x14ac:dyDescent="0.25">
      <c r="A3" s="173">
        <f>'Annual Plan'!$A$16</f>
        <v>45018</v>
      </c>
      <c r="B3" s="172" t="s">
        <v>20</v>
      </c>
      <c r="C3" s="174">
        <f>+A3+6</f>
        <v>45024</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PWR1_3C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PWR1_3O</v>
      </c>
    </row>
    <row r="5" spans="1:41" ht="16.5" thickBot="1" x14ac:dyDescent="0.3">
      <c r="A5" s="586" t="str">
        <f>'Annual Plan'!$F$15</f>
        <v>Sharpen</v>
      </c>
      <c r="B5" s="587"/>
      <c r="C5" s="587"/>
      <c r="D5" s="214" t="s">
        <v>494</v>
      </c>
      <c r="E5" s="572" t="s">
        <v>359</v>
      </c>
      <c r="F5" s="573"/>
      <c r="G5" s="573"/>
      <c r="H5" s="573"/>
      <c r="I5" s="573"/>
      <c r="J5" s="574"/>
      <c r="L5" t="s">
        <v>117</v>
      </c>
      <c r="M5" t="s">
        <v>506</v>
      </c>
    </row>
    <row r="6" spans="1:41" ht="15.75" thickBot="1" x14ac:dyDescent="0.3">
      <c r="A6" s="159" t="s">
        <v>27</v>
      </c>
      <c r="B6" s="163"/>
      <c r="C6" s="183">
        <f>A3</f>
        <v>45018</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965</v>
      </c>
      <c r="L7"/>
      <c r="M7"/>
      <c r="N7"/>
      <c r="O7"/>
      <c r="P7"/>
      <c r="Q7"/>
      <c r="R7"/>
      <c r="S7"/>
      <c r="T7"/>
      <c r="U7"/>
      <c r="V7"/>
      <c r="W7"/>
      <c r="X7"/>
      <c r="Y7"/>
      <c r="Z7"/>
      <c r="AA7"/>
      <c r="AB7"/>
      <c r="AC7"/>
      <c r="AD7"/>
      <c r="AE7"/>
      <c r="AF7"/>
      <c r="AG7"/>
      <c r="AH7"/>
      <c r="AI7"/>
      <c r="AJ7"/>
      <c r="AK7"/>
      <c r="AL7"/>
      <c r="AM7"/>
      <c r="AN7"/>
      <c r="AO7"/>
    </row>
    <row r="8" spans="1:41" ht="15" customHeight="1" x14ac:dyDescent="0.25">
      <c r="A8" s="176" t="s">
        <v>537</v>
      </c>
      <c r="B8" s="176"/>
      <c r="C8" s="177"/>
      <c r="D8" s="166"/>
      <c r="E8" s="155"/>
      <c r="F8" s="157" t="str" cm="1">
        <f t="array" aca="1" ref="F8" ca="1">IF(D8="Core", INDIRECT($K$3), IF(D8="Core_Rotational",INDIRECT($K$3), IF(D8="Core_Pillar", INDIRECT($K$3),IF(D8="Explosive_Cardio", INDIRECT($K$2), IF(D8="Explosive", INDIRECT($K$2),INDIRECT($K$4))))))</f>
        <v>4x4</v>
      </c>
      <c r="G8" s="566" t="str">
        <f>CONCATENATE(IF($E$5="Foundation",FDN_R,""),IF($E$5="Endurance",END_R,""),IF($E$5="Speed",SPD_R,""),IF($E$5="Hypertrophy",HYP_R,""),IF($E$5="Power",PWR_R,""),IF($E$5="Strength Capacity",STC_R,""),IF($E$5="Strength",STR_R,""),IF($E$5="Max Strength",MAX_R,""),IF($E$5="Total Fitness",TF_R,""),IF($E$5="Unload",UNL_R,""))</f>
        <v>2:30</v>
      </c>
      <c r="H8" s="185"/>
      <c r="I8" s="185"/>
      <c r="J8" s="185"/>
      <c r="K8" s="565"/>
    </row>
    <row r="9" spans="1:41" ht="15" customHeight="1" x14ac:dyDescent="0.25">
      <c r="A9" s="24" t="s">
        <v>911</v>
      </c>
      <c r="B9" s="22"/>
      <c r="C9" s="160">
        <v>6</v>
      </c>
      <c r="D9" s="167"/>
      <c r="E9" s="156"/>
      <c r="F9" s="158" t="str" cm="1">
        <f t="array" aca="1" ref="F9" ca="1">IF(D9="Core", INDIRECT($K$3), IF(D9="Core_Rotational",INDIRECT($K$3), IF(D9="Core_Pillar", INDIRECT($K$3),IF(D9="Explosive_Cardio", INDIRECT($K$2), IF(D9="Explosive", INDIRECT($K$2),INDIRECT($K$4))))))</f>
        <v>4x4</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4x4</v>
      </c>
      <c r="G10" s="568" t="str">
        <f>CONCATENATE(IF($E$5="Foundation",FDN_R,""),IF($E$5="Endurance",END_R,""),IF($E$5="Speed",SPD_R,""),IF($E$5="Hypertrophy",HYP_R,""),IF($E$5="Power",PWR_R,""),IF($E$5="Strength Capacity",STC_R,""),IF($E$5="Strength",STR_R,""),IF($E$5="Max Strength",MAX_R,""),IF($E$5="Total Fitness",TF_R,""),IF($E$5="Unload",UNL_R,""))</f>
        <v>2:30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4x4</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4x4</v>
      </c>
      <c r="G12" s="566" t="str">
        <f>CONCATENATE(IF($E$5="Foundation",FDN_R,""),IF($E$5="Endurance",END_R,""),IF($E$5="Speed",SPD_R,""),IF($E$5="Hypertrophy",HYP_R,""),IF($E$5="Power",PWR_R,""),IF($E$5="Strength Capacity",STC_R,""),IF($E$5="Strength",STR_R,""),IF($E$5="Max Strength",MAX_R,""),IF($E$5="Total Fitness",TF_R,""),IF($E$5="Unload",UNL_R,""))</f>
        <v>2:30</v>
      </c>
      <c r="H12" s="185"/>
      <c r="I12" s="185"/>
      <c r="J12" s="185"/>
      <c r="K12" s="565"/>
    </row>
    <row r="13" spans="1:41" ht="15" customHeight="1" thickBot="1" x14ac:dyDescent="0.3">
      <c r="A13" s="24"/>
      <c r="B13" s="162"/>
      <c r="C13" s="161">
        <f>SUM(C7:C12)</f>
        <v>6</v>
      </c>
      <c r="D13" s="168"/>
      <c r="E13" s="206"/>
      <c r="F13" s="158" t="str" cm="1">
        <f t="array" aca="1" ref="F13" ca="1">IF(D13="Core", INDIRECT($K$3), IF(D13="Core_Rotational",INDIRECT($K$3), IF(D13="Core_Pillar", INDIRECT($K$3),IF(D13="Explosive_Cardio", INDIRECT($K$2), IF(D13="Explosive", INDIRECT($K$2),INDIRECT($K$4))))))</f>
        <v>4x4</v>
      </c>
      <c r="G13" s="570"/>
      <c r="H13" s="158"/>
      <c r="I13" s="158"/>
      <c r="J13" s="158"/>
    </row>
    <row r="14" spans="1:41" ht="15" customHeight="1" thickBot="1" x14ac:dyDescent="0.3">
      <c r="A14" s="199" t="s">
        <v>21</v>
      </c>
      <c r="B14" s="152"/>
      <c r="C14" s="183">
        <f>+C6+1</f>
        <v>45019</v>
      </c>
      <c r="D14" s="202" t="s">
        <v>493</v>
      </c>
      <c r="E14" s="207" t="s">
        <v>393</v>
      </c>
      <c r="F14" s="208" t="s">
        <v>492</v>
      </c>
      <c r="G14" s="202" t="s">
        <v>495</v>
      </c>
      <c r="H14" s="561" t="s">
        <v>504</v>
      </c>
      <c r="I14" s="561"/>
      <c r="J14" s="562"/>
      <c r="K14" s="225" t="s">
        <v>507</v>
      </c>
      <c r="L14" s="184"/>
      <c r="M14" s="184"/>
    </row>
    <row r="15" spans="1:41" ht="15" customHeight="1" thickTop="1" x14ac:dyDescent="0.25">
      <c r="A15" s="198" t="s">
        <v>502</v>
      </c>
      <c r="B15" s="153"/>
      <c r="C15" s="164" t="str">
        <f>"("&amp;LEFT(K14,1)&amp;")"</f>
        <v>(T)</v>
      </c>
      <c r="D15" s="209" t="s">
        <v>503</v>
      </c>
      <c r="E15" s="204"/>
      <c r="F15" s="205"/>
      <c r="G15" s="205"/>
      <c r="H15" s="563"/>
      <c r="I15" s="563"/>
      <c r="J15" s="564"/>
      <c r="K15" s="565" t="s">
        <v>964</v>
      </c>
    </row>
    <row r="16" spans="1:41" ht="15" customHeight="1" x14ac:dyDescent="0.25">
      <c r="A16" s="176" t="s">
        <v>948</v>
      </c>
      <c r="B16" s="176"/>
      <c r="C16" s="177">
        <v>0.5</v>
      </c>
      <c r="D16" s="166"/>
      <c r="E16" s="155"/>
      <c r="F16" s="157" t="str" cm="1">
        <f t="array" aca="1" ref="F16" ca="1">IF(D16="Core", INDIRECT($K$3), IF(D16="Core_Rotational",INDIRECT($K$3), IF(D16="Core_Pillar", INDIRECT($K$3),IF(D16="Explosive_Cardio", INDIRECT($K$2), IF(D16="Explosive", INDIRECT($K$2),INDIRECT($K$4))))))</f>
        <v>4x4</v>
      </c>
      <c r="G16" s="566" t="str">
        <f>CONCATENATE(IF($E$5="Foundation",FDN_R,""),IF($E$5="Endurance",END_R,""),IF($E$5="Speed",SPD_R,""),IF($E$5="Hypertrophy",HYP_R,""),IF($E$5="Power",PWR_R,""),IF($E$5="Strength Capacity",STC_R,""),IF($E$5="Strength",STR_R,""),IF($E$5="Max Strength",MAX_R,""),IF($E$5="Total Fitness",TF_R,""),IF($E$5="Unload",UNL_R,""))</f>
        <v>2:30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4x4</v>
      </c>
      <c r="G17" s="571"/>
      <c r="H17" s="158"/>
      <c r="I17" s="158"/>
      <c r="J17" s="158"/>
      <c r="K17" s="565"/>
    </row>
    <row r="18" spans="1:13" ht="15" customHeight="1" x14ac:dyDescent="0.25">
      <c r="A18" s="176" t="s">
        <v>592</v>
      </c>
      <c r="B18" s="176"/>
      <c r="C18" s="177">
        <v>2.6</v>
      </c>
      <c r="D18" s="178"/>
      <c r="E18" s="179"/>
      <c r="F18" s="157" t="str" cm="1">
        <f t="array" aca="1" ref="F18" ca="1">IF(D18="Core", INDIRECT($K$3), IF(D18="Core_Rotational",INDIRECT($K$3), IF(D18="Core_Pillar", INDIRECT($K$3),IF(D18="Explosive_Cardio", INDIRECT($K$2), IF(D18="Explosive", INDIRECT($K$2),INDIRECT($K$4))))))</f>
        <v>4x4</v>
      </c>
      <c r="G18" s="568" t="str">
        <f>CONCATENATE(IF($E$5="Foundation",FDN_R,""),IF($E$5="Endurance",END_R,""),IF($E$5="Speed",SPD_R,""),IF($E$5="Hypertrophy",HYP_R,""),IF($E$5="Power",PWR_R,""),IF($E$5="Strength Capacity",STC_R,""),IF($E$5="Strength",STR_R,""),IF($E$5="Max Strength",MAX_R,""),IF($E$5="Total Fitness",TF_R,""),IF($E$5="Unload",UNL_R,""))</f>
        <v>2:30</v>
      </c>
      <c r="H18" s="186"/>
      <c r="I18" s="186"/>
      <c r="J18" s="186"/>
      <c r="K18" s="565"/>
    </row>
    <row r="19" spans="1:13" ht="15" customHeight="1" x14ac:dyDescent="0.25">
      <c r="A19" s="24" t="s">
        <v>949</v>
      </c>
      <c r="B19" s="22"/>
      <c r="C19" s="160">
        <v>5</v>
      </c>
      <c r="D19" s="180"/>
      <c r="E19" s="181"/>
      <c r="F19" s="158" t="str" cm="1">
        <f t="array" aca="1" ref="F19" ca="1">IF(D19="Core", INDIRECT($K$3), IF(D19="Core_Rotational",INDIRECT($K$3), IF(D19="Core_Pillar", INDIRECT($K$3),IF(D19="Explosive_Cardio", INDIRECT($K$2), IF(D19="Explosive", INDIRECT($K$2),INDIRECT($K$4))))))</f>
        <v>4x4</v>
      </c>
      <c r="G19" s="569"/>
      <c r="H19" s="182"/>
      <c r="I19" s="182"/>
      <c r="J19" s="182"/>
      <c r="K19" s="565"/>
    </row>
    <row r="20" spans="1:13" ht="15" customHeight="1" x14ac:dyDescent="0.25">
      <c r="A20" s="176" t="s">
        <v>582</v>
      </c>
      <c r="B20" s="176"/>
      <c r="C20" s="177">
        <v>1</v>
      </c>
      <c r="D20" s="166"/>
      <c r="E20" s="155"/>
      <c r="F20" s="157" t="str" cm="1">
        <f t="array" aca="1" ref="F20" ca="1">IF(D20="Core", INDIRECT($K$3), IF(D20="Core_Rotational",INDIRECT($K$3), IF(D20="Core_Pillar", INDIRECT($K$3),IF(D20="Explosive_Cardio", INDIRECT($K$2), IF(D20="Explosive", INDIRECT($K$2),INDIRECT($K$4))))))</f>
        <v>4x4</v>
      </c>
      <c r="G20" s="566" t="str">
        <f>CONCATENATE(IF($E$5="Foundation",FDN_R,""),IF($E$5="Endurance",END_R,""),IF($E$5="Speed",SPD_R,""),IF($E$5="Hypertrophy",HYP_R,""),IF($E$5="Power",PWR_R,""),IF($E$5="Strength Capacity",STC_R,""),IF($E$5="Strength",STR_R,""),IF($E$5="Max Strength",MAX_R,""),IF($E$5="Total Fitness",TF_R,""),IF($E$5="Unload",UNL_R,""))</f>
        <v>2:30</v>
      </c>
      <c r="H20" s="185"/>
      <c r="I20" s="185"/>
      <c r="J20" s="185"/>
      <c r="K20" s="565"/>
    </row>
    <row r="21" spans="1:13" ht="15" customHeight="1" thickBot="1" x14ac:dyDescent="0.3">
      <c r="A21" s="24"/>
      <c r="B21" s="25"/>
      <c r="C21" s="165">
        <f>SUM(C15:C20)</f>
        <v>9.1</v>
      </c>
      <c r="D21" s="168"/>
      <c r="E21" s="156"/>
      <c r="F21" s="158" t="str" cm="1">
        <f t="array" aca="1" ref="F21" ca="1">IF(D21="Core", INDIRECT($K$3), IF(D21="Core_Rotational",INDIRECT($K$3), IF(D21="Core_Pillar", INDIRECT($K$3),IF(D21="Explosive_Cardio", INDIRECT($K$2), IF(D21="Explosive", INDIRECT($K$2),INDIRECT($K$4))))))</f>
        <v>4x4</v>
      </c>
      <c r="G21" s="570"/>
      <c r="H21" s="158"/>
      <c r="I21" s="158"/>
      <c r="J21" s="158"/>
    </row>
    <row r="22" spans="1:13" ht="15" customHeight="1" thickBot="1" x14ac:dyDescent="0.3">
      <c r="A22" s="199" t="s">
        <v>22</v>
      </c>
      <c r="B22" s="152"/>
      <c r="C22" s="183">
        <f>+C14+1</f>
        <v>45020</v>
      </c>
      <c r="D22" s="202" t="s">
        <v>493</v>
      </c>
      <c r="E22" s="203" t="s">
        <v>393</v>
      </c>
      <c r="F22" s="202" t="s">
        <v>492</v>
      </c>
      <c r="G22" s="202" t="s">
        <v>495</v>
      </c>
      <c r="H22" s="561" t="s">
        <v>504</v>
      </c>
      <c r="I22" s="561"/>
      <c r="J22" s="562"/>
      <c r="K22" s="225" t="s">
        <v>160</v>
      </c>
      <c r="L22" s="184"/>
      <c r="M22" s="184"/>
    </row>
    <row r="23" spans="1:13" ht="15" customHeight="1" thickTop="1" x14ac:dyDescent="0.25">
      <c r="A23" s="198" t="s">
        <v>502</v>
      </c>
      <c r="B23" s="153"/>
      <c r="C23" s="164" t="str">
        <f>"("&amp;LEFT(K22,1)&amp;")"</f>
        <v>(E)</v>
      </c>
      <c r="D23" s="209" t="s">
        <v>503</v>
      </c>
      <c r="E23" s="204"/>
      <c r="F23" s="205"/>
      <c r="G23" s="205"/>
      <c r="H23" s="563"/>
      <c r="I23" s="563"/>
      <c r="J23" s="564"/>
      <c r="K23" s="565" t="s">
        <v>963</v>
      </c>
    </row>
    <row r="24" spans="1:13" ht="15" customHeight="1" x14ac:dyDescent="0.25">
      <c r="A24" s="176" t="s">
        <v>537</v>
      </c>
      <c r="B24" s="176"/>
      <c r="C24" s="177"/>
      <c r="D24" s="166"/>
      <c r="E24" s="155"/>
      <c r="F24" s="157" t="str" cm="1">
        <f t="array" aca="1" ref="F24" ca="1">IF(D24="Core", INDIRECT($K$3), IF(D24="Core_Rotational",INDIRECT($K$3), IF(D24="Core_Pillar", INDIRECT($K$3),IF(D24="Explosive_Cardio", INDIRECT($K$2), IF(D24="Explosive", INDIRECT($K$2),INDIRECT($K$4))))))</f>
        <v>4x4</v>
      </c>
      <c r="G24" s="566" t="str">
        <f>CONCATENATE(IF($E$5="Foundation",FDN_R,""),IF($E$5="Endurance",END_R,""),IF($E$5="Speed",SPD_R,""),IF($E$5="Hypertrophy",HYP_R,""),IF($E$5="Power",PWR_R,""),IF($E$5="Strength Capacity",STC_R,""),IF($E$5="Strength",STR_R,""),IF($E$5="Max Strength",MAX_R,""),IF($E$5="Total Fitness",TF_R,""),IF($E$5="Unload",UNL_R,""))</f>
        <v>2:30</v>
      </c>
      <c r="H24" s="185"/>
      <c r="I24" s="185"/>
      <c r="J24" s="185"/>
      <c r="K24" s="565"/>
    </row>
    <row r="25" spans="1:13" ht="15" customHeight="1" x14ac:dyDescent="0.25">
      <c r="A25" s="24" t="s">
        <v>911</v>
      </c>
      <c r="B25" s="22"/>
      <c r="C25" s="160">
        <v>6</v>
      </c>
      <c r="D25" s="167"/>
      <c r="E25" s="156"/>
      <c r="F25" s="158" t="str" cm="1">
        <f t="array" aca="1" ref="F25" ca="1">IF(D25="Core", INDIRECT($K$3), IF(D25="Core_Rotational",INDIRECT($K$3), IF(D25="Core_Pillar", INDIRECT($K$3),IF(D25="Explosive_Cardio", INDIRECT($K$2), IF(D25="Explosive", INDIRECT($K$2),INDIRECT($K$4))))))</f>
        <v>4x4</v>
      </c>
      <c r="G25" s="571"/>
      <c r="H25" s="158"/>
      <c r="I25" s="158"/>
      <c r="J25" s="158"/>
      <c r="K25" s="565"/>
    </row>
    <row r="26" spans="1:13" ht="15" customHeight="1" x14ac:dyDescent="0.25">
      <c r="A26" s="176" t="s">
        <v>514</v>
      </c>
      <c r="B26" s="176"/>
      <c r="C26" s="177"/>
      <c r="D26" s="178"/>
      <c r="E26" s="179"/>
      <c r="F26" s="157" t="str" cm="1">
        <f t="array" aca="1" ref="F26" ca="1">IF(D26="Core", INDIRECT($K$3), IF(D26="Core_Rotational",INDIRECT($K$3), IF(D26="Core_Pillar", INDIRECT($K$3),IF(D26="Explosive_Cardio", INDIRECT($K$2), IF(D26="Explosive", INDIRECT($K$2),INDIRECT($K$4))))))</f>
        <v>4x4</v>
      </c>
      <c r="G26" s="568" t="str">
        <f>CONCATENATE(IF($E$5="Foundation",FDN_R,""),IF($E$5="Endurance",END_R,""),IF($E$5="Speed",SPD_R,""),IF($E$5="Hypertrophy",HYP_R,""),IF($E$5="Power",PWR_R,""),IF($E$5="Strength Capacity",STC_R,""),IF($E$5="Strength",STR_R,""),IF($E$5="Max Strength",MAX_R,""),IF($E$5="Total Fitness",TF_R,""),IF($E$5="Unload",UNL_R,""))</f>
        <v>2:30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4x4</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4x4</v>
      </c>
      <c r="G28" s="566" t="str">
        <f>CONCATENATE(IF($E$5="Foundation",FDN_R,""),IF($E$5="Endurance",END_R,""),IF($E$5="Speed",SPD_R,""),IF($E$5="Hypertrophy",HYP_R,""),IF($E$5="Power",PWR_R,""),IF($E$5="Strength Capacity",STC_R,""),IF($E$5="Strength",STR_R,""),IF($E$5="Max Strength",MAX_R,""),IF($E$5="Total Fitness",TF_R,""),IF($E$5="Unload",UNL_R,""))</f>
        <v>2:30</v>
      </c>
      <c r="H28" s="185"/>
      <c r="I28" s="185"/>
      <c r="J28" s="185"/>
      <c r="K28" s="565"/>
    </row>
    <row r="29" spans="1:13" ht="15" customHeight="1" thickBot="1" x14ac:dyDescent="0.3">
      <c r="A29" s="24"/>
      <c r="B29" s="25"/>
      <c r="C29" s="165">
        <f>SUM(C23:C28)</f>
        <v>6</v>
      </c>
      <c r="D29" s="168"/>
      <c r="E29" s="156"/>
      <c r="F29" s="158" t="str" cm="1">
        <f t="array" aca="1" ref="F29" ca="1">IF(D29="Core", INDIRECT($K$3), IF(D29="Core_Rotational",INDIRECT($K$3), IF(D29="Core_Pillar", INDIRECT($K$3),IF(D29="Explosive_Cardio", INDIRECT($K$2), IF(D29="Explosive", INDIRECT($K$2),INDIRECT($K$4))))))</f>
        <v>4x4</v>
      </c>
      <c r="G29" s="570"/>
      <c r="H29" s="158"/>
      <c r="I29" s="158"/>
      <c r="J29" s="158"/>
    </row>
    <row r="30" spans="1:13" ht="15" customHeight="1" thickBot="1" x14ac:dyDescent="0.3">
      <c r="A30" s="199" t="s">
        <v>23</v>
      </c>
      <c r="B30" s="152"/>
      <c r="C30" s="183">
        <f>+C22+1</f>
        <v>45021</v>
      </c>
      <c r="D30" s="202" t="s">
        <v>493</v>
      </c>
      <c r="E30" s="203" t="s">
        <v>393</v>
      </c>
      <c r="F30" s="202" t="s">
        <v>492</v>
      </c>
      <c r="G30" s="202" t="s">
        <v>495</v>
      </c>
      <c r="H30" s="561" t="s">
        <v>504</v>
      </c>
      <c r="I30" s="561"/>
      <c r="J30" s="562"/>
      <c r="K30" s="225" t="s">
        <v>162</v>
      </c>
      <c r="L30" s="184"/>
      <c r="M30" s="184"/>
    </row>
    <row r="31" spans="1:13" ht="15" customHeight="1" thickTop="1" x14ac:dyDescent="0.25">
      <c r="A31" s="198" t="s">
        <v>502</v>
      </c>
      <c r="B31" s="153"/>
      <c r="C31" s="164" t="str">
        <f>"("&amp;LEFT(K30,1)&amp;")"</f>
        <v>(S)</v>
      </c>
      <c r="D31" s="209" t="s">
        <v>503</v>
      </c>
      <c r="E31" s="204"/>
      <c r="F31" s="205"/>
      <c r="G31" s="205"/>
      <c r="H31" s="563"/>
      <c r="I31" s="563"/>
      <c r="J31" s="564"/>
      <c r="K31" s="565" t="s">
        <v>962</v>
      </c>
    </row>
    <row r="32" spans="1:13" ht="15" customHeight="1" x14ac:dyDescent="0.25">
      <c r="A32" s="176" t="s">
        <v>592</v>
      </c>
      <c r="B32" s="176"/>
      <c r="C32" s="177">
        <v>2</v>
      </c>
      <c r="D32" s="166"/>
      <c r="E32" s="155"/>
      <c r="F32" s="157" t="str" cm="1">
        <f t="array" aca="1" ref="F32" ca="1">IF(D32="Core", INDIRECT($K$3), IF(D32="Core_Rotational",INDIRECT($K$3), IF(D32="Core_Pillar", INDIRECT($K$3),IF(D32="Explosive_Cardio", INDIRECT($K$2), IF(D32="Explosive", INDIRECT($K$2),INDIRECT($K$4))))))</f>
        <v>4x4</v>
      </c>
      <c r="G32" s="566" t="str">
        <f>CONCATENATE(IF($E$5="Foundation",FDN_R,""),IF($E$5="Endurance",END_R,""),IF($E$5="Speed",SPD_R,""),IF($E$5="Hypertrophy",HYP_R,""),IF($E$5="Power",PWR_R,""),IF($E$5="Strength Capacity",STC_R,""),IF($E$5="Strength",STR_R,""),IF($E$5="Max Strength",MAX_R,""),IF($E$5="Total Fitness",TF_R,""),IF($E$5="Unload",UNL_R,""))</f>
        <v>2:30</v>
      </c>
      <c r="H32" s="185"/>
      <c r="I32" s="185"/>
      <c r="J32" s="185"/>
      <c r="K32" s="565"/>
    </row>
    <row r="33" spans="1:13" ht="15" customHeight="1" x14ac:dyDescent="0.25">
      <c r="A33" s="24" t="s">
        <v>950</v>
      </c>
      <c r="B33" s="22"/>
      <c r="C33" s="160">
        <v>0.6</v>
      </c>
      <c r="D33" s="167"/>
      <c r="E33" s="156"/>
      <c r="F33" s="158" t="str" cm="1">
        <f t="array" aca="1" ref="F33" ca="1">IF(D33="Core", INDIRECT($K$3), IF(D33="Core_Rotational",INDIRECT($K$3), IF(D33="Core_Pillar", INDIRECT($K$3),IF(D33="Explosive_Cardio", INDIRECT($K$2), IF(D33="Explosive", INDIRECT($K$2),INDIRECT($K$4))))))</f>
        <v>4x4</v>
      </c>
      <c r="G33" s="571"/>
      <c r="H33" s="158"/>
      <c r="I33" s="158"/>
      <c r="J33" s="158"/>
      <c r="K33" s="565"/>
    </row>
    <row r="34" spans="1:13" ht="15" customHeight="1" x14ac:dyDescent="0.25">
      <c r="A34" s="176" t="s">
        <v>951</v>
      </c>
      <c r="B34" s="176"/>
      <c r="C34" s="177">
        <v>0.1</v>
      </c>
      <c r="D34" s="178"/>
      <c r="E34" s="179"/>
      <c r="F34" s="157" t="str" cm="1">
        <f t="array" aca="1" ref="F34" ca="1">IF(D34="Core", INDIRECT($K$3), IF(D34="Core_Rotational",INDIRECT($K$3), IF(D34="Core_Pillar", INDIRECT($K$3),IF(D34="Explosive_Cardio", INDIRECT($K$2), IF(D34="Explosive", INDIRECT($K$2),INDIRECT($K$4))))))</f>
        <v>4x4</v>
      </c>
      <c r="G34" s="568" t="str">
        <f>CONCATENATE(IF($E$5="Foundation",FDN_R,""),IF($E$5="Endurance",END_R,""),IF($E$5="Speed",SPD_R,""),IF($E$5="Hypertrophy",HYP_R,""),IF($E$5="Power",PWR_R,""),IF($E$5="Strength Capacity",STC_R,""),IF($E$5="Strength",STR_R,""),IF($E$5="Max Strength",MAX_R,""),IF($E$5="Total Fitness",TF_R,""),IF($E$5="Unload",UNL_R,""))</f>
        <v>2:30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4x4</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4x4</v>
      </c>
      <c r="G36" s="566" t="str">
        <f>CONCATENATE(IF($E$5="Foundation",FDN_R,""),IF($E$5="Endurance",END_R,""),IF($E$5="Speed",SPD_R,""),IF($E$5="Hypertrophy",HYP_R,""),IF($E$5="Power",PWR_R,""),IF($E$5="Strength Capacity",STC_R,""),IF($E$5="Strength",STR_R,""),IF($E$5="Max Strength",MAX_R,""),IF($E$5="Total Fitness",TF_R,""),IF($E$5="Unload",UNL_R,""))</f>
        <v>2:30</v>
      </c>
      <c r="H36" s="185"/>
      <c r="I36" s="185"/>
      <c r="J36" s="185"/>
      <c r="K36" s="565"/>
    </row>
    <row r="37" spans="1:13" ht="15" customHeight="1" thickBot="1" x14ac:dyDescent="0.3">
      <c r="A37" s="24"/>
      <c r="B37" s="25"/>
      <c r="C37" s="165">
        <f>SUM(C31:C36)</f>
        <v>2.7</v>
      </c>
      <c r="D37" s="168"/>
      <c r="E37" s="156"/>
      <c r="F37" s="158" t="str" cm="1">
        <f t="array" aca="1" ref="F37" ca="1">IF(D37="Core", INDIRECT($K$3), IF(D37="Core_Rotational",INDIRECT($K$3), IF(D37="Core_Pillar", INDIRECT($K$3),IF(D37="Explosive_Cardio", INDIRECT($K$2), IF(D37="Explosive", INDIRECT($K$2),INDIRECT($K$4))))))</f>
        <v>4x4</v>
      </c>
      <c r="G37" s="570"/>
      <c r="H37" s="158"/>
      <c r="I37" s="158"/>
      <c r="J37" s="158"/>
    </row>
    <row r="38" spans="1:13" ht="15" customHeight="1" thickBot="1" x14ac:dyDescent="0.3">
      <c r="A38" s="199" t="s">
        <v>24</v>
      </c>
      <c r="B38" s="152"/>
      <c r="C38" s="183">
        <f>+C30+1</f>
        <v>45022</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961</v>
      </c>
    </row>
    <row r="40" spans="1:13" ht="15" customHeight="1" x14ac:dyDescent="0.25">
      <c r="A40" s="176" t="s">
        <v>948</v>
      </c>
      <c r="B40" s="176"/>
      <c r="C40" s="177">
        <v>0.5</v>
      </c>
      <c r="D40" s="166"/>
      <c r="E40" s="155"/>
      <c r="F40" s="157" t="str" cm="1">
        <f t="array" aca="1" ref="F40" ca="1">IF(D40="Core", INDIRECT($K$3), IF(D40="Core_Rotational",INDIRECT($K$3), IF(D40="Core_Pillar", INDIRECT($K$3),IF(D40="Explosive_Cardio", INDIRECT($K$2), IF(D40="Explosive", INDIRECT($K$2),INDIRECT($K$4))))))</f>
        <v>4x4</v>
      </c>
      <c r="G40" s="566" t="str">
        <f>CONCATENATE(IF($E$5="Foundation",FDN_R,""),IF($E$5="Endurance",END_R,""),IF($E$5="Speed",SPD_R,""),IF($E$5="Hypertrophy",HYP_R,""),IF($E$5="Power",PWR_R,""),IF($E$5="Strength Capacity",STC_R,""),IF($E$5="Strength",STR_R,""),IF($E$5="Max Strength",MAX_R,""),IF($E$5="Total Fitness",TF_R,""),IF($E$5="Unload",UNL_R,""))</f>
        <v>2:30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4x4</v>
      </c>
      <c r="G41" s="571"/>
      <c r="H41" s="158"/>
      <c r="I41" s="158"/>
      <c r="J41" s="158"/>
      <c r="K41" s="565"/>
    </row>
    <row r="42" spans="1:13" ht="15" customHeight="1" x14ac:dyDescent="0.25">
      <c r="A42" s="176" t="s">
        <v>537</v>
      </c>
      <c r="B42" s="176"/>
      <c r="C42" s="177"/>
      <c r="D42" s="178"/>
      <c r="E42" s="179"/>
      <c r="F42" s="157" t="str" cm="1">
        <f t="array" aca="1" ref="F42" ca="1">IF(D42="Core", INDIRECT($K$3), IF(D42="Core_Rotational",INDIRECT($K$3), IF(D42="Core_Pillar", INDIRECT($K$3),IF(D42="Explosive_Cardio", INDIRECT($K$2), IF(D42="Explosive", INDIRECT($K$2),INDIRECT($K$4))))))</f>
        <v>4x4</v>
      </c>
      <c r="G42" s="568" t="str">
        <f>CONCATENATE(IF($E$5="Foundation",FDN_R,""),IF($E$5="Endurance",END_R,""),IF($E$5="Speed",SPD_R,""),IF($E$5="Hypertrophy",HYP_R,""),IF($E$5="Power",PWR_R,""),IF($E$5="Strength Capacity",STC_R,""),IF($E$5="Strength",STR_R,""),IF($E$5="Max Strength",MAX_R,""),IF($E$5="Total Fitness",TF_R,""),IF($E$5="Unload",UNL_R,""))</f>
        <v>2:30</v>
      </c>
      <c r="H42" s="186"/>
      <c r="I42" s="186"/>
      <c r="J42" s="186"/>
      <c r="K42" s="565"/>
    </row>
    <row r="43" spans="1:13" ht="15" customHeight="1" x14ac:dyDescent="0.25">
      <c r="A43" s="24" t="s">
        <v>952</v>
      </c>
      <c r="B43" s="22"/>
      <c r="C43" s="160">
        <v>7</v>
      </c>
      <c r="D43" s="180"/>
      <c r="E43" s="181"/>
      <c r="F43" s="158" t="str" cm="1">
        <f t="array" aca="1" ref="F43" ca="1">IF(D43="Core", INDIRECT($K$3), IF(D43="Core_Rotational",INDIRECT($K$3), IF(D43="Core_Pillar", INDIRECT($K$3),IF(D43="Explosive_Cardio", INDIRECT($K$2), IF(D43="Explosive", INDIRECT($K$2),INDIRECT($K$4))))))</f>
        <v>4x4</v>
      </c>
      <c r="G43" s="569"/>
      <c r="H43" s="182"/>
      <c r="I43" s="182"/>
      <c r="J43" s="182"/>
      <c r="K43" s="565"/>
    </row>
    <row r="44" spans="1:13" ht="15" customHeight="1" x14ac:dyDescent="0.25">
      <c r="A44" s="176" t="s">
        <v>514</v>
      </c>
      <c r="B44" s="176"/>
      <c r="C44" s="177"/>
      <c r="D44" s="166"/>
      <c r="E44" s="155"/>
      <c r="F44" s="157" t="str" cm="1">
        <f t="array" aca="1" ref="F44" ca="1">IF(D44="Core", INDIRECT($K$3), IF(D44="Core_Rotational",INDIRECT($K$3), IF(D44="Core_Pillar", INDIRECT($K$3),IF(D44="Explosive_Cardio", INDIRECT($K$2), IF(D44="Explosive", INDIRECT($K$2),INDIRECT($K$4))))))</f>
        <v>4x4</v>
      </c>
      <c r="G44" s="566" t="str">
        <f>CONCATENATE(IF($E$5="Foundation",FDN_R,""),IF($E$5="Endurance",END_R,""),IF($E$5="Speed",SPD_R,""),IF($E$5="Hypertrophy",HYP_R,""),IF($E$5="Power",PWR_R,""),IF($E$5="Strength Capacity",STC_R,""),IF($E$5="Strength",STR_R,""),IF($E$5="Max Strength",MAX_R,""),IF($E$5="Total Fitness",TF_R,""),IF($E$5="Unload",UNL_R,""))</f>
        <v>2:30</v>
      </c>
      <c r="H44" s="185"/>
      <c r="I44" s="185"/>
      <c r="J44" s="185"/>
      <c r="K44" s="565"/>
    </row>
    <row r="45" spans="1:13" ht="15" customHeight="1" thickBot="1" x14ac:dyDescent="0.3">
      <c r="A45" s="24"/>
      <c r="B45" s="25"/>
      <c r="C45" s="165">
        <f>SUM(C39:C44)</f>
        <v>7.5</v>
      </c>
      <c r="D45" s="168"/>
      <c r="E45" s="156"/>
      <c r="F45" s="158" t="str" cm="1">
        <f t="array" aca="1" ref="F45" ca="1">IF(D45="Core", INDIRECT($K$3), IF(D45="Core_Rotational",INDIRECT($K$3), IF(D45="Core_Pillar", INDIRECT($K$3),IF(D45="Explosive_Cardio", INDIRECT($K$2), IF(D45="Explosive", INDIRECT($K$2),INDIRECT($K$4))))))</f>
        <v>4x4</v>
      </c>
      <c r="G45" s="570"/>
      <c r="H45" s="158"/>
      <c r="I45" s="158"/>
      <c r="J45" s="158"/>
    </row>
    <row r="46" spans="1:13" ht="15" customHeight="1" thickBot="1" x14ac:dyDescent="0.3">
      <c r="A46" s="199" t="s">
        <v>25</v>
      </c>
      <c r="B46" s="152"/>
      <c r="C46" s="183">
        <f>+C38+1</f>
        <v>45023</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960</v>
      </c>
    </row>
    <row r="48" spans="1:13" ht="15" customHeight="1" x14ac:dyDescent="0.25">
      <c r="A48" s="176" t="s">
        <v>537</v>
      </c>
      <c r="B48" s="176"/>
      <c r="C48" s="177"/>
      <c r="D48" s="166"/>
      <c r="E48" s="155"/>
      <c r="F48" s="157" t="str" cm="1">
        <f t="array" aca="1" ref="F48" ca="1">IF(D48="Core", INDIRECT($K$3), IF(D48="Core_Rotational",INDIRECT($K$3), IF(D48="Core_Pillar", INDIRECT($K$3),IF(D48="Explosive_Cardio", INDIRECT($K$2), IF(D48="Explosive", INDIRECT($K$2),INDIRECT($K$4))))))</f>
        <v>4x4</v>
      </c>
      <c r="G48" s="566" t="str">
        <f>CONCATENATE(IF($E$5="Foundation",FDN_R,""),IF($E$5="Endurance",END_R,""),IF($E$5="Speed",SPD_R,""),IF($E$5="Hypertrophy",HYP_R,""),IF($E$5="Power",PWR_R,""),IF($E$5="Strength Capacity",STC_R,""),IF($E$5="Strength",STR_R,""),IF($E$5="Max Strength",MAX_R,""),IF($E$5="Total Fitness",TF_R,""),IF($E$5="Unload",UNL_R,""))</f>
        <v>2:30</v>
      </c>
      <c r="H48" s="185"/>
      <c r="I48" s="185"/>
      <c r="J48" s="185"/>
      <c r="K48" s="565"/>
    </row>
    <row r="49" spans="1:13" ht="15" customHeight="1" x14ac:dyDescent="0.25">
      <c r="A49" s="24" t="s">
        <v>585</v>
      </c>
      <c r="B49" s="22"/>
      <c r="C49" s="160">
        <v>8</v>
      </c>
      <c r="D49" s="167"/>
      <c r="E49" s="156"/>
      <c r="F49" s="158" t="str" cm="1">
        <f t="array" aca="1" ref="F49" ca="1">IF(D49="Core", INDIRECT($K$3), IF(D49="Core_Rotational",INDIRECT($K$3), IF(D49="Core_Pillar", INDIRECT($K$3),IF(D49="Explosive_Cardio", INDIRECT($K$2), IF(D49="Explosive", INDIRECT($K$2),INDIRECT($K$4))))))</f>
        <v>4x4</v>
      </c>
      <c r="G49" s="571"/>
      <c r="H49" s="158"/>
      <c r="I49" s="158"/>
      <c r="J49" s="158"/>
      <c r="K49" s="565"/>
    </row>
    <row r="50" spans="1:13" ht="15" customHeight="1" x14ac:dyDescent="0.25">
      <c r="A50" s="176" t="s">
        <v>514</v>
      </c>
      <c r="B50" s="176"/>
      <c r="C50" s="177"/>
      <c r="D50" s="178"/>
      <c r="E50" s="179"/>
      <c r="F50" s="157" t="str" cm="1">
        <f t="array" aca="1" ref="F50" ca="1">IF(D50="Core", INDIRECT($K$3), IF(D50="Core_Rotational",INDIRECT($K$3), IF(D50="Core_Pillar", INDIRECT($K$3),IF(D50="Explosive_Cardio", INDIRECT($K$2), IF(D50="Explosive", INDIRECT($K$2),INDIRECT($K$4))))))</f>
        <v>4x4</v>
      </c>
      <c r="G50" s="568" t="str">
        <f>CONCATENATE(IF($E$5="Foundation",FDN_R,""),IF($E$5="Endurance",END_R,""),IF($E$5="Speed",SPD_R,""),IF($E$5="Hypertrophy",HYP_R,""),IF($E$5="Power",PWR_R,""),IF($E$5="Strength Capacity",STC_R,""),IF($E$5="Strength",STR_R,""),IF($E$5="Max Strength",MAX_R,""),IF($E$5="Total Fitness",TF_R,""),IF($E$5="Unload",UNL_R,""))</f>
        <v>2:30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4x4</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4x4</v>
      </c>
      <c r="G52" s="566" t="str">
        <f>CONCATENATE(IF($E$5="Foundation",FDN_R,""),IF($E$5="Endurance",END_R,""),IF($E$5="Speed",SPD_R,""),IF($E$5="Hypertrophy",HYP_R,""),IF($E$5="Power",PWR_R,""),IF($E$5="Strength Capacity",STC_R,""),IF($E$5="Strength",STR_R,""),IF($E$5="Max Strength",MAX_R,""),IF($E$5="Total Fitness",TF_R,""),IF($E$5="Unload",UNL_R,""))</f>
        <v>2:30</v>
      </c>
      <c r="H52" s="185"/>
      <c r="I52" s="185"/>
      <c r="J52" s="185"/>
      <c r="K52" s="565"/>
    </row>
    <row r="53" spans="1:13" ht="15" customHeight="1" thickBot="1" x14ac:dyDescent="0.3">
      <c r="A53" s="24"/>
      <c r="B53" s="25"/>
      <c r="C53" s="165">
        <f>SUM(C47:C52)</f>
        <v>8</v>
      </c>
      <c r="D53" s="168"/>
      <c r="E53" s="156"/>
      <c r="F53" s="158" t="str" cm="1">
        <f t="array" aca="1" ref="F53" ca="1">IF(D53="Core", INDIRECT($K$3), IF(D53="Core_Rotational",INDIRECT($K$3), IF(D53="Core_Pillar", INDIRECT($K$3),IF(D53="Explosive_Cardio", INDIRECT($K$2), IF(D53="Explosive", INDIRECT($K$2),INDIRECT($K$4))))))</f>
        <v>4x4</v>
      </c>
      <c r="G53" s="570"/>
      <c r="H53" s="158"/>
      <c r="I53" s="158"/>
      <c r="J53" s="158"/>
    </row>
    <row r="54" spans="1:13" ht="15" customHeight="1" thickBot="1" x14ac:dyDescent="0.3">
      <c r="A54" s="201" t="s">
        <v>26</v>
      </c>
      <c r="B54" s="152"/>
      <c r="C54" s="200">
        <f>+C46+1</f>
        <v>45024</v>
      </c>
      <c r="D54" s="202" t="s">
        <v>493</v>
      </c>
      <c r="E54" s="203" t="s">
        <v>393</v>
      </c>
      <c r="F54" s="202" t="s">
        <v>492</v>
      </c>
      <c r="G54" s="202" t="s">
        <v>495</v>
      </c>
      <c r="H54" s="561" t="s">
        <v>504</v>
      </c>
      <c r="I54" s="561"/>
      <c r="J54" s="562"/>
      <c r="K54" s="225" t="s">
        <v>854</v>
      </c>
      <c r="L54" s="184"/>
      <c r="M54" s="184"/>
    </row>
    <row r="55" spans="1:13" ht="15" customHeight="1" thickTop="1" x14ac:dyDescent="0.25">
      <c r="A55" s="198" t="s">
        <v>502</v>
      </c>
      <c r="B55" s="153"/>
      <c r="C55" s="164" t="str">
        <f>"("&amp;LEFT(K54,1)&amp;")"</f>
        <v>(T)</v>
      </c>
      <c r="D55" s="209" t="s">
        <v>503</v>
      </c>
      <c r="E55" s="204"/>
      <c r="F55" s="205"/>
      <c r="G55" s="205"/>
      <c r="H55" s="563"/>
      <c r="I55" s="563"/>
      <c r="J55" s="564"/>
      <c r="K55" s="565" t="s">
        <v>959</v>
      </c>
    </row>
    <row r="56" spans="1:13" ht="15" customHeight="1" x14ac:dyDescent="0.25">
      <c r="A56" s="187" t="s">
        <v>592</v>
      </c>
      <c r="B56" s="176"/>
      <c r="C56" s="177">
        <v>2</v>
      </c>
      <c r="D56" s="166"/>
      <c r="E56" s="155"/>
      <c r="F56" s="157" t="str" cm="1">
        <f t="array" aca="1" ref="F56" ca="1">IF(D56="Core", INDIRECT($K$3), IF(D56="Core_Rotational",INDIRECT($K$3), IF(D56="Core_Pillar", INDIRECT($K$3),IF(D56="Explosive_Cardio", INDIRECT($K$2), IF(D56="Explosive", INDIRECT($K$2),INDIRECT($K$4))))))</f>
        <v>4x4</v>
      </c>
      <c r="G56" s="566" t="str">
        <f>CONCATENATE(IF($E$5="Foundation",FDN_R,""),IF($E$5="Endurance",END_R,""),IF($E$5="Speed",SPD_R,""),IF($E$5="Hypertrophy",HYP_R,""),IF($E$5="Power",PWR_R,""),IF($E$5="Strength Capacity",STC_R,""),IF($E$5="Strength",STR_R,""),IF($E$5="Max Strength",MAX_R,""),IF($E$5="Total Fitness",TF_R,""),IF($E$5="Unload",UNL_R,""))</f>
        <v>2:30</v>
      </c>
      <c r="H56" s="185"/>
      <c r="I56" s="185"/>
      <c r="J56" s="193"/>
      <c r="K56" s="565"/>
    </row>
    <row r="57" spans="1:13" ht="15" customHeight="1" x14ac:dyDescent="0.25">
      <c r="A57" s="188" t="s">
        <v>953</v>
      </c>
      <c r="B57" s="22"/>
      <c r="C57" s="160">
        <v>4.3</v>
      </c>
      <c r="D57" s="167"/>
      <c r="E57" s="156"/>
      <c r="F57" s="158" t="str" cm="1">
        <f t="array" aca="1" ref="F57" ca="1">IF(D57="Core", INDIRECT($K$3), IF(D57="Core_Rotational",INDIRECT($K$3), IF(D57="Core_Pillar", INDIRECT($K$3),IF(D57="Explosive_Cardio", INDIRECT($K$2), IF(D57="Explosive", INDIRECT($K$2),INDIRECT($K$4))))))</f>
        <v>4x4</v>
      </c>
      <c r="G57" s="571"/>
      <c r="H57" s="158"/>
      <c r="I57" s="158"/>
      <c r="J57" s="194"/>
      <c r="K57" s="565"/>
    </row>
    <row r="58" spans="1:13" ht="15" customHeight="1" x14ac:dyDescent="0.25">
      <c r="A58" s="187" t="s">
        <v>954</v>
      </c>
      <c r="B58" s="176"/>
      <c r="C58" s="177">
        <v>1</v>
      </c>
      <c r="D58" s="178"/>
      <c r="E58" s="179"/>
      <c r="F58" s="157" t="str" cm="1">
        <f t="array" aca="1" ref="F58" ca="1">IF(D58="Core", INDIRECT($K$3), IF(D58="Core_Rotational",INDIRECT($K$3), IF(D58="Core_Pillar", INDIRECT($K$3),IF(D58="Explosive_Cardio", INDIRECT($K$2), IF(D58="Explosive", INDIRECT($K$2),INDIRECT($K$4))))))</f>
        <v>4x4</v>
      </c>
      <c r="G58" s="568" t="str">
        <f>CONCATENATE(IF($E$5="Foundation",FDN_R,""),IF($E$5="Endurance",END_R,""),IF($E$5="Speed",SPD_R,""),IF($E$5="Hypertrophy",HYP_R,""),IF($E$5="Power",PWR_R,""),IF($E$5="Strength Capacity",STC_R,""),IF($E$5="Strength",STR_R,""),IF($E$5="Max Strength",MAX_R,""),IF($E$5="Total Fitness",TF_R,""),IF($E$5="Unload",UNL_R,""))</f>
        <v>2:30</v>
      </c>
      <c r="H58" s="186"/>
      <c r="I58" s="186"/>
      <c r="J58" s="195"/>
      <c r="K58" s="565"/>
    </row>
    <row r="59" spans="1:13" ht="15" customHeight="1" x14ac:dyDescent="0.25">
      <c r="A59" s="188" t="s">
        <v>514</v>
      </c>
      <c r="B59" s="22"/>
      <c r="C59" s="160"/>
      <c r="D59" s="180"/>
      <c r="E59" s="181"/>
      <c r="F59" s="158" t="str" cm="1">
        <f t="array" aca="1" ref="F59" ca="1">IF(D59="Core", INDIRECT($K$3), IF(D59="Core_Rotational",INDIRECT($K$3), IF(D59="Core_Pillar", INDIRECT($K$3),IF(D59="Explosive_Cardio", INDIRECT($K$2), IF(D59="Explosive", INDIRECT($K$2),INDIRECT($K$4))))))</f>
        <v>4x4</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4x4</v>
      </c>
      <c r="G60" s="566" t="str">
        <f>CONCATENATE(IF($E$5="Foundation",FDN_R,""),IF($E$5="Endurance",END_R,""),IF($E$5="Speed",SPD_R,""),IF($E$5="Hypertrophy",HYP_R,""),IF($E$5="Power",PWR_R,""),IF($E$5="Strength Capacity",STC_R,""),IF($E$5="Strength",STR_R,""),IF($E$5="Max Strength",MAX_R,""),IF($E$5="Total Fitness",TF_R,""),IF($E$5="Unload",UNL_R,""))</f>
        <v>2:30</v>
      </c>
      <c r="H60" s="185"/>
      <c r="I60" s="185"/>
      <c r="J60" s="193"/>
      <c r="K60" s="565"/>
    </row>
    <row r="61" spans="1:13" ht="15" customHeight="1" thickBot="1" x14ac:dyDescent="0.3">
      <c r="A61" s="189"/>
      <c r="B61" s="190"/>
      <c r="C61" s="165">
        <f>SUM(C55:C60)</f>
        <v>7.3</v>
      </c>
      <c r="D61" s="168"/>
      <c r="E61" s="191"/>
      <c r="F61" s="158" t="str" cm="1">
        <f t="array" aca="1" ref="F61" ca="1">IF(D61="Core", INDIRECT($K$3), IF(D61="Core_Rotational",INDIRECT($K$3), IF(D61="Core_Pillar", INDIRECT($K$3),IF(D61="Explosive_Cardio", INDIRECT($K$2), IF(D61="Explosive", INDIRECT($K$2),INDIRECT($K$4))))))</f>
        <v>4x4</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59A9BC86-126A-4065-A9BC-6CD5E8F251D4}">
      <formula1>INDIRECT(D8)</formula1>
    </dataValidation>
  </dataValidations>
  <hyperlinks>
    <hyperlink ref="K1" location="'Reference Page'!A1" display="Home" xr:uid="{8376E440-2386-4F69-9012-0F8EC9BB5D82}"/>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05860C3-CEF9-4A00-85B0-94E6DAC0120D}">
          <x14:formula1>
            <xm:f>PeriodizationTables!$E$33:$E$42</xm:f>
          </x14:formula1>
          <xm:sqref>E5</xm:sqref>
        </x14:dataValidation>
        <x14:dataValidation type="list" allowBlank="1" showInputMessage="1" showErrorMessage="1" xr:uid="{C7A10B22-B3CA-430C-BE5F-0BC49BCB5D26}">
          <x14:formula1>
            <xm:f>Exercises!$1:$1</xm:f>
          </x14:formula1>
          <xm:sqref>D24:D29 D32:D37 D8:D13 D56:D61 D40:D45 D48:D53 D16:D21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tabColor theme="8" tint="0.59999389629810485"/>
    <pageSetUpPr fitToPage="1"/>
  </sheetPr>
  <dimension ref="A1:AO202"/>
  <sheetViews>
    <sheetView showGridLines="0" workbookViewId="0">
      <pane ySplit="5" topLeftCell="A47" activePane="bottomLeft" state="frozen"/>
      <selection activeCell="AO32" sqref="AO32"/>
      <selection pane="bottomLeft" activeCell="K61" sqref="K61"/>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29</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PWR1_3E</v>
      </c>
    </row>
    <row r="3" spans="1:41" x14ac:dyDescent="0.25">
      <c r="A3" s="173">
        <f>'Annual Plan'!$A$17</f>
        <v>45025</v>
      </c>
      <c r="B3" s="172" t="s">
        <v>20</v>
      </c>
      <c r="C3" s="174">
        <f>+A3+6</f>
        <v>45031</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PWR1_3C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PWR1_3O</v>
      </c>
    </row>
    <row r="5" spans="1:41" ht="16.5" thickBot="1" x14ac:dyDescent="0.3">
      <c r="A5" s="586" t="str">
        <f>'Annual Plan'!$F$15</f>
        <v>Sharpen</v>
      </c>
      <c r="B5" s="587"/>
      <c r="C5" s="587"/>
      <c r="D5" s="214" t="s">
        <v>494</v>
      </c>
      <c r="E5" s="572" t="s">
        <v>359</v>
      </c>
      <c r="F5" s="573"/>
      <c r="G5" s="573"/>
      <c r="H5" s="573"/>
      <c r="I5" s="573"/>
      <c r="J5" s="574"/>
      <c r="L5" t="s">
        <v>117</v>
      </c>
      <c r="M5" t="s">
        <v>506</v>
      </c>
    </row>
    <row r="6" spans="1:41" ht="15.75" thickBot="1" x14ac:dyDescent="0.3">
      <c r="A6" s="159" t="s">
        <v>27</v>
      </c>
      <c r="B6" s="163"/>
      <c r="C6" s="183">
        <f>A3</f>
        <v>45025</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958</v>
      </c>
      <c r="L7"/>
      <c r="M7"/>
      <c r="N7"/>
      <c r="O7"/>
      <c r="P7"/>
      <c r="Q7"/>
      <c r="R7"/>
      <c r="S7"/>
      <c r="T7"/>
      <c r="U7"/>
      <c r="V7"/>
      <c r="W7"/>
      <c r="X7"/>
      <c r="Y7"/>
      <c r="Z7"/>
      <c r="AA7"/>
      <c r="AB7"/>
      <c r="AC7"/>
      <c r="AD7"/>
      <c r="AE7"/>
      <c r="AF7"/>
      <c r="AG7"/>
      <c r="AH7"/>
      <c r="AI7"/>
      <c r="AJ7"/>
      <c r="AK7"/>
      <c r="AL7"/>
      <c r="AM7"/>
      <c r="AN7"/>
      <c r="AO7"/>
    </row>
    <row r="8" spans="1:41" ht="15" customHeight="1" x14ac:dyDescent="0.25">
      <c r="A8" s="176" t="s">
        <v>955</v>
      </c>
      <c r="B8" s="176"/>
      <c r="C8" s="177">
        <v>6</v>
      </c>
      <c r="D8" s="166"/>
      <c r="E8" s="155"/>
      <c r="F8" s="157" t="str" cm="1">
        <f t="array" aca="1" ref="F8" ca="1">IF(D8="Core", INDIRECT($K$3), IF(D8="Core_Rotational",INDIRECT($K$3), IF(D8="Core_Pillar", INDIRECT($K$3),IF(D8="Explosive_Cardio", INDIRECT($K$2), IF(D8="Explosive", INDIRECT($K$2),INDIRECT($K$4))))))</f>
        <v>4x4</v>
      </c>
      <c r="G8" s="566" t="str">
        <f>CONCATENATE(IF($E$5="Foundation",FDN_R,""),IF($E$5="Endurance",END_R,""),IF($E$5="Speed",SPD_R,""),IF($E$5="Hypertrophy",HYP_R,""),IF($E$5="Power",PWR_R,""),IF($E$5="Strength Capacity",STC_R,""),IF($E$5="Strength",STR_R,""),IF($E$5="Max Strength",MAX_R,""),IF($E$5="Total Fitness",TF_R,""),IF($E$5="Unload",UNL_R,""))</f>
        <v>2:30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4x4</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4x4</v>
      </c>
      <c r="G10" s="568" t="str">
        <f>CONCATENATE(IF($E$5="Foundation",FDN_R,""),IF($E$5="Endurance",END_R,""),IF($E$5="Speed",SPD_R,""),IF($E$5="Hypertrophy",HYP_R,""),IF($E$5="Power",PWR_R,""),IF($E$5="Strength Capacity",STC_R,""),IF($E$5="Strength",STR_R,""),IF($E$5="Max Strength",MAX_R,""),IF($E$5="Total Fitness",TF_R,""),IF($E$5="Unload",UNL_R,""))</f>
        <v>2:30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4x4</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4x4</v>
      </c>
      <c r="G12" s="566" t="str">
        <f>CONCATENATE(IF($E$5="Foundation",FDN_R,""),IF($E$5="Endurance",END_R,""),IF($E$5="Speed",SPD_R,""),IF($E$5="Hypertrophy",HYP_R,""),IF($E$5="Power",PWR_R,""),IF($E$5="Strength Capacity",STC_R,""),IF($E$5="Strength",STR_R,""),IF($E$5="Max Strength",MAX_R,""),IF($E$5="Total Fitness",TF_R,""),IF($E$5="Unload",UNL_R,""))</f>
        <v>2:30</v>
      </c>
      <c r="H12" s="185"/>
      <c r="I12" s="185"/>
      <c r="J12" s="185"/>
      <c r="K12" s="565"/>
    </row>
    <row r="13" spans="1:41" ht="15" customHeight="1" thickBot="1" x14ac:dyDescent="0.3">
      <c r="A13" s="24"/>
      <c r="B13" s="162"/>
      <c r="C13" s="161">
        <f>SUM(C7:C12)</f>
        <v>6</v>
      </c>
      <c r="D13" s="168"/>
      <c r="E13" s="206"/>
      <c r="F13" s="158" t="str" cm="1">
        <f t="array" aca="1" ref="F13" ca="1">IF(D13="Core", INDIRECT($K$3), IF(D13="Core_Rotational",INDIRECT($K$3), IF(D13="Core_Pillar", INDIRECT($K$3),IF(D13="Explosive_Cardio", INDIRECT($K$2), IF(D13="Explosive", INDIRECT($K$2),INDIRECT($K$4))))))</f>
        <v>4x4</v>
      </c>
      <c r="G13" s="570"/>
      <c r="H13" s="158"/>
      <c r="I13" s="158"/>
      <c r="J13" s="158"/>
    </row>
    <row r="14" spans="1:41" ht="15" customHeight="1" thickBot="1" x14ac:dyDescent="0.3">
      <c r="A14" s="199" t="s">
        <v>21</v>
      </c>
      <c r="B14" s="152"/>
      <c r="C14" s="183">
        <f>+C6+1</f>
        <v>45026</v>
      </c>
      <c r="D14" s="202" t="s">
        <v>493</v>
      </c>
      <c r="E14" s="207" t="s">
        <v>393</v>
      </c>
      <c r="F14" s="208" t="s">
        <v>492</v>
      </c>
      <c r="G14" s="202" t="s">
        <v>495</v>
      </c>
      <c r="H14" s="561" t="s">
        <v>504</v>
      </c>
      <c r="I14" s="561"/>
      <c r="J14" s="562"/>
      <c r="K14" s="225" t="s">
        <v>218</v>
      </c>
      <c r="L14" s="184"/>
      <c r="M14" s="184"/>
    </row>
    <row r="15" spans="1:41" ht="15" customHeight="1" thickTop="1" x14ac:dyDescent="0.25">
      <c r="A15" s="198" t="s">
        <v>502</v>
      </c>
      <c r="B15" s="153"/>
      <c r="C15" s="164" t="str">
        <f>"("&amp;LEFT(K14,1)&amp;")"</f>
        <v>(S)</v>
      </c>
      <c r="D15" s="209" t="s">
        <v>503</v>
      </c>
      <c r="E15" s="204"/>
      <c r="F15" s="205"/>
      <c r="G15" s="205"/>
      <c r="H15" s="563"/>
      <c r="I15" s="563"/>
      <c r="J15" s="564"/>
      <c r="K15" s="565" t="s">
        <v>957</v>
      </c>
    </row>
    <row r="16" spans="1:41" ht="15" customHeight="1" x14ac:dyDescent="0.25">
      <c r="A16" s="176" t="s">
        <v>592</v>
      </c>
      <c r="B16" s="176" t="s">
        <v>723</v>
      </c>
      <c r="C16" s="177">
        <v>3</v>
      </c>
      <c r="D16" s="166"/>
      <c r="E16" s="155"/>
      <c r="F16" s="157" t="str" cm="1">
        <f t="array" aca="1" ref="F16" ca="1">IF(D16="Core", INDIRECT($K$3), IF(D16="Core_Rotational",INDIRECT($K$3), IF(D16="Core_Pillar", INDIRECT($K$3),IF(D16="Explosive_Cardio", INDIRECT($K$2), IF(D16="Explosive", INDIRECT($K$2),INDIRECT($K$4))))))</f>
        <v>4x4</v>
      </c>
      <c r="G16" s="566" t="str">
        <f>CONCATENATE(IF($E$5="Foundation",FDN_R,""),IF($E$5="Endurance",END_R,""),IF($E$5="Speed",SPD_R,""),IF($E$5="Hypertrophy",HYP_R,""),IF($E$5="Power",PWR_R,""),IF($E$5="Strength Capacity",STC_R,""),IF($E$5="Strength",STR_R,""),IF($E$5="Max Strength",MAX_R,""),IF($E$5="Total Fitness",TF_R,""),IF($E$5="Unload",UNL_R,""))</f>
        <v>2:30</v>
      </c>
      <c r="H16" s="185"/>
      <c r="I16" s="185"/>
      <c r="J16" s="185"/>
      <c r="K16" s="565"/>
    </row>
    <row r="17" spans="1:13" ht="15" customHeight="1" x14ac:dyDescent="0.25">
      <c r="A17" s="24" t="s">
        <v>956</v>
      </c>
      <c r="B17" s="22"/>
      <c r="C17" s="160">
        <v>1.4</v>
      </c>
      <c r="D17" s="167"/>
      <c r="E17" s="156"/>
      <c r="F17" s="158" t="str" cm="1">
        <f t="array" aca="1" ref="F17" ca="1">IF(D17="Core", INDIRECT($K$3), IF(D17="Core_Rotational",INDIRECT($K$3), IF(D17="Core_Pillar", INDIRECT($K$3),IF(D17="Explosive_Cardio", INDIRECT($K$2), IF(D17="Explosive", INDIRECT($K$2),INDIRECT($K$4))))))</f>
        <v>4x4</v>
      </c>
      <c r="G17" s="571"/>
      <c r="H17" s="158"/>
      <c r="I17" s="158"/>
      <c r="J17" s="158"/>
      <c r="K17" s="565"/>
    </row>
    <row r="18" spans="1:13" ht="15" customHeight="1" x14ac:dyDescent="0.25">
      <c r="A18" s="176" t="s">
        <v>831</v>
      </c>
      <c r="B18" s="176"/>
      <c r="C18" s="177">
        <v>2</v>
      </c>
      <c r="D18" s="178"/>
      <c r="E18" s="179"/>
      <c r="F18" s="157" t="str" cm="1">
        <f t="array" aca="1" ref="F18" ca="1">IF(D18="Core", INDIRECT($K$3), IF(D18="Core_Rotational",INDIRECT($K$3), IF(D18="Core_Pillar", INDIRECT($K$3),IF(D18="Explosive_Cardio", INDIRECT($K$2), IF(D18="Explosive", INDIRECT($K$2),INDIRECT($K$4))))))</f>
        <v>4x4</v>
      </c>
      <c r="G18" s="568" t="str">
        <f>CONCATENATE(IF($E$5="Foundation",FDN_R,""),IF($E$5="Endurance",END_R,""),IF($E$5="Speed",SPD_R,""),IF($E$5="Hypertrophy",HYP_R,""),IF($E$5="Power",PWR_R,""),IF($E$5="Strength Capacity",STC_R,""),IF($E$5="Strength",STR_R,""),IF($E$5="Max Strength",MAX_R,""),IF($E$5="Total Fitness",TF_R,""),IF($E$5="Unload",UNL_R,""))</f>
        <v>2:30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4x4</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4x4</v>
      </c>
      <c r="G20" s="566" t="str">
        <f>CONCATENATE(IF($E$5="Foundation",FDN_R,""),IF($E$5="Endurance",END_R,""),IF($E$5="Speed",SPD_R,""),IF($E$5="Hypertrophy",HYP_R,""),IF($E$5="Power",PWR_R,""),IF($E$5="Strength Capacity",STC_R,""),IF($E$5="Strength",STR_R,""),IF($E$5="Max Strength",MAX_R,""),IF($E$5="Total Fitness",TF_R,""),IF($E$5="Unload",UNL_R,""))</f>
        <v>2:30</v>
      </c>
      <c r="H20" s="185"/>
      <c r="I20" s="185"/>
      <c r="J20" s="185"/>
      <c r="K20" s="565"/>
    </row>
    <row r="21" spans="1:13" ht="15" customHeight="1" thickBot="1" x14ac:dyDescent="0.3">
      <c r="A21" s="24"/>
      <c r="B21" s="25"/>
      <c r="C21" s="165">
        <f>SUM(C15:C20)</f>
        <v>6.4</v>
      </c>
      <c r="D21" s="168"/>
      <c r="E21" s="156"/>
      <c r="F21" s="158" t="str" cm="1">
        <f t="array" aca="1" ref="F21" ca="1">IF(D21="Core", INDIRECT($K$3), IF(D21="Core_Rotational",INDIRECT($K$3), IF(D21="Core_Pillar", INDIRECT($K$3),IF(D21="Explosive_Cardio", INDIRECT($K$2), IF(D21="Explosive", INDIRECT($K$2),INDIRECT($K$4))))))</f>
        <v>4x4</v>
      </c>
      <c r="G21" s="570"/>
      <c r="H21" s="158"/>
      <c r="I21" s="158"/>
      <c r="J21" s="158"/>
    </row>
    <row r="22" spans="1:13" ht="15" customHeight="1" thickBot="1" x14ac:dyDescent="0.3">
      <c r="A22" s="199" t="s">
        <v>22</v>
      </c>
      <c r="B22" s="152"/>
      <c r="C22" s="183">
        <f>+C14+1</f>
        <v>45027</v>
      </c>
      <c r="D22" s="202" t="s">
        <v>493</v>
      </c>
      <c r="E22" s="203" t="s">
        <v>393</v>
      </c>
      <c r="F22" s="202" t="s">
        <v>492</v>
      </c>
      <c r="G22" s="202" t="s">
        <v>495</v>
      </c>
      <c r="H22" s="561" t="s">
        <v>504</v>
      </c>
      <c r="I22" s="561"/>
      <c r="J22" s="562"/>
      <c r="K22" s="225" t="s">
        <v>160</v>
      </c>
      <c r="L22" s="184"/>
      <c r="M22" s="184"/>
    </row>
    <row r="23" spans="1:13" ht="15" customHeight="1" thickTop="1" x14ac:dyDescent="0.25">
      <c r="A23" s="198" t="s">
        <v>502</v>
      </c>
      <c r="B23" s="153"/>
      <c r="C23" s="164" t="str">
        <f>"("&amp;LEFT(K22,1)&amp;")"</f>
        <v>(E)</v>
      </c>
      <c r="D23" s="209" t="s">
        <v>503</v>
      </c>
      <c r="E23" s="204"/>
      <c r="F23" s="205"/>
      <c r="G23" s="205"/>
      <c r="H23" s="563"/>
      <c r="I23" s="563"/>
      <c r="J23" s="564"/>
      <c r="K23" s="565" t="s">
        <v>977</v>
      </c>
    </row>
    <row r="24" spans="1:13" ht="15" customHeight="1" x14ac:dyDescent="0.25">
      <c r="A24" s="176" t="s">
        <v>948</v>
      </c>
      <c r="B24" s="176"/>
      <c r="C24" s="177">
        <v>1</v>
      </c>
      <c r="D24" s="166"/>
      <c r="E24" s="155"/>
      <c r="F24" s="157" t="str" cm="1">
        <f t="array" aca="1" ref="F24" ca="1">IF(D24="Core", INDIRECT($K$3), IF(D24="Core_Rotational",INDIRECT($K$3), IF(D24="Core_Pillar", INDIRECT($K$3),IF(D24="Explosive_Cardio", INDIRECT($K$2), IF(D24="Explosive", INDIRECT($K$2),INDIRECT($K$4))))))</f>
        <v>4x4</v>
      </c>
      <c r="G24" s="566" t="str">
        <f>CONCATENATE(IF($E$5="Foundation",FDN_R,""),IF($E$5="Endurance",END_R,""),IF($E$5="Speed",SPD_R,""),IF($E$5="Hypertrophy",HYP_R,""),IF($E$5="Power",PWR_R,""),IF($E$5="Strength Capacity",STC_R,""),IF($E$5="Strength",STR_R,""),IF($E$5="Max Strength",MAX_R,""),IF($E$5="Total Fitness",TF_R,""),IF($E$5="Unload",UNL_R,""))</f>
        <v>2:30</v>
      </c>
      <c r="H24" s="185"/>
      <c r="I24" s="185"/>
      <c r="J24" s="185"/>
      <c r="K24" s="565"/>
    </row>
    <row r="25" spans="1:13" ht="15" customHeight="1" x14ac:dyDescent="0.25">
      <c r="A25" s="24" t="s">
        <v>537</v>
      </c>
      <c r="B25" s="22"/>
      <c r="C25" s="160"/>
      <c r="D25" s="167"/>
      <c r="E25" s="156"/>
      <c r="F25" s="158" t="str" cm="1">
        <f t="array" aca="1" ref="F25" ca="1">IF(D25="Core", INDIRECT($K$3), IF(D25="Core_Rotational",INDIRECT($K$3), IF(D25="Core_Pillar", INDIRECT($K$3),IF(D25="Explosive_Cardio", INDIRECT($K$2), IF(D25="Explosive", INDIRECT($K$2),INDIRECT($K$4))))))</f>
        <v>4x4</v>
      </c>
      <c r="G25" s="571"/>
      <c r="H25" s="158"/>
      <c r="I25" s="158"/>
      <c r="J25" s="158"/>
      <c r="K25" s="565"/>
    </row>
    <row r="26" spans="1:13" ht="15" customHeight="1" x14ac:dyDescent="0.25">
      <c r="A26" s="176" t="s">
        <v>976</v>
      </c>
      <c r="B26" s="176"/>
      <c r="C26" s="177">
        <v>7</v>
      </c>
      <c r="D26" s="178"/>
      <c r="E26" s="179"/>
      <c r="F26" s="157" t="str" cm="1">
        <f t="array" aca="1" ref="F26" ca="1">IF(D26="Core", INDIRECT($K$3), IF(D26="Core_Rotational",INDIRECT($K$3), IF(D26="Core_Pillar", INDIRECT($K$3),IF(D26="Explosive_Cardio", INDIRECT($K$2), IF(D26="Explosive", INDIRECT($K$2),INDIRECT($K$4))))))</f>
        <v>4x4</v>
      </c>
      <c r="G26" s="568" t="str">
        <f>CONCATENATE(IF($E$5="Foundation",FDN_R,""),IF($E$5="Endurance",END_R,""),IF($E$5="Speed",SPD_R,""),IF($E$5="Hypertrophy",HYP_R,""),IF($E$5="Power",PWR_R,""),IF($E$5="Strength Capacity",STC_R,""),IF($E$5="Strength",STR_R,""),IF($E$5="Max Strength",MAX_R,""),IF($E$5="Total Fitness",TF_R,""),IF($E$5="Unload",UNL_R,""))</f>
        <v>2:30</v>
      </c>
      <c r="H26" s="186"/>
      <c r="I26" s="186"/>
      <c r="J26" s="186"/>
      <c r="K26" s="565"/>
    </row>
    <row r="27" spans="1:13" ht="15" customHeight="1" x14ac:dyDescent="0.25">
      <c r="A27" s="24" t="s">
        <v>514</v>
      </c>
      <c r="B27" s="22"/>
      <c r="C27" s="160"/>
      <c r="D27" s="180"/>
      <c r="E27" s="181"/>
      <c r="F27" s="158" t="str" cm="1">
        <f t="array" aca="1" ref="F27" ca="1">IF(D27="Core", INDIRECT($K$3), IF(D27="Core_Rotational",INDIRECT($K$3), IF(D27="Core_Pillar", INDIRECT($K$3),IF(D27="Explosive_Cardio", INDIRECT($K$2), IF(D27="Explosive", INDIRECT($K$2),INDIRECT($K$4))))))</f>
        <v>4x4</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4x4</v>
      </c>
      <c r="G28" s="566" t="str">
        <f>CONCATENATE(IF($E$5="Foundation",FDN_R,""),IF($E$5="Endurance",END_R,""),IF($E$5="Speed",SPD_R,""),IF($E$5="Hypertrophy",HYP_R,""),IF($E$5="Power",PWR_R,""),IF($E$5="Strength Capacity",STC_R,""),IF($E$5="Strength",STR_R,""),IF($E$5="Max Strength",MAX_R,""),IF($E$5="Total Fitness",TF_R,""),IF($E$5="Unload",UNL_R,""))</f>
        <v>2:30</v>
      </c>
      <c r="H28" s="185"/>
      <c r="I28" s="185"/>
      <c r="J28" s="185"/>
      <c r="K28" s="565"/>
    </row>
    <row r="29" spans="1:13" ht="15" customHeight="1" thickBot="1" x14ac:dyDescent="0.3">
      <c r="A29" s="24"/>
      <c r="B29" s="25"/>
      <c r="C29" s="165">
        <f>SUM(C23:C28)</f>
        <v>8</v>
      </c>
      <c r="D29" s="168"/>
      <c r="E29" s="156"/>
      <c r="F29" s="158" t="str" cm="1">
        <f t="array" aca="1" ref="F29" ca="1">IF(D29="Core", INDIRECT($K$3), IF(D29="Core_Rotational",INDIRECT($K$3), IF(D29="Core_Pillar", INDIRECT($K$3),IF(D29="Explosive_Cardio", INDIRECT($K$2), IF(D29="Explosive", INDIRECT($K$2),INDIRECT($K$4))))))</f>
        <v>4x4</v>
      </c>
      <c r="G29" s="570"/>
      <c r="H29" s="158"/>
      <c r="I29" s="158"/>
      <c r="J29" s="158"/>
    </row>
    <row r="30" spans="1:13" ht="15" customHeight="1" thickBot="1" x14ac:dyDescent="0.3">
      <c r="A30" s="199" t="s">
        <v>23</v>
      </c>
      <c r="B30" s="152"/>
      <c r="C30" s="183">
        <f>+C22+1</f>
        <v>45028</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975</v>
      </c>
    </row>
    <row r="32" spans="1:13" ht="15" customHeight="1" x14ac:dyDescent="0.25">
      <c r="A32" s="176" t="s">
        <v>537</v>
      </c>
      <c r="B32" s="176"/>
      <c r="C32" s="177"/>
      <c r="D32" s="166"/>
      <c r="E32" s="155"/>
      <c r="F32" s="157" t="str" cm="1">
        <f t="array" aca="1" ref="F32" ca="1">IF(D32="Core", INDIRECT($K$3), IF(D32="Core_Rotational",INDIRECT($K$3), IF(D32="Core_Pillar", INDIRECT($K$3),IF(D32="Explosive_Cardio", INDIRECT($K$2), IF(D32="Explosive", INDIRECT($K$2),INDIRECT($K$4))))))</f>
        <v>4x4</v>
      </c>
      <c r="G32" s="566" t="str">
        <f>CONCATENATE(IF($E$5="Foundation",FDN_R,""),IF($E$5="Endurance",END_R,""),IF($E$5="Speed",SPD_R,""),IF($E$5="Hypertrophy",HYP_R,""),IF($E$5="Power",PWR_R,""),IF($E$5="Strength Capacity",STC_R,""),IF($E$5="Strength",STR_R,""),IF($E$5="Max Strength",MAX_R,""),IF($E$5="Total Fitness",TF_R,""),IF($E$5="Unload",UNL_R,""))</f>
        <v>2:30</v>
      </c>
      <c r="H32" s="185"/>
      <c r="I32" s="185"/>
      <c r="J32" s="185"/>
      <c r="K32" s="565"/>
    </row>
    <row r="33" spans="1:13" ht="15" customHeight="1" x14ac:dyDescent="0.25">
      <c r="A33" s="24" t="s">
        <v>968</v>
      </c>
      <c r="B33" s="22"/>
      <c r="C33" s="160">
        <v>4.0999999999999996</v>
      </c>
      <c r="D33" s="167"/>
      <c r="E33" s="156"/>
      <c r="F33" s="158" t="str" cm="1">
        <f t="array" aca="1" ref="F33" ca="1">IF(D33="Core", INDIRECT($K$3), IF(D33="Core_Rotational",INDIRECT($K$3), IF(D33="Core_Pillar", INDIRECT($K$3),IF(D33="Explosive_Cardio", INDIRECT($K$2), IF(D33="Explosive", INDIRECT($K$2),INDIRECT($K$4))))))</f>
        <v>4x4</v>
      </c>
      <c r="G33" s="571"/>
      <c r="H33" s="158"/>
      <c r="I33" s="158"/>
      <c r="J33" s="158"/>
      <c r="K33" s="565"/>
    </row>
    <row r="34" spans="1:13" ht="15" customHeight="1" x14ac:dyDescent="0.25">
      <c r="A34" s="176" t="s">
        <v>969</v>
      </c>
      <c r="B34" s="176"/>
      <c r="C34" s="177">
        <v>0.2</v>
      </c>
      <c r="D34" s="178"/>
      <c r="E34" s="179"/>
      <c r="F34" s="157" t="str" cm="1">
        <f t="array" aca="1" ref="F34" ca="1">IF(D34="Core", INDIRECT($K$3), IF(D34="Core_Rotational",INDIRECT($K$3), IF(D34="Core_Pillar", INDIRECT($K$3),IF(D34="Explosive_Cardio", INDIRECT($K$2), IF(D34="Explosive", INDIRECT($K$2),INDIRECT($K$4))))))</f>
        <v>4x4</v>
      </c>
      <c r="G34" s="568" t="str">
        <f>CONCATENATE(IF($E$5="Foundation",FDN_R,""),IF($E$5="Endurance",END_R,""),IF($E$5="Speed",SPD_R,""),IF($E$5="Hypertrophy",HYP_R,""),IF($E$5="Power",PWR_R,""),IF($E$5="Strength Capacity",STC_R,""),IF($E$5="Strength",STR_R,""),IF($E$5="Max Strength",MAX_R,""),IF($E$5="Total Fitness",TF_R,""),IF($E$5="Unload",UNL_R,""))</f>
        <v>2:30</v>
      </c>
      <c r="H34" s="186"/>
      <c r="I34" s="186"/>
      <c r="J34" s="186"/>
      <c r="K34" s="565"/>
    </row>
    <row r="35" spans="1:13" ht="15" customHeight="1" x14ac:dyDescent="0.25">
      <c r="A35" s="24" t="s">
        <v>908</v>
      </c>
      <c r="B35" s="22"/>
      <c r="C35" s="160"/>
      <c r="D35" s="180"/>
      <c r="E35" s="181"/>
      <c r="F35" s="158" t="str" cm="1">
        <f t="array" aca="1" ref="F35" ca="1">IF(D35="Core", INDIRECT($K$3), IF(D35="Core_Rotational",INDIRECT($K$3), IF(D35="Core_Pillar", INDIRECT($K$3),IF(D35="Explosive_Cardio", INDIRECT($K$2), IF(D35="Explosive", INDIRECT($K$2),INDIRECT($K$4))))))</f>
        <v>4x4</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4x4</v>
      </c>
      <c r="G36" s="566" t="str">
        <f>CONCATENATE(IF($E$5="Foundation",FDN_R,""),IF($E$5="Endurance",END_R,""),IF($E$5="Speed",SPD_R,""),IF($E$5="Hypertrophy",HYP_R,""),IF($E$5="Power",PWR_R,""),IF($E$5="Strength Capacity",STC_R,""),IF($E$5="Strength",STR_R,""),IF($E$5="Max Strength",MAX_R,""),IF($E$5="Total Fitness",TF_R,""),IF($E$5="Unload",UNL_R,""))</f>
        <v>2:30</v>
      </c>
      <c r="H36" s="185"/>
      <c r="I36" s="185"/>
      <c r="J36" s="185"/>
      <c r="K36" s="565"/>
    </row>
    <row r="37" spans="1:13" ht="15" customHeight="1" thickBot="1" x14ac:dyDescent="0.3">
      <c r="A37" s="24"/>
      <c r="B37" s="25"/>
      <c r="C37" s="165">
        <f>SUM(C31:C36)</f>
        <v>4.3</v>
      </c>
      <c r="D37" s="168"/>
      <c r="E37" s="156"/>
      <c r="F37" s="158" t="str" cm="1">
        <f t="array" aca="1" ref="F37" ca="1">IF(D37="Core", INDIRECT($K$3), IF(D37="Core_Rotational",INDIRECT($K$3), IF(D37="Core_Pillar", INDIRECT($K$3),IF(D37="Explosive_Cardio", INDIRECT($K$2), IF(D37="Explosive", INDIRECT($K$2),INDIRECT($K$4))))))</f>
        <v>4x4</v>
      </c>
      <c r="G37" s="570"/>
      <c r="H37" s="158"/>
      <c r="I37" s="158"/>
      <c r="J37" s="158"/>
    </row>
    <row r="38" spans="1:13" ht="15" customHeight="1" thickBot="1" x14ac:dyDescent="0.3">
      <c r="A38" s="199" t="s">
        <v>24</v>
      </c>
      <c r="B38" s="152"/>
      <c r="C38" s="183">
        <f>+C30+1</f>
        <v>45029</v>
      </c>
      <c r="D38" s="202" t="s">
        <v>493</v>
      </c>
      <c r="E38" s="203" t="s">
        <v>393</v>
      </c>
      <c r="F38" s="202" t="s">
        <v>492</v>
      </c>
      <c r="G38" s="202" t="s">
        <v>495</v>
      </c>
      <c r="H38" s="561" t="s">
        <v>504</v>
      </c>
      <c r="I38" s="561"/>
      <c r="J38" s="562"/>
      <c r="K38" s="261" t="s">
        <v>926</v>
      </c>
      <c r="L38" s="184"/>
      <c r="M38" s="184"/>
    </row>
    <row r="39" spans="1:13" ht="15" customHeight="1" thickTop="1" x14ac:dyDescent="0.25">
      <c r="A39" s="198" t="s">
        <v>502</v>
      </c>
      <c r="B39" s="153"/>
      <c r="C39" s="164" t="str">
        <f>"("&amp;LEFT(K38,1)&amp;")"</f>
        <v>(K)</v>
      </c>
      <c r="D39" s="209" t="s">
        <v>503</v>
      </c>
      <c r="E39" s="204"/>
      <c r="F39" s="205"/>
      <c r="G39" s="205"/>
      <c r="H39" s="563"/>
      <c r="I39" s="563"/>
      <c r="J39" s="564"/>
      <c r="K39" s="565" t="s">
        <v>974</v>
      </c>
    </row>
    <row r="40" spans="1:13" ht="15" customHeight="1" x14ac:dyDescent="0.25">
      <c r="A40" s="176" t="s">
        <v>592</v>
      </c>
      <c r="B40" s="176"/>
      <c r="C40" s="177">
        <v>1.5</v>
      </c>
      <c r="D40" s="166"/>
      <c r="E40" s="155"/>
      <c r="F40" s="157" t="str" cm="1">
        <f t="array" aca="1" ref="F40" ca="1">IF(D40="Core", INDIRECT($K$3), IF(D40="Core_Rotational",INDIRECT($K$3), IF(D40="Core_Pillar", INDIRECT($K$3),IF(D40="Explosive_Cardio", INDIRECT($K$2), IF(D40="Explosive", INDIRECT($K$2),INDIRECT($K$4))))))</f>
        <v>4x4</v>
      </c>
      <c r="G40" s="566" t="str">
        <f>CONCATENATE(IF($E$5="Foundation",FDN_R,""),IF($E$5="Endurance",END_R,""),IF($E$5="Speed",SPD_R,""),IF($E$5="Hypertrophy",HYP_R,""),IF($E$5="Power",PWR_R,""),IF($E$5="Strength Capacity",STC_R,""),IF($E$5="Strength",STR_R,""),IF($E$5="Max Strength",MAX_R,""),IF($E$5="Total Fitness",TF_R,""),IF($E$5="Unload",UNL_R,""))</f>
        <v>2:30</v>
      </c>
      <c r="H40" s="185"/>
      <c r="I40" s="185"/>
      <c r="J40" s="185"/>
      <c r="K40" s="565"/>
    </row>
    <row r="41" spans="1:13" ht="15" customHeight="1" x14ac:dyDescent="0.25">
      <c r="A41" s="24" t="s">
        <v>970</v>
      </c>
      <c r="B41" s="22"/>
      <c r="C41" s="160">
        <v>0.5</v>
      </c>
      <c r="D41" s="167"/>
      <c r="E41" s="156"/>
      <c r="F41" s="158" t="str" cm="1">
        <f t="array" aca="1" ref="F41" ca="1">IF(D41="Core", INDIRECT($K$3), IF(D41="Core_Rotational",INDIRECT($K$3), IF(D41="Core_Pillar", INDIRECT($K$3),IF(D41="Explosive_Cardio", INDIRECT($K$2), IF(D41="Explosive", INDIRECT($K$2),INDIRECT($K$4))))))</f>
        <v>4x4</v>
      </c>
      <c r="G41" s="571"/>
      <c r="H41" s="158"/>
      <c r="I41" s="158"/>
      <c r="J41" s="158"/>
      <c r="K41" s="565"/>
    </row>
    <row r="42" spans="1:13" ht="15" customHeight="1" x14ac:dyDescent="0.25">
      <c r="A42" s="176" t="s">
        <v>540</v>
      </c>
      <c r="B42" s="176"/>
      <c r="C42" s="177">
        <v>2.5</v>
      </c>
      <c r="D42" s="178"/>
      <c r="E42" s="179"/>
      <c r="F42" s="157" t="str" cm="1">
        <f t="array" aca="1" ref="F42" ca="1">IF(D42="Core", INDIRECT($K$3), IF(D42="Core_Rotational",INDIRECT($K$3), IF(D42="Core_Pillar", INDIRECT($K$3),IF(D42="Explosive_Cardio", INDIRECT($K$2), IF(D42="Explosive", INDIRECT($K$2),INDIRECT($K$4))))))</f>
        <v>4x4</v>
      </c>
      <c r="G42" s="568" t="str">
        <f>CONCATENATE(IF($E$5="Foundation",FDN_R,""),IF($E$5="Endurance",END_R,""),IF($E$5="Speed",SPD_R,""),IF($E$5="Hypertrophy",HYP_R,""),IF($E$5="Power",PWR_R,""),IF($E$5="Strength Capacity",STC_R,""),IF($E$5="Strength",STR_R,""),IF($E$5="Max Strength",MAX_R,""),IF($E$5="Total Fitness",TF_R,""),IF($E$5="Unload",UNL_R,""))</f>
        <v>2:30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4x4</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4x4</v>
      </c>
      <c r="G44" s="566" t="str">
        <f>CONCATENATE(IF($E$5="Foundation",FDN_R,""),IF($E$5="Endurance",END_R,""),IF($E$5="Speed",SPD_R,""),IF($E$5="Hypertrophy",HYP_R,""),IF($E$5="Power",PWR_R,""),IF($E$5="Strength Capacity",STC_R,""),IF($E$5="Strength",STR_R,""),IF($E$5="Max Strength",MAX_R,""),IF($E$5="Total Fitness",TF_R,""),IF($E$5="Unload",UNL_R,""))</f>
        <v>2:30</v>
      </c>
      <c r="H44" s="185"/>
      <c r="I44" s="185"/>
      <c r="J44" s="185"/>
      <c r="K44" s="565"/>
    </row>
    <row r="45" spans="1:13" ht="15" customHeight="1" thickBot="1" x14ac:dyDescent="0.3">
      <c r="A45" s="24"/>
      <c r="B45" s="25"/>
      <c r="C45" s="165">
        <f>SUM(C39:C44)</f>
        <v>4.5</v>
      </c>
      <c r="D45" s="168"/>
      <c r="E45" s="156"/>
      <c r="F45" s="158" t="str" cm="1">
        <f t="array" aca="1" ref="F45" ca="1">IF(D45="Core", INDIRECT($K$3), IF(D45="Core_Rotational",INDIRECT($K$3), IF(D45="Core_Pillar", INDIRECT($K$3),IF(D45="Explosive_Cardio", INDIRECT($K$2), IF(D45="Explosive", INDIRECT($K$2),INDIRECT($K$4))))))</f>
        <v>4x4</v>
      </c>
      <c r="G45" s="570"/>
      <c r="H45" s="158"/>
      <c r="I45" s="158"/>
      <c r="J45" s="158"/>
    </row>
    <row r="46" spans="1:13" ht="15" customHeight="1" thickBot="1" x14ac:dyDescent="0.3">
      <c r="A46" s="199" t="s">
        <v>25</v>
      </c>
      <c r="B46" s="152"/>
      <c r="C46" s="183">
        <f>+C38+1</f>
        <v>45030</v>
      </c>
      <c r="D46" s="202" t="s">
        <v>493</v>
      </c>
      <c r="E46" s="203" t="s">
        <v>393</v>
      </c>
      <c r="F46" s="202" t="s">
        <v>492</v>
      </c>
      <c r="G46" s="202" t="s">
        <v>495</v>
      </c>
      <c r="H46" s="561" t="s">
        <v>504</v>
      </c>
      <c r="I46" s="561"/>
      <c r="J46" s="562"/>
      <c r="K46" s="225" t="s">
        <v>177</v>
      </c>
      <c r="L46" s="184"/>
      <c r="M46" s="184"/>
    </row>
    <row r="47" spans="1:13" ht="15" customHeight="1" thickTop="1" x14ac:dyDescent="0.25">
      <c r="A47" s="198" t="s">
        <v>502</v>
      </c>
      <c r="B47" s="153"/>
      <c r="C47" s="164" t="str">
        <f>"("&amp;LEFT(K46,1)&amp;")"</f>
        <v>(L)</v>
      </c>
      <c r="D47" s="209" t="s">
        <v>503</v>
      </c>
      <c r="E47" s="204"/>
      <c r="F47" s="205"/>
      <c r="G47" s="205"/>
      <c r="H47" s="563"/>
      <c r="I47" s="563"/>
      <c r="J47" s="564"/>
      <c r="K47" s="565" t="s">
        <v>978</v>
      </c>
    </row>
    <row r="48" spans="1:13" ht="15" customHeight="1" x14ac:dyDescent="0.25">
      <c r="A48" s="176" t="s">
        <v>967</v>
      </c>
      <c r="B48" s="176"/>
      <c r="C48" s="177">
        <v>10</v>
      </c>
      <c r="D48" s="166"/>
      <c r="E48" s="155"/>
      <c r="F48" s="157" t="str" cm="1">
        <f t="array" aca="1" ref="F48" ca="1">IF(D48="Core", INDIRECT($K$3), IF(D48="Core_Rotational",INDIRECT($K$3), IF(D48="Core_Pillar", INDIRECT($K$3),IF(D48="Explosive_Cardio", INDIRECT($K$2), IF(D48="Explosive", INDIRECT($K$2),INDIRECT($K$4))))))</f>
        <v>4x4</v>
      </c>
      <c r="G48" s="566" t="str">
        <f>CONCATENATE(IF($E$5="Foundation",FDN_R,""),IF($E$5="Endurance",END_R,""),IF($E$5="Speed",SPD_R,""),IF($E$5="Hypertrophy",HYP_R,""),IF($E$5="Power",PWR_R,""),IF($E$5="Strength Capacity",STC_R,""),IF($E$5="Strength",STR_R,""),IF($E$5="Max Strength",MAX_R,""),IF($E$5="Total Fitness",TF_R,""),IF($E$5="Unload",UNL_R,""))</f>
        <v>2:30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4x4</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4x4</v>
      </c>
      <c r="G50" s="568" t="str">
        <f>CONCATENATE(IF($E$5="Foundation",FDN_R,""),IF($E$5="Endurance",END_R,""),IF($E$5="Speed",SPD_R,""),IF($E$5="Hypertrophy",HYP_R,""),IF($E$5="Power",PWR_R,""),IF($E$5="Strength Capacity",STC_R,""),IF($E$5="Strength",STR_R,""),IF($E$5="Max Strength",MAX_R,""),IF($E$5="Total Fitness",TF_R,""),IF($E$5="Unload",UNL_R,""))</f>
        <v>2:30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4x4</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4x4</v>
      </c>
      <c r="G52" s="566" t="str">
        <f>CONCATENATE(IF($E$5="Foundation",FDN_R,""),IF($E$5="Endurance",END_R,""),IF($E$5="Speed",SPD_R,""),IF($E$5="Hypertrophy",HYP_R,""),IF($E$5="Power",PWR_R,""),IF($E$5="Strength Capacity",STC_R,""),IF($E$5="Strength",STR_R,""),IF($E$5="Max Strength",MAX_R,""),IF($E$5="Total Fitness",TF_R,""),IF($E$5="Unload",UNL_R,""))</f>
        <v>2:30</v>
      </c>
      <c r="H52" s="185"/>
      <c r="I52" s="185"/>
      <c r="J52" s="185"/>
      <c r="K52" s="565"/>
    </row>
    <row r="53" spans="1:13" ht="15" customHeight="1" thickBot="1" x14ac:dyDescent="0.3">
      <c r="A53" s="24"/>
      <c r="B53" s="25"/>
      <c r="C53" s="165">
        <f>SUM(C47:C52)</f>
        <v>10</v>
      </c>
      <c r="D53" s="168"/>
      <c r="E53" s="156"/>
      <c r="F53" s="158" t="str" cm="1">
        <f t="array" aca="1" ref="F53" ca="1">IF(D53="Core", INDIRECT($K$3), IF(D53="Core_Rotational",INDIRECT($K$3), IF(D53="Core_Pillar", INDIRECT($K$3),IF(D53="Explosive_Cardio", INDIRECT($K$2), IF(D53="Explosive", INDIRECT($K$2),INDIRECT($K$4))))))</f>
        <v>4x4</v>
      </c>
      <c r="G53" s="570"/>
      <c r="H53" s="158"/>
      <c r="I53" s="158"/>
      <c r="J53" s="158"/>
    </row>
    <row r="54" spans="1:13" ht="15" customHeight="1" thickBot="1" x14ac:dyDescent="0.3">
      <c r="A54" s="201" t="s">
        <v>26</v>
      </c>
      <c r="B54" s="152"/>
      <c r="C54" s="200">
        <f>+C46+1</f>
        <v>45031</v>
      </c>
      <c r="D54" s="202" t="s">
        <v>493</v>
      </c>
      <c r="E54" s="203" t="s">
        <v>393</v>
      </c>
      <c r="F54" s="202" t="s">
        <v>492</v>
      </c>
      <c r="G54" s="202" t="s">
        <v>495</v>
      </c>
      <c r="H54" s="561" t="s">
        <v>504</v>
      </c>
      <c r="I54" s="561"/>
      <c r="J54" s="562"/>
      <c r="K54" s="225" t="s">
        <v>121</v>
      </c>
      <c r="L54" s="184"/>
      <c r="M54" s="184"/>
    </row>
    <row r="55" spans="1:13" ht="15" customHeight="1" thickTop="1" x14ac:dyDescent="0.25">
      <c r="A55" s="198" t="s">
        <v>502</v>
      </c>
      <c r="B55" s="153"/>
      <c r="C55" s="164" t="str">
        <f>"("&amp;LEFT(K54,1)&amp;")"</f>
        <v>(O)</v>
      </c>
      <c r="D55" s="209" t="s">
        <v>503</v>
      </c>
      <c r="E55" s="204"/>
      <c r="F55" s="205"/>
      <c r="G55" s="205"/>
      <c r="H55" s="563"/>
      <c r="I55" s="563"/>
      <c r="J55" s="564"/>
      <c r="K55" s="565" t="s">
        <v>979</v>
      </c>
    </row>
    <row r="56" spans="1:13" ht="15" customHeight="1" x14ac:dyDescent="0.25">
      <c r="A56" s="187" t="s">
        <v>903</v>
      </c>
      <c r="B56" s="176"/>
      <c r="C56" s="177">
        <v>1</v>
      </c>
      <c r="D56" s="166"/>
      <c r="E56" s="155"/>
      <c r="F56" s="157" t="str" cm="1">
        <f t="array" aca="1" ref="F56" ca="1">IF(D56="Core", INDIRECT($K$3), IF(D56="Core_Rotational",INDIRECT($K$3), IF(D56="Core_Pillar", INDIRECT($K$3),IF(D56="Explosive_Cardio", INDIRECT($K$2), IF(D56="Explosive", INDIRECT($K$2),INDIRECT($K$4))))))</f>
        <v>4x4</v>
      </c>
      <c r="G56" s="566" t="str">
        <f>CONCATENATE(IF($E$5="Foundation",FDN_R,""),IF($E$5="Endurance",END_R,""),IF($E$5="Speed",SPD_R,""),IF($E$5="Hypertrophy",HYP_R,""),IF($E$5="Power",PWR_R,""),IF($E$5="Strength Capacity",STC_R,""),IF($E$5="Strength",STR_R,""),IF($E$5="Max Strength",MAX_R,""),IF($E$5="Total Fitness",TF_R,""),IF($E$5="Unload",UNL_R,""))</f>
        <v>2:30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4x4</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4x4</v>
      </c>
      <c r="G58" s="568" t="str">
        <f>CONCATENATE(IF($E$5="Foundation",FDN_R,""),IF($E$5="Endurance",END_R,""),IF($E$5="Speed",SPD_R,""),IF($E$5="Hypertrophy",HYP_R,""),IF($E$5="Power",PWR_R,""),IF($E$5="Strength Capacity",STC_R,""),IF($E$5="Strength",STR_R,""),IF($E$5="Max Strength",MAX_R,""),IF($E$5="Total Fitness",TF_R,""),IF($E$5="Unload",UNL_R,""))</f>
        <v>2:30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4x4</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4x4</v>
      </c>
      <c r="G60" s="566" t="str">
        <f>CONCATENATE(IF($E$5="Foundation",FDN_R,""),IF($E$5="Endurance",END_R,""),IF($E$5="Speed",SPD_R,""),IF($E$5="Hypertrophy",HYP_R,""),IF($E$5="Power",PWR_R,""),IF($E$5="Strength Capacity",STC_R,""),IF($E$5="Strength",STR_R,""),IF($E$5="Max Strength",MAX_R,""),IF($E$5="Total Fitness",TF_R,""),IF($E$5="Unload",UNL_R,""))</f>
        <v>2:30</v>
      </c>
      <c r="H60" s="185"/>
      <c r="I60" s="185"/>
      <c r="J60" s="193"/>
      <c r="K60" s="565"/>
    </row>
    <row r="61" spans="1:13" ht="15" customHeight="1" thickBot="1" x14ac:dyDescent="0.3">
      <c r="A61" s="189"/>
      <c r="B61" s="190"/>
      <c r="C61" s="165">
        <f>SUM(C55:C60)</f>
        <v>1</v>
      </c>
      <c r="D61" s="168"/>
      <c r="E61" s="191"/>
      <c r="F61" s="158" t="str" cm="1">
        <f t="array" aca="1" ref="F61" ca="1">IF(D61="Core", INDIRECT($K$3), IF(D61="Core_Rotational",INDIRECT($K$3), IF(D61="Core_Pillar", INDIRECT($K$3),IF(D61="Explosive_Cardio", INDIRECT($K$2), IF(D61="Explosive", INDIRECT($K$2),INDIRECT($K$4))))))</f>
        <v>4x4</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10505FC1-B7CB-4BC0-8C87-C9CF2AF203DE}">
      <formula1>INDIRECT(D8)</formula1>
    </dataValidation>
  </dataValidations>
  <hyperlinks>
    <hyperlink ref="K1" location="'Reference Page'!A1" display="Home" xr:uid="{A7EB139C-6B06-4FA8-A126-ACF1EE958082}"/>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CC4BF7F-ECA3-48EA-9BC9-1513283EEE93}">
          <x14:formula1>
            <xm:f>PeriodizationTables!$E$33:$E$42</xm:f>
          </x14:formula1>
          <xm:sqref>E5</xm:sqref>
        </x14:dataValidation>
        <x14:dataValidation type="list" allowBlank="1" showInputMessage="1" showErrorMessage="1" xr:uid="{201E44C3-B232-4EAE-9CCA-580158589AFD}">
          <x14:formula1>
            <xm:f>Exercises!$1:$1</xm:f>
          </x14:formula1>
          <xm:sqref>D24:D29 D32:D37 D8:D13 D56:D61 D40:D45 D48:D53 D16:D21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tabColor theme="8" tint="0.59999389629810485"/>
    <pageSetUpPr fitToPage="1"/>
  </sheetPr>
  <dimension ref="A1:AO202"/>
  <sheetViews>
    <sheetView showGridLines="0" workbookViewId="0">
      <pane ySplit="5" topLeftCell="A48" activePane="bottomLeft" state="frozen"/>
      <selection activeCell="AO32" sqref="AO32"/>
      <selection pane="bottomLeft" activeCell="K61" sqref="K61"/>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30</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PWR1_3E</v>
      </c>
    </row>
    <row r="3" spans="1:41" x14ac:dyDescent="0.25">
      <c r="A3" s="173">
        <f>'Annual Plan'!$A$18</f>
        <v>45032</v>
      </c>
      <c r="B3" s="172" t="s">
        <v>20</v>
      </c>
      <c r="C3" s="174">
        <f>+A3+6</f>
        <v>45038</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PWR1_3C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PWR1_3O</v>
      </c>
    </row>
    <row r="5" spans="1:41" ht="16.5" thickBot="1" x14ac:dyDescent="0.3">
      <c r="A5" s="586" t="str">
        <f>'Annual Plan'!$F$15</f>
        <v>Sharpen</v>
      </c>
      <c r="B5" s="587"/>
      <c r="C5" s="587"/>
      <c r="D5" s="214" t="s">
        <v>494</v>
      </c>
      <c r="E5" s="572" t="s">
        <v>359</v>
      </c>
      <c r="F5" s="573"/>
      <c r="G5" s="573"/>
      <c r="H5" s="573"/>
      <c r="I5" s="573"/>
      <c r="J5" s="574"/>
      <c r="L5" t="s">
        <v>117</v>
      </c>
      <c r="M5" t="s">
        <v>506</v>
      </c>
    </row>
    <row r="6" spans="1:41" ht="15.75" thickBot="1" x14ac:dyDescent="0.3">
      <c r="A6" s="159" t="s">
        <v>27</v>
      </c>
      <c r="B6" s="163"/>
      <c r="C6" s="183">
        <f>A3</f>
        <v>45032</v>
      </c>
      <c r="D6" s="202" t="s">
        <v>493</v>
      </c>
      <c r="E6" s="203" t="s">
        <v>393</v>
      </c>
      <c r="F6" s="202" t="s">
        <v>492</v>
      </c>
      <c r="G6" s="202" t="s">
        <v>495</v>
      </c>
      <c r="H6" s="561" t="s">
        <v>504</v>
      </c>
      <c r="I6" s="561"/>
      <c r="J6" s="562"/>
      <c r="K6" s="225" t="s">
        <v>650</v>
      </c>
      <c r="L6" s="184"/>
      <c r="M6" s="184"/>
    </row>
    <row r="7" spans="1:41" s="154" customFormat="1" ht="15" customHeight="1" thickTop="1" x14ac:dyDescent="0.25">
      <c r="A7" s="198" t="s">
        <v>502</v>
      </c>
      <c r="B7" s="23"/>
      <c r="C7" s="164" t="str">
        <f>"("&amp;LEFT(K6,1)&amp;")"</f>
        <v>(I)</v>
      </c>
      <c r="D7" s="209" t="s">
        <v>503</v>
      </c>
      <c r="E7" s="204"/>
      <c r="F7" s="205"/>
      <c r="G7" s="205"/>
      <c r="H7" s="563"/>
      <c r="I7" s="563"/>
      <c r="J7" s="564"/>
      <c r="K7" s="565" t="s">
        <v>980</v>
      </c>
      <c r="L7"/>
      <c r="M7"/>
      <c r="N7"/>
      <c r="O7"/>
      <c r="P7"/>
      <c r="Q7"/>
      <c r="R7"/>
      <c r="S7"/>
      <c r="T7"/>
      <c r="U7"/>
      <c r="V7"/>
      <c r="W7"/>
      <c r="X7"/>
      <c r="Y7"/>
      <c r="Z7"/>
      <c r="AA7"/>
      <c r="AB7"/>
      <c r="AC7"/>
      <c r="AD7"/>
      <c r="AE7"/>
      <c r="AF7"/>
      <c r="AG7"/>
      <c r="AH7"/>
      <c r="AI7"/>
      <c r="AJ7"/>
      <c r="AK7"/>
      <c r="AL7"/>
      <c r="AM7"/>
      <c r="AN7"/>
      <c r="AO7"/>
    </row>
    <row r="8" spans="1:41" ht="15" customHeight="1" x14ac:dyDescent="0.25">
      <c r="A8" s="176" t="s">
        <v>606</v>
      </c>
      <c r="B8" s="176"/>
      <c r="C8" s="177">
        <v>1.45</v>
      </c>
      <c r="D8" s="166"/>
      <c r="E8" s="155"/>
      <c r="F8" s="157" t="str" cm="1">
        <f t="array" aca="1" ref="F8" ca="1">IF(D8="Core", INDIRECT($K$3), IF(D8="Core_Rotational",INDIRECT($K$3), IF(D8="Core_Pillar", INDIRECT($K$3),IF(D8="Explosive_Cardio", INDIRECT($K$2), IF(D8="Explosive", INDIRECT($K$2),INDIRECT($K$4))))))</f>
        <v>4x4</v>
      </c>
      <c r="G8" s="566" t="str">
        <f>CONCATENATE(IF($E$5="Foundation",FDN_R,""),IF($E$5="Endurance",END_R,""),IF($E$5="Speed",SPD_R,""),IF($E$5="Hypertrophy",HYP_R,""),IF($E$5="Power",PWR_R,""),IF($E$5="Strength Capacity",STC_R,""),IF($E$5="Strength",STR_R,""),IF($E$5="Max Strength",MAX_R,""),IF($E$5="Total Fitness",TF_R,""),IF($E$5="Unload",UNL_R,""))</f>
        <v>2:30</v>
      </c>
      <c r="H8" s="185"/>
      <c r="I8" s="185"/>
      <c r="J8" s="185"/>
      <c r="K8" s="565"/>
    </row>
    <row r="9" spans="1:41" ht="15" customHeight="1" x14ac:dyDescent="0.25">
      <c r="A9" s="24" t="s">
        <v>971</v>
      </c>
      <c r="B9" s="22"/>
      <c r="C9" s="160">
        <v>2.5</v>
      </c>
      <c r="D9" s="167"/>
      <c r="E9" s="156"/>
      <c r="F9" s="158" t="str" cm="1">
        <f t="array" aca="1" ref="F9" ca="1">IF(D9="Core", INDIRECT($K$3), IF(D9="Core_Rotational",INDIRECT($K$3), IF(D9="Core_Pillar", INDIRECT($K$3),IF(D9="Explosive_Cardio", INDIRECT($K$2), IF(D9="Explosive", INDIRECT($K$2),INDIRECT($K$4))))))</f>
        <v>4x4</v>
      </c>
      <c r="G9" s="567"/>
      <c r="H9" s="158"/>
      <c r="I9" s="158"/>
      <c r="J9" s="158"/>
      <c r="K9" s="565"/>
    </row>
    <row r="10" spans="1:41" ht="15" customHeight="1" x14ac:dyDescent="0.25">
      <c r="A10" s="347" t="s">
        <v>972</v>
      </c>
      <c r="B10" s="176"/>
      <c r="C10" s="177"/>
      <c r="D10" s="178"/>
      <c r="E10" s="179"/>
      <c r="F10" s="157" t="str" cm="1">
        <f t="array" aca="1" ref="F10" ca="1">IF(D10="Core", INDIRECT($K$3), IF(D10="Core_Rotational",INDIRECT($K$3), IF(D10="Core_Pillar", INDIRECT($K$3),IF(D10="Explosive_Cardio", INDIRECT($K$2), IF(D10="Explosive", INDIRECT($K$2),INDIRECT($K$4))))))</f>
        <v>4x4</v>
      </c>
      <c r="G10" s="568" t="str">
        <f>CONCATENATE(IF($E$5="Foundation",FDN_R,""),IF($E$5="Endurance",END_R,""),IF($E$5="Speed",SPD_R,""),IF($E$5="Hypertrophy",HYP_R,""),IF($E$5="Power",PWR_R,""),IF($E$5="Strength Capacity",STC_R,""),IF($E$5="Strength",STR_R,""),IF($E$5="Max Strength",MAX_R,""),IF($E$5="Total Fitness",TF_R,""),IF($E$5="Unload",UNL_R,""))</f>
        <v>2:30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4x4</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4x4</v>
      </c>
      <c r="G12" s="566" t="str">
        <f>CONCATENATE(IF($E$5="Foundation",FDN_R,""),IF($E$5="Endurance",END_R,""),IF($E$5="Speed",SPD_R,""),IF($E$5="Hypertrophy",HYP_R,""),IF($E$5="Power",PWR_R,""),IF($E$5="Strength Capacity",STC_R,""),IF($E$5="Strength",STR_R,""),IF($E$5="Max Strength",MAX_R,""),IF($E$5="Total Fitness",TF_R,""),IF($E$5="Unload",UNL_R,""))</f>
        <v>2:30</v>
      </c>
      <c r="H12" s="185"/>
      <c r="I12" s="185"/>
      <c r="J12" s="185"/>
      <c r="K12" s="565"/>
    </row>
    <row r="13" spans="1:41" ht="15" customHeight="1" thickBot="1" x14ac:dyDescent="0.3">
      <c r="A13" s="24"/>
      <c r="B13" s="162"/>
      <c r="C13" s="161">
        <f>SUM(C7:C12)</f>
        <v>3.95</v>
      </c>
      <c r="D13" s="168"/>
      <c r="E13" s="206"/>
      <c r="F13" s="158" t="str" cm="1">
        <f t="array" aca="1" ref="F13" ca="1">IF(D13="Core", INDIRECT($K$3), IF(D13="Core_Rotational",INDIRECT($K$3), IF(D13="Core_Pillar", INDIRECT($K$3),IF(D13="Explosive_Cardio", INDIRECT($K$2), IF(D13="Explosive", INDIRECT($K$2),INDIRECT($K$4))))))</f>
        <v>4x4</v>
      </c>
      <c r="G13" s="570"/>
      <c r="H13" s="158"/>
      <c r="I13" s="158"/>
      <c r="J13" s="158"/>
    </row>
    <row r="14" spans="1:41" ht="15" customHeight="1" thickBot="1" x14ac:dyDescent="0.3">
      <c r="A14" s="199" t="s">
        <v>21</v>
      </c>
      <c r="B14" s="152"/>
      <c r="C14" s="183">
        <f>+C6+1</f>
        <v>45033</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981</v>
      </c>
    </row>
    <row r="16" spans="1:41" ht="15" customHeight="1" x14ac:dyDescent="0.25">
      <c r="A16" s="176" t="s">
        <v>682</v>
      </c>
      <c r="B16" s="176"/>
      <c r="C16" s="177"/>
      <c r="D16" s="166"/>
      <c r="E16" s="155"/>
      <c r="F16" s="157" t="str" cm="1">
        <f t="array" aca="1" ref="F16" ca="1">IF(D16="Core", INDIRECT($K$3), IF(D16="Core_Rotational",INDIRECT($K$3), IF(D16="Core_Pillar", INDIRECT($K$3),IF(D16="Explosive_Cardio", INDIRECT($K$2), IF(D16="Explosive", INDIRECT($K$2),INDIRECT($K$4))))))</f>
        <v>4x4</v>
      </c>
      <c r="G16" s="566" t="str">
        <f>CONCATENATE(IF($E$5="Foundation",FDN_R,""),IF($E$5="Endurance",END_R,""),IF($E$5="Speed",SPD_R,""),IF($E$5="Hypertrophy",HYP_R,""),IF($E$5="Power",PWR_R,""),IF($E$5="Strength Capacity",STC_R,""),IF($E$5="Strength",STR_R,""),IF($E$5="Max Strength",MAX_R,""),IF($E$5="Total Fitness",TF_R,""),IF($E$5="Unload",UNL_R,""))</f>
        <v>2:30</v>
      </c>
      <c r="H16" s="185"/>
      <c r="I16" s="185"/>
      <c r="J16" s="185"/>
      <c r="K16" s="565"/>
    </row>
    <row r="17" spans="1:13" ht="15" customHeight="1" x14ac:dyDescent="0.25">
      <c r="A17" s="24" t="s">
        <v>973</v>
      </c>
      <c r="B17" s="22"/>
      <c r="C17" s="160">
        <v>7.8</v>
      </c>
      <c r="D17" s="167"/>
      <c r="E17" s="156"/>
      <c r="F17" s="158" t="str" cm="1">
        <f t="array" aca="1" ref="F17" ca="1">IF(D17="Core", INDIRECT($K$3), IF(D17="Core_Rotational",INDIRECT($K$3), IF(D17="Core_Pillar", INDIRECT($K$3),IF(D17="Explosive_Cardio", INDIRECT($K$2), IF(D17="Explosive", INDIRECT($K$2),INDIRECT($K$4))))))</f>
        <v>4x4</v>
      </c>
      <c r="G17" s="571"/>
      <c r="H17" s="158"/>
      <c r="I17" s="158"/>
      <c r="J17" s="158"/>
      <c r="K17" s="565"/>
    </row>
    <row r="18" spans="1:13" ht="15" customHeight="1" x14ac:dyDescent="0.25">
      <c r="A18" s="176" t="s">
        <v>514</v>
      </c>
      <c r="B18" s="176"/>
      <c r="C18" s="177"/>
      <c r="D18" s="178"/>
      <c r="E18" s="179"/>
      <c r="F18" s="157" t="str" cm="1">
        <f t="array" aca="1" ref="F18" ca="1">IF(D18="Core", INDIRECT($K$3), IF(D18="Core_Rotational",INDIRECT($K$3), IF(D18="Core_Pillar", INDIRECT($K$3),IF(D18="Explosive_Cardio", INDIRECT($K$2), IF(D18="Explosive", INDIRECT($K$2),INDIRECT($K$4))))))</f>
        <v>4x4</v>
      </c>
      <c r="G18" s="568" t="str">
        <f>CONCATENATE(IF($E$5="Foundation",FDN_R,""),IF($E$5="Endurance",END_R,""),IF($E$5="Speed",SPD_R,""),IF($E$5="Hypertrophy",HYP_R,""),IF($E$5="Power",PWR_R,""),IF($E$5="Strength Capacity",STC_R,""),IF($E$5="Strength",STR_R,""),IF($E$5="Max Strength",MAX_R,""),IF($E$5="Total Fitness",TF_R,""),IF($E$5="Unload",UNL_R,""))</f>
        <v>2:30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4x4</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4x4</v>
      </c>
      <c r="G20" s="566" t="str">
        <f>CONCATENATE(IF($E$5="Foundation",FDN_R,""),IF($E$5="Endurance",END_R,""),IF($E$5="Speed",SPD_R,""),IF($E$5="Hypertrophy",HYP_R,""),IF($E$5="Power",PWR_R,""),IF($E$5="Strength Capacity",STC_R,""),IF($E$5="Strength",STR_R,""),IF($E$5="Max Strength",MAX_R,""),IF($E$5="Total Fitness",TF_R,""),IF($E$5="Unload",UNL_R,""))</f>
        <v>2:30</v>
      </c>
      <c r="H20" s="185"/>
      <c r="I20" s="185"/>
      <c r="J20" s="185"/>
      <c r="K20" s="565"/>
    </row>
    <row r="21" spans="1:13" ht="15" customHeight="1" thickBot="1" x14ac:dyDescent="0.3">
      <c r="A21" s="24"/>
      <c r="B21" s="25"/>
      <c r="C21" s="165">
        <f>SUM(C15:C20)</f>
        <v>7.8</v>
      </c>
      <c r="D21" s="168"/>
      <c r="E21" s="156"/>
      <c r="F21" s="158" t="str" cm="1">
        <f t="array" aca="1" ref="F21" ca="1">IF(D21="Core", INDIRECT($K$3), IF(D21="Core_Rotational",INDIRECT($K$3), IF(D21="Core_Pillar", INDIRECT($K$3),IF(D21="Explosive_Cardio", INDIRECT($K$2), IF(D21="Explosive", INDIRECT($K$2),INDIRECT($K$4))))))</f>
        <v>4x4</v>
      </c>
      <c r="G21" s="570"/>
      <c r="H21" s="158"/>
      <c r="I21" s="158"/>
      <c r="J21" s="158"/>
    </row>
    <row r="22" spans="1:13" ht="15" customHeight="1" thickBot="1" x14ac:dyDescent="0.3">
      <c r="A22" s="199" t="s">
        <v>22</v>
      </c>
      <c r="B22" s="152"/>
      <c r="C22" s="183">
        <f>+C14+1</f>
        <v>45034</v>
      </c>
      <c r="D22" s="202" t="s">
        <v>493</v>
      </c>
      <c r="E22" s="203" t="s">
        <v>393</v>
      </c>
      <c r="F22" s="202" t="s">
        <v>492</v>
      </c>
      <c r="G22" s="202" t="s">
        <v>495</v>
      </c>
      <c r="H22" s="561" t="s">
        <v>504</v>
      </c>
      <c r="I22" s="561"/>
      <c r="J22" s="562"/>
      <c r="K22" s="225" t="s">
        <v>160</v>
      </c>
      <c r="L22" s="184"/>
      <c r="M22" s="184"/>
    </row>
    <row r="23" spans="1:13" ht="15" customHeight="1" thickTop="1" x14ac:dyDescent="0.25">
      <c r="A23" s="198" t="s">
        <v>502</v>
      </c>
      <c r="B23" s="153"/>
      <c r="C23" s="164" t="str">
        <f>"("&amp;LEFT(K22,1)&amp;")"</f>
        <v>(E)</v>
      </c>
      <c r="D23" s="209" t="s">
        <v>503</v>
      </c>
      <c r="E23" s="204"/>
      <c r="F23" s="205"/>
      <c r="G23" s="205"/>
      <c r="H23" s="563"/>
      <c r="I23" s="563"/>
      <c r="J23" s="564"/>
      <c r="K23" s="565" t="s">
        <v>982</v>
      </c>
    </row>
    <row r="24" spans="1:13" ht="15" customHeight="1" x14ac:dyDescent="0.25">
      <c r="A24" s="176" t="s">
        <v>682</v>
      </c>
      <c r="B24" s="176"/>
      <c r="C24" s="177"/>
      <c r="D24" s="166"/>
      <c r="E24" s="155"/>
      <c r="F24" s="157" t="str" cm="1">
        <f t="array" aca="1" ref="F24" ca="1">IF(D24="Core", INDIRECT($K$3), IF(D24="Core_Rotational",INDIRECT($K$3), IF(D24="Core_Pillar", INDIRECT($K$3),IF(D24="Explosive_Cardio", INDIRECT($K$2), IF(D24="Explosive", INDIRECT($K$2),INDIRECT($K$4))))))</f>
        <v>4x4</v>
      </c>
      <c r="G24" s="566" t="str">
        <f>CONCATENATE(IF($E$5="Foundation",FDN_R,""),IF($E$5="Endurance",END_R,""),IF($E$5="Speed",SPD_R,""),IF($E$5="Hypertrophy",HYP_R,""),IF($E$5="Power",PWR_R,""),IF($E$5="Strength Capacity",STC_R,""),IF($E$5="Strength",STR_R,""),IF($E$5="Max Strength",MAX_R,""),IF($E$5="Total Fitness",TF_R,""),IF($E$5="Unload",UNL_R,""))</f>
        <v>2:30</v>
      </c>
      <c r="H24" s="185"/>
      <c r="I24" s="185"/>
      <c r="J24" s="185"/>
      <c r="K24" s="565"/>
    </row>
    <row r="25" spans="1:13" ht="15" customHeight="1" x14ac:dyDescent="0.25">
      <c r="A25" s="24" t="s">
        <v>688</v>
      </c>
      <c r="B25" s="22"/>
      <c r="C25" s="160">
        <v>7</v>
      </c>
      <c r="D25" s="167"/>
      <c r="E25" s="156"/>
      <c r="F25" s="158" t="str" cm="1">
        <f t="array" aca="1" ref="F25" ca="1">IF(D25="Core", INDIRECT($K$3), IF(D25="Core_Rotational",INDIRECT($K$3), IF(D25="Core_Pillar", INDIRECT($K$3),IF(D25="Explosive_Cardio", INDIRECT($K$2), IF(D25="Explosive", INDIRECT($K$2),INDIRECT($K$4))))))</f>
        <v>4x4</v>
      </c>
      <c r="G25" s="571"/>
      <c r="H25" s="158"/>
      <c r="I25" s="158"/>
      <c r="J25" s="158"/>
      <c r="K25" s="565"/>
    </row>
    <row r="26" spans="1:13" ht="15" customHeight="1" x14ac:dyDescent="0.25">
      <c r="A26" s="176" t="s">
        <v>514</v>
      </c>
      <c r="B26" s="176"/>
      <c r="C26" s="177"/>
      <c r="D26" s="178"/>
      <c r="E26" s="179"/>
      <c r="F26" s="157" t="str" cm="1">
        <f t="array" aca="1" ref="F26" ca="1">IF(D26="Core", INDIRECT($K$3), IF(D26="Core_Rotational",INDIRECT($K$3), IF(D26="Core_Pillar", INDIRECT($K$3),IF(D26="Explosive_Cardio", INDIRECT($K$2), IF(D26="Explosive", INDIRECT($K$2),INDIRECT($K$4))))))</f>
        <v>4x4</v>
      </c>
      <c r="G26" s="568" t="str">
        <f>CONCATENATE(IF($E$5="Foundation",FDN_R,""),IF($E$5="Endurance",END_R,""),IF($E$5="Speed",SPD_R,""),IF($E$5="Hypertrophy",HYP_R,""),IF($E$5="Power",PWR_R,""),IF($E$5="Strength Capacity",STC_R,""),IF($E$5="Strength",STR_R,""),IF($E$5="Max Strength",MAX_R,""),IF($E$5="Total Fitness",TF_R,""),IF($E$5="Unload",UNL_R,""))</f>
        <v>2:30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4x4</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4x4</v>
      </c>
      <c r="G28" s="566" t="str">
        <f>CONCATENATE(IF($E$5="Foundation",FDN_R,""),IF($E$5="Endurance",END_R,""),IF($E$5="Speed",SPD_R,""),IF($E$5="Hypertrophy",HYP_R,""),IF($E$5="Power",PWR_R,""),IF($E$5="Strength Capacity",STC_R,""),IF($E$5="Strength",STR_R,""),IF($E$5="Max Strength",MAX_R,""),IF($E$5="Total Fitness",TF_R,""),IF($E$5="Unload",UNL_R,""))</f>
        <v>2:30</v>
      </c>
      <c r="H28" s="185"/>
      <c r="I28" s="185"/>
      <c r="J28" s="185"/>
      <c r="K28" s="565"/>
    </row>
    <row r="29" spans="1:13" ht="15" customHeight="1" thickBot="1" x14ac:dyDescent="0.3">
      <c r="A29" s="24"/>
      <c r="B29" s="25"/>
      <c r="C29" s="165">
        <f>SUM(C23:C28)</f>
        <v>7</v>
      </c>
      <c r="D29" s="168"/>
      <c r="E29" s="156"/>
      <c r="F29" s="158" t="str" cm="1">
        <f t="array" aca="1" ref="F29" ca="1">IF(D29="Core", INDIRECT($K$3), IF(D29="Core_Rotational",INDIRECT($K$3), IF(D29="Core_Pillar", INDIRECT($K$3),IF(D29="Explosive_Cardio", INDIRECT($K$2), IF(D29="Explosive", INDIRECT($K$2),INDIRECT($K$4))))))</f>
        <v>4x4</v>
      </c>
      <c r="G29" s="570"/>
      <c r="H29" s="158"/>
      <c r="I29" s="158"/>
      <c r="J29" s="158"/>
    </row>
    <row r="30" spans="1:13" ht="15" customHeight="1" thickBot="1" x14ac:dyDescent="0.3">
      <c r="A30" s="199" t="s">
        <v>23</v>
      </c>
      <c r="B30" s="152"/>
      <c r="C30" s="183">
        <f>+C22+1</f>
        <v>45035</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1000</v>
      </c>
    </row>
    <row r="32" spans="1:13" ht="15" customHeight="1" x14ac:dyDescent="0.25">
      <c r="A32" s="176" t="s">
        <v>806</v>
      </c>
      <c r="B32" s="176"/>
      <c r="C32" s="250">
        <v>7.95</v>
      </c>
      <c r="D32" s="166"/>
      <c r="E32" s="155"/>
      <c r="F32" s="157" t="str" cm="1">
        <f t="array" aca="1" ref="F32" ca="1">IF(D32="Core", INDIRECT($K$3), IF(D32="Core_Rotational",INDIRECT($K$3), IF(D32="Core_Pillar", INDIRECT($K$3),IF(D32="Explosive_Cardio", INDIRECT($K$2), IF(D32="Explosive", INDIRECT($K$2),INDIRECT($K$4))))))</f>
        <v>4x4</v>
      </c>
      <c r="G32" s="566" t="str">
        <f>CONCATENATE(IF($E$5="Foundation",FDN_R,""),IF($E$5="Endurance",END_R,""),IF($E$5="Speed",SPD_R,""),IF($E$5="Hypertrophy",HYP_R,""),IF($E$5="Power",PWR_R,""),IF($E$5="Strength Capacity",STC_R,""),IF($E$5="Strength",STR_R,""),IF($E$5="Max Strength",MAX_R,""),IF($E$5="Total Fitness",TF_R,""),IF($E$5="Unload",UNL_R,""))</f>
        <v>2:30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4x4</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4x4</v>
      </c>
      <c r="G34" s="568" t="str">
        <f>CONCATENATE(IF($E$5="Foundation",FDN_R,""),IF($E$5="Endurance",END_R,""),IF($E$5="Speed",SPD_R,""),IF($E$5="Hypertrophy",HYP_R,""),IF($E$5="Power",PWR_R,""),IF($E$5="Strength Capacity",STC_R,""),IF($E$5="Strength",STR_R,""),IF($E$5="Max Strength",MAX_R,""),IF($E$5="Total Fitness",TF_R,""),IF($E$5="Unload",UNL_R,""))</f>
        <v>2:30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4x4</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4x4</v>
      </c>
      <c r="G36" s="566" t="str">
        <f>CONCATENATE(IF($E$5="Foundation",FDN_R,""),IF($E$5="Endurance",END_R,""),IF($E$5="Speed",SPD_R,""),IF($E$5="Hypertrophy",HYP_R,""),IF($E$5="Power",PWR_R,""),IF($E$5="Strength Capacity",STC_R,""),IF($E$5="Strength",STR_R,""),IF($E$5="Max Strength",MAX_R,""),IF($E$5="Total Fitness",TF_R,""),IF($E$5="Unload",UNL_R,""))</f>
        <v>2:30</v>
      </c>
      <c r="H36" s="185"/>
      <c r="I36" s="185"/>
      <c r="J36" s="185"/>
      <c r="K36" s="565"/>
    </row>
    <row r="37" spans="1:13" ht="15" customHeight="1" thickBot="1" x14ac:dyDescent="0.3">
      <c r="A37" s="24"/>
      <c r="B37" s="25"/>
      <c r="C37" s="252">
        <f>SUM(C31:C36)</f>
        <v>7.95</v>
      </c>
      <c r="D37" s="168"/>
      <c r="E37" s="156"/>
      <c r="F37" s="158" t="str" cm="1">
        <f t="array" aca="1" ref="F37" ca="1">IF(D37="Core", INDIRECT($K$3), IF(D37="Core_Rotational",INDIRECT($K$3), IF(D37="Core_Pillar", INDIRECT($K$3),IF(D37="Explosive_Cardio", INDIRECT($K$2), IF(D37="Explosive", INDIRECT($K$2),INDIRECT($K$4))))))</f>
        <v>4x4</v>
      </c>
      <c r="G37" s="570"/>
      <c r="H37" s="158"/>
      <c r="I37" s="158"/>
      <c r="J37" s="158"/>
    </row>
    <row r="38" spans="1:13" ht="15" customHeight="1" thickBot="1" x14ac:dyDescent="0.3">
      <c r="A38" s="199" t="s">
        <v>24</v>
      </c>
      <c r="B38" s="152"/>
      <c r="C38" s="183">
        <f>+C30+1</f>
        <v>45036</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1001</v>
      </c>
    </row>
    <row r="40" spans="1:13" ht="15" customHeight="1" x14ac:dyDescent="0.25">
      <c r="A40" s="176" t="s">
        <v>586</v>
      </c>
      <c r="B40" s="176"/>
      <c r="C40" s="250">
        <v>6.45</v>
      </c>
      <c r="D40" s="166"/>
      <c r="E40" s="155"/>
      <c r="F40" s="157" t="str" cm="1">
        <f t="array" aca="1" ref="F40" ca="1">IF(D40="Core", INDIRECT($K$3), IF(D40="Core_Rotational",INDIRECT($K$3), IF(D40="Core_Pillar", INDIRECT($K$3),IF(D40="Explosive_Cardio", INDIRECT($K$2), IF(D40="Explosive", INDIRECT($K$2),INDIRECT($K$4))))))</f>
        <v>4x4</v>
      </c>
      <c r="G40" s="566" t="str">
        <f>CONCATENATE(IF($E$5="Foundation",FDN_R,""),IF($E$5="Endurance",END_R,""),IF($E$5="Speed",SPD_R,""),IF($E$5="Hypertrophy",HYP_R,""),IF($E$5="Power",PWR_R,""),IF($E$5="Strength Capacity",STC_R,""),IF($E$5="Strength",STR_R,""),IF($E$5="Max Strength",MAX_R,""),IF($E$5="Total Fitness",TF_R,""),IF($E$5="Unload",UNL_R,""))</f>
        <v>2:30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4x4</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4x4</v>
      </c>
      <c r="G42" s="568" t="str">
        <f>CONCATENATE(IF($E$5="Foundation",FDN_R,""),IF($E$5="Endurance",END_R,""),IF($E$5="Speed",SPD_R,""),IF($E$5="Hypertrophy",HYP_R,""),IF($E$5="Power",PWR_R,""),IF($E$5="Strength Capacity",STC_R,""),IF($E$5="Strength",STR_R,""),IF($E$5="Max Strength",MAX_R,""),IF($E$5="Total Fitness",TF_R,""),IF($E$5="Unload",UNL_R,""))</f>
        <v>2:30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4x4</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4x4</v>
      </c>
      <c r="G44" s="566" t="str">
        <f>CONCATENATE(IF($E$5="Foundation",FDN_R,""),IF($E$5="Endurance",END_R,""),IF($E$5="Speed",SPD_R,""),IF($E$5="Hypertrophy",HYP_R,""),IF($E$5="Power",PWR_R,""),IF($E$5="Strength Capacity",STC_R,""),IF($E$5="Strength",STR_R,""),IF($E$5="Max Strength",MAX_R,""),IF($E$5="Total Fitness",TF_R,""),IF($E$5="Unload",UNL_R,""))</f>
        <v>2:30</v>
      </c>
      <c r="H44" s="185"/>
      <c r="I44" s="185"/>
      <c r="J44" s="185"/>
      <c r="K44" s="565"/>
    </row>
    <row r="45" spans="1:13" ht="15" customHeight="1" thickBot="1" x14ac:dyDescent="0.3">
      <c r="A45" s="24"/>
      <c r="B45" s="25"/>
      <c r="C45" s="252">
        <f>SUM(C39:C44)</f>
        <v>6.45</v>
      </c>
      <c r="D45" s="168"/>
      <c r="E45" s="156"/>
      <c r="F45" s="158" t="str" cm="1">
        <f t="array" aca="1" ref="F45" ca="1">IF(D45="Core", INDIRECT($K$3), IF(D45="Core_Rotational",INDIRECT($K$3), IF(D45="Core_Pillar", INDIRECT($K$3),IF(D45="Explosive_Cardio", INDIRECT($K$2), IF(D45="Explosive", INDIRECT($K$2),INDIRECT($K$4))))))</f>
        <v>4x4</v>
      </c>
      <c r="G45" s="570"/>
      <c r="H45" s="158"/>
      <c r="I45" s="158"/>
      <c r="J45" s="158"/>
    </row>
    <row r="46" spans="1:13" ht="15" customHeight="1" thickBot="1" x14ac:dyDescent="0.3">
      <c r="A46" s="199" t="s">
        <v>25</v>
      </c>
      <c r="B46" s="152"/>
      <c r="C46" s="183">
        <f>+C38+1</f>
        <v>45037</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1002</v>
      </c>
    </row>
    <row r="48" spans="1:13" ht="15" customHeight="1" x14ac:dyDescent="0.25">
      <c r="A48" s="176" t="s">
        <v>682</v>
      </c>
      <c r="B48" s="176"/>
      <c r="C48" s="177"/>
      <c r="D48" s="166"/>
      <c r="E48" s="155"/>
      <c r="F48" s="157" t="str" cm="1">
        <f t="array" aca="1" ref="F48" ca="1">IF(D48="Core", INDIRECT($K$3), IF(D48="Core_Rotational",INDIRECT($K$3), IF(D48="Core_Pillar", INDIRECT($K$3),IF(D48="Explosive_Cardio", INDIRECT($K$2), IF(D48="Explosive", INDIRECT($K$2),INDIRECT($K$4))))))</f>
        <v>4x4</v>
      </c>
      <c r="G48" s="566" t="str">
        <f>CONCATENATE(IF($E$5="Foundation",FDN_R,""),IF($E$5="Endurance",END_R,""),IF($E$5="Speed",SPD_R,""),IF($E$5="Hypertrophy",HYP_R,""),IF($E$5="Power",PWR_R,""),IF($E$5="Strength Capacity",STC_R,""),IF($E$5="Strength",STR_R,""),IF($E$5="Max Strength",MAX_R,""),IF($E$5="Total Fitness",TF_R,""),IF($E$5="Unload",UNL_R,""))</f>
        <v>2:30</v>
      </c>
      <c r="H48" s="185"/>
      <c r="I48" s="185"/>
      <c r="J48" s="185"/>
      <c r="K48" s="565"/>
    </row>
    <row r="49" spans="1:13" ht="15" customHeight="1" x14ac:dyDescent="0.25">
      <c r="A49" s="24" t="s">
        <v>955</v>
      </c>
      <c r="B49" s="22"/>
      <c r="C49" s="160">
        <v>5.7</v>
      </c>
      <c r="D49" s="167"/>
      <c r="E49" s="156"/>
      <c r="F49" s="158" t="str" cm="1">
        <f t="array" aca="1" ref="F49" ca="1">IF(D49="Core", INDIRECT($K$3), IF(D49="Core_Rotational",INDIRECT($K$3), IF(D49="Core_Pillar", INDIRECT($K$3),IF(D49="Explosive_Cardio", INDIRECT($K$2), IF(D49="Explosive", INDIRECT($K$2),INDIRECT($K$4))))))</f>
        <v>4x4</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4x4</v>
      </c>
      <c r="G50" s="568" t="str">
        <f>CONCATENATE(IF($E$5="Foundation",FDN_R,""),IF($E$5="Endurance",END_R,""),IF($E$5="Speed",SPD_R,""),IF($E$5="Hypertrophy",HYP_R,""),IF($E$5="Power",PWR_R,""),IF($E$5="Strength Capacity",STC_R,""),IF($E$5="Strength",STR_R,""),IF($E$5="Max Strength",MAX_R,""),IF($E$5="Total Fitness",TF_R,""),IF($E$5="Unload",UNL_R,""))</f>
        <v>2:30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4x4</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4x4</v>
      </c>
      <c r="G52" s="566" t="str">
        <f>CONCATENATE(IF($E$5="Foundation",FDN_R,""),IF($E$5="Endurance",END_R,""),IF($E$5="Speed",SPD_R,""),IF($E$5="Hypertrophy",HYP_R,""),IF($E$5="Power",PWR_R,""),IF($E$5="Strength Capacity",STC_R,""),IF($E$5="Strength",STR_R,""),IF($E$5="Max Strength",MAX_R,""),IF($E$5="Total Fitness",TF_R,""),IF($E$5="Unload",UNL_R,""))</f>
        <v>2:30</v>
      </c>
      <c r="H52" s="185"/>
      <c r="I52" s="185"/>
      <c r="J52" s="185"/>
      <c r="K52" s="565"/>
    </row>
    <row r="53" spans="1:13" ht="15" customHeight="1" thickBot="1" x14ac:dyDescent="0.3">
      <c r="A53" s="24"/>
      <c r="B53" s="25"/>
      <c r="C53" s="165">
        <f>SUM(C47:C52)</f>
        <v>5.7</v>
      </c>
      <c r="D53" s="168"/>
      <c r="E53" s="156"/>
      <c r="F53" s="158" t="str" cm="1">
        <f t="array" aca="1" ref="F53" ca="1">IF(D53="Core", INDIRECT($K$3), IF(D53="Core_Rotational",INDIRECT($K$3), IF(D53="Core_Pillar", INDIRECT($K$3),IF(D53="Explosive_Cardio", INDIRECT($K$2), IF(D53="Explosive", INDIRECT($K$2),INDIRECT($K$4))))))</f>
        <v>4x4</v>
      </c>
      <c r="G53" s="570"/>
      <c r="H53" s="158"/>
      <c r="I53" s="158"/>
      <c r="J53" s="158"/>
    </row>
    <row r="54" spans="1:13" ht="15" customHeight="1" thickBot="1" x14ac:dyDescent="0.3">
      <c r="A54" s="201" t="s">
        <v>26</v>
      </c>
      <c r="B54" s="152"/>
      <c r="C54" s="200">
        <f>+C46+1</f>
        <v>45038</v>
      </c>
      <c r="D54" s="202" t="s">
        <v>493</v>
      </c>
      <c r="E54" s="203" t="s">
        <v>393</v>
      </c>
      <c r="F54" s="202" t="s">
        <v>492</v>
      </c>
      <c r="G54" s="202" t="s">
        <v>495</v>
      </c>
      <c r="H54" s="561" t="s">
        <v>504</v>
      </c>
      <c r="I54" s="561"/>
      <c r="J54" s="562"/>
      <c r="K54" s="225" t="s">
        <v>195</v>
      </c>
      <c r="L54" s="184"/>
      <c r="M54" s="184"/>
    </row>
    <row r="55" spans="1:13" ht="15" customHeight="1" thickTop="1" x14ac:dyDescent="0.25">
      <c r="A55" s="198" t="s">
        <v>502</v>
      </c>
      <c r="B55" s="153"/>
      <c r="C55" s="164" t="str">
        <f>"("&amp;LEFT(K54,1)&amp;")"</f>
        <v>(A)</v>
      </c>
      <c r="D55" s="209" t="s">
        <v>503</v>
      </c>
      <c r="E55" s="204"/>
      <c r="F55" s="205"/>
      <c r="G55" s="205"/>
      <c r="H55" s="563"/>
      <c r="I55" s="563"/>
      <c r="J55" s="564"/>
      <c r="K55" s="565" t="s">
        <v>1003</v>
      </c>
    </row>
    <row r="56" spans="1:13" ht="15" customHeight="1" x14ac:dyDescent="0.25">
      <c r="A56" s="187" t="s">
        <v>983</v>
      </c>
      <c r="B56" s="176"/>
      <c r="C56" s="177">
        <v>2</v>
      </c>
      <c r="D56" s="166"/>
      <c r="E56" s="155"/>
      <c r="F56" s="157" t="str" cm="1">
        <f t="array" aca="1" ref="F56" ca="1">IF(D56="Core", INDIRECT($K$3), IF(D56="Core_Rotational",INDIRECT($K$3), IF(D56="Core_Pillar", INDIRECT($K$3),IF(D56="Explosive_Cardio", INDIRECT($K$2), IF(D56="Explosive", INDIRECT($K$2),INDIRECT($K$4))))))</f>
        <v>4x4</v>
      </c>
      <c r="G56" s="566" t="str">
        <f>CONCATENATE(IF($E$5="Foundation",FDN_R,""),IF($E$5="Endurance",END_R,""),IF($E$5="Speed",SPD_R,""),IF($E$5="Hypertrophy",HYP_R,""),IF($E$5="Power",PWR_R,""),IF($E$5="Strength Capacity",STC_R,""),IF($E$5="Strength",STR_R,""),IF($E$5="Max Strength",MAX_R,""),IF($E$5="Total Fitness",TF_R,""),IF($E$5="Unload",UNL_R,""))</f>
        <v>2:30</v>
      </c>
      <c r="H56" s="185"/>
      <c r="I56" s="185"/>
      <c r="J56" s="193"/>
      <c r="K56" s="565"/>
    </row>
    <row r="57" spans="1:13" ht="15" customHeight="1" x14ac:dyDescent="0.25">
      <c r="A57" s="188" t="s">
        <v>988</v>
      </c>
      <c r="B57" s="22"/>
      <c r="C57" s="160">
        <v>1.1000000000000001</v>
      </c>
      <c r="D57" s="167"/>
      <c r="E57" s="156"/>
      <c r="F57" s="158" t="str" cm="1">
        <f t="array" aca="1" ref="F57" ca="1">IF(D57="Core", INDIRECT($K$3), IF(D57="Core_Rotational",INDIRECT($K$3), IF(D57="Core_Pillar", INDIRECT($K$3),IF(D57="Explosive_Cardio", INDIRECT($K$2), IF(D57="Explosive", INDIRECT($K$2),INDIRECT($K$4))))))</f>
        <v>4x4</v>
      </c>
      <c r="G57" s="571"/>
      <c r="H57" s="158"/>
      <c r="I57" s="158"/>
      <c r="J57" s="194"/>
      <c r="K57" s="565"/>
    </row>
    <row r="58" spans="1:13" ht="15" customHeight="1" x14ac:dyDescent="0.25">
      <c r="A58" s="187" t="s">
        <v>989</v>
      </c>
      <c r="B58" s="176"/>
      <c r="C58" s="177"/>
      <c r="D58" s="178"/>
      <c r="E58" s="179"/>
      <c r="F58" s="157" t="str" cm="1">
        <f t="array" aca="1" ref="F58" ca="1">IF(D58="Core", INDIRECT($K$3), IF(D58="Core_Rotational",INDIRECT($K$3), IF(D58="Core_Pillar", INDIRECT($K$3),IF(D58="Explosive_Cardio", INDIRECT($K$2), IF(D58="Explosive", INDIRECT($K$2),INDIRECT($K$4))))))</f>
        <v>4x4</v>
      </c>
      <c r="G58" s="568" t="str">
        <f>CONCATENATE(IF($E$5="Foundation",FDN_R,""),IF($E$5="Endurance",END_R,""),IF($E$5="Speed",SPD_R,""),IF($E$5="Hypertrophy",HYP_R,""),IF($E$5="Power",PWR_R,""),IF($E$5="Strength Capacity",STC_R,""),IF($E$5="Strength",STR_R,""),IF($E$5="Max Strength",MAX_R,""),IF($E$5="Total Fitness",TF_R,""),IF($E$5="Unload",UNL_R,""))</f>
        <v>2:30</v>
      </c>
      <c r="H58" s="186"/>
      <c r="I58" s="186"/>
      <c r="J58" s="195"/>
      <c r="K58" s="565"/>
    </row>
    <row r="59" spans="1:13" ht="15" customHeight="1" x14ac:dyDescent="0.25">
      <c r="A59" s="188" t="s">
        <v>540</v>
      </c>
      <c r="B59" s="22"/>
      <c r="C59" s="160">
        <v>1.3</v>
      </c>
      <c r="D59" s="180"/>
      <c r="E59" s="181"/>
      <c r="F59" s="158" t="str" cm="1">
        <f t="array" aca="1" ref="F59" ca="1">IF(D59="Core", INDIRECT($K$3), IF(D59="Core_Rotational",INDIRECT($K$3), IF(D59="Core_Pillar", INDIRECT($K$3),IF(D59="Explosive_Cardio", INDIRECT($K$2), IF(D59="Explosive", INDIRECT($K$2),INDIRECT($K$4))))))</f>
        <v>4x4</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4x4</v>
      </c>
      <c r="G60" s="566" t="str">
        <f>CONCATENATE(IF($E$5="Foundation",FDN_R,""),IF($E$5="Endurance",END_R,""),IF($E$5="Speed",SPD_R,""),IF($E$5="Hypertrophy",HYP_R,""),IF($E$5="Power",PWR_R,""),IF($E$5="Strength Capacity",STC_R,""),IF($E$5="Strength",STR_R,""),IF($E$5="Max Strength",MAX_R,""),IF($E$5="Total Fitness",TF_R,""),IF($E$5="Unload",UNL_R,""))</f>
        <v>2:30</v>
      </c>
      <c r="H60" s="185"/>
      <c r="I60" s="185"/>
      <c r="J60" s="193"/>
      <c r="K60" s="565"/>
    </row>
    <row r="61" spans="1:13" ht="15" customHeight="1" thickBot="1" x14ac:dyDescent="0.3">
      <c r="A61" s="189"/>
      <c r="B61" s="190"/>
      <c r="C61" s="165">
        <f>SUM(C55:C60)</f>
        <v>4.4000000000000004</v>
      </c>
      <c r="D61" s="168"/>
      <c r="E61" s="191"/>
      <c r="F61" s="158" t="str" cm="1">
        <f t="array" aca="1" ref="F61" ca="1">IF(D61="Core", INDIRECT($K$3), IF(D61="Core_Rotational",INDIRECT($K$3), IF(D61="Core_Pillar", INDIRECT($K$3),IF(D61="Explosive_Cardio", INDIRECT($K$2), IF(D61="Explosive", INDIRECT($K$2),INDIRECT($K$4))))))</f>
        <v>4x4</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ED413D82-E1AF-40C5-B839-2F7C703686F1}">
      <formula1>INDIRECT(D8)</formula1>
    </dataValidation>
  </dataValidations>
  <hyperlinks>
    <hyperlink ref="K1" location="'Reference Page'!A1" display="Home" xr:uid="{7D56D3F9-CEB9-4DF5-89DC-5F04D129DD04}"/>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69752AF-E2C5-47A5-AB69-A80CEAFCDC4C}">
          <x14:formula1>
            <xm:f>PeriodizationTables!$E$33:$E$42</xm:f>
          </x14:formula1>
          <xm:sqref>E5</xm:sqref>
        </x14:dataValidation>
        <x14:dataValidation type="list" allowBlank="1" showInputMessage="1" showErrorMessage="1" xr:uid="{F201CE8E-1D0E-4BAC-9329-91972582ECD3}">
          <x14:formula1>
            <xm:f>Exercises!$1:$1</xm:f>
          </x14:formula1>
          <xm:sqref>D24:D29 D32:D37 D8:D13 D56:D61 D40:D45 D48:D53 D16:D21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tabColor theme="8" tint="0.59999389629810485"/>
    <pageSetUpPr fitToPage="1"/>
  </sheetPr>
  <dimension ref="A1:AO202"/>
  <sheetViews>
    <sheetView showGridLines="0" workbookViewId="0">
      <pane ySplit="5" topLeftCell="A46" activePane="bottomLeft" state="frozen"/>
      <selection activeCell="AO32" sqref="AO32"/>
      <selection pane="bottomLeft" activeCell="A58" sqref="A58"/>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31</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UNL1_3E</v>
      </c>
    </row>
    <row r="3" spans="1:41" x14ac:dyDescent="0.25">
      <c r="A3" s="173">
        <f>'Annual Plan'!$A$19</f>
        <v>45039</v>
      </c>
      <c r="B3" s="172" t="s">
        <v>20</v>
      </c>
      <c r="C3" s="174">
        <f>+A3+6</f>
        <v>45045</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UNL1_3C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UNL1_3O</v>
      </c>
    </row>
    <row r="5" spans="1:41" ht="16.5" thickBot="1" x14ac:dyDescent="0.3">
      <c r="A5" s="586" t="str">
        <f>'Annual Plan'!$F$15</f>
        <v>Sharpen</v>
      </c>
      <c r="B5" s="587"/>
      <c r="C5" s="587"/>
      <c r="D5" s="175" t="s">
        <v>494</v>
      </c>
      <c r="E5" s="558" t="s">
        <v>356</v>
      </c>
      <c r="F5" s="559"/>
      <c r="G5" s="559"/>
      <c r="H5" s="559"/>
      <c r="I5" s="559"/>
      <c r="J5" s="560"/>
      <c r="L5" t="s">
        <v>117</v>
      </c>
      <c r="M5" t="s">
        <v>506</v>
      </c>
    </row>
    <row r="6" spans="1:41" ht="15.75" thickBot="1" x14ac:dyDescent="0.3">
      <c r="A6" s="159" t="s">
        <v>27</v>
      </c>
      <c r="B6" s="163"/>
      <c r="C6" s="183">
        <f>A3</f>
        <v>45039</v>
      </c>
      <c r="D6" s="202" t="s">
        <v>493</v>
      </c>
      <c r="E6" s="203" t="s">
        <v>393</v>
      </c>
      <c r="F6" s="202" t="s">
        <v>492</v>
      </c>
      <c r="G6" s="202" t="s">
        <v>495</v>
      </c>
      <c r="H6" s="561" t="s">
        <v>504</v>
      </c>
      <c r="I6" s="561"/>
      <c r="J6" s="562"/>
      <c r="K6" s="225" t="s">
        <v>177</v>
      </c>
      <c r="L6" s="184"/>
      <c r="M6" s="184"/>
    </row>
    <row r="7" spans="1:41" s="154" customFormat="1" ht="15" customHeight="1" thickTop="1" x14ac:dyDescent="0.25">
      <c r="A7" s="198" t="s">
        <v>502</v>
      </c>
      <c r="B7" s="23"/>
      <c r="C7" s="164" t="str">
        <f>"("&amp;LEFT(K6,1)&amp;")"</f>
        <v>(L)</v>
      </c>
      <c r="D7" s="209" t="s">
        <v>503</v>
      </c>
      <c r="E7" s="204"/>
      <c r="F7" s="205"/>
      <c r="G7" s="205"/>
      <c r="H7" s="563"/>
      <c r="I7" s="563"/>
      <c r="J7" s="564"/>
      <c r="K7" s="565" t="s">
        <v>996</v>
      </c>
      <c r="L7"/>
      <c r="M7"/>
      <c r="N7"/>
      <c r="O7"/>
      <c r="P7"/>
      <c r="Q7"/>
      <c r="R7"/>
      <c r="S7"/>
      <c r="T7"/>
      <c r="U7"/>
      <c r="V7"/>
      <c r="W7"/>
      <c r="X7"/>
      <c r="Y7"/>
      <c r="Z7"/>
      <c r="AA7"/>
      <c r="AB7"/>
      <c r="AC7"/>
      <c r="AD7"/>
      <c r="AE7"/>
      <c r="AF7"/>
      <c r="AG7"/>
      <c r="AH7"/>
      <c r="AI7"/>
      <c r="AJ7"/>
      <c r="AK7"/>
      <c r="AL7"/>
      <c r="AM7"/>
      <c r="AN7"/>
      <c r="AO7"/>
    </row>
    <row r="8" spans="1:41" ht="15" customHeight="1" x14ac:dyDescent="0.25">
      <c r="A8" s="176" t="s">
        <v>987</v>
      </c>
      <c r="B8" s="176"/>
      <c r="C8" s="177">
        <v>10</v>
      </c>
      <c r="D8" s="166"/>
      <c r="E8" s="155"/>
      <c r="F8" s="157" t="str" cm="1">
        <f t="array" aca="1" ref="F8" ca="1">IF(D8="Core", INDIRECT($K$3), IF(D8="Core_Rotational",INDIRECT($K$3), IF(D8="Core_Pillar", INDIRECT($K$3),IF(D8="Explosive_Cardio", INDIRECT($K$2), IF(D8="Explosive", INDIRECT($K$2),INDIRECT($K$4))))))</f>
        <v>3x7</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3x7</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3x7</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3x7</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3x7</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10</v>
      </c>
      <c r="D13" s="168"/>
      <c r="E13" s="206"/>
      <c r="F13" s="158" t="str" cm="1">
        <f t="array" aca="1" ref="F13" ca="1">IF(D13="Core", INDIRECT($K$3), IF(D13="Core_Rotational",INDIRECT($K$3), IF(D13="Core_Pillar", INDIRECT($K$3),IF(D13="Explosive_Cardio", INDIRECT($K$2), IF(D13="Explosive", INDIRECT($K$2),INDIRECT($K$4))))))</f>
        <v>3x7</v>
      </c>
      <c r="G13" s="570"/>
      <c r="H13" s="158"/>
      <c r="I13" s="158"/>
      <c r="J13" s="158"/>
    </row>
    <row r="14" spans="1:41" ht="15" customHeight="1" thickBot="1" x14ac:dyDescent="0.3">
      <c r="A14" s="199" t="s">
        <v>21</v>
      </c>
      <c r="B14" s="152"/>
      <c r="C14" s="183">
        <f>+C6+1</f>
        <v>45040</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997</v>
      </c>
    </row>
    <row r="16" spans="1:41" ht="15" customHeight="1" x14ac:dyDescent="0.25">
      <c r="A16" s="176" t="s">
        <v>682</v>
      </c>
      <c r="B16" s="176"/>
      <c r="C16" s="177"/>
      <c r="D16" s="166"/>
      <c r="E16" s="155"/>
      <c r="F16" s="157" t="str" cm="1">
        <f t="array" aca="1" ref="F16" ca="1">IF(D16="Core", INDIRECT($K$3), IF(D16="Core_Rotational",INDIRECT($K$3), IF(D16="Core_Pillar", INDIRECT($K$3),IF(D16="Explosive_Cardio", INDIRECT($K$2), IF(D16="Explosive", INDIRECT($K$2),INDIRECT($K$4))))))</f>
        <v>3x7</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t="s">
        <v>976</v>
      </c>
      <c r="B17" s="22"/>
      <c r="C17" s="160">
        <v>7</v>
      </c>
      <c r="D17" s="167"/>
      <c r="E17" s="156"/>
      <c r="F17" s="158" t="str" cm="1">
        <f t="array" aca="1" ref="F17" ca="1">IF(D17="Core", INDIRECT($K$3), IF(D17="Core_Rotational",INDIRECT($K$3), IF(D17="Core_Pillar", INDIRECT($K$3),IF(D17="Explosive_Cardio", INDIRECT($K$2), IF(D17="Explosive", INDIRECT($K$2),INDIRECT($K$4))))))</f>
        <v>3x7</v>
      </c>
      <c r="G17" s="571"/>
      <c r="H17" s="158"/>
      <c r="I17" s="158"/>
      <c r="J17" s="158"/>
      <c r="K17" s="565"/>
    </row>
    <row r="18" spans="1:13" ht="15" customHeight="1" x14ac:dyDescent="0.25">
      <c r="A18" s="176" t="s">
        <v>986</v>
      </c>
      <c r="B18" s="176"/>
      <c r="C18" s="177">
        <v>0.75</v>
      </c>
      <c r="D18" s="178"/>
      <c r="E18" s="179"/>
      <c r="F18" s="157" t="str" cm="1">
        <f t="array" aca="1" ref="F18" ca="1">IF(D18="Core", INDIRECT($K$3), IF(D18="Core_Rotational",INDIRECT($K$3), IF(D18="Core_Pillar", INDIRECT($K$3),IF(D18="Explosive_Cardio", INDIRECT($K$2), IF(D18="Explosive", INDIRECT($K$2),INDIRECT($K$4))))))</f>
        <v>3x7</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3x7</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3x7</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7.75</v>
      </c>
      <c r="D21" s="168"/>
      <c r="E21" s="156"/>
      <c r="F21" s="158" t="str" cm="1">
        <f t="array" aca="1" ref="F21" ca="1">IF(D21="Core", INDIRECT($K$3), IF(D21="Core_Rotational",INDIRECT($K$3), IF(D21="Core_Pillar", INDIRECT($K$3),IF(D21="Explosive_Cardio", INDIRECT($K$2), IF(D21="Explosive", INDIRECT($K$2),INDIRECT($K$4))))))</f>
        <v>3x7</v>
      </c>
      <c r="G21" s="570"/>
      <c r="H21" s="158"/>
      <c r="I21" s="158"/>
      <c r="J21" s="158"/>
      <c r="K21" s="224" t="s">
        <v>723</v>
      </c>
    </row>
    <row r="22" spans="1:13" ht="15" customHeight="1" thickBot="1" x14ac:dyDescent="0.3">
      <c r="A22" s="199" t="s">
        <v>22</v>
      </c>
      <c r="B22" s="152"/>
      <c r="C22" s="183">
        <f>+C14+1</f>
        <v>45041</v>
      </c>
      <c r="D22" s="202" t="s">
        <v>493</v>
      </c>
      <c r="E22" s="203" t="s">
        <v>393</v>
      </c>
      <c r="F22" s="202" t="s">
        <v>492</v>
      </c>
      <c r="G22" s="202" t="s">
        <v>495</v>
      </c>
      <c r="H22" s="561" t="s">
        <v>504</v>
      </c>
      <c r="I22" s="561"/>
      <c r="J22" s="562"/>
      <c r="K22" s="225" t="s">
        <v>922</v>
      </c>
      <c r="L22" s="184"/>
      <c r="M22" s="184"/>
    </row>
    <row r="23" spans="1:13" ht="15" customHeight="1" thickTop="1" x14ac:dyDescent="0.25">
      <c r="A23" s="198" t="s">
        <v>502</v>
      </c>
      <c r="B23" s="153"/>
      <c r="C23" s="164" t="str">
        <f>"("&amp;LEFT(K22,1)&amp;")"</f>
        <v>(S)</v>
      </c>
      <c r="D23" s="209" t="s">
        <v>503</v>
      </c>
      <c r="E23" s="204"/>
      <c r="F23" s="205"/>
      <c r="G23" s="205"/>
      <c r="H23" s="563"/>
      <c r="I23" s="563"/>
      <c r="J23" s="564"/>
      <c r="K23" s="565" t="s">
        <v>998</v>
      </c>
    </row>
    <row r="24" spans="1:13" ht="15" customHeight="1" x14ac:dyDescent="0.25">
      <c r="A24" s="176" t="s">
        <v>983</v>
      </c>
      <c r="B24" s="176"/>
      <c r="C24" s="177">
        <v>1.5</v>
      </c>
      <c r="D24" s="166"/>
      <c r="E24" s="155"/>
      <c r="F24" s="157" t="str" cm="1">
        <f t="array" aca="1" ref="F24" ca="1">IF(D24="Core", INDIRECT($K$3), IF(D24="Core_Rotational",INDIRECT($K$3), IF(D24="Core_Pillar", INDIRECT($K$3),IF(D24="Explosive_Cardio", INDIRECT($K$2), IF(D24="Explosive", INDIRECT($K$2),INDIRECT($K$4))))))</f>
        <v>3x7</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984</v>
      </c>
      <c r="B25" s="22"/>
      <c r="C25" s="160">
        <v>1.5</v>
      </c>
      <c r="D25" s="167"/>
      <c r="E25" s="156"/>
      <c r="F25" s="158" t="str" cm="1">
        <f t="array" aca="1" ref="F25" ca="1">IF(D25="Core", INDIRECT($K$3), IF(D25="Core_Rotational",INDIRECT($K$3), IF(D25="Core_Pillar", INDIRECT($K$3),IF(D25="Explosive_Cardio", INDIRECT($K$2), IF(D25="Explosive", INDIRECT($K$2),INDIRECT($K$4))))))</f>
        <v>3x7</v>
      </c>
      <c r="G25" s="571"/>
      <c r="H25" s="158"/>
      <c r="I25" s="158"/>
      <c r="J25" s="158"/>
      <c r="K25" s="565"/>
    </row>
    <row r="26" spans="1:13" ht="15" customHeight="1" x14ac:dyDescent="0.25">
      <c r="A26" s="176" t="s">
        <v>985</v>
      </c>
      <c r="B26" s="176"/>
      <c r="C26" s="177">
        <v>1.1000000000000001</v>
      </c>
      <c r="D26" s="178"/>
      <c r="E26" s="179"/>
      <c r="F26" s="157" t="str" cm="1">
        <f t="array" aca="1" ref="F26" ca="1">IF(D26="Core", INDIRECT($K$3), IF(D26="Core_Rotational",INDIRECT($K$3), IF(D26="Core_Pillar", INDIRECT($K$3),IF(D26="Explosive_Cardio", INDIRECT($K$2), IF(D26="Explosive", INDIRECT($K$2),INDIRECT($K$4))))))</f>
        <v>3x7</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3x7</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3x7</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4.0999999999999996</v>
      </c>
      <c r="D29" s="168"/>
      <c r="E29" s="156"/>
      <c r="F29" s="158" t="str" cm="1">
        <f t="array" aca="1" ref="F29" ca="1">IF(D29="Core", INDIRECT($K$3), IF(D29="Core_Rotational",INDIRECT($K$3), IF(D29="Core_Pillar", INDIRECT($K$3),IF(D29="Explosive_Cardio", INDIRECT($K$2), IF(D29="Explosive", INDIRECT($K$2),INDIRECT($K$4))))))</f>
        <v>3x7</v>
      </c>
      <c r="G29" s="570"/>
      <c r="H29" s="158"/>
      <c r="I29" s="158"/>
      <c r="J29" s="158"/>
    </row>
    <row r="30" spans="1:13" ht="15" customHeight="1" thickBot="1" x14ac:dyDescent="0.3">
      <c r="A30" s="199" t="s">
        <v>23</v>
      </c>
      <c r="B30" s="152"/>
      <c r="C30" s="183">
        <f>+C22+1</f>
        <v>45042</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995</v>
      </c>
    </row>
    <row r="32" spans="1:13" ht="15" customHeight="1" x14ac:dyDescent="0.25">
      <c r="A32" s="176" t="s">
        <v>682</v>
      </c>
      <c r="B32" s="176"/>
      <c r="C32" s="177"/>
      <c r="D32" s="166"/>
      <c r="E32" s="155"/>
      <c r="F32" s="157" t="str" cm="1">
        <f t="array" aca="1" ref="F32" ca="1">IF(D32="Core", INDIRECT($K$3), IF(D32="Core_Rotational",INDIRECT($K$3), IF(D32="Core_Pillar", INDIRECT($K$3),IF(D32="Explosive_Cardio", INDIRECT($K$2), IF(D32="Explosive", INDIRECT($K$2),INDIRECT($K$4))))))</f>
        <v>3x7</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t="s">
        <v>697</v>
      </c>
      <c r="B33" s="22"/>
      <c r="C33" s="160">
        <v>3</v>
      </c>
      <c r="D33" s="167"/>
      <c r="E33" s="156"/>
      <c r="F33" s="158" t="str" cm="1">
        <f t="array" aca="1" ref="F33" ca="1">IF(D33="Core", INDIRECT($K$3), IF(D33="Core_Rotational",INDIRECT($K$3), IF(D33="Core_Pillar", INDIRECT($K$3),IF(D33="Explosive_Cardio", INDIRECT($K$2), IF(D33="Explosive", INDIRECT($K$2),INDIRECT($K$4))))))</f>
        <v>3x7</v>
      </c>
      <c r="G33" s="571"/>
      <c r="H33" s="158"/>
      <c r="I33" s="158"/>
      <c r="J33" s="158"/>
      <c r="K33" s="565"/>
    </row>
    <row r="34" spans="1:13" ht="15" customHeight="1" x14ac:dyDescent="0.25">
      <c r="A34" s="176" t="s">
        <v>994</v>
      </c>
      <c r="B34" s="176"/>
      <c r="C34" s="177"/>
      <c r="D34" s="178"/>
      <c r="E34" s="179"/>
      <c r="F34" s="157" t="str" cm="1">
        <f t="array" aca="1" ref="F34" ca="1">IF(D34="Core", INDIRECT($K$3), IF(D34="Core_Rotational",INDIRECT($K$3), IF(D34="Core_Pillar", INDIRECT($K$3),IF(D34="Explosive_Cardio", INDIRECT($K$2), IF(D34="Explosive", INDIRECT($K$2),INDIRECT($K$4))))))</f>
        <v>3x7</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3x7</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3x7</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3</v>
      </c>
      <c r="D37" s="168"/>
      <c r="E37" s="156"/>
      <c r="F37" s="158" t="str" cm="1">
        <f t="array" aca="1" ref="F37" ca="1">IF(D37="Core", INDIRECT($K$3), IF(D37="Core_Rotational",INDIRECT($K$3), IF(D37="Core_Pillar", INDIRECT($K$3),IF(D37="Explosive_Cardio", INDIRECT($K$2), IF(D37="Explosive", INDIRECT($K$2),INDIRECT($K$4))))))</f>
        <v>3x7</v>
      </c>
      <c r="G37" s="570"/>
      <c r="H37" s="158"/>
      <c r="I37" s="158"/>
      <c r="J37" s="158"/>
    </row>
    <row r="38" spans="1:13" ht="15" customHeight="1" thickBot="1" x14ac:dyDescent="0.3">
      <c r="A38" s="199" t="s">
        <v>24</v>
      </c>
      <c r="B38" s="152"/>
      <c r="C38" s="183">
        <f>+C30+1</f>
        <v>45043</v>
      </c>
      <c r="D38" s="202" t="s">
        <v>493</v>
      </c>
      <c r="E38" s="203" t="s">
        <v>393</v>
      </c>
      <c r="F38" s="202" t="s">
        <v>492</v>
      </c>
      <c r="G38" s="202" t="s">
        <v>495</v>
      </c>
      <c r="H38" s="561" t="s">
        <v>504</v>
      </c>
      <c r="I38" s="561"/>
      <c r="J38" s="562"/>
      <c r="K38" s="261" t="s">
        <v>547</v>
      </c>
      <c r="L38" s="103"/>
      <c r="M38" s="103"/>
    </row>
    <row r="39" spans="1:13" ht="15" customHeight="1" thickTop="1" x14ac:dyDescent="0.25">
      <c r="A39" s="198" t="s">
        <v>502</v>
      </c>
      <c r="B39" s="153"/>
      <c r="C39" s="164" t="str">
        <f>"("&amp;LEFT(K38,1)&amp;")"</f>
        <v>(N)</v>
      </c>
      <c r="D39" s="209" t="s">
        <v>503</v>
      </c>
      <c r="E39" s="204"/>
      <c r="F39" s="205"/>
      <c r="G39" s="205"/>
      <c r="H39" s="563"/>
      <c r="I39" s="563"/>
      <c r="J39" s="564"/>
      <c r="K39" s="565" t="s">
        <v>999</v>
      </c>
    </row>
    <row r="40" spans="1:13" ht="15" customHeight="1" x14ac:dyDescent="0.25">
      <c r="A40" s="176" t="s">
        <v>990</v>
      </c>
      <c r="B40" s="176"/>
      <c r="C40" s="177"/>
      <c r="D40" s="166"/>
      <c r="E40" s="155"/>
      <c r="F40" s="157" t="str" cm="1">
        <f t="array" aca="1" ref="F40" ca="1">IF(D40="Core", INDIRECT($K$3), IF(D40="Core_Rotational",INDIRECT($K$3), IF(D40="Core_Pillar", INDIRECT($K$3),IF(D40="Explosive_Cardio", INDIRECT($K$2), IF(D40="Explosive", INDIRECT($K$2),INDIRECT($K$4))))))</f>
        <v>3x7</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t="s">
        <v>991</v>
      </c>
      <c r="B41" s="22"/>
      <c r="C41" s="160">
        <v>1.3</v>
      </c>
      <c r="D41" s="167"/>
      <c r="E41" s="156"/>
      <c r="F41" s="158" t="str" cm="1">
        <f t="array" aca="1" ref="F41" ca="1">IF(D41="Core", INDIRECT($K$3), IF(D41="Core_Rotational",INDIRECT($K$3), IF(D41="Core_Pillar", INDIRECT($K$3),IF(D41="Explosive_Cardio", INDIRECT($K$2), IF(D41="Explosive", INDIRECT($K$2),INDIRECT($K$4))))))</f>
        <v>3x7</v>
      </c>
      <c r="G41" s="571"/>
      <c r="H41" s="158"/>
      <c r="I41" s="158"/>
      <c r="J41" s="158"/>
      <c r="K41" s="565"/>
    </row>
    <row r="42" spans="1:13" ht="15" customHeight="1" x14ac:dyDescent="0.25">
      <c r="A42" s="176" t="s">
        <v>992</v>
      </c>
      <c r="B42" s="176"/>
      <c r="C42" s="177">
        <v>0.8</v>
      </c>
      <c r="D42" s="178"/>
      <c r="E42" s="179"/>
      <c r="F42" s="157" t="str" cm="1">
        <f t="array" aca="1" ref="F42" ca="1">IF(D42="Core", INDIRECT($K$3), IF(D42="Core_Rotational",INDIRECT($K$3), IF(D42="Core_Pillar", INDIRECT($K$3),IF(D42="Explosive_Cardio", INDIRECT($K$2), IF(D42="Explosive", INDIRECT($K$2),INDIRECT($K$4))))))</f>
        <v>3x7</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t="s">
        <v>993</v>
      </c>
      <c r="B43" s="22"/>
      <c r="C43" s="160">
        <v>4.5</v>
      </c>
      <c r="D43" s="180"/>
      <c r="E43" s="181"/>
      <c r="F43" s="158" t="str" cm="1">
        <f t="array" aca="1" ref="F43" ca="1">IF(D43="Core", INDIRECT($K$3), IF(D43="Core_Rotational",INDIRECT($K$3), IF(D43="Core_Pillar", INDIRECT($K$3),IF(D43="Explosive_Cardio", INDIRECT($K$2), IF(D43="Explosive", INDIRECT($K$2),INDIRECT($K$4))))))</f>
        <v>3x7</v>
      </c>
      <c r="G43" s="569"/>
      <c r="H43" s="182"/>
      <c r="I43" s="182"/>
      <c r="J43" s="182"/>
      <c r="K43" s="565"/>
    </row>
    <row r="44" spans="1:13" ht="15" customHeight="1" x14ac:dyDescent="0.25">
      <c r="A44" s="176" t="s">
        <v>540</v>
      </c>
      <c r="B44" s="176"/>
      <c r="C44" s="177">
        <v>2</v>
      </c>
      <c r="D44" s="166"/>
      <c r="E44" s="155"/>
      <c r="F44" s="157" t="str" cm="1">
        <f t="array" aca="1" ref="F44" ca="1">IF(D44="Core", INDIRECT($K$3), IF(D44="Core_Rotational",INDIRECT($K$3), IF(D44="Core_Pillar", INDIRECT($K$3),IF(D44="Explosive_Cardio", INDIRECT($K$2), IF(D44="Explosive", INDIRECT($K$2),INDIRECT($K$4))))))</f>
        <v>3x7</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8.6</v>
      </c>
      <c r="D45" s="168"/>
      <c r="E45" s="156"/>
      <c r="F45" s="158" t="str" cm="1">
        <f t="array" aca="1" ref="F45" ca="1">IF(D45="Core", INDIRECT($K$3), IF(D45="Core_Rotational",INDIRECT($K$3), IF(D45="Core_Pillar", INDIRECT($K$3),IF(D45="Explosive_Cardio", INDIRECT($K$2), IF(D45="Explosive", INDIRECT($K$2),INDIRECT($K$4))))))</f>
        <v>3x7</v>
      </c>
      <c r="G45" s="570"/>
      <c r="H45" s="158"/>
      <c r="I45" s="158"/>
      <c r="J45" s="158"/>
      <c r="K45" s="224" t="s">
        <v>723</v>
      </c>
    </row>
    <row r="46" spans="1:13" ht="15" customHeight="1" thickBot="1" x14ac:dyDescent="0.3">
      <c r="A46" s="199" t="s">
        <v>25</v>
      </c>
      <c r="B46" s="152"/>
      <c r="C46" s="183">
        <f>+C38+1</f>
        <v>45044</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1006</v>
      </c>
    </row>
    <row r="48" spans="1:13" ht="15" customHeight="1" x14ac:dyDescent="0.25">
      <c r="A48" s="176" t="s">
        <v>1005</v>
      </c>
      <c r="B48" s="176"/>
      <c r="C48" s="177">
        <v>4.5999999999999996</v>
      </c>
      <c r="D48" s="166"/>
      <c r="E48" s="155"/>
      <c r="F48" s="157" t="str" cm="1">
        <f t="array" aca="1" ref="F48" ca="1">IF(D48="Core", INDIRECT($K$3), IF(D48="Core_Rotational",INDIRECT($K$3), IF(D48="Core_Pillar", INDIRECT($K$3),IF(D48="Explosive_Cardio", INDIRECT($K$2), IF(D48="Explosive", INDIRECT($K$2),INDIRECT($K$4))))))</f>
        <v>3x7</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3x7</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3x7</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3x7</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3x7</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4.5999999999999996</v>
      </c>
      <c r="D53" s="168"/>
      <c r="E53" s="156"/>
      <c r="F53" s="158" t="str" cm="1">
        <f t="array" aca="1" ref="F53" ca="1">IF(D53="Core", INDIRECT($K$3), IF(D53="Core_Rotational",INDIRECT($K$3), IF(D53="Core_Pillar", INDIRECT($K$3),IF(D53="Explosive_Cardio", INDIRECT($K$2), IF(D53="Explosive", INDIRECT($K$2),INDIRECT($K$4))))))</f>
        <v>3x7</v>
      </c>
      <c r="G53" s="570"/>
      <c r="H53" s="158"/>
      <c r="I53" s="158"/>
      <c r="J53" s="158"/>
    </row>
    <row r="54" spans="1:13" ht="15" customHeight="1" thickBot="1" x14ac:dyDescent="0.3">
      <c r="A54" s="201" t="s">
        <v>26</v>
      </c>
      <c r="B54" s="152"/>
      <c r="C54" s="200">
        <f>+C46+1</f>
        <v>45045</v>
      </c>
      <c r="D54" s="202" t="s">
        <v>493</v>
      </c>
      <c r="E54" s="203" t="s">
        <v>393</v>
      </c>
      <c r="F54" s="202" t="s">
        <v>492</v>
      </c>
      <c r="G54" s="202" t="s">
        <v>495</v>
      </c>
      <c r="H54" s="561" t="s">
        <v>504</v>
      </c>
      <c r="I54" s="561"/>
      <c r="J54" s="562"/>
      <c r="K54" s="225" t="s">
        <v>160</v>
      </c>
      <c r="L54" s="184"/>
      <c r="M54" s="184"/>
    </row>
    <row r="55" spans="1:13" ht="15" customHeight="1" thickTop="1" x14ac:dyDescent="0.25">
      <c r="A55" s="198" t="s">
        <v>502</v>
      </c>
      <c r="B55" s="153"/>
      <c r="C55" s="164" t="str">
        <f>"("&amp;LEFT(K54,1)&amp;")"</f>
        <v>(E)</v>
      </c>
      <c r="D55" s="209" t="s">
        <v>503</v>
      </c>
      <c r="E55" s="204"/>
      <c r="F55" s="205"/>
      <c r="G55" s="205"/>
      <c r="H55" s="563"/>
      <c r="I55" s="563"/>
      <c r="J55" s="564"/>
      <c r="K55" s="565"/>
    </row>
    <row r="56" spans="1:13" ht="15" customHeight="1" x14ac:dyDescent="0.25">
      <c r="A56" s="187" t="s">
        <v>1005</v>
      </c>
      <c r="B56" s="176"/>
      <c r="C56" s="177">
        <v>5.4</v>
      </c>
      <c r="D56" s="166"/>
      <c r="E56" s="155"/>
      <c r="F56" s="157" t="str" cm="1">
        <f t="array" aca="1" ref="F56" ca="1">IF(D56="Core", INDIRECT($K$3), IF(D56="Core_Rotational",INDIRECT($K$3), IF(D56="Core_Pillar", INDIRECT($K$3),IF(D56="Explosive_Cardio", INDIRECT($K$2), IF(D56="Explosive", INDIRECT($K$2),INDIRECT($K$4))))))</f>
        <v>3x7</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3x7</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3x7</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3x7</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3x7</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5.4</v>
      </c>
      <c r="D61" s="168"/>
      <c r="E61" s="191"/>
      <c r="F61" s="158" t="str" cm="1">
        <f t="array" aca="1" ref="F61" ca="1">IF(D61="Core", INDIRECT($K$3), IF(D61="Core_Rotational",INDIRECT($K$3), IF(D61="Core_Pillar", INDIRECT($K$3),IF(D61="Explosive_Cardio", INDIRECT($K$2), IF(D61="Explosive", INDIRECT($K$2),INDIRECT($K$4))))))</f>
        <v>3x7</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62312F4B-D5D9-43CA-AECF-500F2A6E5685}">
      <formula1>INDIRECT(D8)</formula1>
    </dataValidation>
  </dataValidations>
  <hyperlinks>
    <hyperlink ref="K1" location="'Reference Page'!A1" display="Home" xr:uid="{002127A7-CA4A-4246-8246-F0233C7B365D}"/>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B8431A7-A672-467F-BA57-AC308F92CD66}">
          <x14:formula1>
            <xm:f>PeriodizationTables!$E$33:$E$42</xm:f>
          </x14:formula1>
          <xm:sqref>E5</xm:sqref>
        </x14:dataValidation>
        <x14:dataValidation type="list" allowBlank="1" showInputMessage="1" showErrorMessage="1" xr:uid="{A0A72C86-95D9-438F-8E5A-D4149ECE2FA8}">
          <x14:formula1>
            <xm:f>Exercises!$1:$1</xm:f>
          </x14:formula1>
          <xm:sqref>D24:D29 D32:D37 D8:D13 D56:D61 D40:D45 D48:D53 D16:D21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tabColor theme="8" tint="0.59999389629810485"/>
    <pageSetUpPr fitToPage="1"/>
  </sheetPr>
  <dimension ref="A1:AO202"/>
  <sheetViews>
    <sheetView showGridLines="0" workbookViewId="0">
      <pane ySplit="5" topLeftCell="A36" activePane="bottomLeft" state="frozen"/>
      <selection activeCell="AO32" sqref="AO32"/>
      <selection pane="bottomLeft" activeCell="K55" sqref="K55:K60"/>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32</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Plan'!$A$20</f>
        <v>45046</v>
      </c>
      <c r="B3" s="172" t="s">
        <v>20</v>
      </c>
      <c r="C3" s="174">
        <f>+A3+6</f>
        <v>45052</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STR1_3O</v>
      </c>
    </row>
    <row r="5" spans="1:41" ht="16.5" thickBot="1" x14ac:dyDescent="0.3">
      <c r="A5" s="586" t="str">
        <f>'Annual Plan'!$F$15</f>
        <v>Sharpen</v>
      </c>
      <c r="B5" s="587"/>
      <c r="C5" s="587"/>
      <c r="D5" s="217" t="s">
        <v>494</v>
      </c>
      <c r="E5" s="588" t="s">
        <v>101</v>
      </c>
      <c r="F5" s="589"/>
      <c r="G5" s="589"/>
      <c r="H5" s="589"/>
      <c r="I5" s="589"/>
      <c r="J5" s="590"/>
      <c r="L5" t="s">
        <v>117</v>
      </c>
      <c r="M5" t="s">
        <v>506</v>
      </c>
    </row>
    <row r="6" spans="1:41" ht="15.75" thickBot="1" x14ac:dyDescent="0.3">
      <c r="A6" s="159" t="s">
        <v>27</v>
      </c>
      <c r="B6" s="163"/>
      <c r="C6" s="183">
        <f>A3</f>
        <v>45046</v>
      </c>
      <c r="D6" s="202" t="s">
        <v>493</v>
      </c>
      <c r="E6" s="203" t="s">
        <v>393</v>
      </c>
      <c r="F6" s="202" t="s">
        <v>492</v>
      </c>
      <c r="G6" s="202" t="s">
        <v>495</v>
      </c>
      <c r="H6" s="561" t="s">
        <v>504</v>
      </c>
      <c r="I6" s="561"/>
      <c r="J6" s="562"/>
      <c r="K6" s="225" t="s">
        <v>162</v>
      </c>
      <c r="L6" s="184"/>
      <c r="M6" s="184"/>
    </row>
    <row r="7" spans="1:41" s="154" customFormat="1" ht="15" customHeight="1" thickTop="1" x14ac:dyDescent="0.25">
      <c r="A7" s="198" t="s">
        <v>502</v>
      </c>
      <c r="B7" s="23"/>
      <c r="C7" s="164" t="str">
        <f>"("&amp;LEFT(K6,1)&amp;")"</f>
        <v>(S)</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t="s">
        <v>1046</v>
      </c>
      <c r="B8" s="176"/>
      <c r="C8" s="177">
        <v>2.8</v>
      </c>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t="s">
        <v>1052</v>
      </c>
      <c r="B9" s="22"/>
      <c r="C9" s="160">
        <v>0.6</v>
      </c>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3.4</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45047</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row>
    <row r="16" spans="1:41" ht="15" customHeight="1" x14ac:dyDescent="0.25">
      <c r="A16" s="176" t="s">
        <v>1051</v>
      </c>
      <c r="B16" s="176"/>
      <c r="C16" s="177">
        <v>4.3</v>
      </c>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4.3</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45048</v>
      </c>
      <c r="D22" s="202" t="s">
        <v>493</v>
      </c>
      <c r="E22" s="203" t="s">
        <v>393</v>
      </c>
      <c r="F22" s="202" t="s">
        <v>492</v>
      </c>
      <c r="G22" s="202" t="s">
        <v>495</v>
      </c>
      <c r="H22" s="561" t="s">
        <v>504</v>
      </c>
      <c r="I22" s="561"/>
      <c r="J22" s="562"/>
      <c r="K22" s="225" t="s">
        <v>1048</v>
      </c>
      <c r="L22" s="184"/>
      <c r="M22" s="184"/>
    </row>
    <row r="23" spans="1:13" ht="15" customHeight="1" thickTop="1" x14ac:dyDescent="0.25">
      <c r="A23" s="198" t="s">
        <v>502</v>
      </c>
      <c r="B23" s="153"/>
      <c r="C23" s="164" t="str">
        <f>"("&amp;LEFT(K22,1)&amp;")"</f>
        <v>(P)</v>
      </c>
      <c r="D23" s="209" t="s">
        <v>503</v>
      </c>
      <c r="E23" s="204"/>
      <c r="F23" s="205"/>
      <c r="G23" s="205"/>
      <c r="H23" s="563"/>
      <c r="I23" s="563"/>
      <c r="J23" s="564"/>
      <c r="K23" s="565" t="s">
        <v>1049</v>
      </c>
    </row>
    <row r="24" spans="1:13" ht="15" customHeight="1" x14ac:dyDescent="0.25">
      <c r="A24" s="176" t="s">
        <v>682</v>
      </c>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t="s">
        <v>160</v>
      </c>
      <c r="B25" s="22"/>
      <c r="C25" s="160">
        <v>2.1</v>
      </c>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t="s">
        <v>1050</v>
      </c>
      <c r="B26" s="176"/>
      <c r="C26" s="177">
        <v>0.8</v>
      </c>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2.9000000000000004</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45049</v>
      </c>
      <c r="D30" s="202" t="s">
        <v>493</v>
      </c>
      <c r="E30" s="203" t="s">
        <v>393</v>
      </c>
      <c r="F30" s="202" t="s">
        <v>492</v>
      </c>
      <c r="G30" s="202" t="s">
        <v>495</v>
      </c>
      <c r="H30" s="561" t="s">
        <v>504</v>
      </c>
      <c r="I30" s="561"/>
      <c r="J30" s="562"/>
      <c r="K30" s="261" t="s">
        <v>1045</v>
      </c>
      <c r="L30" s="184"/>
      <c r="M30" s="184"/>
    </row>
    <row r="31" spans="1:13" ht="15" customHeight="1" thickTop="1" x14ac:dyDescent="0.25">
      <c r="A31" s="198" t="s">
        <v>502</v>
      </c>
      <c r="B31" s="153"/>
      <c r="C31" s="164" t="str">
        <f>"("&amp;LEFT(K30,1)&amp;")"</f>
        <v>(T)</v>
      </c>
      <c r="D31" s="209" t="s">
        <v>503</v>
      </c>
      <c r="E31" s="204"/>
      <c r="F31" s="205"/>
      <c r="G31" s="205"/>
      <c r="H31" s="563"/>
      <c r="I31" s="563"/>
      <c r="J31" s="564"/>
      <c r="K31" s="565"/>
    </row>
    <row r="32" spans="1:13" ht="15" customHeight="1" x14ac:dyDescent="0.25">
      <c r="A32" s="176" t="s">
        <v>1046</v>
      </c>
      <c r="B32" s="176"/>
      <c r="C32" s="177">
        <v>1</v>
      </c>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t="s">
        <v>1047</v>
      </c>
      <c r="B33" s="22"/>
      <c r="C33" s="160">
        <v>0.5</v>
      </c>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t="s">
        <v>540</v>
      </c>
      <c r="B34" s="176"/>
      <c r="C34" s="177">
        <v>0.5</v>
      </c>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2</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45050</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811</v>
      </c>
      <c r="B40" s="176"/>
      <c r="C40" s="177">
        <v>4.4000000000000004</v>
      </c>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4.4000000000000004</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45051</v>
      </c>
      <c r="D46" s="202" t="s">
        <v>493</v>
      </c>
      <c r="E46" s="203" t="s">
        <v>393</v>
      </c>
      <c r="F46" s="202" t="s">
        <v>492</v>
      </c>
      <c r="G46" s="202" t="s">
        <v>495</v>
      </c>
      <c r="H46" s="561" t="s">
        <v>504</v>
      </c>
      <c r="I46" s="561"/>
      <c r="J46" s="562"/>
      <c r="K46" s="225" t="s">
        <v>121</v>
      </c>
      <c r="L46" s="184"/>
      <c r="M46" s="184"/>
    </row>
    <row r="47" spans="1:13" ht="15" customHeight="1" thickTop="1" x14ac:dyDescent="0.25">
      <c r="A47" s="198" t="s">
        <v>502</v>
      </c>
      <c r="B47" s="153"/>
      <c r="C47" s="164" t="str">
        <f>"("&amp;LEFT(K46,1)&amp;")"</f>
        <v>(O)</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45052</v>
      </c>
      <c r="D54" s="202" t="s">
        <v>493</v>
      </c>
      <c r="E54" s="203" t="s">
        <v>393</v>
      </c>
      <c r="F54" s="202" t="s">
        <v>492</v>
      </c>
      <c r="G54" s="202" t="s">
        <v>495</v>
      </c>
      <c r="H54" s="561" t="s">
        <v>504</v>
      </c>
      <c r="I54" s="561"/>
      <c r="J54" s="562"/>
      <c r="K54" s="225" t="s">
        <v>121</v>
      </c>
      <c r="L54" s="184"/>
      <c r="M54" s="184"/>
    </row>
    <row r="55" spans="1:13" ht="15" customHeight="1" thickTop="1" x14ac:dyDescent="0.25">
      <c r="A55" s="198" t="s">
        <v>502</v>
      </c>
      <c r="B55" s="153"/>
      <c r="C55" s="164" t="str">
        <f>"("&amp;LEFT(K54,1)&amp;")"</f>
        <v>(O)</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A4050E87-CF30-4A6D-91C7-5E9ABE137A25}">
      <formula1>INDIRECT(D8)</formula1>
    </dataValidation>
  </dataValidations>
  <hyperlinks>
    <hyperlink ref="K1" location="'Reference Page'!A1" display="Home" xr:uid="{5CE95EF2-1F2C-48EB-8699-F27C4CE0EF56}"/>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4D87DF0-2A4A-4E04-A7FB-3362BDB172BD}">
          <x14:formula1>
            <xm:f>PeriodizationTables!$E$33:$E$42</xm:f>
          </x14:formula1>
          <xm:sqref>E5</xm:sqref>
        </x14:dataValidation>
        <x14:dataValidation type="list" allowBlank="1" showInputMessage="1" showErrorMessage="1" xr:uid="{E9AA9D7F-BF12-435E-AFF8-4EAF6601C43C}">
          <x14:formula1>
            <xm:f>Exercises!$1:$1</xm:f>
          </x14:formula1>
          <xm:sqref>D24:D29 D32:D37 D8:D13 D56:D61 D40:D45 D48:D53 D16:D21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tabColor theme="8" tint="0.59999389629810485"/>
    <pageSetUpPr fitToPage="1"/>
  </sheetPr>
  <dimension ref="A1:AO202"/>
  <sheetViews>
    <sheetView showGridLines="0" workbookViewId="0">
      <pane ySplit="5" topLeftCell="A6" activePane="bottomLeft" state="frozen"/>
      <selection activeCell="AO32" sqref="AO32"/>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33</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Plan'!$A$21</f>
        <v>45053</v>
      </c>
      <c r="B3" s="172" t="s">
        <v>20</v>
      </c>
      <c r="C3" s="174">
        <f>+A3+6</f>
        <v>45059</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STR1_3O</v>
      </c>
    </row>
    <row r="5" spans="1:41" ht="16.5" thickBot="1" x14ac:dyDescent="0.3">
      <c r="A5" s="591" t="str">
        <f>'Annual Plan'!$F$21</f>
        <v>Peak</v>
      </c>
      <c r="B5" s="592"/>
      <c r="C5" s="592"/>
      <c r="D5" s="217" t="s">
        <v>494</v>
      </c>
      <c r="E5" s="588" t="s">
        <v>101</v>
      </c>
      <c r="F5" s="589"/>
      <c r="G5" s="589"/>
      <c r="H5" s="589"/>
      <c r="I5" s="589"/>
      <c r="J5" s="590"/>
      <c r="L5" t="s">
        <v>117</v>
      </c>
      <c r="M5" t="s">
        <v>506</v>
      </c>
    </row>
    <row r="6" spans="1:41" ht="15.75" thickBot="1" x14ac:dyDescent="0.3">
      <c r="A6" s="159" t="s">
        <v>27</v>
      </c>
      <c r="B6" s="163"/>
      <c r="C6" s="183">
        <f>A3</f>
        <v>45053</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45054</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45055</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45056</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45057</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45058</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45059</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E68909F8-3044-4B0D-8C53-25712E5707A5}">
      <formula1>INDIRECT(D8)</formula1>
    </dataValidation>
  </dataValidations>
  <hyperlinks>
    <hyperlink ref="K1" location="'Reference Page'!A1" display="Home" xr:uid="{005F1A97-C5B5-4049-AB5D-B7D9C5B0D868}"/>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682FAA-9C23-4ADB-8E44-3BFCA1F3230D}">
          <x14:formula1>
            <xm:f>PeriodizationTables!$E$33:$E$42</xm:f>
          </x14:formula1>
          <xm:sqref>E5</xm:sqref>
        </x14:dataValidation>
        <x14:dataValidation type="list" allowBlank="1" showInputMessage="1" showErrorMessage="1" xr:uid="{6F455CBF-9761-4FBE-BB06-497502BD6121}">
          <x14:formula1>
            <xm:f>Exercises!$1:$1</xm:f>
          </x14:formula1>
          <xm:sqref>D24:D29 D32:D37 D8:D13 D56:D61 D40:D45 D48:D53 D16:D21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tabColor theme="8" tint="0.59999389629810485"/>
    <pageSetUpPr fitToPage="1"/>
  </sheetPr>
  <dimension ref="A1:AO202"/>
  <sheetViews>
    <sheetView showGridLines="0" workbookViewId="0">
      <pane ySplit="5" topLeftCell="A31" activePane="bottomLeft" state="frozen"/>
      <selection activeCell="AO32" sqref="AO32"/>
      <selection pane="bottomLeft" activeCell="K39" sqref="K39:K44"/>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34</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Plan'!$A$22</f>
        <v>45060</v>
      </c>
      <c r="B3" s="172" t="s">
        <v>20</v>
      </c>
      <c r="C3" s="174">
        <f>+A3+6</f>
        <v>45066</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580" t="str">
        <f>'Annual Plan'!$H$11</f>
        <v>OUTDOOR</v>
      </c>
      <c r="B4" s="581"/>
      <c r="C4" s="581"/>
      <c r="D4" s="581"/>
      <c r="E4" s="581"/>
      <c r="F4" s="581"/>
      <c r="G4" s="581"/>
      <c r="H4" s="581"/>
      <c r="I4" s="581"/>
      <c r="J4" s="582"/>
      <c r="K4" s="223" t="str">
        <f>CONCATENATE(IF($E$5="Foundation","FDN",""),IF($E$5="Endurance","END",""),IF($E$5="Speed","SPD",""),IF($E$5="Hypertrophy","HYP",""),IF($E$5="Power","PWR",""),IF($E$5="Strength Capacity","STC",""),IF($E$5="Strength","STR",""),IF($E$5="Max Strength","MAX",""),IF($E$5="Total Fitness","TF",""),IF($E$5="Unload","UNL",""),"1_3O")</f>
        <v>STR1_3O</v>
      </c>
    </row>
    <row r="5" spans="1:41" ht="16.5" thickBot="1" x14ac:dyDescent="0.3">
      <c r="A5" s="591" t="str">
        <f>'Annual Plan'!$F$21</f>
        <v>Peak</v>
      </c>
      <c r="B5" s="592"/>
      <c r="C5" s="592"/>
      <c r="D5" s="217" t="s">
        <v>494</v>
      </c>
      <c r="E5" s="588" t="s">
        <v>101</v>
      </c>
      <c r="F5" s="589"/>
      <c r="G5" s="589"/>
      <c r="H5" s="589"/>
      <c r="I5" s="589"/>
      <c r="J5" s="590"/>
      <c r="L5" t="s">
        <v>117</v>
      </c>
      <c r="M5" t="s">
        <v>506</v>
      </c>
    </row>
    <row r="6" spans="1:41" ht="15.75" thickBot="1" x14ac:dyDescent="0.3">
      <c r="A6" s="159" t="s">
        <v>27</v>
      </c>
      <c r="B6" s="163"/>
      <c r="C6" s="183">
        <f>A3</f>
        <v>45060</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45061</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45062</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45063</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45064</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1044</v>
      </c>
      <c r="B40" s="176"/>
      <c r="C40" s="177">
        <v>2.7</v>
      </c>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2.7</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45065</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row>
    <row r="48" spans="1:13" ht="15" customHeight="1" x14ac:dyDescent="0.25">
      <c r="A48" s="176" t="s">
        <v>675</v>
      </c>
      <c r="B48" s="176"/>
      <c r="C48" s="250">
        <v>3.25</v>
      </c>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3.25</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45066</v>
      </c>
      <c r="D54" s="202" t="s">
        <v>493</v>
      </c>
      <c r="E54" s="203" t="s">
        <v>393</v>
      </c>
      <c r="F54" s="202" t="s">
        <v>492</v>
      </c>
      <c r="G54" s="202" t="s">
        <v>495</v>
      </c>
      <c r="H54" s="561" t="s">
        <v>504</v>
      </c>
      <c r="I54" s="561"/>
      <c r="J54" s="562"/>
      <c r="K54" s="225" t="s">
        <v>160</v>
      </c>
      <c r="L54" s="184"/>
      <c r="M54" s="184"/>
    </row>
    <row r="55" spans="1:13" ht="15" customHeight="1" thickTop="1" x14ac:dyDescent="0.25">
      <c r="A55" s="198" t="s">
        <v>502</v>
      </c>
      <c r="B55" s="153"/>
      <c r="C55" s="164" t="str">
        <f>"("&amp;LEFT(K54,1)&amp;")"</f>
        <v>(E)</v>
      </c>
      <c r="D55" s="209" t="s">
        <v>503</v>
      </c>
      <c r="E55" s="204"/>
      <c r="F55" s="205"/>
      <c r="G55" s="205"/>
      <c r="H55" s="563"/>
      <c r="I55" s="563"/>
      <c r="J55" s="564"/>
      <c r="K55" s="565" t="s">
        <v>1043</v>
      </c>
    </row>
    <row r="56" spans="1:13" ht="15" customHeight="1" x14ac:dyDescent="0.25">
      <c r="A56" s="187" t="s">
        <v>1042</v>
      </c>
      <c r="B56" s="176"/>
      <c r="C56" s="177">
        <v>4</v>
      </c>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4</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106276F5-F6B5-4E2F-AF81-B4C324A6E230}">
      <formula1>INDIRECT(D8)</formula1>
    </dataValidation>
  </dataValidations>
  <hyperlinks>
    <hyperlink ref="K1" location="'Reference Page'!A1" display="Home" xr:uid="{CD23C55C-B2A5-4C77-B13A-0F69E64BE9E0}"/>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93C4311-6E1A-43E8-A98E-53C1EB1D6F60}">
          <x14:formula1>
            <xm:f>PeriodizationTables!$E$33:$E$42</xm:f>
          </x14:formula1>
          <xm:sqref>E5</xm:sqref>
        </x14:dataValidation>
        <x14:dataValidation type="list" allowBlank="1" showInputMessage="1" showErrorMessage="1" xr:uid="{4F4CA89B-8531-4CB6-B198-52B32B791FA7}">
          <x14:formula1>
            <xm:f>Exercises!$1:$1</xm:f>
          </x14:formula1>
          <xm:sqref>D24:D29 D32:D37 D8:D13 D56:D61 D40:D45 D48:D53 D16:D21</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tabColor theme="5" tint="0.59999389629810485"/>
    <pageSetUpPr fitToPage="1"/>
  </sheetPr>
  <dimension ref="A1:AO202"/>
  <sheetViews>
    <sheetView showGridLines="0" workbookViewId="0">
      <pane ySplit="5" topLeftCell="A6" activePane="bottomLeft" state="frozen"/>
      <selection activeCell="A6" sqref="A6:AA61"/>
      <selection pane="bottomLeft" activeCell="K7" sqref="K7:K12"/>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FDN1_3E</v>
      </c>
    </row>
    <row r="3" spans="1:41" x14ac:dyDescent="0.25">
      <c r="A3" s="173">
        <f>'Annual Plan'!$A$23</f>
        <v>45067</v>
      </c>
      <c r="B3" s="172" t="s">
        <v>20</v>
      </c>
      <c r="C3" s="174">
        <f>+A3+6</f>
        <v>45073</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FDN1_3C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FDN1_3O</v>
      </c>
    </row>
    <row r="5" spans="1:41" ht="16.5" thickBot="1" x14ac:dyDescent="0.3">
      <c r="A5" s="596" t="str">
        <f>'Annual Plan'!$F$23</f>
        <v>Base Build</v>
      </c>
      <c r="B5" s="597"/>
      <c r="C5" s="597"/>
      <c r="D5" s="218" t="s">
        <v>494</v>
      </c>
      <c r="E5" s="598" t="s">
        <v>361</v>
      </c>
      <c r="F5" s="599"/>
      <c r="G5" s="599"/>
      <c r="H5" s="599"/>
      <c r="I5" s="599"/>
      <c r="J5" s="600"/>
      <c r="L5" t="s">
        <v>117</v>
      </c>
      <c r="M5" t="s">
        <v>506</v>
      </c>
    </row>
    <row r="6" spans="1:41" ht="15.75" thickBot="1" x14ac:dyDescent="0.3">
      <c r="A6" s="159" t="s">
        <v>27</v>
      </c>
      <c r="B6" s="163"/>
      <c r="C6" s="183">
        <f>A3</f>
        <v>45067</v>
      </c>
      <c r="D6" s="202" t="s">
        <v>493</v>
      </c>
      <c r="E6" s="203" t="s">
        <v>393</v>
      </c>
      <c r="F6" s="202" t="s">
        <v>492</v>
      </c>
      <c r="G6" s="202" t="s">
        <v>495</v>
      </c>
      <c r="H6" s="561" t="s">
        <v>504</v>
      </c>
      <c r="I6" s="561"/>
      <c r="J6" s="562"/>
      <c r="K6" s="225" t="s">
        <v>121</v>
      </c>
      <c r="L6" s="184"/>
      <c r="M6" s="184"/>
    </row>
    <row r="7" spans="1:41" s="154" customFormat="1" ht="15" customHeight="1" thickTop="1" x14ac:dyDescent="0.25">
      <c r="A7" s="198" t="s">
        <v>502</v>
      </c>
      <c r="B7" s="23"/>
      <c r="C7" s="164" t="str">
        <f>"("&amp;LEFT(K6,1)&amp;")"</f>
        <v>(O)</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cm="1">
        <f t="array" aca="1" ref="F8" ca="1">IF(D8="Core", INDIRECT($K$3), IF(D8="Core_Rotational",INDIRECT($K$3), IF(D8="Core_Pillar", INDIRECT($K$3),IF(D8="Explosive_Cardio", INDIRECT($K$2), IF(D8="Explosive", INDIRECT($K$2),INDIRECT($K$4))))))</f>
        <v>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cm="1">
        <f t="array" aca="1" ref="F9" ca="1">IF(D9="Core", INDIRECT($K$3), IF(D9="Core_Rotational",INDIRECT($K$3), IF(D9="Core_Pillar", INDIRECT($K$3),IF(D9="Explosive_Cardio", INDIRECT($K$2), IF(D9="Explosive", INDIRECT($K$2),INDIRECT($K$4))))))</f>
        <v>0</v>
      </c>
      <c r="G9" s="567"/>
      <c r="H9" s="158"/>
      <c r="I9" s="158"/>
      <c r="J9" s="158"/>
      <c r="K9" s="565"/>
    </row>
    <row r="10" spans="1:41" ht="15" customHeight="1" x14ac:dyDescent="0.25">
      <c r="A10" s="176"/>
      <c r="B10" s="176"/>
      <c r="C10" s="177"/>
      <c r="D10" s="178"/>
      <c r="E10" s="179"/>
      <c r="F10" s="157" cm="1">
        <f t="array" aca="1" ref="F10" ca="1">IF(D10="Core", INDIRECT($K$3), IF(D10="Core_Rotational",INDIRECT($K$3), IF(D10="Core_Pillar", INDIRECT($K$3),IF(D10="Explosive_Cardio", INDIRECT($K$2), IF(D10="Explosive", INDIRECT($K$2),INDIRECT($K$4))))))</f>
        <v>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cm="1">
        <f t="array" aca="1" ref="F11" ca="1">IF(D11="Core", INDIRECT($K$3), IF(D11="Core_Rotational",INDIRECT($K$3), IF(D11="Core_Pillar", INDIRECT($K$3),IF(D11="Explosive_Cardio", INDIRECT($K$2), IF(D11="Explosive", INDIRECT($K$2),INDIRECT($K$4))))))</f>
        <v>0</v>
      </c>
      <c r="G11" s="569"/>
      <c r="H11" s="182"/>
      <c r="I11" s="182"/>
      <c r="J11" s="182"/>
      <c r="K11" s="565"/>
    </row>
    <row r="12" spans="1:41" ht="15" customHeight="1" x14ac:dyDescent="0.25">
      <c r="A12" s="176"/>
      <c r="B12" s="176"/>
      <c r="C12" s="177"/>
      <c r="D12" s="166"/>
      <c r="E12" s="155"/>
      <c r="F12" s="157" cm="1">
        <f t="array" aca="1" ref="F12" ca="1">IF(D12="Core", INDIRECT($K$3), IF(D12="Core_Rotational",INDIRECT($K$3), IF(D12="Core_Pillar", INDIRECT($K$3),IF(D12="Explosive_Cardio", INDIRECT($K$2), IF(D12="Explosive", INDIRECT($K$2),INDIRECT($K$4))))))</f>
        <v>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0</v>
      </c>
      <c r="D13" s="168"/>
      <c r="E13" s="206"/>
      <c r="F13" s="158" cm="1">
        <f t="array" aca="1" ref="F13" ca="1">IF(D13="Core", INDIRECT($K$3), IF(D13="Core_Rotational",INDIRECT($K$3), IF(D13="Core_Pillar", INDIRECT($K$3),IF(D13="Explosive_Cardio", INDIRECT($K$2), IF(D13="Explosive", INDIRECT($K$2),INDIRECT($K$4))))))</f>
        <v>0</v>
      </c>
      <c r="G13" s="570"/>
      <c r="H13" s="158"/>
      <c r="I13" s="158"/>
      <c r="J13" s="158"/>
    </row>
    <row r="14" spans="1:41" ht="15" customHeight="1" thickBot="1" x14ac:dyDescent="0.3">
      <c r="A14" s="199" t="s">
        <v>21</v>
      </c>
      <c r="B14" s="152"/>
      <c r="C14" s="183">
        <f>+C6+1</f>
        <v>45068</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row>
    <row r="16" spans="1:41" ht="15" customHeight="1" x14ac:dyDescent="0.25">
      <c r="A16" s="176" t="s">
        <v>917</v>
      </c>
      <c r="B16" s="176"/>
      <c r="C16" s="177">
        <v>4</v>
      </c>
      <c r="D16" s="166"/>
      <c r="E16" s="155"/>
      <c r="F16" s="157" cm="1">
        <f t="array" aca="1" ref="F16" ca="1">IF(D16="Core", INDIRECT($K$3), IF(D16="Core_Rotational",INDIRECT($K$3), IF(D16="Core_Pillar", INDIRECT($K$3),IF(D16="Explosive_Cardio", INDIRECT($K$2), IF(D16="Explosive", INDIRECT($K$2),INDIRECT($K$4))))))</f>
        <v>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cm="1">
        <f t="array" aca="1" ref="F17" ca="1">IF(D17="Core", INDIRECT($K$3), IF(D17="Core_Rotational",INDIRECT($K$3), IF(D17="Core_Pillar", INDIRECT($K$3),IF(D17="Explosive_Cardio", INDIRECT($K$2), IF(D17="Explosive", INDIRECT($K$2),INDIRECT($K$4))))))</f>
        <v>0</v>
      </c>
      <c r="G17" s="571"/>
      <c r="H17" s="158"/>
      <c r="I17" s="158"/>
      <c r="J17" s="158"/>
      <c r="K17" s="565"/>
    </row>
    <row r="18" spans="1:13" ht="15" customHeight="1" x14ac:dyDescent="0.25">
      <c r="A18" s="176"/>
      <c r="B18" s="176"/>
      <c r="C18" s="177"/>
      <c r="D18" s="178"/>
      <c r="E18" s="179"/>
      <c r="F18" s="157" cm="1">
        <f t="array" aca="1" ref="F18" ca="1">IF(D18="Core", INDIRECT($K$3), IF(D18="Core_Rotational",INDIRECT($K$3), IF(D18="Core_Pillar", INDIRECT($K$3),IF(D18="Explosive_Cardio", INDIRECT($K$2), IF(D18="Explosive", INDIRECT($K$2),INDIRECT($K$4))))))</f>
        <v>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cm="1">
        <f t="array" aca="1" ref="F19" ca="1">IF(D19="Core", INDIRECT($K$3), IF(D19="Core_Rotational",INDIRECT($K$3), IF(D19="Core_Pillar", INDIRECT($K$3),IF(D19="Explosive_Cardio", INDIRECT($K$2), IF(D19="Explosive", INDIRECT($K$2),INDIRECT($K$4))))))</f>
        <v>0</v>
      </c>
      <c r="G19" s="569"/>
      <c r="H19" s="182"/>
      <c r="I19" s="182"/>
      <c r="J19" s="182"/>
      <c r="K19" s="565"/>
    </row>
    <row r="20" spans="1:13" ht="15" customHeight="1" x14ac:dyDescent="0.25">
      <c r="A20" s="176"/>
      <c r="B20" s="176"/>
      <c r="C20" s="177"/>
      <c r="D20" s="166"/>
      <c r="E20" s="155"/>
      <c r="F20" s="157" cm="1">
        <f t="array" aca="1" ref="F20" ca="1">IF(D20="Core", INDIRECT($K$3), IF(D20="Core_Rotational",INDIRECT($K$3), IF(D20="Core_Pillar", INDIRECT($K$3),IF(D20="Explosive_Cardio", INDIRECT($K$2), IF(D20="Explosive", INDIRECT($K$2),INDIRECT($K$4))))))</f>
        <v>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4</v>
      </c>
      <c r="D21" s="168"/>
      <c r="E21" s="156"/>
      <c r="F21" s="158" cm="1">
        <f t="array" aca="1" ref="F21" ca="1">IF(D21="Core", INDIRECT($K$3), IF(D21="Core_Rotational",INDIRECT($K$3), IF(D21="Core_Pillar", INDIRECT($K$3),IF(D21="Explosive_Cardio", INDIRECT($K$2), IF(D21="Explosive", INDIRECT($K$2),INDIRECT($K$4))))))</f>
        <v>0</v>
      </c>
      <c r="G21" s="570"/>
      <c r="H21" s="158"/>
      <c r="I21" s="158"/>
      <c r="J21" s="158"/>
    </row>
    <row r="22" spans="1:13" ht="15" customHeight="1" thickBot="1" x14ac:dyDescent="0.3">
      <c r="A22" s="199" t="s">
        <v>22</v>
      </c>
      <c r="B22" s="152"/>
      <c r="C22" s="183">
        <f>+C14+1</f>
        <v>45069</v>
      </c>
      <c r="D22" s="202" t="s">
        <v>493</v>
      </c>
      <c r="E22" s="203" t="s">
        <v>393</v>
      </c>
      <c r="F22" s="202" t="s">
        <v>492</v>
      </c>
      <c r="G22" s="202" t="s">
        <v>495</v>
      </c>
      <c r="H22" s="561" t="s">
        <v>504</v>
      </c>
      <c r="I22" s="561"/>
      <c r="J22" s="562"/>
      <c r="K22" s="225" t="s">
        <v>121</v>
      </c>
      <c r="L22" s="184"/>
      <c r="M22" s="184"/>
    </row>
    <row r="23" spans="1:13" ht="15" customHeight="1" thickTop="1" x14ac:dyDescent="0.25">
      <c r="A23" s="198" t="s">
        <v>502</v>
      </c>
      <c r="B23" s="153"/>
      <c r="C23" s="164" t="str">
        <f>"("&amp;LEFT(K22,1)&amp;")"</f>
        <v>(O)</v>
      </c>
      <c r="D23" s="209" t="s">
        <v>503</v>
      </c>
      <c r="E23" s="204"/>
      <c r="F23" s="205"/>
      <c r="G23" s="205"/>
      <c r="H23" s="563"/>
      <c r="I23" s="563"/>
      <c r="J23" s="564"/>
      <c r="K23" s="565" t="s">
        <v>1041</v>
      </c>
    </row>
    <row r="24" spans="1:13" ht="15" customHeight="1" x14ac:dyDescent="0.25">
      <c r="A24" s="176"/>
      <c r="B24" s="176"/>
      <c r="C24" s="177"/>
      <c r="D24" s="166"/>
      <c r="E24" s="155"/>
      <c r="F24" s="157" cm="1">
        <f t="array" aca="1" ref="F24" ca="1">IF(D24="Core", INDIRECT($K$3), IF(D24="Core_Rotational",INDIRECT($K$3), IF(D24="Core_Pillar", INDIRECT($K$3),IF(D24="Explosive_Cardio", INDIRECT($K$2), IF(D24="Explosive", INDIRECT($K$2),INDIRECT($K$4))))))</f>
        <v>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cm="1">
        <f t="array" aca="1" ref="F25" ca="1">IF(D25="Core", INDIRECT($K$3), IF(D25="Core_Rotational",INDIRECT($K$3), IF(D25="Core_Pillar", INDIRECT($K$3),IF(D25="Explosive_Cardio", INDIRECT($K$2), IF(D25="Explosive", INDIRECT($K$2),INDIRECT($K$4))))))</f>
        <v>0</v>
      </c>
      <c r="G25" s="571"/>
      <c r="H25" s="158"/>
      <c r="I25" s="158"/>
      <c r="J25" s="158"/>
      <c r="K25" s="565"/>
    </row>
    <row r="26" spans="1:13" ht="15" customHeight="1" x14ac:dyDescent="0.25">
      <c r="A26" s="176"/>
      <c r="B26" s="176"/>
      <c r="C26" s="177"/>
      <c r="D26" s="178"/>
      <c r="E26" s="179"/>
      <c r="F26" s="157" cm="1">
        <f t="array" aca="1" ref="F26" ca="1">IF(D26="Core", INDIRECT($K$3), IF(D26="Core_Rotational",INDIRECT($K$3), IF(D26="Core_Pillar", INDIRECT($K$3),IF(D26="Explosive_Cardio", INDIRECT($K$2), IF(D26="Explosive", INDIRECT($K$2),INDIRECT($K$4))))))</f>
        <v>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cm="1">
        <f t="array" aca="1" ref="F27" ca="1">IF(D27="Core", INDIRECT($K$3), IF(D27="Core_Rotational",INDIRECT($K$3), IF(D27="Core_Pillar", INDIRECT($K$3),IF(D27="Explosive_Cardio", INDIRECT($K$2), IF(D27="Explosive", INDIRECT($K$2),INDIRECT($K$4))))))</f>
        <v>0</v>
      </c>
      <c r="G27" s="569"/>
      <c r="H27" s="182"/>
      <c r="I27" s="182"/>
      <c r="J27" s="182"/>
      <c r="K27" s="565"/>
    </row>
    <row r="28" spans="1:13" ht="15" customHeight="1" x14ac:dyDescent="0.25">
      <c r="A28" s="176"/>
      <c r="B28" s="176"/>
      <c r="C28" s="177"/>
      <c r="D28" s="166"/>
      <c r="E28" s="155"/>
      <c r="F28" s="157" cm="1">
        <f t="array" aca="1" ref="F28" ca="1">IF(D28="Core", INDIRECT($K$3), IF(D28="Core_Rotational",INDIRECT($K$3), IF(D28="Core_Pillar", INDIRECT($K$3),IF(D28="Explosive_Cardio", INDIRECT($K$2), IF(D28="Explosive", INDIRECT($K$2),INDIRECT($K$4))))))</f>
        <v>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0</v>
      </c>
      <c r="D29" s="168"/>
      <c r="E29" s="156"/>
      <c r="F29" s="158" cm="1">
        <f t="array" aca="1" ref="F29" ca="1">IF(D29="Core", INDIRECT($K$3), IF(D29="Core_Rotational",INDIRECT($K$3), IF(D29="Core_Pillar", INDIRECT($K$3),IF(D29="Explosive_Cardio", INDIRECT($K$2), IF(D29="Explosive", INDIRECT($K$2),INDIRECT($K$4))))))</f>
        <v>0</v>
      </c>
      <c r="G29" s="570"/>
      <c r="H29" s="158"/>
      <c r="I29" s="158"/>
      <c r="J29" s="158"/>
    </row>
    <row r="30" spans="1:13" ht="15" customHeight="1" thickBot="1" x14ac:dyDescent="0.3">
      <c r="A30" s="199" t="s">
        <v>23</v>
      </c>
      <c r="B30" s="152"/>
      <c r="C30" s="183">
        <f>+C22+1</f>
        <v>45070</v>
      </c>
      <c r="D30" s="202" t="s">
        <v>493</v>
      </c>
      <c r="E30" s="203" t="s">
        <v>393</v>
      </c>
      <c r="F30" s="202" t="s">
        <v>492</v>
      </c>
      <c r="G30" s="202" t="s">
        <v>495</v>
      </c>
      <c r="H30" s="561" t="s">
        <v>504</v>
      </c>
      <c r="I30" s="561"/>
      <c r="J30" s="562"/>
      <c r="K30" s="225" t="s">
        <v>121</v>
      </c>
      <c r="L30" s="184"/>
      <c r="M30" s="184"/>
    </row>
    <row r="31" spans="1:13" ht="15" customHeight="1" thickTop="1" x14ac:dyDescent="0.25">
      <c r="A31" s="198" t="s">
        <v>502</v>
      </c>
      <c r="B31" s="153"/>
      <c r="C31" s="164" t="str">
        <f>"("&amp;LEFT(K30,1)&amp;")"</f>
        <v>(O)</v>
      </c>
      <c r="D31" s="209" t="s">
        <v>503</v>
      </c>
      <c r="E31" s="204"/>
      <c r="F31" s="205"/>
      <c r="G31" s="205"/>
      <c r="H31" s="563"/>
      <c r="I31" s="563"/>
      <c r="J31" s="564"/>
      <c r="K31" s="565" t="s">
        <v>1041</v>
      </c>
    </row>
    <row r="32" spans="1:13" ht="15" customHeight="1" x14ac:dyDescent="0.25">
      <c r="A32" s="176"/>
      <c r="B32" s="176"/>
      <c r="C32" s="177"/>
      <c r="D32" s="166"/>
      <c r="E32" s="155"/>
      <c r="F32" s="157" cm="1">
        <f t="array" aca="1" ref="F32" ca="1">IF(D32="Core", INDIRECT($K$3), IF(D32="Core_Rotational",INDIRECT($K$3), IF(D32="Core_Pillar", INDIRECT($K$3),IF(D32="Explosive_Cardio", INDIRECT($K$2), IF(D32="Explosive", INDIRECT($K$2),INDIRECT($K$4))))))</f>
        <v>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c r="B33" s="22"/>
      <c r="C33" s="160"/>
      <c r="D33" s="167"/>
      <c r="E33" s="156"/>
      <c r="F33" s="158" cm="1">
        <f t="array" aca="1" ref="F33" ca="1">IF(D33="Core", INDIRECT($K$3), IF(D33="Core_Rotational",INDIRECT($K$3), IF(D33="Core_Pillar", INDIRECT($K$3),IF(D33="Explosive_Cardio", INDIRECT($K$2), IF(D33="Explosive", INDIRECT($K$2),INDIRECT($K$4))))))</f>
        <v>0</v>
      </c>
      <c r="G33" s="571"/>
      <c r="H33" s="158"/>
      <c r="I33" s="158"/>
      <c r="J33" s="158"/>
      <c r="K33" s="565"/>
    </row>
    <row r="34" spans="1:13" ht="15" customHeight="1" x14ac:dyDescent="0.25">
      <c r="A34" s="176"/>
      <c r="B34" s="176"/>
      <c r="C34" s="177"/>
      <c r="D34" s="178"/>
      <c r="E34" s="179"/>
      <c r="F34" s="157" cm="1">
        <f t="array" aca="1" ref="F34" ca="1">IF(D34="Core", INDIRECT($K$3), IF(D34="Core_Rotational",INDIRECT($K$3), IF(D34="Core_Pillar", INDIRECT($K$3),IF(D34="Explosive_Cardio", INDIRECT($K$2), IF(D34="Explosive", INDIRECT($K$2),INDIRECT($K$4))))))</f>
        <v>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cm="1">
        <f t="array" aca="1" ref="F35" ca="1">IF(D35="Core", INDIRECT($K$3), IF(D35="Core_Rotational",INDIRECT($K$3), IF(D35="Core_Pillar", INDIRECT($K$3),IF(D35="Explosive_Cardio", INDIRECT($K$2), IF(D35="Explosive", INDIRECT($K$2),INDIRECT($K$4))))))</f>
        <v>0</v>
      </c>
      <c r="G35" s="569"/>
      <c r="H35" s="182"/>
      <c r="I35" s="182"/>
      <c r="J35" s="182"/>
      <c r="K35" s="565"/>
    </row>
    <row r="36" spans="1:13" ht="15" customHeight="1" x14ac:dyDescent="0.25">
      <c r="A36" s="176"/>
      <c r="B36" s="176"/>
      <c r="C36" s="177"/>
      <c r="D36" s="166"/>
      <c r="E36" s="155"/>
      <c r="F36" s="157" cm="1">
        <f t="array" aca="1" ref="F36" ca="1">IF(D36="Core", INDIRECT($K$3), IF(D36="Core_Rotational",INDIRECT($K$3), IF(D36="Core_Pillar", INDIRECT($K$3),IF(D36="Explosive_Cardio", INDIRECT($K$2), IF(D36="Explosive", INDIRECT($K$2),INDIRECT($K$4))))))</f>
        <v>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0</v>
      </c>
      <c r="D37" s="168"/>
      <c r="E37" s="156"/>
      <c r="F37" s="158" cm="1">
        <f t="array" aca="1" ref="F37" ca="1">IF(D37="Core", INDIRECT($K$3), IF(D37="Core_Rotational",INDIRECT($K$3), IF(D37="Core_Pillar", INDIRECT($K$3),IF(D37="Explosive_Cardio", INDIRECT($K$2), IF(D37="Explosive", INDIRECT($K$2),INDIRECT($K$4))))))</f>
        <v>0</v>
      </c>
      <c r="G37" s="570"/>
      <c r="H37" s="158"/>
      <c r="I37" s="158"/>
      <c r="J37" s="158"/>
    </row>
    <row r="38" spans="1:13" ht="15" customHeight="1" thickBot="1" x14ac:dyDescent="0.3">
      <c r="A38" s="199" t="s">
        <v>24</v>
      </c>
      <c r="B38" s="152"/>
      <c r="C38" s="183">
        <f>+C30+1</f>
        <v>45071</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968</v>
      </c>
      <c r="B40" s="176"/>
      <c r="C40" s="177">
        <v>4.0999999999999996</v>
      </c>
      <c r="D40" s="166"/>
      <c r="E40" s="155"/>
      <c r="F40" s="157" cm="1">
        <f t="array" aca="1" ref="F40" ca="1">IF(D40="Core", INDIRECT($K$3), IF(D40="Core_Rotational",INDIRECT($K$3), IF(D40="Core_Pillar", INDIRECT($K$3),IF(D40="Explosive_Cardio", INDIRECT($K$2), IF(D40="Explosive", INDIRECT($K$2),INDIRECT($K$4))))))</f>
        <v>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c r="B41" s="22"/>
      <c r="C41" s="160"/>
      <c r="D41" s="167"/>
      <c r="E41" s="156"/>
      <c r="F41" s="158" cm="1">
        <f t="array" aca="1" ref="F41" ca="1">IF(D41="Core", INDIRECT($K$3), IF(D41="Core_Rotational",INDIRECT($K$3), IF(D41="Core_Pillar", INDIRECT($K$3),IF(D41="Explosive_Cardio", INDIRECT($K$2), IF(D41="Explosive", INDIRECT($K$2),INDIRECT($K$4))))))</f>
        <v>0</v>
      </c>
      <c r="G41" s="571"/>
      <c r="H41" s="158"/>
      <c r="I41" s="158"/>
      <c r="J41" s="158"/>
      <c r="K41" s="565"/>
    </row>
    <row r="42" spans="1:13" ht="15" customHeight="1" x14ac:dyDescent="0.25">
      <c r="A42" s="176"/>
      <c r="B42" s="176"/>
      <c r="C42" s="177"/>
      <c r="D42" s="178"/>
      <c r="E42" s="179"/>
      <c r="F42" s="157" cm="1">
        <f t="array" aca="1" ref="F42" ca="1">IF(D42="Core", INDIRECT($K$3), IF(D42="Core_Rotational",INDIRECT($K$3), IF(D42="Core_Pillar", INDIRECT($K$3),IF(D42="Explosive_Cardio", INDIRECT($K$2), IF(D42="Explosive", INDIRECT($K$2),INDIRECT($K$4))))))</f>
        <v>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cm="1">
        <f t="array" aca="1" ref="F43" ca="1">IF(D43="Core", INDIRECT($K$3), IF(D43="Core_Rotational",INDIRECT($K$3), IF(D43="Core_Pillar", INDIRECT($K$3),IF(D43="Explosive_Cardio", INDIRECT($K$2), IF(D43="Explosive", INDIRECT($K$2),INDIRECT($K$4))))))</f>
        <v>0</v>
      </c>
      <c r="G43" s="569"/>
      <c r="H43" s="182"/>
      <c r="I43" s="182"/>
      <c r="J43" s="182"/>
      <c r="K43" s="565"/>
    </row>
    <row r="44" spans="1:13" ht="15" customHeight="1" x14ac:dyDescent="0.25">
      <c r="A44" s="176"/>
      <c r="B44" s="176"/>
      <c r="C44" s="177"/>
      <c r="D44" s="166"/>
      <c r="E44" s="155"/>
      <c r="F44" s="157" cm="1">
        <f t="array" aca="1" ref="F44" ca="1">IF(D44="Core", INDIRECT($K$3), IF(D44="Core_Rotational",INDIRECT($K$3), IF(D44="Core_Pillar", INDIRECT($K$3),IF(D44="Explosive_Cardio", INDIRECT($K$2), IF(D44="Explosive", INDIRECT($K$2),INDIRECT($K$4))))))</f>
        <v>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4.0999999999999996</v>
      </c>
      <c r="D45" s="168"/>
      <c r="E45" s="156"/>
      <c r="F45" s="158" cm="1">
        <f t="array" aca="1" ref="F45" ca="1">IF(D45="Core", INDIRECT($K$3), IF(D45="Core_Rotational",INDIRECT($K$3), IF(D45="Core_Pillar", INDIRECT($K$3),IF(D45="Explosive_Cardio", INDIRECT($K$2), IF(D45="Explosive", INDIRECT($K$2),INDIRECT($K$4))))))</f>
        <v>0</v>
      </c>
      <c r="G45" s="570"/>
      <c r="H45" s="158"/>
      <c r="I45" s="158"/>
      <c r="J45" s="158"/>
    </row>
    <row r="46" spans="1:13" ht="15" customHeight="1" thickBot="1" x14ac:dyDescent="0.3">
      <c r="A46" s="199" t="s">
        <v>25</v>
      </c>
      <c r="B46" s="152"/>
      <c r="C46" s="183">
        <f>+C38+1</f>
        <v>45072</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row>
    <row r="48" spans="1:13" ht="15" customHeight="1" x14ac:dyDescent="0.25">
      <c r="A48" s="176" t="s">
        <v>1040</v>
      </c>
      <c r="B48" s="176"/>
      <c r="C48" s="177">
        <v>5.0999999999999996</v>
      </c>
      <c r="D48" s="166"/>
      <c r="E48" s="155"/>
      <c r="F48" s="157" cm="1">
        <f t="array" aca="1" ref="F48" ca="1">IF(D48="Core", INDIRECT($K$3), IF(D48="Core_Rotational",INDIRECT($K$3), IF(D48="Core_Pillar", INDIRECT($K$3),IF(D48="Explosive_Cardio", INDIRECT($K$2), IF(D48="Explosive", INDIRECT($K$2),INDIRECT($K$4))))))</f>
        <v>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cm="1">
        <f t="array" aca="1" ref="F49" ca="1">IF(D49="Core", INDIRECT($K$3), IF(D49="Core_Rotational",INDIRECT($K$3), IF(D49="Core_Pillar", INDIRECT($K$3),IF(D49="Explosive_Cardio", INDIRECT($K$2), IF(D49="Explosive", INDIRECT($K$2),INDIRECT($K$4))))))</f>
        <v>0</v>
      </c>
      <c r="G49" s="571"/>
      <c r="H49" s="158"/>
      <c r="I49" s="158"/>
      <c r="J49" s="158"/>
      <c r="K49" s="565"/>
    </row>
    <row r="50" spans="1:13" ht="15" customHeight="1" x14ac:dyDescent="0.25">
      <c r="A50" s="176"/>
      <c r="B50" s="176"/>
      <c r="C50" s="177"/>
      <c r="D50" s="178"/>
      <c r="E50" s="179"/>
      <c r="F50" s="157" cm="1">
        <f t="array" aca="1" ref="F50" ca="1">IF(D50="Core", INDIRECT($K$3), IF(D50="Core_Rotational",INDIRECT($K$3), IF(D50="Core_Pillar", INDIRECT($K$3),IF(D50="Explosive_Cardio", INDIRECT($K$2), IF(D50="Explosive", INDIRECT($K$2),INDIRECT($K$4))))))</f>
        <v>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cm="1">
        <f t="array" aca="1" ref="F51" ca="1">IF(D51="Core", INDIRECT($K$3), IF(D51="Core_Rotational",INDIRECT($K$3), IF(D51="Core_Pillar", INDIRECT($K$3),IF(D51="Explosive_Cardio", INDIRECT($K$2), IF(D51="Explosive", INDIRECT($K$2),INDIRECT($K$4))))))</f>
        <v>0</v>
      </c>
      <c r="G51" s="569"/>
      <c r="H51" s="182"/>
      <c r="I51" s="182"/>
      <c r="J51" s="182"/>
      <c r="K51" s="565"/>
    </row>
    <row r="52" spans="1:13" ht="15" customHeight="1" x14ac:dyDescent="0.25">
      <c r="A52" s="176"/>
      <c r="B52" s="176"/>
      <c r="C52" s="177"/>
      <c r="D52" s="166"/>
      <c r="E52" s="155"/>
      <c r="F52" s="157" cm="1">
        <f t="array" aca="1" ref="F52" ca="1">IF(D52="Core", INDIRECT($K$3), IF(D52="Core_Rotational",INDIRECT($K$3), IF(D52="Core_Pillar", INDIRECT($K$3),IF(D52="Explosive_Cardio", INDIRECT($K$2), IF(D52="Explosive", INDIRECT($K$2),INDIRECT($K$4))))))</f>
        <v>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5.0999999999999996</v>
      </c>
      <c r="D53" s="168"/>
      <c r="E53" s="156"/>
      <c r="F53" s="158" cm="1">
        <f t="array" aca="1" ref="F53" ca="1">IF(D53="Core", INDIRECT($K$3), IF(D53="Core_Rotational",INDIRECT($K$3), IF(D53="Core_Pillar", INDIRECT($K$3),IF(D53="Explosive_Cardio", INDIRECT($K$2), IF(D53="Explosive", INDIRECT($K$2),INDIRECT($K$4))))))</f>
        <v>0</v>
      </c>
      <c r="G53" s="570"/>
      <c r="H53" s="158"/>
      <c r="I53" s="158"/>
      <c r="J53" s="158"/>
    </row>
    <row r="54" spans="1:13" ht="15" customHeight="1" thickBot="1" x14ac:dyDescent="0.3">
      <c r="A54" s="201" t="s">
        <v>26</v>
      </c>
      <c r="B54" s="152"/>
      <c r="C54" s="200">
        <f>+C46+1</f>
        <v>45073</v>
      </c>
      <c r="D54" s="202" t="s">
        <v>493</v>
      </c>
      <c r="E54" s="203" t="s">
        <v>393</v>
      </c>
      <c r="F54" s="202" t="s">
        <v>492</v>
      </c>
      <c r="G54" s="202" t="s">
        <v>495</v>
      </c>
      <c r="H54" s="561" t="s">
        <v>504</v>
      </c>
      <c r="I54" s="561"/>
      <c r="J54" s="562"/>
      <c r="K54" s="225" t="s">
        <v>121</v>
      </c>
      <c r="L54" s="184"/>
      <c r="M54" s="184"/>
    </row>
    <row r="55" spans="1:13" ht="15" customHeight="1" thickTop="1" x14ac:dyDescent="0.25">
      <c r="A55" s="198" t="s">
        <v>502</v>
      </c>
      <c r="B55" s="153"/>
      <c r="C55" s="164" t="str">
        <f>"("&amp;LEFT(K54,1)&amp;")"</f>
        <v>(O)</v>
      </c>
      <c r="D55" s="209" t="s">
        <v>503</v>
      </c>
      <c r="E55" s="204"/>
      <c r="F55" s="205"/>
      <c r="G55" s="205"/>
      <c r="H55" s="563"/>
      <c r="I55" s="563"/>
      <c r="J55" s="564"/>
      <c r="K55" s="565"/>
    </row>
    <row r="56" spans="1:13" ht="15" customHeight="1" x14ac:dyDescent="0.25">
      <c r="A56" s="187"/>
      <c r="B56" s="176"/>
      <c r="C56" s="177"/>
      <c r="D56" s="166"/>
      <c r="E56" s="155"/>
      <c r="F56" s="157" cm="1">
        <f t="array" aca="1" ref="F56" ca="1">IF(D56="Core", INDIRECT($K$3), IF(D56="Core_Rotational",INDIRECT($K$3), IF(D56="Core_Pillar", INDIRECT($K$3),IF(D56="Explosive_Cardio", INDIRECT($K$2), IF(D56="Explosive", INDIRECT($K$2),INDIRECT($K$4))))))</f>
        <v>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c r="B57" s="22"/>
      <c r="C57" s="160"/>
      <c r="D57" s="167"/>
      <c r="E57" s="156"/>
      <c r="F57" s="158" cm="1">
        <f t="array" aca="1" ref="F57" ca="1">IF(D57="Core", INDIRECT($K$3), IF(D57="Core_Rotational",INDIRECT($K$3), IF(D57="Core_Pillar", INDIRECT($K$3),IF(D57="Explosive_Cardio", INDIRECT($K$2), IF(D57="Explosive", INDIRECT($K$2),INDIRECT($K$4))))))</f>
        <v>0</v>
      </c>
      <c r="G57" s="571"/>
      <c r="H57" s="158"/>
      <c r="I57" s="158"/>
      <c r="J57" s="194"/>
      <c r="K57" s="565"/>
    </row>
    <row r="58" spans="1:13" ht="15" customHeight="1" x14ac:dyDescent="0.25">
      <c r="A58" s="187"/>
      <c r="B58" s="176"/>
      <c r="C58" s="177"/>
      <c r="D58" s="178"/>
      <c r="E58" s="179"/>
      <c r="F58" s="157" cm="1">
        <f t="array" aca="1" ref="F58" ca="1">IF(D58="Core", INDIRECT($K$3), IF(D58="Core_Rotational",INDIRECT($K$3), IF(D58="Core_Pillar", INDIRECT($K$3),IF(D58="Explosive_Cardio", INDIRECT($K$2), IF(D58="Explosive", INDIRECT($K$2),INDIRECT($K$4))))))</f>
        <v>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cm="1">
        <f t="array" aca="1" ref="F59" ca="1">IF(D59="Core", INDIRECT($K$3), IF(D59="Core_Rotational",INDIRECT($K$3), IF(D59="Core_Pillar", INDIRECT($K$3),IF(D59="Explosive_Cardio", INDIRECT($K$2), IF(D59="Explosive", INDIRECT($K$2),INDIRECT($K$4))))))</f>
        <v>0</v>
      </c>
      <c r="G59" s="569"/>
      <c r="H59" s="182"/>
      <c r="I59" s="182"/>
      <c r="J59" s="196"/>
      <c r="K59" s="565"/>
    </row>
    <row r="60" spans="1:13" ht="15" customHeight="1" x14ac:dyDescent="0.25">
      <c r="A60" s="187"/>
      <c r="B60" s="176"/>
      <c r="C60" s="177"/>
      <c r="D60" s="166"/>
      <c r="E60" s="155"/>
      <c r="F60" s="157" cm="1">
        <f t="array" aca="1" ref="F60" ca="1">IF(D60="Core", INDIRECT($K$3), IF(D60="Core_Rotational",INDIRECT($K$3), IF(D60="Core_Pillar", INDIRECT($K$3),IF(D60="Explosive_Cardio", INDIRECT($K$2), IF(D60="Explosive", INDIRECT($K$2),INDIRECT($K$4))))))</f>
        <v>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0</v>
      </c>
      <c r="D61" s="168"/>
      <c r="E61" s="191"/>
      <c r="F61" s="158" cm="1">
        <f t="array" aca="1" ref="F61" ca="1">IF(D61="Core", INDIRECT($K$3), IF(D61="Core_Rotational",INDIRECT($K$3), IF(D61="Core_Pillar", INDIRECT($K$3),IF(D61="Explosive_Cardio", INDIRECT($K$2), IF(D61="Explosive", INDIRECT($K$2),INDIRECT($K$4))))))</f>
        <v>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84340D15-6FE2-4D01-982B-29618DF00CD8}">
      <formula1>INDIRECT(D8)</formula1>
    </dataValidation>
  </dataValidations>
  <hyperlinks>
    <hyperlink ref="K1" location="'Reference Page'!A1" display="Home" xr:uid="{6DE2C857-4DD8-4BD0-A699-4BA82D826050}"/>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93FB865-E123-41AA-B9C8-C456DB4C61AA}">
          <x14:formula1>
            <xm:f>PeriodizationTables!$E$33:$E$42</xm:f>
          </x14:formula1>
          <xm:sqref>E5</xm:sqref>
        </x14:dataValidation>
        <x14:dataValidation type="list" allowBlank="1" showInputMessage="1" showErrorMessage="1" xr:uid="{CDF7C255-2291-4555-8786-64BB46AC628B}">
          <x14:formula1>
            <xm:f>Exercises!$1:$1</xm:f>
          </x14:formula1>
          <xm:sqref>D24:D29 D32:D37 D8:D13 D56:D61 D40:D45 D48:D53 D16:D21</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tabColor theme="5" tint="0.59999389629810485"/>
    <pageSetUpPr fitToPage="1"/>
  </sheetPr>
  <dimension ref="A1:AO202"/>
  <sheetViews>
    <sheetView showGridLines="0" workbookViewId="0">
      <pane ySplit="5" topLeftCell="A6" activePane="bottomLeft" state="frozen"/>
      <selection activeCell="A6" sqref="A6:AA61"/>
      <selection pane="bottomLeft" activeCell="A8" sqref="A8"/>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FDN1_3E</v>
      </c>
    </row>
    <row r="3" spans="1:41" x14ac:dyDescent="0.25">
      <c r="A3" s="173">
        <f>'Annual Plan'!$A$24</f>
        <v>45074</v>
      </c>
      <c r="B3" s="172" t="s">
        <v>20</v>
      </c>
      <c r="C3" s="174">
        <f>+A3+6</f>
        <v>45080</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FDN1_3C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FDN1_3O</v>
      </c>
    </row>
    <row r="5" spans="1:41" ht="16.5" thickBot="1" x14ac:dyDescent="0.3">
      <c r="A5" s="596" t="str">
        <f>'Annual Plan'!$F$23</f>
        <v>Base Build</v>
      </c>
      <c r="B5" s="597"/>
      <c r="C5" s="597"/>
      <c r="D5" s="218" t="s">
        <v>494</v>
      </c>
      <c r="E5" s="598" t="s">
        <v>361</v>
      </c>
      <c r="F5" s="599"/>
      <c r="G5" s="599"/>
      <c r="H5" s="599"/>
      <c r="I5" s="599"/>
      <c r="J5" s="600"/>
      <c r="L5" t="s">
        <v>117</v>
      </c>
      <c r="M5" t="s">
        <v>506</v>
      </c>
    </row>
    <row r="6" spans="1:41" ht="15.75" thickBot="1" x14ac:dyDescent="0.3">
      <c r="A6" s="159" t="s">
        <v>27</v>
      </c>
      <c r="B6" s="163"/>
      <c r="C6" s="183">
        <f>A3</f>
        <v>45074</v>
      </c>
      <c r="D6" s="202" t="s">
        <v>493</v>
      </c>
      <c r="E6" s="203" t="s">
        <v>393</v>
      </c>
      <c r="F6" s="202" t="s">
        <v>492</v>
      </c>
      <c r="G6" s="202" t="s">
        <v>495</v>
      </c>
      <c r="H6" s="561" t="s">
        <v>504</v>
      </c>
      <c r="I6" s="561"/>
      <c r="J6" s="562"/>
      <c r="K6" s="225" t="s">
        <v>121</v>
      </c>
      <c r="L6" s="184"/>
      <c r="M6" s="184"/>
    </row>
    <row r="7" spans="1:41" s="154" customFormat="1" ht="15" customHeight="1" thickTop="1" x14ac:dyDescent="0.25">
      <c r="A7" s="198" t="s">
        <v>502</v>
      </c>
      <c r="B7" s="23"/>
      <c r="C7" s="164" t="str">
        <f>"("&amp;LEFT(K6,1)&amp;")"</f>
        <v>(O)</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cm="1">
        <f t="array" aca="1" ref="F8" ca="1">IF(D8="Core", INDIRECT($K$3), IF(D8="Core_Rotational",INDIRECT($K$3), IF(D8="Core_Pillar", INDIRECT($K$3),IF(D8="Explosive_Cardio", INDIRECT($K$2), IF(D8="Explosive", INDIRECT($K$2),INDIRECT($K$4))))))</f>
        <v>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cm="1">
        <f t="array" aca="1" ref="F9" ca="1">IF(D9="Core", INDIRECT($K$3), IF(D9="Core_Rotational",INDIRECT($K$3), IF(D9="Core_Pillar", INDIRECT($K$3),IF(D9="Explosive_Cardio", INDIRECT($K$2), IF(D9="Explosive", INDIRECT($K$2),INDIRECT($K$4))))))</f>
        <v>0</v>
      </c>
      <c r="G9" s="567"/>
      <c r="H9" s="158"/>
      <c r="I9" s="158"/>
      <c r="J9" s="158"/>
      <c r="K9" s="565"/>
    </row>
    <row r="10" spans="1:41" ht="15" customHeight="1" x14ac:dyDescent="0.25">
      <c r="A10" s="176"/>
      <c r="B10" s="176"/>
      <c r="C10" s="177"/>
      <c r="D10" s="178"/>
      <c r="E10" s="179"/>
      <c r="F10" s="157" cm="1">
        <f t="array" aca="1" ref="F10" ca="1">IF(D10="Core", INDIRECT($K$3), IF(D10="Core_Rotational",INDIRECT($K$3), IF(D10="Core_Pillar", INDIRECT($K$3),IF(D10="Explosive_Cardio", INDIRECT($K$2), IF(D10="Explosive", INDIRECT($K$2),INDIRECT($K$4))))))</f>
        <v>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cm="1">
        <f t="array" aca="1" ref="F11" ca="1">IF(D11="Core", INDIRECT($K$3), IF(D11="Core_Rotational",INDIRECT($K$3), IF(D11="Core_Pillar", INDIRECT($K$3),IF(D11="Explosive_Cardio", INDIRECT($K$2), IF(D11="Explosive", INDIRECT($K$2),INDIRECT($K$4))))))</f>
        <v>0</v>
      </c>
      <c r="G11" s="569"/>
      <c r="H11" s="182"/>
      <c r="I11" s="182"/>
      <c r="J11" s="182"/>
      <c r="K11" s="565"/>
    </row>
    <row r="12" spans="1:41" ht="15" customHeight="1" x14ac:dyDescent="0.25">
      <c r="A12" s="176"/>
      <c r="B12" s="176"/>
      <c r="C12" s="177"/>
      <c r="D12" s="166"/>
      <c r="E12" s="155"/>
      <c r="F12" s="157" cm="1">
        <f t="array" aca="1" ref="F12" ca="1">IF(D12="Core", INDIRECT($K$3), IF(D12="Core_Rotational",INDIRECT($K$3), IF(D12="Core_Pillar", INDIRECT($K$3),IF(D12="Explosive_Cardio", INDIRECT($K$2), IF(D12="Explosive", INDIRECT($K$2),INDIRECT($K$4))))))</f>
        <v>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0</v>
      </c>
      <c r="D13" s="168"/>
      <c r="E13" s="206"/>
      <c r="F13" s="158" cm="1">
        <f t="array" aca="1" ref="F13" ca="1">IF(D13="Core", INDIRECT($K$3), IF(D13="Core_Rotational",INDIRECT($K$3), IF(D13="Core_Pillar", INDIRECT($K$3),IF(D13="Explosive_Cardio", INDIRECT($K$2), IF(D13="Explosive", INDIRECT($K$2),INDIRECT($K$4))))))</f>
        <v>0</v>
      </c>
      <c r="G13" s="570"/>
      <c r="H13" s="158"/>
      <c r="I13" s="158"/>
      <c r="J13" s="158"/>
    </row>
    <row r="14" spans="1:41" ht="15" customHeight="1" thickBot="1" x14ac:dyDescent="0.3">
      <c r="A14" s="199" t="s">
        <v>21</v>
      </c>
      <c r="B14" s="152"/>
      <c r="C14" s="183">
        <f>+C6+1</f>
        <v>45075</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row>
    <row r="16" spans="1:41" ht="15" customHeight="1" x14ac:dyDescent="0.25">
      <c r="A16" s="176" t="s">
        <v>976</v>
      </c>
      <c r="B16" s="176"/>
      <c r="C16" s="177">
        <v>6.7</v>
      </c>
      <c r="D16" s="166"/>
      <c r="E16" s="155"/>
      <c r="F16" s="157" cm="1">
        <f t="array" aca="1" ref="F16" ca="1">IF(D16="Core", INDIRECT($K$3), IF(D16="Core_Rotational",INDIRECT($K$3), IF(D16="Core_Pillar", INDIRECT($K$3),IF(D16="Explosive_Cardio", INDIRECT($K$2), IF(D16="Explosive", INDIRECT($K$2),INDIRECT($K$4))))))</f>
        <v>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cm="1">
        <f t="array" aca="1" ref="F17" ca="1">IF(D17="Core", INDIRECT($K$3), IF(D17="Core_Rotational",INDIRECT($K$3), IF(D17="Core_Pillar", INDIRECT($K$3),IF(D17="Explosive_Cardio", INDIRECT($K$2), IF(D17="Explosive", INDIRECT($K$2),INDIRECT($K$4))))))</f>
        <v>0</v>
      </c>
      <c r="G17" s="571"/>
      <c r="H17" s="158"/>
      <c r="I17" s="158"/>
      <c r="J17" s="158"/>
      <c r="K17" s="565"/>
    </row>
    <row r="18" spans="1:13" ht="15" customHeight="1" x14ac:dyDescent="0.25">
      <c r="A18" s="176"/>
      <c r="B18" s="176"/>
      <c r="C18" s="177"/>
      <c r="D18" s="178"/>
      <c r="E18" s="179"/>
      <c r="F18" s="157" cm="1">
        <f t="array" aca="1" ref="F18" ca="1">IF(D18="Core", INDIRECT($K$3), IF(D18="Core_Rotational",INDIRECT($K$3), IF(D18="Core_Pillar", INDIRECT($K$3),IF(D18="Explosive_Cardio", INDIRECT($K$2), IF(D18="Explosive", INDIRECT($K$2),INDIRECT($K$4))))))</f>
        <v>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cm="1">
        <f t="array" aca="1" ref="F19" ca="1">IF(D19="Core", INDIRECT($K$3), IF(D19="Core_Rotational",INDIRECT($K$3), IF(D19="Core_Pillar", INDIRECT($K$3),IF(D19="Explosive_Cardio", INDIRECT($K$2), IF(D19="Explosive", INDIRECT($K$2),INDIRECT($K$4))))))</f>
        <v>0</v>
      </c>
      <c r="G19" s="569"/>
      <c r="H19" s="182"/>
      <c r="I19" s="182"/>
      <c r="J19" s="182"/>
      <c r="K19" s="565"/>
    </row>
    <row r="20" spans="1:13" ht="15" customHeight="1" x14ac:dyDescent="0.25">
      <c r="A20" s="176"/>
      <c r="B20" s="176"/>
      <c r="C20" s="177"/>
      <c r="D20" s="166"/>
      <c r="E20" s="155"/>
      <c r="F20" s="157" cm="1">
        <f t="array" aca="1" ref="F20" ca="1">IF(D20="Core", INDIRECT($K$3), IF(D20="Core_Rotational",INDIRECT($K$3), IF(D20="Core_Pillar", INDIRECT($K$3),IF(D20="Explosive_Cardio", INDIRECT($K$2), IF(D20="Explosive", INDIRECT($K$2),INDIRECT($K$4))))))</f>
        <v>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6.7</v>
      </c>
      <c r="D21" s="168"/>
      <c r="E21" s="156"/>
      <c r="F21" s="158" cm="1">
        <f t="array" aca="1" ref="F21" ca="1">IF(D21="Core", INDIRECT($K$3), IF(D21="Core_Rotational",INDIRECT($K$3), IF(D21="Core_Pillar", INDIRECT($K$3),IF(D21="Explosive_Cardio", INDIRECT($K$2), IF(D21="Explosive", INDIRECT($K$2),INDIRECT($K$4))))))</f>
        <v>0</v>
      </c>
      <c r="G21" s="570"/>
      <c r="H21" s="158"/>
      <c r="I21" s="158"/>
      <c r="J21" s="158"/>
    </row>
    <row r="22" spans="1:13" ht="15" customHeight="1" thickBot="1" x14ac:dyDescent="0.3">
      <c r="A22" s="199" t="s">
        <v>22</v>
      </c>
      <c r="B22" s="152"/>
      <c r="C22" s="183">
        <f>+C14+1</f>
        <v>45076</v>
      </c>
      <c r="D22" s="202" t="s">
        <v>493</v>
      </c>
      <c r="E22" s="203" t="s">
        <v>393</v>
      </c>
      <c r="F22" s="202" t="s">
        <v>492</v>
      </c>
      <c r="G22" s="202" t="s">
        <v>495</v>
      </c>
      <c r="H22" s="561" t="s">
        <v>504</v>
      </c>
      <c r="I22" s="561"/>
      <c r="J22" s="562"/>
      <c r="K22" s="225" t="s">
        <v>160</v>
      </c>
      <c r="L22" s="184"/>
      <c r="M22" s="184"/>
    </row>
    <row r="23" spans="1:13" ht="15" customHeight="1" thickTop="1" x14ac:dyDescent="0.25">
      <c r="A23" s="198" t="s">
        <v>502</v>
      </c>
      <c r="B23" s="153"/>
      <c r="C23" s="164" t="str">
        <f>"("&amp;LEFT(K22,1)&amp;")"</f>
        <v>(E)</v>
      </c>
      <c r="D23" s="209" t="s">
        <v>503</v>
      </c>
      <c r="E23" s="204"/>
      <c r="F23" s="205"/>
      <c r="G23" s="205"/>
      <c r="H23" s="563"/>
      <c r="I23" s="563"/>
      <c r="J23" s="564"/>
      <c r="K23" s="565"/>
    </row>
    <row r="24" spans="1:13" ht="15" customHeight="1" x14ac:dyDescent="0.25">
      <c r="A24" s="176" t="s">
        <v>955</v>
      </c>
      <c r="B24" s="176"/>
      <c r="C24" s="177">
        <v>6</v>
      </c>
      <c r="D24" s="166"/>
      <c r="E24" s="155"/>
      <c r="F24" s="157" cm="1">
        <f t="array" aca="1" ref="F24" ca="1">IF(D24="Core", INDIRECT($K$3), IF(D24="Core_Rotational",INDIRECT($K$3), IF(D24="Core_Pillar", INDIRECT($K$3),IF(D24="Explosive_Cardio", INDIRECT($K$2), IF(D24="Explosive", INDIRECT($K$2),INDIRECT($K$4))))))</f>
        <v>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cm="1">
        <f t="array" aca="1" ref="F25" ca="1">IF(D25="Core", INDIRECT($K$3), IF(D25="Core_Rotational",INDIRECT($K$3), IF(D25="Core_Pillar", INDIRECT($K$3),IF(D25="Explosive_Cardio", INDIRECT($K$2), IF(D25="Explosive", INDIRECT($K$2),INDIRECT($K$4))))))</f>
        <v>0</v>
      </c>
      <c r="G25" s="571"/>
      <c r="H25" s="158"/>
      <c r="I25" s="158"/>
      <c r="J25" s="158"/>
      <c r="K25" s="565"/>
    </row>
    <row r="26" spans="1:13" ht="15" customHeight="1" x14ac:dyDescent="0.25">
      <c r="A26" s="176"/>
      <c r="B26" s="176"/>
      <c r="C26" s="177"/>
      <c r="D26" s="178"/>
      <c r="E26" s="179"/>
      <c r="F26" s="157" cm="1">
        <f t="array" aca="1" ref="F26" ca="1">IF(D26="Core", INDIRECT($K$3), IF(D26="Core_Rotational",INDIRECT($K$3), IF(D26="Core_Pillar", INDIRECT($K$3),IF(D26="Explosive_Cardio", INDIRECT($K$2), IF(D26="Explosive", INDIRECT($K$2),INDIRECT($K$4))))))</f>
        <v>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cm="1">
        <f t="array" aca="1" ref="F27" ca="1">IF(D27="Core", INDIRECT($K$3), IF(D27="Core_Rotational",INDIRECT($K$3), IF(D27="Core_Pillar", INDIRECT($K$3),IF(D27="Explosive_Cardio", INDIRECT($K$2), IF(D27="Explosive", INDIRECT($K$2),INDIRECT($K$4))))))</f>
        <v>0</v>
      </c>
      <c r="G27" s="569"/>
      <c r="H27" s="182"/>
      <c r="I27" s="182"/>
      <c r="J27" s="182"/>
      <c r="K27" s="565"/>
    </row>
    <row r="28" spans="1:13" ht="15" customHeight="1" x14ac:dyDescent="0.25">
      <c r="A28" s="176"/>
      <c r="B28" s="176"/>
      <c r="C28" s="177"/>
      <c r="D28" s="166"/>
      <c r="E28" s="155"/>
      <c r="F28" s="157" cm="1">
        <f t="array" aca="1" ref="F28" ca="1">IF(D28="Core", INDIRECT($K$3), IF(D28="Core_Rotational",INDIRECT($K$3), IF(D28="Core_Pillar", INDIRECT($K$3),IF(D28="Explosive_Cardio", INDIRECT($K$2), IF(D28="Explosive", INDIRECT($K$2),INDIRECT($K$4))))))</f>
        <v>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6</v>
      </c>
      <c r="D29" s="168"/>
      <c r="E29" s="156"/>
      <c r="F29" s="158" cm="1">
        <f t="array" aca="1" ref="F29" ca="1">IF(D29="Core", INDIRECT($K$3), IF(D29="Core_Rotational",INDIRECT($K$3), IF(D29="Core_Pillar", INDIRECT($K$3),IF(D29="Explosive_Cardio", INDIRECT($K$2), IF(D29="Explosive", INDIRECT($K$2),INDIRECT($K$4))))))</f>
        <v>0</v>
      </c>
      <c r="G29" s="570"/>
      <c r="H29" s="158"/>
      <c r="I29" s="158"/>
      <c r="J29" s="158"/>
    </row>
    <row r="30" spans="1:13" ht="15" customHeight="1" thickBot="1" x14ac:dyDescent="0.3">
      <c r="A30" s="199" t="s">
        <v>23</v>
      </c>
      <c r="B30" s="152"/>
      <c r="C30" s="183">
        <f>+C22+1</f>
        <v>45077</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row>
    <row r="32" spans="1:13" ht="15" customHeight="1" x14ac:dyDescent="0.25">
      <c r="A32" s="176" t="s">
        <v>1036</v>
      </c>
      <c r="B32" s="176"/>
      <c r="C32" s="177">
        <v>6.3</v>
      </c>
      <c r="D32" s="166"/>
      <c r="E32" s="155"/>
      <c r="F32" s="157" cm="1">
        <f t="array" aca="1" ref="F32" ca="1">IF(D32="Core", INDIRECT($K$3), IF(D32="Core_Rotational",INDIRECT($K$3), IF(D32="Core_Pillar", INDIRECT($K$3),IF(D32="Explosive_Cardio", INDIRECT($K$2), IF(D32="Explosive", INDIRECT($K$2),INDIRECT($K$4))))))</f>
        <v>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c r="B33" s="22"/>
      <c r="C33" s="160"/>
      <c r="D33" s="167"/>
      <c r="E33" s="156"/>
      <c r="F33" s="158" cm="1">
        <f t="array" aca="1" ref="F33" ca="1">IF(D33="Core", INDIRECT($K$3), IF(D33="Core_Rotational",INDIRECT($K$3), IF(D33="Core_Pillar", INDIRECT($K$3),IF(D33="Explosive_Cardio", INDIRECT($K$2), IF(D33="Explosive", INDIRECT($K$2),INDIRECT($K$4))))))</f>
        <v>0</v>
      </c>
      <c r="G33" s="571"/>
      <c r="H33" s="158"/>
      <c r="I33" s="158"/>
      <c r="J33" s="158"/>
      <c r="K33" s="565"/>
    </row>
    <row r="34" spans="1:13" ht="15" customHeight="1" x14ac:dyDescent="0.25">
      <c r="A34" s="176"/>
      <c r="B34" s="176"/>
      <c r="C34" s="177"/>
      <c r="D34" s="178"/>
      <c r="E34" s="179"/>
      <c r="F34" s="157" cm="1">
        <f t="array" aca="1" ref="F34" ca="1">IF(D34="Core", INDIRECT($K$3), IF(D34="Core_Rotational",INDIRECT($K$3), IF(D34="Core_Pillar", INDIRECT($K$3),IF(D34="Explosive_Cardio", INDIRECT($K$2), IF(D34="Explosive", INDIRECT($K$2),INDIRECT($K$4))))))</f>
        <v>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cm="1">
        <f t="array" aca="1" ref="F35" ca="1">IF(D35="Core", INDIRECT($K$3), IF(D35="Core_Rotational",INDIRECT($K$3), IF(D35="Core_Pillar", INDIRECT($K$3),IF(D35="Explosive_Cardio", INDIRECT($K$2), IF(D35="Explosive", INDIRECT($K$2),INDIRECT($K$4))))))</f>
        <v>0</v>
      </c>
      <c r="G35" s="569"/>
      <c r="H35" s="182"/>
      <c r="I35" s="182"/>
      <c r="J35" s="182"/>
      <c r="K35" s="565"/>
    </row>
    <row r="36" spans="1:13" ht="15" customHeight="1" x14ac:dyDescent="0.25">
      <c r="A36" s="176"/>
      <c r="B36" s="176"/>
      <c r="C36" s="177"/>
      <c r="D36" s="166"/>
      <c r="E36" s="155"/>
      <c r="F36" s="157" cm="1">
        <f t="array" aca="1" ref="F36" ca="1">IF(D36="Core", INDIRECT($K$3), IF(D36="Core_Rotational",INDIRECT($K$3), IF(D36="Core_Pillar", INDIRECT($K$3),IF(D36="Explosive_Cardio", INDIRECT($K$2), IF(D36="Explosive", INDIRECT($K$2),INDIRECT($K$4))))))</f>
        <v>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6.3</v>
      </c>
      <c r="D37" s="168"/>
      <c r="E37" s="156"/>
      <c r="F37" s="158" cm="1">
        <f t="array" aca="1" ref="F37" ca="1">IF(D37="Core", INDIRECT($K$3), IF(D37="Core_Rotational",INDIRECT($K$3), IF(D37="Core_Pillar", INDIRECT($K$3),IF(D37="Explosive_Cardio", INDIRECT($K$2), IF(D37="Explosive", INDIRECT($K$2),INDIRECT($K$4))))))</f>
        <v>0</v>
      </c>
      <c r="G37" s="570"/>
      <c r="H37" s="158"/>
      <c r="I37" s="158"/>
      <c r="J37" s="158"/>
    </row>
    <row r="38" spans="1:13" ht="15" customHeight="1" thickBot="1" x14ac:dyDescent="0.3">
      <c r="A38" s="199" t="s">
        <v>24</v>
      </c>
      <c r="B38" s="152"/>
      <c r="C38" s="183">
        <f>+C30+1</f>
        <v>45078</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626</v>
      </c>
      <c r="B40" s="176"/>
      <c r="C40" s="250">
        <v>5.75</v>
      </c>
      <c r="D40" s="166"/>
      <c r="E40" s="155"/>
      <c r="F40" s="157" cm="1">
        <f t="array" aca="1" ref="F40" ca="1">IF(D40="Core", INDIRECT($K$3), IF(D40="Core_Rotational",INDIRECT($K$3), IF(D40="Core_Pillar", INDIRECT($K$3),IF(D40="Explosive_Cardio", INDIRECT($K$2), IF(D40="Explosive", INDIRECT($K$2),INDIRECT($K$4))))))</f>
        <v>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361" t="s">
        <v>1039</v>
      </c>
      <c r="B41" s="22"/>
      <c r="C41" s="160"/>
      <c r="D41" s="167"/>
      <c r="E41" s="156"/>
      <c r="F41" s="158" cm="1">
        <f t="array" aca="1" ref="F41" ca="1">IF(D41="Core", INDIRECT($K$3), IF(D41="Core_Rotational",INDIRECT($K$3), IF(D41="Core_Pillar", INDIRECT($K$3),IF(D41="Explosive_Cardio", INDIRECT($K$2), IF(D41="Explosive", INDIRECT($K$2),INDIRECT($K$4))))))</f>
        <v>0</v>
      </c>
      <c r="G41" s="571"/>
      <c r="H41" s="158"/>
      <c r="I41" s="158"/>
      <c r="J41" s="158"/>
      <c r="K41" s="565"/>
    </row>
    <row r="42" spans="1:13" ht="15" customHeight="1" x14ac:dyDescent="0.25">
      <c r="A42" s="176"/>
      <c r="B42" s="176"/>
      <c r="C42" s="177"/>
      <c r="D42" s="178"/>
      <c r="E42" s="179"/>
      <c r="F42" s="157" cm="1">
        <f t="array" aca="1" ref="F42" ca="1">IF(D42="Core", INDIRECT($K$3), IF(D42="Core_Rotational",INDIRECT($K$3), IF(D42="Core_Pillar", INDIRECT($K$3),IF(D42="Explosive_Cardio", INDIRECT($K$2), IF(D42="Explosive", INDIRECT($K$2),INDIRECT($K$4))))))</f>
        <v>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cm="1">
        <f t="array" aca="1" ref="F43" ca="1">IF(D43="Core", INDIRECT($K$3), IF(D43="Core_Rotational",INDIRECT($K$3), IF(D43="Core_Pillar", INDIRECT($K$3),IF(D43="Explosive_Cardio", INDIRECT($K$2), IF(D43="Explosive", INDIRECT($K$2),INDIRECT($K$4))))))</f>
        <v>0</v>
      </c>
      <c r="G43" s="569"/>
      <c r="H43" s="182"/>
      <c r="I43" s="182"/>
      <c r="J43" s="182"/>
      <c r="K43" s="565"/>
    </row>
    <row r="44" spans="1:13" ht="15" customHeight="1" x14ac:dyDescent="0.25">
      <c r="A44" s="176"/>
      <c r="B44" s="176"/>
      <c r="C44" s="177"/>
      <c r="D44" s="166"/>
      <c r="E44" s="155"/>
      <c r="F44" s="157" cm="1">
        <f t="array" aca="1" ref="F44" ca="1">IF(D44="Core", INDIRECT($K$3), IF(D44="Core_Rotational",INDIRECT($K$3), IF(D44="Core_Pillar", INDIRECT($K$3),IF(D44="Explosive_Cardio", INDIRECT($K$2), IF(D44="Explosive", INDIRECT($K$2),INDIRECT($K$4))))))</f>
        <v>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5.75</v>
      </c>
      <c r="D45" s="168"/>
      <c r="E45" s="156"/>
      <c r="F45" s="158" cm="1">
        <f t="array" aca="1" ref="F45" ca="1">IF(D45="Core", INDIRECT($K$3), IF(D45="Core_Rotational",INDIRECT($K$3), IF(D45="Core_Pillar", INDIRECT($K$3),IF(D45="Explosive_Cardio", INDIRECT($K$2), IF(D45="Explosive", INDIRECT($K$2),INDIRECT($K$4))))))</f>
        <v>0</v>
      </c>
      <c r="G45" s="570"/>
      <c r="H45" s="158"/>
      <c r="I45" s="158"/>
      <c r="J45" s="158"/>
    </row>
    <row r="46" spans="1:13" ht="15" customHeight="1" thickBot="1" x14ac:dyDescent="0.3">
      <c r="A46" s="199" t="s">
        <v>25</v>
      </c>
      <c r="B46" s="152"/>
      <c r="C46" s="183">
        <f>+C38+1</f>
        <v>45079</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row>
    <row r="48" spans="1:13" ht="15" customHeight="1" x14ac:dyDescent="0.25">
      <c r="A48" s="176" t="s">
        <v>1038</v>
      </c>
      <c r="B48" s="176"/>
      <c r="C48" s="177">
        <v>5</v>
      </c>
      <c r="D48" s="166"/>
      <c r="E48" s="155"/>
      <c r="F48" s="157" cm="1">
        <f t="array" aca="1" ref="F48" ca="1">IF(D48="Core", INDIRECT($K$3), IF(D48="Core_Rotational",INDIRECT($K$3), IF(D48="Core_Pillar", INDIRECT($K$3),IF(D48="Explosive_Cardio", INDIRECT($K$2), IF(D48="Explosive", INDIRECT($K$2),INDIRECT($K$4))))))</f>
        <v>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cm="1">
        <f t="array" aca="1" ref="F49" ca="1">IF(D49="Core", INDIRECT($K$3), IF(D49="Core_Rotational",INDIRECT($K$3), IF(D49="Core_Pillar", INDIRECT($K$3),IF(D49="Explosive_Cardio", INDIRECT($K$2), IF(D49="Explosive", INDIRECT($K$2),INDIRECT($K$4))))))</f>
        <v>0</v>
      </c>
      <c r="G49" s="571"/>
      <c r="H49" s="158"/>
      <c r="I49" s="158"/>
      <c r="J49" s="158"/>
      <c r="K49" s="565"/>
    </row>
    <row r="50" spans="1:13" ht="15" customHeight="1" x14ac:dyDescent="0.25">
      <c r="A50" s="176"/>
      <c r="B50" s="176"/>
      <c r="C50" s="177"/>
      <c r="D50" s="178"/>
      <c r="E50" s="179"/>
      <c r="F50" s="157" cm="1">
        <f t="array" aca="1" ref="F50" ca="1">IF(D50="Core", INDIRECT($K$3), IF(D50="Core_Rotational",INDIRECT($K$3), IF(D50="Core_Pillar", INDIRECT($K$3),IF(D50="Explosive_Cardio", INDIRECT($K$2), IF(D50="Explosive", INDIRECT($K$2),INDIRECT($K$4))))))</f>
        <v>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cm="1">
        <f t="array" aca="1" ref="F51" ca="1">IF(D51="Core", INDIRECT($K$3), IF(D51="Core_Rotational",INDIRECT($K$3), IF(D51="Core_Pillar", INDIRECT($K$3),IF(D51="Explosive_Cardio", INDIRECT($K$2), IF(D51="Explosive", INDIRECT($K$2),INDIRECT($K$4))))))</f>
        <v>0</v>
      </c>
      <c r="G51" s="569"/>
      <c r="H51" s="182"/>
      <c r="I51" s="182"/>
      <c r="J51" s="182"/>
      <c r="K51" s="565"/>
    </row>
    <row r="52" spans="1:13" ht="15" customHeight="1" x14ac:dyDescent="0.25">
      <c r="A52" s="176"/>
      <c r="B52" s="176"/>
      <c r="C52" s="177"/>
      <c r="D52" s="166"/>
      <c r="E52" s="155"/>
      <c r="F52" s="157" cm="1">
        <f t="array" aca="1" ref="F52" ca="1">IF(D52="Core", INDIRECT($K$3), IF(D52="Core_Rotational",INDIRECT($K$3), IF(D52="Core_Pillar", INDIRECT($K$3),IF(D52="Explosive_Cardio", INDIRECT($K$2), IF(D52="Explosive", INDIRECT($K$2),INDIRECT($K$4))))))</f>
        <v>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5</v>
      </c>
      <c r="D53" s="168"/>
      <c r="E53" s="156"/>
      <c r="F53" s="158" cm="1">
        <f t="array" aca="1" ref="F53" ca="1">IF(D53="Core", INDIRECT($K$3), IF(D53="Core_Rotational",INDIRECT($K$3), IF(D53="Core_Pillar", INDIRECT($K$3),IF(D53="Explosive_Cardio", INDIRECT($K$2), IF(D53="Explosive", INDIRECT($K$2),INDIRECT($K$4))))))</f>
        <v>0</v>
      </c>
      <c r="G53" s="570"/>
      <c r="H53" s="158"/>
      <c r="I53" s="158"/>
      <c r="J53" s="158"/>
    </row>
    <row r="54" spans="1:13" ht="15" customHeight="1" thickBot="1" x14ac:dyDescent="0.3">
      <c r="A54" s="201" t="s">
        <v>26</v>
      </c>
      <c r="B54" s="152"/>
      <c r="C54" s="200">
        <f>+C46+1</f>
        <v>45080</v>
      </c>
      <c r="D54" s="202" t="s">
        <v>493</v>
      </c>
      <c r="E54" s="203" t="s">
        <v>393</v>
      </c>
      <c r="F54" s="202" t="s">
        <v>492</v>
      </c>
      <c r="G54" s="202" t="s">
        <v>495</v>
      </c>
      <c r="H54" s="561" t="s">
        <v>504</v>
      </c>
      <c r="I54" s="561"/>
      <c r="J54" s="562"/>
      <c r="K54" s="225" t="s">
        <v>177</v>
      </c>
      <c r="L54" s="184"/>
      <c r="M54" s="184"/>
    </row>
    <row r="55" spans="1:13" ht="15" customHeight="1" thickTop="1" x14ac:dyDescent="0.25">
      <c r="A55" s="198" t="s">
        <v>502</v>
      </c>
      <c r="B55" s="153"/>
      <c r="C55" s="164" t="str">
        <f>"("&amp;LEFT(K54,1)&amp;")"</f>
        <v>(L)</v>
      </c>
      <c r="D55" s="209" t="s">
        <v>503</v>
      </c>
      <c r="E55" s="204"/>
      <c r="F55" s="205"/>
      <c r="G55" s="205"/>
      <c r="H55" s="563"/>
      <c r="I55" s="563"/>
      <c r="J55" s="564"/>
      <c r="K55" s="565"/>
    </row>
    <row r="56" spans="1:13" ht="15" customHeight="1" x14ac:dyDescent="0.25">
      <c r="A56" s="187" t="s">
        <v>512</v>
      </c>
      <c r="B56" s="176"/>
      <c r="C56" s="177"/>
      <c r="D56" s="166"/>
      <c r="E56" s="155"/>
      <c r="F56" s="157" cm="1">
        <f t="array" aca="1" ref="F56" ca="1">IF(D56="Core", INDIRECT($K$3), IF(D56="Core_Rotational",INDIRECT($K$3), IF(D56="Core_Pillar", INDIRECT($K$3),IF(D56="Explosive_Cardio", INDIRECT($K$2), IF(D56="Explosive", INDIRECT($K$2),INDIRECT($K$4))))))</f>
        <v>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t="s">
        <v>1037</v>
      </c>
      <c r="B57" s="22"/>
      <c r="C57" s="160">
        <v>9</v>
      </c>
      <c r="D57" s="167"/>
      <c r="E57" s="156"/>
      <c r="F57" s="158" cm="1">
        <f t="array" aca="1" ref="F57" ca="1">IF(D57="Core", INDIRECT($K$3), IF(D57="Core_Rotational",INDIRECT($K$3), IF(D57="Core_Pillar", INDIRECT($K$3),IF(D57="Explosive_Cardio", INDIRECT($K$2), IF(D57="Explosive", INDIRECT($K$2),INDIRECT($K$4))))))</f>
        <v>0</v>
      </c>
      <c r="G57" s="571"/>
      <c r="H57" s="158"/>
      <c r="I57" s="158"/>
      <c r="J57" s="194"/>
      <c r="K57" s="565"/>
    </row>
    <row r="58" spans="1:13" ht="15" customHeight="1" x14ac:dyDescent="0.25">
      <c r="A58" s="187"/>
      <c r="B58" s="176"/>
      <c r="C58" s="177"/>
      <c r="D58" s="178"/>
      <c r="E58" s="179"/>
      <c r="F58" s="157" cm="1">
        <f t="array" aca="1" ref="F58" ca="1">IF(D58="Core", INDIRECT($K$3), IF(D58="Core_Rotational",INDIRECT($K$3), IF(D58="Core_Pillar", INDIRECT($K$3),IF(D58="Explosive_Cardio", INDIRECT($K$2), IF(D58="Explosive", INDIRECT($K$2),INDIRECT($K$4))))))</f>
        <v>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cm="1">
        <f t="array" aca="1" ref="F59" ca="1">IF(D59="Core", INDIRECT($K$3), IF(D59="Core_Rotational",INDIRECT($K$3), IF(D59="Core_Pillar", INDIRECT($K$3),IF(D59="Explosive_Cardio", INDIRECT($K$2), IF(D59="Explosive", INDIRECT($K$2),INDIRECT($K$4))))))</f>
        <v>0</v>
      </c>
      <c r="G59" s="569"/>
      <c r="H59" s="182"/>
      <c r="I59" s="182"/>
      <c r="J59" s="196"/>
      <c r="K59" s="565"/>
    </row>
    <row r="60" spans="1:13" ht="15" customHeight="1" x14ac:dyDescent="0.25">
      <c r="A60" s="187"/>
      <c r="B60" s="176"/>
      <c r="C60" s="177"/>
      <c r="D60" s="166"/>
      <c r="E60" s="155"/>
      <c r="F60" s="157" cm="1">
        <f t="array" aca="1" ref="F60" ca="1">IF(D60="Core", INDIRECT($K$3), IF(D60="Core_Rotational",INDIRECT($K$3), IF(D60="Core_Pillar", INDIRECT($K$3),IF(D60="Explosive_Cardio", INDIRECT($K$2), IF(D60="Explosive", INDIRECT($K$2),INDIRECT($K$4))))))</f>
        <v>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9</v>
      </c>
      <c r="D61" s="168"/>
      <c r="E61" s="191"/>
      <c r="F61" s="158" cm="1">
        <f t="array" aca="1" ref="F61" ca="1">IF(D61="Core", INDIRECT($K$3), IF(D61="Core_Rotational",INDIRECT($K$3), IF(D61="Core_Pillar", INDIRECT($K$3),IF(D61="Explosive_Cardio", INDIRECT($K$2), IF(D61="Explosive", INDIRECT($K$2),INDIRECT($K$4))))))</f>
        <v>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D6CB3FC1-CA04-4459-BD42-019B3FB02392}">
      <formula1>INDIRECT(D8)</formula1>
    </dataValidation>
  </dataValidations>
  <hyperlinks>
    <hyperlink ref="K1" location="'Reference Page'!A1" display="Home" xr:uid="{787F8678-A0A5-4A48-BEF4-94FCA3F637CA}"/>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0E07923-CEB5-423A-B51A-55D0A933326E}">
          <x14:formula1>
            <xm:f>PeriodizationTables!$E$33:$E$42</xm:f>
          </x14:formula1>
          <xm:sqref>E5</xm:sqref>
        </x14:dataValidation>
        <x14:dataValidation type="list" allowBlank="1" showInputMessage="1" showErrorMessage="1" xr:uid="{7B67CBFE-F2E7-4AC3-9026-86410A260FA3}">
          <x14:formula1>
            <xm:f>Exercises!$1:$1</xm:f>
          </x14:formula1>
          <xm:sqref>D24:D29 D32:D37 D8:D13 D56:D61 D40:D45 D48:D53 D16:D21</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tabColor theme="5" tint="0.59999389629810485"/>
    <pageSetUpPr fitToPage="1"/>
  </sheetPr>
  <dimension ref="A1:AO202"/>
  <sheetViews>
    <sheetView showGridLines="0" workbookViewId="0">
      <pane ySplit="5" topLeftCell="A46" activePane="bottomLeft" state="frozen"/>
      <selection activeCell="A6" sqref="A6:AA61"/>
      <selection pane="bottomLeft" activeCell="K7" sqref="K7:K12"/>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FDN1_3E</v>
      </c>
    </row>
    <row r="3" spans="1:41" x14ac:dyDescent="0.25">
      <c r="A3" s="173">
        <f>'Annual Plan'!$A$25</f>
        <v>45081</v>
      </c>
      <c r="B3" s="172" t="s">
        <v>20</v>
      </c>
      <c r="C3" s="174">
        <f>+A3+6</f>
        <v>45087</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FDN1_3C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FDN1_3O</v>
      </c>
    </row>
    <row r="5" spans="1:41" ht="16.5" thickBot="1" x14ac:dyDescent="0.3">
      <c r="A5" s="596" t="str">
        <f>'Annual Plan'!$F$23</f>
        <v>Base Build</v>
      </c>
      <c r="B5" s="597"/>
      <c r="C5" s="597"/>
      <c r="D5" s="218" t="s">
        <v>494</v>
      </c>
      <c r="E5" s="598" t="s">
        <v>361</v>
      </c>
      <c r="F5" s="599"/>
      <c r="G5" s="599"/>
      <c r="H5" s="599"/>
      <c r="I5" s="599"/>
      <c r="J5" s="600"/>
      <c r="L5" t="s">
        <v>117</v>
      </c>
      <c r="M5" t="s">
        <v>506</v>
      </c>
    </row>
    <row r="6" spans="1:41" ht="15.75" thickBot="1" x14ac:dyDescent="0.3">
      <c r="A6" s="159" t="s">
        <v>27</v>
      </c>
      <c r="B6" s="163"/>
      <c r="C6" s="183">
        <f>A3</f>
        <v>45081</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t="s">
        <v>586</v>
      </c>
      <c r="B8" s="176"/>
      <c r="C8" s="177">
        <v>6.2</v>
      </c>
      <c r="D8" s="166"/>
      <c r="E8" s="155"/>
      <c r="F8" s="157" cm="1">
        <f t="array" aca="1" ref="F8" ca="1">IF(D8="Core", INDIRECT($K$3), IF(D8="Core_Rotational",INDIRECT($K$3), IF(D8="Core_Pillar", INDIRECT($K$3),IF(D8="Explosive_Cardio", INDIRECT($K$2), IF(D8="Explosive", INDIRECT($K$2),INDIRECT($K$4))))))</f>
        <v>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cm="1">
        <f t="array" aca="1" ref="F9" ca="1">IF(D9="Core", INDIRECT($K$3), IF(D9="Core_Rotational",INDIRECT($K$3), IF(D9="Core_Pillar", INDIRECT($K$3),IF(D9="Explosive_Cardio", INDIRECT($K$2), IF(D9="Explosive", INDIRECT($K$2),INDIRECT($K$4))))))</f>
        <v>0</v>
      </c>
      <c r="G9" s="567"/>
      <c r="H9" s="158"/>
      <c r="I9" s="158"/>
      <c r="J9" s="158"/>
      <c r="K9" s="565"/>
    </row>
    <row r="10" spans="1:41" ht="15" customHeight="1" x14ac:dyDescent="0.25">
      <c r="A10" s="176"/>
      <c r="B10" s="176"/>
      <c r="C10" s="177"/>
      <c r="D10" s="178"/>
      <c r="E10" s="179"/>
      <c r="F10" s="157" cm="1">
        <f t="array" aca="1" ref="F10" ca="1">IF(D10="Core", INDIRECT($K$3), IF(D10="Core_Rotational",INDIRECT($K$3), IF(D10="Core_Pillar", INDIRECT($K$3),IF(D10="Explosive_Cardio", INDIRECT($K$2), IF(D10="Explosive", INDIRECT($K$2),INDIRECT($K$4))))))</f>
        <v>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cm="1">
        <f t="array" aca="1" ref="F11" ca="1">IF(D11="Core", INDIRECT($K$3), IF(D11="Core_Rotational",INDIRECT($K$3), IF(D11="Core_Pillar", INDIRECT($K$3),IF(D11="Explosive_Cardio", INDIRECT($K$2), IF(D11="Explosive", INDIRECT($K$2),INDIRECT($K$4))))))</f>
        <v>0</v>
      </c>
      <c r="G11" s="569"/>
      <c r="H11" s="182"/>
      <c r="I11" s="182"/>
      <c r="J11" s="182"/>
      <c r="K11" s="565"/>
    </row>
    <row r="12" spans="1:41" ht="15" customHeight="1" x14ac:dyDescent="0.25">
      <c r="A12" s="176"/>
      <c r="B12" s="176"/>
      <c r="C12" s="177"/>
      <c r="D12" s="166"/>
      <c r="E12" s="155"/>
      <c r="F12" s="157" cm="1">
        <f t="array" aca="1" ref="F12" ca="1">IF(D12="Core", INDIRECT($K$3), IF(D12="Core_Rotational",INDIRECT($K$3), IF(D12="Core_Pillar", INDIRECT($K$3),IF(D12="Explosive_Cardio", INDIRECT($K$2), IF(D12="Explosive", INDIRECT($K$2),INDIRECT($K$4))))))</f>
        <v>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6.2</v>
      </c>
      <c r="D13" s="168"/>
      <c r="E13" s="206"/>
      <c r="F13" s="158" cm="1">
        <f t="array" aca="1" ref="F13" ca="1">IF(D13="Core", INDIRECT($K$3), IF(D13="Core_Rotational",INDIRECT($K$3), IF(D13="Core_Pillar", INDIRECT($K$3),IF(D13="Explosive_Cardio", INDIRECT($K$2), IF(D13="Explosive", INDIRECT($K$2),INDIRECT($K$4))))))</f>
        <v>0</v>
      </c>
      <c r="G13" s="570"/>
      <c r="H13" s="158"/>
      <c r="I13" s="158"/>
      <c r="J13" s="158"/>
    </row>
    <row r="14" spans="1:41" ht="15" customHeight="1" thickBot="1" x14ac:dyDescent="0.3">
      <c r="A14" s="199" t="s">
        <v>21</v>
      </c>
      <c r="B14" s="152"/>
      <c r="C14" s="183">
        <f>+C6+1</f>
        <v>45082</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row>
    <row r="16" spans="1:41" ht="15" customHeight="1" x14ac:dyDescent="0.25">
      <c r="A16" s="176" t="s">
        <v>1036</v>
      </c>
      <c r="B16" s="176"/>
      <c r="C16" s="177">
        <v>6.5</v>
      </c>
      <c r="D16" s="166"/>
      <c r="E16" s="155"/>
      <c r="F16" s="157" cm="1">
        <f t="array" aca="1" ref="F16" ca="1">IF(D16="Core", INDIRECT($K$3), IF(D16="Core_Rotational",INDIRECT($K$3), IF(D16="Core_Pillar", INDIRECT($K$3),IF(D16="Explosive_Cardio", INDIRECT($K$2), IF(D16="Explosive", INDIRECT($K$2),INDIRECT($K$4))))))</f>
        <v>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cm="1">
        <f t="array" aca="1" ref="F17" ca="1">IF(D17="Core", INDIRECT($K$3), IF(D17="Core_Rotational",INDIRECT($K$3), IF(D17="Core_Pillar", INDIRECT($K$3),IF(D17="Explosive_Cardio", INDIRECT($K$2), IF(D17="Explosive", INDIRECT($K$2),INDIRECT($K$4))))))</f>
        <v>0</v>
      </c>
      <c r="G17" s="571"/>
      <c r="H17" s="158"/>
      <c r="I17" s="158"/>
      <c r="J17" s="158"/>
      <c r="K17" s="565"/>
    </row>
    <row r="18" spans="1:13" ht="15" customHeight="1" x14ac:dyDescent="0.25">
      <c r="A18" s="176"/>
      <c r="B18" s="176"/>
      <c r="C18" s="177"/>
      <c r="D18" s="178"/>
      <c r="E18" s="179"/>
      <c r="F18" s="157" cm="1">
        <f t="array" aca="1" ref="F18" ca="1">IF(D18="Core", INDIRECT($K$3), IF(D18="Core_Rotational",INDIRECT($K$3), IF(D18="Core_Pillar", INDIRECT($K$3),IF(D18="Explosive_Cardio", INDIRECT($K$2), IF(D18="Explosive", INDIRECT($K$2),INDIRECT($K$4))))))</f>
        <v>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cm="1">
        <f t="array" aca="1" ref="F19" ca="1">IF(D19="Core", INDIRECT($K$3), IF(D19="Core_Rotational",INDIRECT($K$3), IF(D19="Core_Pillar", INDIRECT($K$3),IF(D19="Explosive_Cardio", INDIRECT($K$2), IF(D19="Explosive", INDIRECT($K$2),INDIRECT($K$4))))))</f>
        <v>0</v>
      </c>
      <c r="G19" s="569"/>
      <c r="H19" s="182"/>
      <c r="I19" s="182"/>
      <c r="J19" s="182"/>
      <c r="K19" s="565"/>
    </row>
    <row r="20" spans="1:13" ht="15" customHeight="1" x14ac:dyDescent="0.25">
      <c r="A20" s="176"/>
      <c r="B20" s="176"/>
      <c r="C20" s="177"/>
      <c r="D20" s="166"/>
      <c r="E20" s="155"/>
      <c r="F20" s="157" cm="1">
        <f t="array" aca="1" ref="F20" ca="1">IF(D20="Core", INDIRECT($K$3), IF(D20="Core_Rotational",INDIRECT($K$3), IF(D20="Core_Pillar", INDIRECT($K$3),IF(D20="Explosive_Cardio", INDIRECT($K$2), IF(D20="Explosive", INDIRECT($K$2),INDIRECT($K$4))))))</f>
        <v>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6.5</v>
      </c>
      <c r="D21" s="168"/>
      <c r="E21" s="156"/>
      <c r="F21" s="158" cm="1">
        <f t="array" aca="1" ref="F21" ca="1">IF(D21="Core", INDIRECT($K$3), IF(D21="Core_Rotational",INDIRECT($K$3), IF(D21="Core_Pillar", INDIRECT($K$3),IF(D21="Explosive_Cardio", INDIRECT($K$2), IF(D21="Explosive", INDIRECT($K$2),INDIRECT($K$4))))))</f>
        <v>0</v>
      </c>
      <c r="G21" s="570"/>
      <c r="H21" s="158"/>
      <c r="I21" s="158"/>
      <c r="J21" s="158"/>
    </row>
    <row r="22" spans="1:13" ht="15" customHeight="1" thickBot="1" x14ac:dyDescent="0.3">
      <c r="A22" s="199" t="s">
        <v>22</v>
      </c>
      <c r="B22" s="152"/>
      <c r="C22" s="183">
        <f>+C14+1</f>
        <v>45083</v>
      </c>
      <c r="D22" s="202" t="s">
        <v>493</v>
      </c>
      <c r="E22" s="203" t="s">
        <v>393</v>
      </c>
      <c r="F22" s="202" t="s">
        <v>492</v>
      </c>
      <c r="G22" s="202" t="s">
        <v>495</v>
      </c>
      <c r="H22" s="561" t="s">
        <v>504</v>
      </c>
      <c r="I22" s="561"/>
      <c r="J22" s="562"/>
      <c r="K22" s="225" t="s">
        <v>160</v>
      </c>
      <c r="L22" s="184"/>
      <c r="M22" s="184"/>
    </row>
    <row r="23" spans="1:13" ht="15" customHeight="1" thickTop="1" x14ac:dyDescent="0.25">
      <c r="A23" s="198" t="s">
        <v>502</v>
      </c>
      <c r="B23" s="153"/>
      <c r="C23" s="164" t="str">
        <f>"("&amp;LEFT(K22,1)&amp;")"</f>
        <v>(E)</v>
      </c>
      <c r="D23" s="209" t="s">
        <v>503</v>
      </c>
      <c r="E23" s="204"/>
      <c r="F23" s="205"/>
      <c r="G23" s="205"/>
      <c r="H23" s="563"/>
      <c r="I23" s="563"/>
      <c r="J23" s="564"/>
      <c r="K23" s="565"/>
    </row>
    <row r="24" spans="1:13" ht="15" customHeight="1" x14ac:dyDescent="0.25">
      <c r="A24" s="176" t="s">
        <v>968</v>
      </c>
      <c r="B24" s="176"/>
      <c r="C24" s="177">
        <v>4</v>
      </c>
      <c r="D24" s="166"/>
      <c r="E24" s="155"/>
      <c r="F24" s="157" cm="1">
        <f t="array" aca="1" ref="F24" ca="1">IF(D24="Core", INDIRECT($K$3), IF(D24="Core_Rotational",INDIRECT($K$3), IF(D24="Core_Pillar", INDIRECT($K$3),IF(D24="Explosive_Cardio", INDIRECT($K$2), IF(D24="Explosive", INDIRECT($K$2),INDIRECT($K$4))))))</f>
        <v>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cm="1">
        <f t="array" aca="1" ref="F25" ca="1">IF(D25="Core", INDIRECT($K$3), IF(D25="Core_Rotational",INDIRECT($K$3), IF(D25="Core_Pillar", INDIRECT($K$3),IF(D25="Explosive_Cardio", INDIRECT($K$2), IF(D25="Explosive", INDIRECT($K$2),INDIRECT($K$4))))))</f>
        <v>0</v>
      </c>
      <c r="G25" s="571"/>
      <c r="H25" s="158"/>
      <c r="I25" s="158"/>
      <c r="J25" s="158"/>
      <c r="K25" s="565"/>
    </row>
    <row r="26" spans="1:13" ht="15" customHeight="1" x14ac:dyDescent="0.25">
      <c r="A26" s="176" t="s">
        <v>1035</v>
      </c>
      <c r="B26" s="176"/>
      <c r="C26" s="177">
        <v>4</v>
      </c>
      <c r="D26" s="178"/>
      <c r="E26" s="179"/>
      <c r="F26" s="157" cm="1">
        <f t="array" aca="1" ref="F26" ca="1">IF(D26="Core", INDIRECT($K$3), IF(D26="Core_Rotational",INDIRECT($K$3), IF(D26="Core_Pillar", INDIRECT($K$3),IF(D26="Explosive_Cardio", INDIRECT($K$2), IF(D26="Explosive", INDIRECT($K$2),INDIRECT($K$4))))))</f>
        <v>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cm="1">
        <f t="array" aca="1" ref="F27" ca="1">IF(D27="Core", INDIRECT($K$3), IF(D27="Core_Rotational",INDIRECT($K$3), IF(D27="Core_Pillar", INDIRECT($K$3),IF(D27="Explosive_Cardio", INDIRECT($K$2), IF(D27="Explosive", INDIRECT($K$2),INDIRECT($K$4))))))</f>
        <v>0</v>
      </c>
      <c r="G27" s="569"/>
      <c r="H27" s="182"/>
      <c r="I27" s="182"/>
      <c r="J27" s="182"/>
      <c r="K27" s="565"/>
    </row>
    <row r="28" spans="1:13" ht="15" customHeight="1" x14ac:dyDescent="0.25">
      <c r="A28" s="176"/>
      <c r="B28" s="176"/>
      <c r="C28" s="177"/>
      <c r="D28" s="166"/>
      <c r="E28" s="155"/>
      <c r="F28" s="157" cm="1">
        <f t="array" aca="1" ref="F28" ca="1">IF(D28="Core", INDIRECT($K$3), IF(D28="Core_Rotational",INDIRECT($K$3), IF(D28="Core_Pillar", INDIRECT($K$3),IF(D28="Explosive_Cardio", INDIRECT($K$2), IF(D28="Explosive", INDIRECT($K$2),INDIRECT($K$4))))))</f>
        <v>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8</v>
      </c>
      <c r="D29" s="168"/>
      <c r="E29" s="156"/>
      <c r="F29" s="158" cm="1">
        <f t="array" aca="1" ref="F29" ca="1">IF(D29="Core", INDIRECT($K$3), IF(D29="Core_Rotational",INDIRECT($K$3), IF(D29="Core_Pillar", INDIRECT($K$3),IF(D29="Explosive_Cardio", INDIRECT($K$2), IF(D29="Explosive", INDIRECT($K$2),INDIRECT($K$4))))))</f>
        <v>0</v>
      </c>
      <c r="G29" s="570"/>
      <c r="H29" s="158"/>
      <c r="I29" s="158"/>
      <c r="J29" s="158"/>
    </row>
    <row r="30" spans="1:13" ht="15" customHeight="1" thickBot="1" x14ac:dyDescent="0.3">
      <c r="A30" s="199" t="s">
        <v>23</v>
      </c>
      <c r="B30" s="152"/>
      <c r="C30" s="183">
        <f>+C22+1</f>
        <v>45084</v>
      </c>
      <c r="D30" s="202" t="s">
        <v>493</v>
      </c>
      <c r="E30" s="203" t="s">
        <v>393</v>
      </c>
      <c r="F30" s="202" t="s">
        <v>492</v>
      </c>
      <c r="G30" s="202" t="s">
        <v>495</v>
      </c>
      <c r="H30" s="561" t="s">
        <v>504</v>
      </c>
      <c r="I30" s="561"/>
      <c r="J30" s="562"/>
      <c r="K30" s="225" t="s">
        <v>538</v>
      </c>
      <c r="L30" s="184"/>
      <c r="M30" s="184"/>
    </row>
    <row r="31" spans="1:13" ht="15" customHeight="1" thickTop="1" x14ac:dyDescent="0.25">
      <c r="A31" s="198" t="s">
        <v>502</v>
      </c>
      <c r="B31" s="153"/>
      <c r="C31" s="164" t="str">
        <f>"("&amp;LEFT(K30,1)&amp;")"</f>
        <v>(M)</v>
      </c>
      <c r="D31" s="209" t="s">
        <v>503</v>
      </c>
      <c r="E31" s="204"/>
      <c r="F31" s="205"/>
      <c r="G31" s="205"/>
      <c r="H31" s="563"/>
      <c r="I31" s="563"/>
      <c r="J31" s="564"/>
      <c r="K31" s="565"/>
    </row>
    <row r="32" spans="1:13" ht="15" customHeight="1" x14ac:dyDescent="0.25">
      <c r="A32" s="176" t="s">
        <v>685</v>
      </c>
      <c r="B32" s="176"/>
      <c r="C32" s="177">
        <v>5.5</v>
      </c>
      <c r="D32" s="166"/>
      <c r="E32" s="155"/>
      <c r="F32" s="157" cm="1">
        <f t="array" aca="1" ref="F32" ca="1">IF(D32="Core", INDIRECT($K$3), IF(D32="Core_Rotational",INDIRECT($K$3), IF(D32="Core_Pillar", INDIRECT($K$3),IF(D32="Explosive_Cardio", INDIRECT($K$2), IF(D32="Explosive", INDIRECT($K$2),INDIRECT($K$4))))))</f>
        <v>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t="s">
        <v>1034</v>
      </c>
      <c r="B33" s="22"/>
      <c r="C33" s="160">
        <v>2</v>
      </c>
      <c r="D33" s="167"/>
      <c r="E33" s="156"/>
      <c r="F33" s="158" cm="1">
        <f t="array" aca="1" ref="F33" ca="1">IF(D33="Core", INDIRECT($K$3), IF(D33="Core_Rotational",INDIRECT($K$3), IF(D33="Core_Pillar", INDIRECT($K$3),IF(D33="Explosive_Cardio", INDIRECT($K$2), IF(D33="Explosive", INDIRECT($K$2),INDIRECT($K$4))))))</f>
        <v>0</v>
      </c>
      <c r="G33" s="571"/>
      <c r="H33" s="158"/>
      <c r="I33" s="158"/>
      <c r="J33" s="158"/>
      <c r="K33" s="565"/>
    </row>
    <row r="34" spans="1:13" ht="15" customHeight="1" x14ac:dyDescent="0.25">
      <c r="A34" s="176"/>
      <c r="B34" s="176"/>
      <c r="C34" s="177"/>
      <c r="D34" s="178"/>
      <c r="E34" s="179"/>
      <c r="F34" s="157" cm="1">
        <f t="array" aca="1" ref="F34" ca="1">IF(D34="Core", INDIRECT($K$3), IF(D34="Core_Rotational",INDIRECT($K$3), IF(D34="Core_Pillar", INDIRECT($K$3),IF(D34="Explosive_Cardio", INDIRECT($K$2), IF(D34="Explosive", INDIRECT($K$2),INDIRECT($K$4))))))</f>
        <v>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cm="1">
        <f t="array" aca="1" ref="F35" ca="1">IF(D35="Core", INDIRECT($K$3), IF(D35="Core_Rotational",INDIRECT($K$3), IF(D35="Core_Pillar", INDIRECT($K$3),IF(D35="Explosive_Cardio", INDIRECT($K$2), IF(D35="Explosive", INDIRECT($K$2),INDIRECT($K$4))))))</f>
        <v>0</v>
      </c>
      <c r="G35" s="569"/>
      <c r="H35" s="182"/>
      <c r="I35" s="182"/>
      <c r="J35" s="182"/>
      <c r="K35" s="565"/>
    </row>
    <row r="36" spans="1:13" ht="15" customHeight="1" x14ac:dyDescent="0.25">
      <c r="A36" s="176"/>
      <c r="B36" s="176"/>
      <c r="C36" s="177"/>
      <c r="D36" s="166"/>
      <c r="E36" s="155"/>
      <c r="F36" s="157" cm="1">
        <f t="array" aca="1" ref="F36" ca="1">IF(D36="Core", INDIRECT($K$3), IF(D36="Core_Rotational",INDIRECT($K$3), IF(D36="Core_Pillar", INDIRECT($K$3),IF(D36="Explosive_Cardio", INDIRECT($K$2), IF(D36="Explosive", INDIRECT($K$2),INDIRECT($K$4))))))</f>
        <v>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7.5</v>
      </c>
      <c r="D37" s="168"/>
      <c r="E37" s="156"/>
      <c r="F37" s="158" cm="1">
        <f t="array" aca="1" ref="F37" ca="1">IF(D37="Core", INDIRECT($K$3), IF(D37="Core_Rotational",INDIRECT($K$3), IF(D37="Core_Pillar", INDIRECT($K$3),IF(D37="Explosive_Cardio", INDIRECT($K$2), IF(D37="Explosive", INDIRECT($K$2),INDIRECT($K$4))))))</f>
        <v>0</v>
      </c>
      <c r="G37" s="570"/>
      <c r="H37" s="158"/>
      <c r="I37" s="158"/>
      <c r="J37" s="158"/>
    </row>
    <row r="38" spans="1:13" ht="15" customHeight="1" thickBot="1" x14ac:dyDescent="0.3">
      <c r="A38" s="199" t="s">
        <v>24</v>
      </c>
      <c r="B38" s="152"/>
      <c r="C38" s="183">
        <f>+C30+1</f>
        <v>45085</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512</v>
      </c>
      <c r="B40" s="176"/>
      <c r="C40" s="177"/>
      <c r="D40" s="166"/>
      <c r="E40" s="155"/>
      <c r="F40" s="157" cm="1">
        <f t="array" aca="1" ref="F40" ca="1">IF(D40="Core", INDIRECT($K$3), IF(D40="Core_Rotational",INDIRECT($K$3), IF(D40="Core_Pillar", INDIRECT($K$3),IF(D40="Explosive_Cardio", INDIRECT($K$2), IF(D40="Explosive", INDIRECT($K$2),INDIRECT($K$4))))))</f>
        <v>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t="s">
        <v>604</v>
      </c>
      <c r="B41" s="22"/>
      <c r="C41" s="160">
        <v>6</v>
      </c>
      <c r="D41" s="167"/>
      <c r="E41" s="156"/>
      <c r="F41" s="158" cm="1">
        <f t="array" aca="1" ref="F41" ca="1">IF(D41="Core", INDIRECT($K$3), IF(D41="Core_Rotational",INDIRECT($K$3), IF(D41="Core_Pillar", INDIRECT($K$3),IF(D41="Explosive_Cardio", INDIRECT($K$2), IF(D41="Explosive", INDIRECT($K$2),INDIRECT($K$4))))))</f>
        <v>0</v>
      </c>
      <c r="G41" s="571"/>
      <c r="H41" s="158"/>
      <c r="I41" s="158"/>
      <c r="J41" s="158"/>
      <c r="K41" s="565"/>
    </row>
    <row r="42" spans="1:13" ht="15" customHeight="1" x14ac:dyDescent="0.25">
      <c r="A42" s="176"/>
      <c r="B42" s="176"/>
      <c r="C42" s="177"/>
      <c r="D42" s="178"/>
      <c r="E42" s="179"/>
      <c r="F42" s="157" cm="1">
        <f t="array" aca="1" ref="F42" ca="1">IF(D42="Core", INDIRECT($K$3), IF(D42="Core_Rotational",INDIRECT($K$3), IF(D42="Core_Pillar", INDIRECT($K$3),IF(D42="Explosive_Cardio", INDIRECT($K$2), IF(D42="Explosive", INDIRECT($K$2),INDIRECT($K$4))))))</f>
        <v>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cm="1">
        <f t="array" aca="1" ref="F43" ca="1">IF(D43="Core", INDIRECT($K$3), IF(D43="Core_Rotational",INDIRECT($K$3), IF(D43="Core_Pillar", INDIRECT($K$3),IF(D43="Explosive_Cardio", INDIRECT($K$2), IF(D43="Explosive", INDIRECT($K$2),INDIRECT($K$4))))))</f>
        <v>0</v>
      </c>
      <c r="G43" s="569"/>
      <c r="H43" s="182"/>
      <c r="I43" s="182"/>
      <c r="J43" s="182"/>
      <c r="K43" s="565"/>
    </row>
    <row r="44" spans="1:13" ht="15" customHeight="1" x14ac:dyDescent="0.25">
      <c r="A44" s="176"/>
      <c r="B44" s="176"/>
      <c r="C44" s="177"/>
      <c r="D44" s="166"/>
      <c r="E44" s="155"/>
      <c r="F44" s="157" cm="1">
        <f t="array" aca="1" ref="F44" ca="1">IF(D44="Core", INDIRECT($K$3), IF(D44="Core_Rotational",INDIRECT($K$3), IF(D44="Core_Pillar", INDIRECT($K$3),IF(D44="Explosive_Cardio", INDIRECT($K$2), IF(D44="Explosive", INDIRECT($K$2),INDIRECT($K$4))))))</f>
        <v>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6</v>
      </c>
      <c r="D45" s="168"/>
      <c r="E45" s="156"/>
      <c r="F45" s="158" cm="1">
        <f t="array" aca="1" ref="F45" ca="1">IF(D45="Core", INDIRECT($K$3), IF(D45="Core_Rotational",INDIRECT($K$3), IF(D45="Core_Pillar", INDIRECT($K$3),IF(D45="Explosive_Cardio", INDIRECT($K$2), IF(D45="Explosive", INDIRECT($K$2),INDIRECT($K$4))))))</f>
        <v>0</v>
      </c>
      <c r="G45" s="570"/>
      <c r="H45" s="158"/>
      <c r="I45" s="158"/>
      <c r="J45" s="158"/>
    </row>
    <row r="46" spans="1:13" ht="15" customHeight="1" thickBot="1" x14ac:dyDescent="0.3">
      <c r="A46" s="199" t="s">
        <v>25</v>
      </c>
      <c r="B46" s="152"/>
      <c r="C46" s="183">
        <f>+C38+1</f>
        <v>45086</v>
      </c>
      <c r="D46" s="202" t="s">
        <v>493</v>
      </c>
      <c r="E46" s="203" t="s">
        <v>393</v>
      </c>
      <c r="F46" s="202" t="s">
        <v>492</v>
      </c>
      <c r="G46" s="202" t="s">
        <v>495</v>
      </c>
      <c r="H46" s="561" t="s">
        <v>504</v>
      </c>
      <c r="I46" s="561"/>
      <c r="J46" s="562"/>
      <c r="K46" s="225" t="s">
        <v>1033</v>
      </c>
      <c r="L46" s="184"/>
      <c r="M46" s="184"/>
    </row>
    <row r="47" spans="1:13" ht="15" customHeight="1" thickTop="1" x14ac:dyDescent="0.25">
      <c r="A47" s="198" t="s">
        <v>502</v>
      </c>
      <c r="B47" s="153"/>
      <c r="C47" s="164" t="str">
        <f>"("&amp;LEFT(K46,1)&amp;")"</f>
        <v>(E)</v>
      </c>
      <c r="D47" s="209" t="s">
        <v>503</v>
      </c>
      <c r="E47" s="204"/>
      <c r="F47" s="205"/>
      <c r="G47" s="205"/>
      <c r="H47" s="563"/>
      <c r="I47" s="563"/>
      <c r="J47" s="564"/>
      <c r="K47" s="565"/>
    </row>
    <row r="48" spans="1:13" ht="15" customHeight="1" x14ac:dyDescent="0.25">
      <c r="A48" s="176" t="s">
        <v>692</v>
      </c>
      <c r="B48" s="176"/>
      <c r="C48" s="177">
        <v>6</v>
      </c>
      <c r="D48" s="166"/>
      <c r="E48" s="155"/>
      <c r="F48" s="157" cm="1">
        <f t="array" aca="1" ref="F48" ca="1">IF(D48="Core", INDIRECT($K$3), IF(D48="Core_Rotational",INDIRECT($K$3), IF(D48="Core_Pillar", INDIRECT($K$3),IF(D48="Explosive_Cardio", INDIRECT($K$2), IF(D48="Explosive", INDIRECT($K$2),INDIRECT($K$4))))))</f>
        <v>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t="s">
        <v>1032</v>
      </c>
      <c r="B49" s="22"/>
      <c r="C49" s="160"/>
      <c r="D49" s="167"/>
      <c r="E49" s="156"/>
      <c r="F49" s="158" cm="1">
        <f t="array" aca="1" ref="F49" ca="1">IF(D49="Core", INDIRECT($K$3), IF(D49="Core_Rotational",INDIRECT($K$3), IF(D49="Core_Pillar", INDIRECT($K$3),IF(D49="Explosive_Cardio", INDIRECT($K$2), IF(D49="Explosive", INDIRECT($K$2),INDIRECT($K$4))))))</f>
        <v>0</v>
      </c>
      <c r="G49" s="571"/>
      <c r="H49" s="158"/>
      <c r="I49" s="158"/>
      <c r="J49" s="158"/>
      <c r="K49" s="565"/>
    </row>
    <row r="50" spans="1:13" ht="15" customHeight="1" x14ac:dyDescent="0.25">
      <c r="A50" s="176"/>
      <c r="B50" s="176"/>
      <c r="C50" s="177"/>
      <c r="D50" s="178"/>
      <c r="E50" s="179"/>
      <c r="F50" s="157" cm="1">
        <f t="array" aca="1" ref="F50" ca="1">IF(D50="Core", INDIRECT($K$3), IF(D50="Core_Rotational",INDIRECT($K$3), IF(D50="Core_Pillar", INDIRECT($K$3),IF(D50="Explosive_Cardio", INDIRECT($K$2), IF(D50="Explosive", INDIRECT($K$2),INDIRECT($K$4))))))</f>
        <v>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cm="1">
        <f t="array" aca="1" ref="F51" ca="1">IF(D51="Core", INDIRECT($K$3), IF(D51="Core_Rotational",INDIRECT($K$3), IF(D51="Core_Pillar", INDIRECT($K$3),IF(D51="Explosive_Cardio", INDIRECT($K$2), IF(D51="Explosive", INDIRECT($K$2),INDIRECT($K$4))))))</f>
        <v>0</v>
      </c>
      <c r="G51" s="569"/>
      <c r="H51" s="182"/>
      <c r="I51" s="182"/>
      <c r="J51" s="182"/>
      <c r="K51" s="565"/>
    </row>
    <row r="52" spans="1:13" ht="15" customHeight="1" x14ac:dyDescent="0.25">
      <c r="A52" s="176"/>
      <c r="B52" s="176"/>
      <c r="C52" s="177"/>
      <c r="D52" s="166"/>
      <c r="E52" s="155"/>
      <c r="F52" s="157" cm="1">
        <f t="array" aca="1" ref="F52" ca="1">IF(D52="Core", INDIRECT($K$3), IF(D52="Core_Rotational",INDIRECT($K$3), IF(D52="Core_Pillar", INDIRECT($K$3),IF(D52="Explosive_Cardio", INDIRECT($K$2), IF(D52="Explosive", INDIRECT($K$2),INDIRECT($K$4))))))</f>
        <v>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6</v>
      </c>
      <c r="D53" s="168"/>
      <c r="E53" s="156"/>
      <c r="F53" s="158" cm="1">
        <f t="array" aca="1" ref="F53" ca="1">IF(D53="Core", INDIRECT($K$3), IF(D53="Core_Rotational",INDIRECT($K$3), IF(D53="Core_Pillar", INDIRECT($K$3),IF(D53="Explosive_Cardio", INDIRECT($K$2), IF(D53="Explosive", INDIRECT($K$2),INDIRECT($K$4))))))</f>
        <v>0</v>
      </c>
      <c r="G53" s="570"/>
      <c r="H53" s="158"/>
      <c r="I53" s="158"/>
      <c r="J53" s="158"/>
    </row>
    <row r="54" spans="1:13" ht="15" customHeight="1" thickBot="1" x14ac:dyDescent="0.3">
      <c r="A54" s="201" t="s">
        <v>26</v>
      </c>
      <c r="B54" s="152"/>
      <c r="C54" s="200">
        <f>+C46+1</f>
        <v>45087</v>
      </c>
      <c r="D54" s="202" t="s">
        <v>493</v>
      </c>
      <c r="E54" s="203" t="s">
        <v>393</v>
      </c>
      <c r="F54" s="202" t="s">
        <v>492</v>
      </c>
      <c r="G54" s="202" t="s">
        <v>495</v>
      </c>
      <c r="H54" s="561" t="s">
        <v>504</v>
      </c>
      <c r="I54" s="561"/>
      <c r="J54" s="562"/>
      <c r="K54" s="225" t="s">
        <v>177</v>
      </c>
      <c r="L54" s="184"/>
      <c r="M54" s="184"/>
    </row>
    <row r="55" spans="1:13" ht="15" customHeight="1" thickTop="1" x14ac:dyDescent="0.25">
      <c r="A55" s="198" t="s">
        <v>502</v>
      </c>
      <c r="B55" s="153"/>
      <c r="C55" s="164" t="str">
        <f>"("&amp;LEFT(K54,1)&amp;")"</f>
        <v>(L)</v>
      </c>
      <c r="D55" s="209" t="s">
        <v>503</v>
      </c>
      <c r="E55" s="204"/>
      <c r="F55" s="205"/>
      <c r="G55" s="205"/>
      <c r="H55" s="563"/>
      <c r="I55" s="563"/>
      <c r="J55" s="564"/>
      <c r="K55" s="565"/>
    </row>
    <row r="56" spans="1:13" ht="15" customHeight="1" x14ac:dyDescent="0.25">
      <c r="A56" s="187" t="s">
        <v>537</v>
      </c>
      <c r="B56" s="176"/>
      <c r="C56" s="177"/>
      <c r="D56" s="166"/>
      <c r="E56" s="155"/>
      <c r="F56" s="157" cm="1">
        <f t="array" aca="1" ref="F56" ca="1">IF(D56="Core", INDIRECT($K$3), IF(D56="Core_Rotational",INDIRECT($K$3), IF(D56="Core_Pillar", INDIRECT($K$3),IF(D56="Explosive_Cardio", INDIRECT($K$2), IF(D56="Explosive", INDIRECT($K$2),INDIRECT($K$4))))))</f>
        <v>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t="s">
        <v>1031</v>
      </c>
      <c r="B57" s="22"/>
      <c r="C57" s="160">
        <v>10</v>
      </c>
      <c r="D57" s="167"/>
      <c r="E57" s="156"/>
      <c r="F57" s="158" cm="1">
        <f t="array" aca="1" ref="F57" ca="1">IF(D57="Core", INDIRECT($K$3), IF(D57="Core_Rotational",INDIRECT($K$3), IF(D57="Core_Pillar", INDIRECT($K$3),IF(D57="Explosive_Cardio", INDIRECT($K$2), IF(D57="Explosive", INDIRECT($K$2),INDIRECT($K$4))))))</f>
        <v>0</v>
      </c>
      <c r="G57" s="571"/>
      <c r="H57" s="158"/>
      <c r="I57" s="158"/>
      <c r="J57" s="194"/>
      <c r="K57" s="565"/>
    </row>
    <row r="58" spans="1:13" ht="15" customHeight="1" x14ac:dyDescent="0.25">
      <c r="A58" s="187"/>
      <c r="B58" s="176"/>
      <c r="C58" s="177"/>
      <c r="D58" s="178"/>
      <c r="E58" s="179"/>
      <c r="F58" s="157" cm="1">
        <f t="array" aca="1" ref="F58" ca="1">IF(D58="Core", INDIRECT($K$3), IF(D58="Core_Rotational",INDIRECT($K$3), IF(D58="Core_Pillar", INDIRECT($K$3),IF(D58="Explosive_Cardio", INDIRECT($K$2), IF(D58="Explosive", INDIRECT($K$2),INDIRECT($K$4))))))</f>
        <v>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cm="1">
        <f t="array" aca="1" ref="F59" ca="1">IF(D59="Core", INDIRECT($K$3), IF(D59="Core_Rotational",INDIRECT($K$3), IF(D59="Core_Pillar", INDIRECT($K$3),IF(D59="Explosive_Cardio", INDIRECT($K$2), IF(D59="Explosive", INDIRECT($K$2),INDIRECT($K$4))))))</f>
        <v>0</v>
      </c>
      <c r="G59" s="569"/>
      <c r="H59" s="182"/>
      <c r="I59" s="182"/>
      <c r="J59" s="196"/>
      <c r="K59" s="565"/>
    </row>
    <row r="60" spans="1:13" ht="15" customHeight="1" x14ac:dyDescent="0.25">
      <c r="A60" s="187"/>
      <c r="B60" s="176"/>
      <c r="C60" s="177"/>
      <c r="D60" s="166"/>
      <c r="E60" s="155"/>
      <c r="F60" s="157" cm="1">
        <f t="array" aca="1" ref="F60" ca="1">IF(D60="Core", INDIRECT($K$3), IF(D60="Core_Rotational",INDIRECT($K$3), IF(D60="Core_Pillar", INDIRECT($K$3),IF(D60="Explosive_Cardio", INDIRECT($K$2), IF(D60="Explosive", INDIRECT($K$2),INDIRECT($K$4))))))</f>
        <v>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10</v>
      </c>
      <c r="D61" s="168"/>
      <c r="E61" s="191"/>
      <c r="F61" s="158" cm="1">
        <f t="array" aca="1" ref="F61" ca="1">IF(D61="Core", INDIRECT($K$3), IF(D61="Core_Rotational",INDIRECT($K$3), IF(D61="Core_Pillar", INDIRECT($K$3),IF(D61="Explosive_Cardio", INDIRECT($K$2), IF(D61="Explosive", INDIRECT($K$2),INDIRECT($K$4))))))</f>
        <v>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6:J6"/>
    <mergeCell ref="H7:J7"/>
    <mergeCell ref="K7:K12"/>
    <mergeCell ref="G8:G9"/>
    <mergeCell ref="G10:G11"/>
    <mergeCell ref="G12:G13"/>
    <mergeCell ref="A1:J1"/>
    <mergeCell ref="A2:J2"/>
    <mergeCell ref="D3:J3"/>
    <mergeCell ref="A4:J4"/>
    <mergeCell ref="A5:C5"/>
    <mergeCell ref="E5:J5"/>
    <mergeCell ref="H14:J14"/>
    <mergeCell ref="H15:J15"/>
    <mergeCell ref="K15:K20"/>
    <mergeCell ref="G16:G17"/>
    <mergeCell ref="G18:G19"/>
    <mergeCell ref="G20:G21"/>
    <mergeCell ref="H22:J22"/>
    <mergeCell ref="H23:J23"/>
    <mergeCell ref="K23:K28"/>
    <mergeCell ref="G24:G25"/>
    <mergeCell ref="G26:G27"/>
    <mergeCell ref="G28:G29"/>
  </mergeCells>
  <dataValidations count="1">
    <dataValidation type="list" allowBlank="1" showErrorMessage="1" sqref="E24:E29 E32:E37 E8:E13 E56:E61 E40:E45 E48:E53 E16:E21" xr:uid="{D66434A6-01C2-4FA7-BA07-CC957456360E}">
      <formula1>INDIRECT(D8)</formula1>
    </dataValidation>
  </dataValidations>
  <hyperlinks>
    <hyperlink ref="K1" location="'Reference Page'!A1" display="Home" xr:uid="{1047739D-1739-4C2B-85BE-26BD63C3D9E0}"/>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B053FCF-88D3-4D61-A8F3-3F60C29D8B9A}">
          <x14:formula1>
            <xm:f>PeriodizationTables!$E$33:$E$42</xm:f>
          </x14:formula1>
          <xm:sqref>E5</xm:sqref>
        </x14:dataValidation>
        <x14:dataValidation type="list" allowBlank="1" showInputMessage="1" showErrorMessage="1" xr:uid="{655372EF-F54F-4602-860C-F3D3F7E3E61E}">
          <x14:formula1>
            <xm:f>Exercises!$1:$1</xm:f>
          </x14:formula1>
          <xm:sqref>D24:D29 D32:D37 D8:D13 D56:D61 D40:D45 D48:D53 D16:D21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tabColor theme="5" tint="0.59999389629810485"/>
    <pageSetUpPr fitToPage="1"/>
  </sheetPr>
  <dimension ref="A1:AO202"/>
  <sheetViews>
    <sheetView showGridLines="0" workbookViewId="0">
      <pane ySplit="5" topLeftCell="A28" activePane="bottomLeft" state="frozen"/>
      <selection activeCell="A6" sqref="A6:AA61"/>
      <selection pane="bottomLeft" activeCell="K39" sqref="K39:K44"/>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END1_3E</v>
      </c>
    </row>
    <row r="3" spans="1:41" x14ac:dyDescent="0.25">
      <c r="A3" s="173">
        <f>'Annual Plan'!$A$26</f>
        <v>45088</v>
      </c>
      <c r="B3" s="172" t="s">
        <v>20</v>
      </c>
      <c r="C3" s="174">
        <f>+A3+6</f>
        <v>45094</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END1_3C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END1_3O</v>
      </c>
    </row>
    <row r="5" spans="1:41" ht="16.5" thickBot="1" x14ac:dyDescent="0.3">
      <c r="A5" s="596" t="str">
        <f>'Annual Plan'!$F$23</f>
        <v>Base Build</v>
      </c>
      <c r="B5" s="597"/>
      <c r="C5" s="597"/>
      <c r="D5" s="219" t="s">
        <v>494</v>
      </c>
      <c r="E5" s="601" t="s">
        <v>239</v>
      </c>
      <c r="F5" s="602"/>
      <c r="G5" s="602"/>
      <c r="H5" s="602"/>
      <c r="I5" s="602"/>
      <c r="J5" s="603"/>
      <c r="L5" t="s">
        <v>117</v>
      </c>
      <c r="M5" t="s">
        <v>506</v>
      </c>
    </row>
    <row r="6" spans="1:41" ht="15.75" thickBot="1" x14ac:dyDescent="0.3">
      <c r="A6" s="159" t="s">
        <v>27</v>
      </c>
      <c r="B6" s="163"/>
      <c r="C6" s="183">
        <f>A3</f>
        <v>45088</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t="s">
        <v>692</v>
      </c>
      <c r="B8" s="176"/>
      <c r="C8" s="177">
        <v>6</v>
      </c>
      <c r="D8" s="166"/>
      <c r="E8" s="155"/>
      <c r="F8" s="157" t="str" cm="1">
        <f t="array" aca="1" ref="F8" ca="1">IF(D8="Core", INDIRECT($K$3), IF(D8="Core_Rotational",INDIRECT($K$3), IF(D8="Core_Pillar", INDIRECT($K$3),IF(D8="Explosive_Cardio", INDIRECT($K$2), IF(D8="Explosive", INDIRECT($K$2),INDIRECT($K$4))))))</f>
        <v>3x12</v>
      </c>
      <c r="G8" s="566" t="str">
        <f>CONCATENATE(IF($E$5="Foundation",FDN_R,""),IF($E$5="Endurance",END_R,""),IF($E$5="Speed",SPD_R,""),IF($E$5="Hypertrophy",HYP_R,""),IF($E$5="Power",PWR_R,""),IF($E$5="Strength Capacity",STC_R,""),IF($E$5="Strength",STR_R,""),IF($E$5="Max Strength",MAX_R,""),IF($E$5="Total Fitness",TF_R,""),IF($E$5="Unload",UNL_R,""))</f>
        <v>1:00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3x12</v>
      </c>
      <c r="G10" s="568" t="str">
        <f>CONCATENATE(IF($E$5="Foundation",FDN_R,""),IF($E$5="Endurance",END_R,""),IF($E$5="Speed",SPD_R,""),IF($E$5="Hypertrophy",HYP_R,""),IF($E$5="Power",PWR_R,""),IF($E$5="Strength Capacity",STC_R,""),IF($E$5="Strength",STR_R,""),IF($E$5="Max Strength",MAX_R,""),IF($E$5="Total Fitness",TF_R,""),IF($E$5="Unload",UNL_R,""))</f>
        <v>1:00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3x12</v>
      </c>
      <c r="G12" s="566" t="str">
        <f>CONCATENATE(IF($E$5="Foundation",FDN_R,""),IF($E$5="Endurance",END_R,""),IF($E$5="Speed",SPD_R,""),IF($E$5="Hypertrophy",HYP_R,""),IF($E$5="Power",PWR_R,""),IF($E$5="Strength Capacity",STC_R,""),IF($E$5="Strength",STR_R,""),IF($E$5="Max Strength",MAX_R,""),IF($E$5="Total Fitness",TF_R,""),IF($E$5="Unload",UNL_R,""))</f>
        <v>1:00</v>
      </c>
      <c r="H12" s="185"/>
      <c r="I12" s="185"/>
      <c r="J12" s="185"/>
      <c r="K12" s="565"/>
    </row>
    <row r="13" spans="1:41" ht="15" customHeight="1" thickBot="1" x14ac:dyDescent="0.3">
      <c r="A13" s="24"/>
      <c r="B13" s="162"/>
      <c r="C13" s="161">
        <f>SUM(C7:C12)</f>
        <v>6</v>
      </c>
      <c r="D13" s="168"/>
      <c r="E13" s="206"/>
      <c r="F13" s="158" t="str" cm="1">
        <f t="array" aca="1" ref="F13" ca="1">IF(D13="Core", INDIRECT($K$3), IF(D13="Core_Rotational",INDIRECT($K$3), IF(D13="Core_Pillar", INDIRECT($K$3),IF(D13="Explosive_Cardio", INDIRECT($K$2), IF(D13="Explosive", INDIRECT($K$2),INDIRECT($K$4))))))</f>
        <v>3x12</v>
      </c>
      <c r="G13" s="570"/>
      <c r="H13" s="158"/>
      <c r="I13" s="158"/>
      <c r="J13" s="158"/>
    </row>
    <row r="14" spans="1:41" ht="15" customHeight="1" thickBot="1" x14ac:dyDescent="0.3">
      <c r="A14" s="199" t="s">
        <v>21</v>
      </c>
      <c r="B14" s="152"/>
      <c r="C14" s="183">
        <f>+C6+1</f>
        <v>45089</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row>
    <row r="16" spans="1:41" ht="15" customHeight="1" x14ac:dyDescent="0.25">
      <c r="A16" s="176" t="s">
        <v>1030</v>
      </c>
      <c r="B16" s="176"/>
      <c r="C16" s="250"/>
      <c r="D16" s="166"/>
      <c r="E16" s="155"/>
      <c r="F16" s="157" t="str" cm="1">
        <f t="array" aca="1" ref="F16" ca="1">IF(D16="Core", INDIRECT($K$3), IF(D16="Core_Rotational",INDIRECT($K$3), IF(D16="Core_Pillar", INDIRECT($K$3),IF(D16="Explosive_Cardio", INDIRECT($K$2), IF(D16="Explosive", INDIRECT($K$2),INDIRECT($K$4))))))</f>
        <v>3x12</v>
      </c>
      <c r="G16" s="566" t="str">
        <f>CONCATENATE(IF($E$5="Foundation",FDN_R,""),IF($E$5="Endurance",END_R,""),IF($E$5="Speed",SPD_R,""),IF($E$5="Hypertrophy",HYP_R,""),IF($E$5="Power",PWR_R,""),IF($E$5="Strength Capacity",STC_R,""),IF($E$5="Strength",STR_R,""),IF($E$5="Max Strength",MAX_R,""),IF($E$5="Total Fitness",TF_R,""),IF($E$5="Unload",UNL_R,""))</f>
        <v>1:00</v>
      </c>
      <c r="H16" s="185"/>
      <c r="I16" s="185"/>
      <c r="J16" s="185"/>
      <c r="K16" s="565"/>
    </row>
    <row r="17" spans="1:13" ht="15" customHeight="1" x14ac:dyDescent="0.25">
      <c r="A17" s="24" t="s">
        <v>911</v>
      </c>
      <c r="B17" s="22"/>
      <c r="C17" s="251">
        <v>6.75</v>
      </c>
      <c r="D17" s="167"/>
      <c r="E17" s="156"/>
      <c r="F17" s="158" t="str" cm="1">
        <f t="array" aca="1" ref="F17" ca="1">IF(D17="Core", INDIRECT($K$3), IF(D17="Core_Rotational",INDIRECT($K$3), IF(D17="Core_Pillar", INDIRECT($K$3),IF(D17="Explosive_Cardio", INDIRECT($K$2), IF(D17="Explosive", INDIRECT($K$2),INDIRECT($K$4))))))</f>
        <v>3x12</v>
      </c>
      <c r="G17" s="571"/>
      <c r="H17" s="158"/>
      <c r="I17" s="158"/>
      <c r="J17" s="158"/>
      <c r="K17" s="565"/>
    </row>
    <row r="18" spans="1:13" ht="15" customHeight="1" x14ac:dyDescent="0.25">
      <c r="A18" s="176" t="s">
        <v>1029</v>
      </c>
      <c r="B18" s="176"/>
      <c r="C18" s="250">
        <v>0.25</v>
      </c>
      <c r="D18" s="178"/>
      <c r="E18" s="179"/>
      <c r="F18" s="157" t="str" cm="1">
        <f t="array" aca="1" ref="F18" ca="1">IF(D18="Core", INDIRECT($K$3), IF(D18="Core_Rotational",INDIRECT($K$3), IF(D18="Core_Pillar", INDIRECT($K$3),IF(D18="Explosive_Cardio", INDIRECT($K$2), IF(D18="Explosive", INDIRECT($K$2),INDIRECT($K$4))))))</f>
        <v>3x12</v>
      </c>
      <c r="G18" s="568" t="str">
        <f>CONCATENATE(IF($E$5="Foundation",FDN_R,""),IF($E$5="Endurance",END_R,""),IF($E$5="Speed",SPD_R,""),IF($E$5="Hypertrophy",HYP_R,""),IF($E$5="Power",PWR_R,""),IF($E$5="Strength Capacity",STC_R,""),IF($E$5="Strength",STR_R,""),IF($E$5="Max Strength",MAX_R,""),IF($E$5="Total Fitness",TF_R,""),IF($E$5="Unload",UNL_R,""))</f>
        <v>1:00</v>
      </c>
      <c r="H18" s="186"/>
      <c r="I18" s="186"/>
      <c r="J18" s="186"/>
      <c r="K18" s="565"/>
    </row>
    <row r="19" spans="1:13" ht="15" customHeight="1" x14ac:dyDescent="0.25">
      <c r="A19" s="24" t="s">
        <v>514</v>
      </c>
      <c r="B19" s="22"/>
      <c r="C19" s="251"/>
      <c r="D19" s="180"/>
      <c r="E19" s="181"/>
      <c r="F19" s="158" t="str" cm="1">
        <f t="array" aca="1" ref="F19" ca="1">IF(D19="Core", INDIRECT($K$3), IF(D19="Core_Rotational",INDIRECT($K$3), IF(D19="Core_Pillar", INDIRECT($K$3),IF(D19="Explosive_Cardio", INDIRECT($K$2), IF(D19="Explosive", INDIRECT($K$2),INDIRECT($K$4))))))</f>
        <v>3x12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3x12</v>
      </c>
      <c r="G20" s="566" t="str">
        <f>CONCATENATE(IF($E$5="Foundation",FDN_R,""),IF($E$5="Endurance",END_R,""),IF($E$5="Speed",SPD_R,""),IF($E$5="Hypertrophy",HYP_R,""),IF($E$5="Power",PWR_R,""),IF($E$5="Strength Capacity",STC_R,""),IF($E$5="Strength",STR_R,""),IF($E$5="Max Strength",MAX_R,""),IF($E$5="Total Fitness",TF_R,""),IF($E$5="Unload",UNL_R,""))</f>
        <v>1:00</v>
      </c>
      <c r="H20" s="185"/>
      <c r="I20" s="185"/>
      <c r="J20" s="185"/>
      <c r="K20" s="565"/>
    </row>
    <row r="21" spans="1:13" ht="15" customHeight="1" thickBot="1" x14ac:dyDescent="0.3">
      <c r="A21" s="24"/>
      <c r="B21" s="25"/>
      <c r="C21" s="165">
        <f>SUM(C15:C20)</f>
        <v>7</v>
      </c>
      <c r="D21" s="168"/>
      <c r="E21" s="156"/>
      <c r="F21" s="158" t="str" cm="1">
        <f t="array" aca="1" ref="F21" ca="1">IF(D21="Core", INDIRECT($K$3), IF(D21="Core_Rotational",INDIRECT($K$3), IF(D21="Core_Pillar", INDIRECT($K$3),IF(D21="Explosive_Cardio", INDIRECT($K$2), IF(D21="Explosive", INDIRECT($K$2),INDIRECT($K$4))))))</f>
        <v>3x12</v>
      </c>
      <c r="G21" s="570"/>
      <c r="H21" s="158"/>
      <c r="I21" s="158"/>
      <c r="J21" s="158"/>
    </row>
    <row r="22" spans="1:13" ht="15" customHeight="1" thickBot="1" x14ac:dyDescent="0.3">
      <c r="A22" s="199" t="s">
        <v>22</v>
      </c>
      <c r="B22" s="152"/>
      <c r="C22" s="183">
        <f>+C14+1</f>
        <v>45090</v>
      </c>
      <c r="D22" s="202" t="s">
        <v>493</v>
      </c>
      <c r="E22" s="203" t="s">
        <v>393</v>
      </c>
      <c r="F22" s="202" t="s">
        <v>492</v>
      </c>
      <c r="G22" s="202" t="s">
        <v>495</v>
      </c>
      <c r="H22" s="561" t="s">
        <v>504</v>
      </c>
      <c r="I22" s="561"/>
      <c r="J22" s="562"/>
      <c r="K22" s="225" t="s">
        <v>1017</v>
      </c>
      <c r="L22" s="184"/>
      <c r="M22" s="184"/>
    </row>
    <row r="23" spans="1:13" ht="15" customHeight="1" thickTop="1" x14ac:dyDescent="0.25">
      <c r="A23" s="198" t="s">
        <v>502</v>
      </c>
      <c r="B23" s="153"/>
      <c r="C23" s="164" t="str">
        <f>"("&amp;LEFT(K22,1)&amp;")"</f>
        <v>(E)</v>
      </c>
      <c r="D23" s="209" t="s">
        <v>503</v>
      </c>
      <c r="E23" s="204"/>
      <c r="F23" s="205"/>
      <c r="G23" s="205"/>
      <c r="H23" s="563"/>
      <c r="I23" s="563"/>
      <c r="J23" s="564"/>
      <c r="K23" s="565"/>
    </row>
    <row r="24" spans="1:13" ht="15" customHeight="1" x14ac:dyDescent="0.25">
      <c r="A24" s="176" t="s">
        <v>1035</v>
      </c>
      <c r="B24" s="176"/>
      <c r="C24" s="177">
        <v>4</v>
      </c>
      <c r="D24" s="166"/>
      <c r="E24" s="155"/>
      <c r="F24" s="157" t="str" cm="1">
        <f t="array" aca="1" ref="F24" ca="1">IF(D24="Core", INDIRECT($K$3), IF(D24="Core_Rotational",INDIRECT($K$3), IF(D24="Core_Pillar", INDIRECT($K$3),IF(D24="Explosive_Cardio", INDIRECT($K$2), IF(D24="Explosive", INDIRECT($K$2),INDIRECT($K$4))))))</f>
        <v>3x12</v>
      </c>
      <c r="G24" s="566" t="str">
        <f>CONCATENATE(IF($E$5="Foundation",FDN_R,""),IF($E$5="Endurance",END_R,""),IF($E$5="Speed",SPD_R,""),IF($E$5="Hypertrophy",HYP_R,""),IF($E$5="Power",PWR_R,""),IF($E$5="Strength Capacity",STC_R,""),IF($E$5="Strength",STR_R,""),IF($E$5="Max Strength",MAX_R,""),IF($E$5="Total Fitness",TF_R,""),IF($E$5="Unload",UNL_R,""))</f>
        <v>1:00</v>
      </c>
      <c r="H24" s="185"/>
      <c r="I24" s="185"/>
      <c r="J24" s="185"/>
      <c r="K24" s="565"/>
    </row>
    <row r="25" spans="1:13" ht="15" customHeight="1" x14ac:dyDescent="0.25">
      <c r="A25" s="24" t="s">
        <v>1055</v>
      </c>
      <c r="B25" s="22"/>
      <c r="C25" s="160"/>
      <c r="D25" s="167"/>
      <c r="E25" s="156"/>
      <c r="F25" s="158" t="str" cm="1">
        <f t="array" aca="1" ref="F25" ca="1">IF(D25="Core", INDIRECT($K$3), IF(D25="Core_Rotational",INDIRECT($K$3), IF(D25="Core_Pillar", INDIRECT($K$3),IF(D25="Explosive_Cardio", INDIRECT($K$2), IF(D25="Explosive", INDIRECT($K$2),INDIRECT($K$4))))))</f>
        <v>3x12</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3x12</v>
      </c>
      <c r="G26" s="568" t="str">
        <f>CONCATENATE(IF($E$5="Foundation",FDN_R,""),IF($E$5="Endurance",END_R,""),IF($E$5="Speed",SPD_R,""),IF($E$5="Hypertrophy",HYP_R,""),IF($E$5="Power",PWR_R,""),IF($E$5="Strength Capacity",STC_R,""),IF($E$5="Strength",STR_R,""),IF($E$5="Max Strength",MAX_R,""),IF($E$5="Total Fitness",TF_R,""),IF($E$5="Unload",UNL_R,""))</f>
        <v>1:00</v>
      </c>
      <c r="H26" s="186"/>
      <c r="I26" s="186"/>
      <c r="J26" s="186"/>
      <c r="K26" s="565"/>
    </row>
    <row r="27" spans="1:13" ht="15" customHeight="1" x14ac:dyDescent="0.25">
      <c r="A27" s="24" t="s">
        <v>683</v>
      </c>
      <c r="B27" s="22"/>
      <c r="C27" s="160">
        <v>2</v>
      </c>
      <c r="D27" s="180"/>
      <c r="E27" s="181"/>
      <c r="F27" s="158" t="str" cm="1">
        <f t="array" aca="1" ref="F27" ca="1">IF(D27="Core", INDIRECT($K$3), IF(D27="Core_Rotational",INDIRECT($K$3), IF(D27="Core_Pillar", INDIRECT($K$3),IF(D27="Explosive_Cardio", INDIRECT($K$2), IF(D27="Explosive", INDIRECT($K$2),INDIRECT($K$4))))))</f>
        <v>3x12</v>
      </c>
      <c r="G27" s="569"/>
      <c r="H27" s="182"/>
      <c r="I27" s="182"/>
      <c r="J27" s="182"/>
      <c r="K27" s="565"/>
    </row>
    <row r="28" spans="1:13" ht="15" customHeight="1" x14ac:dyDescent="0.25">
      <c r="A28" s="176" t="s">
        <v>1057</v>
      </c>
      <c r="B28" s="176"/>
      <c r="C28" s="177">
        <v>4</v>
      </c>
      <c r="D28" s="166"/>
      <c r="E28" s="155"/>
      <c r="F28" s="157" t="str" cm="1">
        <f t="array" aca="1" ref="F28" ca="1">IF(D28="Core", INDIRECT($K$3), IF(D28="Core_Rotational",INDIRECT($K$3), IF(D28="Core_Pillar", INDIRECT($K$3),IF(D28="Explosive_Cardio", INDIRECT($K$2), IF(D28="Explosive", INDIRECT($K$2),INDIRECT($K$4))))))</f>
        <v>3x12</v>
      </c>
      <c r="G28" s="566" t="str">
        <f>CONCATENATE(IF($E$5="Foundation",FDN_R,""),IF($E$5="Endurance",END_R,""),IF($E$5="Speed",SPD_R,""),IF($E$5="Hypertrophy",HYP_R,""),IF($E$5="Power",PWR_R,""),IF($E$5="Strength Capacity",STC_R,""),IF($E$5="Strength",STR_R,""),IF($E$5="Max Strength",MAX_R,""),IF($E$5="Total Fitness",TF_R,""),IF($E$5="Unload",UNL_R,""))</f>
        <v>1:00</v>
      </c>
      <c r="H28" s="185"/>
      <c r="I28" s="185"/>
      <c r="J28" s="185"/>
      <c r="K28" s="565"/>
    </row>
    <row r="29" spans="1:13" ht="15" customHeight="1" thickBot="1" x14ac:dyDescent="0.3">
      <c r="A29" s="24"/>
      <c r="B29" s="25"/>
      <c r="C29" s="165">
        <f>SUM(C23:C28)</f>
        <v>10</v>
      </c>
      <c r="D29" s="168"/>
      <c r="E29" s="156"/>
      <c r="F29" s="158" t="str" cm="1">
        <f t="array" aca="1" ref="F29" ca="1">IF(D29="Core", INDIRECT($K$3), IF(D29="Core_Rotational",INDIRECT($K$3), IF(D29="Core_Pillar", INDIRECT($K$3),IF(D29="Explosive_Cardio", INDIRECT($K$2), IF(D29="Explosive", INDIRECT($K$2),INDIRECT($K$4))))))</f>
        <v>3x12</v>
      </c>
      <c r="G29" s="570"/>
      <c r="H29" s="158"/>
      <c r="I29" s="158"/>
      <c r="J29" s="158"/>
    </row>
    <row r="30" spans="1:13" ht="15" customHeight="1" thickBot="1" x14ac:dyDescent="0.3">
      <c r="A30" s="199" t="s">
        <v>23</v>
      </c>
      <c r="B30" s="152"/>
      <c r="C30" s="183">
        <f>+C22+1</f>
        <v>45091</v>
      </c>
      <c r="D30" s="202" t="s">
        <v>493</v>
      </c>
      <c r="E30" s="203" t="s">
        <v>393</v>
      </c>
      <c r="F30" s="202" t="s">
        <v>492</v>
      </c>
      <c r="G30" s="202" t="s">
        <v>495</v>
      </c>
      <c r="H30" s="561" t="s">
        <v>504</v>
      </c>
      <c r="I30" s="561"/>
      <c r="J30" s="562"/>
      <c r="K30" s="225" t="s">
        <v>1033</v>
      </c>
      <c r="L30" s="184"/>
      <c r="M30" s="184"/>
    </row>
    <row r="31" spans="1:13" ht="15" customHeight="1" thickTop="1" x14ac:dyDescent="0.25">
      <c r="A31" s="198" t="s">
        <v>502</v>
      </c>
      <c r="B31" s="153"/>
      <c r="C31" s="164" t="str">
        <f>"("&amp;LEFT(K30,1)&amp;")"</f>
        <v>(E)</v>
      </c>
      <c r="D31" s="209" t="s">
        <v>503</v>
      </c>
      <c r="E31" s="204"/>
      <c r="F31" s="205"/>
      <c r="G31" s="205"/>
      <c r="H31" s="563"/>
      <c r="I31" s="563"/>
      <c r="J31" s="564"/>
      <c r="K31" s="565"/>
    </row>
    <row r="32" spans="1:13" ht="15" customHeight="1" x14ac:dyDescent="0.25">
      <c r="A32" s="176" t="s">
        <v>515</v>
      </c>
      <c r="B32" s="176"/>
      <c r="C32" s="177">
        <v>7.75</v>
      </c>
      <c r="D32" s="166"/>
      <c r="E32" s="155"/>
      <c r="F32" s="157" t="str" cm="1">
        <f t="array" aca="1" ref="F32" ca="1">IF(D32="Core", INDIRECT($K$3), IF(D32="Core_Rotational",INDIRECT($K$3), IF(D32="Core_Pillar", INDIRECT($K$3),IF(D32="Explosive_Cardio", INDIRECT($K$2), IF(D32="Explosive", INDIRECT($K$2),INDIRECT($K$4))))))</f>
        <v>3x12</v>
      </c>
      <c r="G32" s="566" t="str">
        <f>CONCATENATE(IF($E$5="Foundation",FDN_R,""),IF($E$5="Endurance",END_R,""),IF($E$5="Speed",SPD_R,""),IF($E$5="Hypertrophy",HYP_R,""),IF($E$5="Power",PWR_R,""),IF($E$5="Strength Capacity",STC_R,""),IF($E$5="Strength",STR_R,""),IF($E$5="Max Strength",MAX_R,""),IF($E$5="Total Fitness",TF_R,""),IF($E$5="Unload",UNL_R,""))</f>
        <v>1:00</v>
      </c>
      <c r="H32" s="185"/>
      <c r="I32" s="185"/>
      <c r="J32" s="185"/>
      <c r="K32" s="565"/>
    </row>
    <row r="33" spans="1:13" ht="15" customHeight="1" x14ac:dyDescent="0.25">
      <c r="A33" s="24" t="s">
        <v>1058</v>
      </c>
      <c r="B33" s="22"/>
      <c r="C33" s="160">
        <v>0.25</v>
      </c>
      <c r="D33" s="167"/>
      <c r="E33" s="156"/>
      <c r="F33" s="158" t="str" cm="1">
        <f t="array" aca="1" ref="F33" ca="1">IF(D33="Core", INDIRECT($K$3), IF(D33="Core_Rotational",INDIRECT($K$3), IF(D33="Core_Pillar", INDIRECT($K$3),IF(D33="Explosive_Cardio", INDIRECT($K$2), IF(D33="Explosive", INDIRECT($K$2),INDIRECT($K$4))))))</f>
        <v>3x12</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3x12</v>
      </c>
      <c r="G34" s="568" t="str">
        <f>CONCATENATE(IF($E$5="Foundation",FDN_R,""),IF($E$5="Endurance",END_R,""),IF($E$5="Speed",SPD_R,""),IF($E$5="Hypertrophy",HYP_R,""),IF($E$5="Power",PWR_R,""),IF($E$5="Strength Capacity",STC_R,""),IF($E$5="Strength",STR_R,""),IF($E$5="Max Strength",MAX_R,""),IF($E$5="Total Fitness",TF_R,""),IF($E$5="Unload",UNL_R,""))</f>
        <v>1:00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3x12</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3x12</v>
      </c>
      <c r="G36" s="566" t="str">
        <f>CONCATENATE(IF($E$5="Foundation",FDN_R,""),IF($E$5="Endurance",END_R,""),IF($E$5="Speed",SPD_R,""),IF($E$5="Hypertrophy",HYP_R,""),IF($E$5="Power",PWR_R,""),IF($E$5="Strength Capacity",STC_R,""),IF($E$5="Strength",STR_R,""),IF($E$5="Max Strength",MAX_R,""),IF($E$5="Total Fitness",TF_R,""),IF($E$5="Unload",UNL_R,""))</f>
        <v>1:00</v>
      </c>
      <c r="H36" s="185"/>
      <c r="I36" s="185"/>
      <c r="J36" s="185"/>
      <c r="K36" s="565"/>
    </row>
    <row r="37" spans="1:13" ht="15" customHeight="1" thickBot="1" x14ac:dyDescent="0.3">
      <c r="A37" s="24"/>
      <c r="B37" s="25"/>
      <c r="C37" s="165">
        <f>SUM(C31:C36)</f>
        <v>8</v>
      </c>
      <c r="D37" s="168"/>
      <c r="E37" s="156"/>
      <c r="F37" s="158" t="str" cm="1">
        <f t="array" aca="1" ref="F37" ca="1">IF(D37="Core", INDIRECT($K$3), IF(D37="Core_Rotational",INDIRECT($K$3), IF(D37="Core_Pillar", INDIRECT($K$3),IF(D37="Explosive_Cardio", INDIRECT($K$2), IF(D37="Explosive", INDIRECT($K$2),INDIRECT($K$4))))))</f>
        <v>3x12</v>
      </c>
      <c r="G37" s="570"/>
      <c r="H37" s="158"/>
      <c r="I37" s="158"/>
      <c r="J37" s="158"/>
    </row>
    <row r="38" spans="1:13" ht="15" customHeight="1" thickBot="1" x14ac:dyDescent="0.3">
      <c r="A38" s="199" t="s">
        <v>24</v>
      </c>
      <c r="B38" s="152"/>
      <c r="C38" s="183">
        <f>+C30+1</f>
        <v>45092</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789</v>
      </c>
      <c r="B40" s="176"/>
      <c r="C40" s="177">
        <v>7</v>
      </c>
      <c r="D40" s="166"/>
      <c r="E40" s="155"/>
      <c r="F40" s="157" t="str" cm="1">
        <f t="array" aca="1" ref="F40" ca="1">IF(D40="Core", INDIRECT($K$3), IF(D40="Core_Rotational",INDIRECT($K$3), IF(D40="Core_Pillar", INDIRECT($K$3),IF(D40="Explosive_Cardio", INDIRECT($K$2), IF(D40="Explosive", INDIRECT($K$2),INDIRECT($K$4))))))</f>
        <v>3x12</v>
      </c>
      <c r="G40" s="566" t="str">
        <f>CONCATENATE(IF($E$5="Foundation",FDN_R,""),IF($E$5="Endurance",END_R,""),IF($E$5="Speed",SPD_R,""),IF($E$5="Hypertrophy",HYP_R,""),IF($E$5="Power",PWR_R,""),IF($E$5="Strength Capacity",STC_R,""),IF($E$5="Strength",STR_R,""),IF($E$5="Max Strength",MAX_R,""),IF($E$5="Total Fitness",TF_R,""),IF($E$5="Unload",UNL_R,""))</f>
        <v>1:00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3x12</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3x12</v>
      </c>
      <c r="G42" s="568" t="str">
        <f>CONCATENATE(IF($E$5="Foundation",FDN_R,""),IF($E$5="Endurance",END_R,""),IF($E$5="Speed",SPD_R,""),IF($E$5="Hypertrophy",HYP_R,""),IF($E$5="Power",PWR_R,""),IF($E$5="Strength Capacity",STC_R,""),IF($E$5="Strength",STR_R,""),IF($E$5="Max Strength",MAX_R,""),IF($E$5="Total Fitness",TF_R,""),IF($E$5="Unload",UNL_R,""))</f>
        <v>1:00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3x12</v>
      </c>
      <c r="G44" s="566" t="str">
        <f>CONCATENATE(IF($E$5="Foundation",FDN_R,""),IF($E$5="Endurance",END_R,""),IF($E$5="Speed",SPD_R,""),IF($E$5="Hypertrophy",HYP_R,""),IF($E$5="Power",PWR_R,""),IF($E$5="Strength Capacity",STC_R,""),IF($E$5="Strength",STR_R,""),IF($E$5="Max Strength",MAX_R,""),IF($E$5="Total Fitness",TF_R,""),IF($E$5="Unload",UNL_R,""))</f>
        <v>1:00</v>
      </c>
      <c r="H44" s="185"/>
      <c r="I44" s="185"/>
      <c r="J44" s="185"/>
      <c r="K44" s="565"/>
    </row>
    <row r="45" spans="1:13" ht="15" customHeight="1" thickBot="1" x14ac:dyDescent="0.3">
      <c r="A45" s="24"/>
      <c r="B45" s="25"/>
      <c r="C45" s="165">
        <f>SUM(C39:C44)</f>
        <v>7</v>
      </c>
      <c r="D45" s="168"/>
      <c r="E45" s="156"/>
      <c r="F45" s="158" t="str" cm="1">
        <f t="array" aca="1" ref="F45" ca="1">IF(D45="Core", INDIRECT($K$3), IF(D45="Core_Rotational",INDIRECT($K$3), IF(D45="Core_Pillar", INDIRECT($K$3),IF(D45="Explosive_Cardio", INDIRECT($K$2), IF(D45="Explosive", INDIRECT($K$2),INDIRECT($K$4))))))</f>
        <v>3x12</v>
      </c>
      <c r="G45" s="570"/>
      <c r="H45" s="158"/>
      <c r="I45" s="158"/>
      <c r="J45" s="158"/>
    </row>
    <row r="46" spans="1:13" ht="15" customHeight="1" thickBot="1" x14ac:dyDescent="0.3">
      <c r="A46" s="199" t="s">
        <v>25</v>
      </c>
      <c r="B46" s="152"/>
      <c r="C46" s="183">
        <f>+C38+1</f>
        <v>45093</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row>
    <row r="48" spans="1:13" ht="15" customHeight="1" x14ac:dyDescent="0.25">
      <c r="A48" s="176" t="s">
        <v>682</v>
      </c>
      <c r="B48" s="176"/>
      <c r="C48" s="177"/>
      <c r="D48" s="166"/>
      <c r="E48" s="155"/>
      <c r="F48" s="157" t="str" cm="1">
        <f t="array" aca="1" ref="F48" ca="1">IF(D48="Core", INDIRECT($K$3), IF(D48="Core_Rotational",INDIRECT($K$3), IF(D48="Core_Pillar", INDIRECT($K$3),IF(D48="Explosive_Cardio", INDIRECT($K$2), IF(D48="Explosive", INDIRECT($K$2),INDIRECT($K$4))))))</f>
        <v>3x12</v>
      </c>
      <c r="G48" s="566" t="str">
        <f>CONCATENATE(IF($E$5="Foundation",FDN_R,""),IF($E$5="Endurance",END_R,""),IF($E$5="Speed",SPD_R,""),IF($E$5="Hypertrophy",HYP_R,""),IF($E$5="Power",PWR_R,""),IF($E$5="Strength Capacity",STC_R,""),IF($E$5="Strength",STR_R,""),IF($E$5="Max Strength",MAX_R,""),IF($E$5="Total Fitness",TF_R,""),IF($E$5="Unload",UNL_R,""))</f>
        <v>1:00</v>
      </c>
      <c r="H48" s="185"/>
      <c r="I48" s="185"/>
      <c r="J48" s="185"/>
      <c r="K48" s="565"/>
    </row>
    <row r="49" spans="1:13" ht="15" customHeight="1" x14ac:dyDescent="0.25">
      <c r="A49" s="24" t="s">
        <v>160</v>
      </c>
      <c r="B49" s="22"/>
      <c r="C49" s="160">
        <v>7</v>
      </c>
      <c r="D49" s="167"/>
      <c r="E49" s="156"/>
      <c r="F49" s="158" t="str" cm="1">
        <f t="array" aca="1" ref="F49" ca="1">IF(D49="Core", INDIRECT($K$3), IF(D49="Core_Rotational",INDIRECT($K$3), IF(D49="Core_Pillar", INDIRECT($K$3),IF(D49="Explosive_Cardio", INDIRECT($K$2), IF(D49="Explosive", INDIRECT($K$2),INDIRECT($K$4))))))</f>
        <v>3x12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3x12</v>
      </c>
      <c r="G50" s="568" t="str">
        <f>CONCATENATE(IF($E$5="Foundation",FDN_R,""),IF($E$5="Endurance",END_R,""),IF($E$5="Speed",SPD_R,""),IF($E$5="Hypertrophy",HYP_R,""),IF($E$5="Power",PWR_R,""),IF($E$5="Strength Capacity",STC_R,""),IF($E$5="Strength",STR_R,""),IF($E$5="Max Strength",MAX_R,""),IF($E$5="Total Fitness",TF_R,""),IF($E$5="Unload",UNL_R,""))</f>
        <v>1:00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3x12</v>
      </c>
      <c r="G52" s="566" t="str">
        <f>CONCATENATE(IF($E$5="Foundation",FDN_R,""),IF($E$5="Endurance",END_R,""),IF($E$5="Speed",SPD_R,""),IF($E$5="Hypertrophy",HYP_R,""),IF($E$5="Power",PWR_R,""),IF($E$5="Strength Capacity",STC_R,""),IF($E$5="Strength",STR_R,""),IF($E$5="Max Strength",MAX_R,""),IF($E$5="Total Fitness",TF_R,""),IF($E$5="Unload",UNL_R,""))</f>
        <v>1:00</v>
      </c>
      <c r="H52" s="185"/>
      <c r="I52" s="185"/>
      <c r="J52" s="185"/>
      <c r="K52" s="565"/>
    </row>
    <row r="53" spans="1:13" ht="15" customHeight="1" thickBot="1" x14ac:dyDescent="0.3">
      <c r="A53" s="24"/>
      <c r="B53" s="25"/>
      <c r="C53" s="165">
        <f>SUM(C47:C52)</f>
        <v>7</v>
      </c>
      <c r="D53" s="168"/>
      <c r="E53" s="156"/>
      <c r="F53" s="158" t="str" cm="1">
        <f t="array" aca="1" ref="F53" ca="1">IF(D53="Core", INDIRECT($K$3), IF(D53="Core_Rotational",INDIRECT($K$3), IF(D53="Core_Pillar", INDIRECT($K$3),IF(D53="Explosive_Cardio", INDIRECT($K$2), IF(D53="Explosive", INDIRECT($K$2),INDIRECT($K$4))))))</f>
        <v>3x12</v>
      </c>
      <c r="G53" s="570"/>
      <c r="H53" s="158"/>
      <c r="I53" s="158"/>
      <c r="J53" s="158"/>
    </row>
    <row r="54" spans="1:13" ht="15" customHeight="1" thickBot="1" x14ac:dyDescent="0.3">
      <c r="A54" s="201" t="s">
        <v>26</v>
      </c>
      <c r="B54" s="152"/>
      <c r="C54" s="200">
        <f>+C46+1</f>
        <v>45094</v>
      </c>
      <c r="D54" s="202" t="s">
        <v>493</v>
      </c>
      <c r="E54" s="203" t="s">
        <v>393</v>
      </c>
      <c r="F54" s="202" t="s">
        <v>492</v>
      </c>
      <c r="G54" s="202" t="s">
        <v>495</v>
      </c>
      <c r="H54" s="561" t="s">
        <v>504</v>
      </c>
      <c r="I54" s="561"/>
      <c r="J54" s="562"/>
      <c r="K54" s="225" t="s">
        <v>177</v>
      </c>
      <c r="L54" s="184"/>
      <c r="M54" s="184"/>
    </row>
    <row r="55" spans="1:13" ht="15" customHeight="1" thickTop="1" x14ac:dyDescent="0.25">
      <c r="A55" s="198" t="s">
        <v>502</v>
      </c>
      <c r="B55" s="153"/>
      <c r="C55" s="164" t="str">
        <f>"("&amp;LEFT(K54,1)&amp;")"</f>
        <v>(L)</v>
      </c>
      <c r="D55" s="209" t="s">
        <v>503</v>
      </c>
      <c r="E55" s="204"/>
      <c r="F55" s="205"/>
      <c r="G55" s="205"/>
      <c r="H55" s="563"/>
      <c r="I55" s="563"/>
      <c r="J55" s="564"/>
      <c r="K55" s="565"/>
    </row>
    <row r="56" spans="1:13" ht="15" customHeight="1" x14ac:dyDescent="0.25">
      <c r="A56" s="187" t="s">
        <v>537</v>
      </c>
      <c r="B56" s="176"/>
      <c r="C56" s="177"/>
      <c r="D56" s="166"/>
      <c r="E56" s="155"/>
      <c r="F56" s="157" t="str" cm="1">
        <f t="array" aca="1" ref="F56" ca="1">IF(D56="Core", INDIRECT($K$3), IF(D56="Core_Rotational",INDIRECT($K$3), IF(D56="Core_Pillar", INDIRECT($K$3),IF(D56="Explosive_Cardio", INDIRECT($K$2), IF(D56="Explosive", INDIRECT($K$2),INDIRECT($K$4))))))</f>
        <v>3x12</v>
      </c>
      <c r="G56" s="566" t="str">
        <f>CONCATENATE(IF($E$5="Foundation",FDN_R,""),IF($E$5="Endurance",END_R,""),IF($E$5="Speed",SPD_R,""),IF($E$5="Hypertrophy",HYP_R,""),IF($E$5="Power",PWR_R,""),IF($E$5="Strength Capacity",STC_R,""),IF($E$5="Strength",STR_R,""),IF($E$5="Max Strength",MAX_R,""),IF($E$5="Total Fitness",TF_R,""),IF($E$5="Unload",UNL_R,""))</f>
        <v>1:00</v>
      </c>
      <c r="H56" s="185"/>
      <c r="I56" s="185"/>
      <c r="J56" s="193"/>
      <c r="K56" s="565"/>
    </row>
    <row r="57" spans="1:13" ht="15" customHeight="1" x14ac:dyDescent="0.25">
      <c r="A57" s="188" t="s">
        <v>1066</v>
      </c>
      <c r="B57" s="22"/>
      <c r="C57" s="160">
        <v>10</v>
      </c>
      <c r="D57" s="167"/>
      <c r="E57" s="156"/>
      <c r="F57" s="158" t="str" cm="1">
        <f t="array" aca="1" ref="F57" ca="1">IF(D57="Core", INDIRECT($K$3), IF(D57="Core_Rotational",INDIRECT($K$3), IF(D57="Core_Pillar", INDIRECT($K$3),IF(D57="Explosive_Cardio", INDIRECT($K$2), IF(D57="Explosive", INDIRECT($K$2),INDIRECT($K$4))))))</f>
        <v>3x12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3x12</v>
      </c>
      <c r="G58" s="568" t="str">
        <f>CONCATENATE(IF($E$5="Foundation",FDN_R,""),IF($E$5="Endurance",END_R,""),IF($E$5="Speed",SPD_R,""),IF($E$5="Hypertrophy",HYP_R,""),IF($E$5="Power",PWR_R,""),IF($E$5="Strength Capacity",STC_R,""),IF($E$5="Strength",STR_R,""),IF($E$5="Max Strength",MAX_R,""),IF($E$5="Total Fitness",TF_R,""),IF($E$5="Unload",UNL_R,""))</f>
        <v>1:00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3x12</v>
      </c>
      <c r="G60" s="566" t="str">
        <f>CONCATENATE(IF($E$5="Foundation",FDN_R,""),IF($E$5="Endurance",END_R,""),IF($E$5="Speed",SPD_R,""),IF($E$5="Hypertrophy",HYP_R,""),IF($E$5="Power",PWR_R,""),IF($E$5="Strength Capacity",STC_R,""),IF($E$5="Strength",STR_R,""),IF($E$5="Max Strength",MAX_R,""),IF($E$5="Total Fitness",TF_R,""),IF($E$5="Unload",UNL_R,""))</f>
        <v>1:00</v>
      </c>
      <c r="H60" s="185"/>
      <c r="I60" s="185"/>
      <c r="J60" s="193"/>
      <c r="K60" s="565"/>
    </row>
    <row r="61" spans="1:13" ht="15" customHeight="1" thickBot="1" x14ac:dyDescent="0.3">
      <c r="A61" s="189"/>
      <c r="B61" s="190"/>
      <c r="C61" s="165">
        <f>SUM(C55:C60)</f>
        <v>10</v>
      </c>
      <c r="D61" s="168"/>
      <c r="E61" s="191"/>
      <c r="F61" s="158" t="str" cm="1">
        <f t="array" aca="1" ref="F61" ca="1">IF(D61="Core", INDIRECT($K$3), IF(D61="Core_Rotational",INDIRECT($K$3), IF(D61="Core_Pillar", INDIRECT($K$3),IF(D61="Explosive_Cardio", INDIRECT($K$2), IF(D61="Explosive", INDIRECT($K$2),INDIRECT($K$4))))))</f>
        <v>3x12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A1:J1"/>
    <mergeCell ref="A2:J2"/>
    <mergeCell ref="D3:J3"/>
    <mergeCell ref="A4:J4"/>
    <mergeCell ref="A5:C5"/>
    <mergeCell ref="E5:J5"/>
    <mergeCell ref="H6:J6"/>
    <mergeCell ref="H7:J7"/>
    <mergeCell ref="K7:K12"/>
    <mergeCell ref="G8:G9"/>
    <mergeCell ref="G10:G11"/>
    <mergeCell ref="G12:G13"/>
    <mergeCell ref="H14:J14"/>
    <mergeCell ref="H15:J15"/>
    <mergeCell ref="K15:K20"/>
    <mergeCell ref="G16:G17"/>
    <mergeCell ref="H30:J30"/>
    <mergeCell ref="G18:G19"/>
    <mergeCell ref="G20:G21"/>
    <mergeCell ref="H22:J22"/>
    <mergeCell ref="H23:J23"/>
    <mergeCell ref="K23:K28"/>
    <mergeCell ref="G24:G25"/>
    <mergeCell ref="G26:G27"/>
    <mergeCell ref="G28:G29"/>
    <mergeCell ref="H38:J38"/>
    <mergeCell ref="H39:J39"/>
    <mergeCell ref="H31:J31"/>
    <mergeCell ref="K31:K36"/>
    <mergeCell ref="G32:G33"/>
    <mergeCell ref="G34:G35"/>
    <mergeCell ref="G36:G37"/>
    <mergeCell ref="K39:K44"/>
    <mergeCell ref="G40:G41"/>
    <mergeCell ref="G42:G43"/>
    <mergeCell ref="G44:G45"/>
  </mergeCells>
  <dataValidations count="1">
    <dataValidation type="list" allowBlank="1" showErrorMessage="1" sqref="E24:E29 E32:E37 E8:E13 E56:E61 E40:E45 E48:E53 E16:E21" xr:uid="{DE79115C-331A-4462-A39C-39244D6468FB}">
      <formula1>INDIRECT(D8)</formula1>
    </dataValidation>
  </dataValidations>
  <hyperlinks>
    <hyperlink ref="K1" location="'Reference Page'!A1" display="Home" xr:uid="{FF664D5A-B4C7-43D5-92FD-F8C0B63B7C7D}"/>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B4A3D05-E645-4216-8561-FEFB211616ED}">
          <x14:formula1>
            <xm:f>PeriodizationTables!$E$33:$E$42</xm:f>
          </x14:formula1>
          <xm:sqref>E5</xm:sqref>
        </x14:dataValidation>
        <x14:dataValidation type="list" allowBlank="1" showInputMessage="1" showErrorMessage="1" xr:uid="{634DE869-2B14-448E-95DA-872B14D91933}">
          <x14:formula1>
            <xm:f>Exercises!$1:$1</xm:f>
          </x14:formula1>
          <xm:sqref>D24:D29 D32:D37 D8:D13 D56:D61 D40:D45 D48:D53 D16:D21</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tabColor theme="5" tint="0.59999389629810485"/>
    <pageSetUpPr fitToPage="1"/>
  </sheetPr>
  <dimension ref="A1:AO202"/>
  <sheetViews>
    <sheetView showGridLines="0" workbookViewId="0">
      <pane ySplit="5" topLeftCell="A6" activePane="bottomLeft" state="frozen"/>
      <selection activeCell="A6" sqref="A6:AA61"/>
      <selection pane="bottomLeft" activeCell="K7" sqref="K7:K12"/>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END1_3E</v>
      </c>
    </row>
    <row r="3" spans="1:41" x14ac:dyDescent="0.25">
      <c r="A3" s="173">
        <f>'Annual Plan'!$A$27</f>
        <v>45095</v>
      </c>
      <c r="B3" s="172" t="s">
        <v>20</v>
      </c>
      <c r="C3" s="174">
        <f>+A3+6</f>
        <v>45101</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END1_3C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END1_3O</v>
      </c>
    </row>
    <row r="5" spans="1:41" ht="16.5" thickBot="1" x14ac:dyDescent="0.3">
      <c r="A5" s="596" t="str">
        <f>'Annual Plan'!$F$23</f>
        <v>Base Build</v>
      </c>
      <c r="B5" s="597"/>
      <c r="C5" s="597"/>
      <c r="D5" s="219" t="s">
        <v>494</v>
      </c>
      <c r="E5" s="601" t="s">
        <v>239</v>
      </c>
      <c r="F5" s="602"/>
      <c r="G5" s="602"/>
      <c r="H5" s="602"/>
      <c r="I5" s="602"/>
      <c r="J5" s="603"/>
      <c r="L5" t="s">
        <v>117</v>
      </c>
      <c r="M5" t="s">
        <v>506</v>
      </c>
    </row>
    <row r="6" spans="1:41" ht="15.75" thickBot="1" x14ac:dyDescent="0.3">
      <c r="A6" s="159" t="s">
        <v>27</v>
      </c>
      <c r="B6" s="163"/>
      <c r="C6" s="183">
        <f>A3</f>
        <v>45095</v>
      </c>
      <c r="D6" s="202" t="s">
        <v>493</v>
      </c>
      <c r="E6" s="203" t="s">
        <v>393</v>
      </c>
      <c r="F6" s="202" t="s">
        <v>492</v>
      </c>
      <c r="G6" s="202" t="s">
        <v>495</v>
      </c>
      <c r="H6" s="561" t="s">
        <v>504</v>
      </c>
      <c r="I6" s="561"/>
      <c r="J6" s="562"/>
      <c r="K6" s="225" t="s">
        <v>1016</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t="s">
        <v>512</v>
      </c>
      <c r="B8" s="176"/>
      <c r="C8" s="177"/>
      <c r="D8" s="166"/>
      <c r="E8" s="155"/>
      <c r="F8" s="157" t="str" cm="1">
        <f t="array" aca="1" ref="F8" ca="1">IF(D8="Core", INDIRECT($K$3), IF(D8="Core_Rotational",INDIRECT($K$3), IF(D8="Core_Pillar", INDIRECT($K$3),IF(D8="Explosive_Cardio", INDIRECT($K$2), IF(D8="Explosive", INDIRECT($K$2),INDIRECT($K$4))))))</f>
        <v>3x12</v>
      </c>
      <c r="G8" s="566" t="str">
        <f>CONCATENATE(IF($E$5="Foundation",FDN_R,""),IF($E$5="Endurance",END_R,""),IF($E$5="Speed",SPD_R,""),IF($E$5="Hypertrophy",HYP_R,""),IF($E$5="Power",PWR_R,""),IF($E$5="Strength Capacity",STC_R,""),IF($E$5="Strength",STR_R,""),IF($E$5="Max Strength",MAX_R,""),IF($E$5="Total Fitness",TF_R,""),IF($E$5="Unload",UNL_R,""))</f>
        <v>1:00</v>
      </c>
      <c r="H8" s="185"/>
      <c r="I8" s="185"/>
      <c r="J8" s="185"/>
      <c r="K8" s="565"/>
    </row>
    <row r="9" spans="1:41" ht="15" customHeight="1" x14ac:dyDescent="0.25">
      <c r="A9" s="24" t="s">
        <v>160</v>
      </c>
      <c r="B9" s="22"/>
      <c r="C9" s="160">
        <v>3</v>
      </c>
      <c r="D9" s="167"/>
      <c r="E9" s="156"/>
      <c r="F9" s="158" t="str" cm="1">
        <f t="array" aca="1" ref="F9" ca="1">IF(D9="Core", INDIRECT($K$3), IF(D9="Core_Rotational",INDIRECT($K$3), IF(D9="Core_Pillar", INDIRECT($K$3),IF(D9="Explosive_Cardio", INDIRECT($K$2), IF(D9="Explosive", INDIRECT($K$2),INDIRECT($K$4))))))</f>
        <v>3x12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3x12</v>
      </c>
      <c r="G10" s="568" t="str">
        <f>CONCATENATE(IF($E$5="Foundation",FDN_R,""),IF($E$5="Endurance",END_R,""),IF($E$5="Speed",SPD_R,""),IF($E$5="Hypertrophy",HYP_R,""),IF($E$5="Power",PWR_R,""),IF($E$5="Strength Capacity",STC_R,""),IF($E$5="Strength",STR_R,""),IF($E$5="Max Strength",MAX_R,""),IF($E$5="Total Fitness",TF_R,""),IF($E$5="Unload",UNL_R,""))</f>
        <v>1:00</v>
      </c>
      <c r="H10" s="186"/>
      <c r="I10" s="186"/>
      <c r="J10" s="186"/>
      <c r="K10" s="565"/>
    </row>
    <row r="11" spans="1:41" ht="15" customHeight="1" x14ac:dyDescent="0.25">
      <c r="A11" s="24" t="s">
        <v>160</v>
      </c>
      <c r="B11" s="22"/>
      <c r="C11" s="160">
        <v>3</v>
      </c>
      <c r="D11" s="180"/>
      <c r="E11" s="181"/>
      <c r="F11" s="158" t="str" cm="1">
        <f t="array" aca="1" ref="F11" ca="1">IF(D11="Core", INDIRECT($K$3), IF(D11="Core_Rotational",INDIRECT($K$3), IF(D11="Core_Pillar", INDIRECT($K$3),IF(D11="Explosive_Cardio", INDIRECT($K$2), IF(D11="Explosive", INDIRECT($K$2),INDIRECT($K$4))))))</f>
        <v>3x12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3x12</v>
      </c>
      <c r="G12" s="566" t="str">
        <f>CONCATENATE(IF($E$5="Foundation",FDN_R,""),IF($E$5="Endurance",END_R,""),IF($E$5="Speed",SPD_R,""),IF($E$5="Hypertrophy",HYP_R,""),IF($E$5="Power",PWR_R,""),IF($E$5="Strength Capacity",STC_R,""),IF($E$5="Strength",STR_R,""),IF($E$5="Max Strength",MAX_R,""),IF($E$5="Total Fitness",TF_R,""),IF($E$5="Unload",UNL_R,""))</f>
        <v>1:00</v>
      </c>
      <c r="H12" s="185"/>
      <c r="I12" s="185"/>
      <c r="J12" s="185"/>
      <c r="K12" s="565"/>
    </row>
    <row r="13" spans="1:41" ht="15" customHeight="1" thickBot="1" x14ac:dyDescent="0.3">
      <c r="A13" s="24"/>
      <c r="B13" s="162"/>
      <c r="C13" s="161">
        <f>SUM(C7:C12)</f>
        <v>6</v>
      </c>
      <c r="D13" s="168"/>
      <c r="E13" s="206"/>
      <c r="F13" s="158" t="str" cm="1">
        <f t="array" aca="1" ref="F13" ca="1">IF(D13="Core", INDIRECT($K$3), IF(D13="Core_Rotational",INDIRECT($K$3), IF(D13="Core_Pillar", INDIRECT($K$3),IF(D13="Explosive_Cardio", INDIRECT($K$2), IF(D13="Explosive", INDIRECT($K$2),INDIRECT($K$4))))))</f>
        <v>3x12</v>
      </c>
      <c r="G13" s="570"/>
      <c r="H13" s="158"/>
      <c r="I13" s="158"/>
      <c r="J13" s="158"/>
    </row>
    <row r="14" spans="1:41" ht="15" customHeight="1" thickBot="1" x14ac:dyDescent="0.3">
      <c r="A14" s="199" t="s">
        <v>21</v>
      </c>
      <c r="B14" s="152"/>
      <c r="C14" s="183">
        <f>+C6+1</f>
        <v>45096</v>
      </c>
      <c r="D14" s="202" t="s">
        <v>493</v>
      </c>
      <c r="E14" s="207" t="s">
        <v>393</v>
      </c>
      <c r="F14" s="208" t="s">
        <v>492</v>
      </c>
      <c r="G14" s="202" t="s">
        <v>495</v>
      </c>
      <c r="H14" s="561" t="s">
        <v>504</v>
      </c>
      <c r="I14" s="561"/>
      <c r="J14" s="562"/>
      <c r="K14" s="225" t="s">
        <v>121</v>
      </c>
      <c r="L14" s="184"/>
      <c r="M14" s="184"/>
    </row>
    <row r="15" spans="1:41" ht="15" customHeight="1" thickTop="1" x14ac:dyDescent="0.25">
      <c r="A15" s="198" t="s">
        <v>502</v>
      </c>
      <c r="B15" s="153"/>
      <c r="C15" s="164" t="str">
        <f>"("&amp;LEFT(K14,1)&amp;")"</f>
        <v>(O)</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3x12</v>
      </c>
      <c r="G16" s="566" t="str">
        <f>CONCATENATE(IF($E$5="Foundation",FDN_R,""),IF($E$5="Endurance",END_R,""),IF($E$5="Speed",SPD_R,""),IF($E$5="Hypertrophy",HYP_R,""),IF($E$5="Power",PWR_R,""),IF($E$5="Strength Capacity",STC_R,""),IF($E$5="Strength",STR_R,""),IF($E$5="Max Strength",MAX_R,""),IF($E$5="Total Fitness",TF_R,""),IF($E$5="Unload",UNL_R,""))</f>
        <v>1:00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3x12</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3x12</v>
      </c>
      <c r="G18" s="568" t="str">
        <f>CONCATENATE(IF($E$5="Foundation",FDN_R,""),IF($E$5="Endurance",END_R,""),IF($E$5="Speed",SPD_R,""),IF($E$5="Hypertrophy",HYP_R,""),IF($E$5="Power",PWR_R,""),IF($E$5="Strength Capacity",STC_R,""),IF($E$5="Strength",STR_R,""),IF($E$5="Max Strength",MAX_R,""),IF($E$5="Total Fitness",TF_R,""),IF($E$5="Unload",UNL_R,""))</f>
        <v>1:00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3x12</v>
      </c>
      <c r="G20" s="566" t="str">
        <f>CONCATENATE(IF($E$5="Foundation",FDN_R,""),IF($E$5="Endurance",END_R,""),IF($E$5="Speed",SPD_R,""),IF($E$5="Hypertrophy",HYP_R,""),IF($E$5="Power",PWR_R,""),IF($E$5="Strength Capacity",STC_R,""),IF($E$5="Strength",STR_R,""),IF($E$5="Max Strength",MAX_R,""),IF($E$5="Total Fitness",TF_R,""),IF($E$5="Unload",UNL_R,""))</f>
        <v>1:00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3x12</v>
      </c>
      <c r="G21" s="570"/>
      <c r="H21" s="158"/>
      <c r="I21" s="158"/>
      <c r="J21" s="158"/>
    </row>
    <row r="22" spans="1:13" ht="15" customHeight="1" thickBot="1" x14ac:dyDescent="0.3">
      <c r="A22" s="199" t="s">
        <v>22</v>
      </c>
      <c r="B22" s="152"/>
      <c r="C22" s="183">
        <f>+C14+1</f>
        <v>45097</v>
      </c>
      <c r="D22" s="202" t="s">
        <v>493</v>
      </c>
      <c r="E22" s="203" t="s">
        <v>393</v>
      </c>
      <c r="F22" s="202" t="s">
        <v>492</v>
      </c>
      <c r="G22" s="202" t="s">
        <v>495</v>
      </c>
      <c r="H22" s="561" t="s">
        <v>504</v>
      </c>
      <c r="I22" s="561"/>
      <c r="J22" s="562"/>
      <c r="K22" s="225" t="s">
        <v>179</v>
      </c>
      <c r="L22" s="184"/>
      <c r="M22" s="184"/>
    </row>
    <row r="23" spans="1:13" ht="15" customHeight="1" thickTop="1" x14ac:dyDescent="0.25">
      <c r="A23" s="198" t="s">
        <v>502</v>
      </c>
      <c r="B23" s="153"/>
      <c r="C23" s="164" t="str">
        <f>"("&amp;LEFT(K22,1)&amp;")"</f>
        <v>(T)</v>
      </c>
      <c r="D23" s="209" t="s">
        <v>503</v>
      </c>
      <c r="E23" s="204"/>
      <c r="F23" s="205"/>
      <c r="G23" s="205"/>
      <c r="H23" s="563"/>
      <c r="I23" s="563"/>
      <c r="J23" s="564"/>
      <c r="K23" s="565"/>
    </row>
    <row r="24" spans="1:13" ht="15" customHeight="1" x14ac:dyDescent="0.25">
      <c r="A24" s="176" t="s">
        <v>537</v>
      </c>
      <c r="B24" s="176"/>
      <c r="C24" s="177"/>
      <c r="D24" s="166"/>
      <c r="E24" s="155"/>
      <c r="F24" s="157" t="str" cm="1">
        <f t="array" aca="1" ref="F24" ca="1">IF(D24="Core", INDIRECT($K$3), IF(D24="Core_Rotational",INDIRECT($K$3), IF(D24="Core_Pillar", INDIRECT($K$3),IF(D24="Explosive_Cardio", INDIRECT($K$2), IF(D24="Explosive", INDIRECT($K$2),INDIRECT($K$4))))))</f>
        <v>3x12</v>
      </c>
      <c r="G24" s="566" t="str">
        <f>CONCATENATE(IF($E$5="Foundation",FDN_R,""),IF($E$5="Endurance",END_R,""),IF($E$5="Speed",SPD_R,""),IF($E$5="Hypertrophy",HYP_R,""),IF($E$5="Power",PWR_R,""),IF($E$5="Strength Capacity",STC_R,""),IF($E$5="Strength",STR_R,""),IF($E$5="Max Strength",MAX_R,""),IF($E$5="Total Fitness",TF_R,""),IF($E$5="Unload",UNL_R,""))</f>
        <v>1:00</v>
      </c>
      <c r="H24" s="185"/>
      <c r="I24" s="185"/>
      <c r="J24" s="185"/>
      <c r="K24" s="565"/>
    </row>
    <row r="25" spans="1:13" ht="15" customHeight="1" x14ac:dyDescent="0.25">
      <c r="A25" s="24" t="s">
        <v>683</v>
      </c>
      <c r="B25" s="22"/>
      <c r="C25" s="160">
        <v>2</v>
      </c>
      <c r="D25" s="167"/>
      <c r="E25" s="156"/>
      <c r="F25" s="158" t="str" cm="1">
        <f t="array" aca="1" ref="F25" ca="1">IF(D25="Core", INDIRECT($K$3), IF(D25="Core_Rotational",INDIRECT($K$3), IF(D25="Core_Pillar", INDIRECT($K$3),IF(D25="Explosive_Cardio", INDIRECT($K$2), IF(D25="Explosive", INDIRECT($K$2),INDIRECT($K$4))))))</f>
        <v>3x12</v>
      </c>
      <c r="G25" s="571"/>
      <c r="H25" s="158"/>
      <c r="I25" s="158"/>
      <c r="J25" s="158"/>
      <c r="K25" s="565"/>
    </row>
    <row r="26" spans="1:13" ht="15" customHeight="1" x14ac:dyDescent="0.25">
      <c r="A26" s="176" t="s">
        <v>1065</v>
      </c>
      <c r="B26" s="176"/>
      <c r="C26" s="177">
        <v>6</v>
      </c>
      <c r="D26" s="178"/>
      <c r="E26" s="179"/>
      <c r="F26" s="157" t="str" cm="1">
        <f t="array" aca="1" ref="F26" ca="1">IF(D26="Core", INDIRECT($K$3), IF(D26="Core_Rotational",INDIRECT($K$3), IF(D26="Core_Pillar", INDIRECT($K$3),IF(D26="Explosive_Cardio", INDIRECT($K$2), IF(D26="Explosive", INDIRECT($K$2),INDIRECT($K$4))))))</f>
        <v>3x12</v>
      </c>
      <c r="G26" s="568" t="str">
        <f>CONCATENATE(IF($E$5="Foundation",FDN_R,""),IF($E$5="Endurance",END_R,""),IF($E$5="Speed",SPD_R,""),IF($E$5="Hypertrophy",HYP_R,""),IF($E$5="Power",PWR_R,""),IF($E$5="Strength Capacity",STC_R,""),IF($E$5="Strength",STR_R,""),IF($E$5="Max Strength",MAX_R,""),IF($E$5="Total Fitness",TF_R,""),IF($E$5="Unload",UNL_R,""))</f>
        <v>1:00</v>
      </c>
      <c r="H26" s="186"/>
      <c r="I26" s="186"/>
      <c r="J26" s="186"/>
      <c r="K26" s="565"/>
    </row>
    <row r="27" spans="1:13" ht="15" customHeight="1" x14ac:dyDescent="0.25">
      <c r="A27" s="24" t="s">
        <v>540</v>
      </c>
      <c r="B27" s="22"/>
      <c r="C27" s="160">
        <v>2</v>
      </c>
      <c r="D27" s="180"/>
      <c r="E27" s="181"/>
      <c r="F27" s="158" t="str" cm="1">
        <f t="array" aca="1" ref="F27" ca="1">IF(D27="Core", INDIRECT($K$3), IF(D27="Core_Rotational",INDIRECT($K$3), IF(D27="Core_Pillar", INDIRECT($K$3),IF(D27="Explosive_Cardio", INDIRECT($K$2), IF(D27="Explosive", INDIRECT($K$2),INDIRECT($K$4))))))</f>
        <v>3x12</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3x12</v>
      </c>
      <c r="G28" s="566" t="str">
        <f>CONCATENATE(IF($E$5="Foundation",FDN_R,""),IF($E$5="Endurance",END_R,""),IF($E$5="Speed",SPD_R,""),IF($E$5="Hypertrophy",HYP_R,""),IF($E$5="Power",PWR_R,""),IF($E$5="Strength Capacity",STC_R,""),IF($E$5="Strength",STR_R,""),IF($E$5="Max Strength",MAX_R,""),IF($E$5="Total Fitness",TF_R,""),IF($E$5="Unload",UNL_R,""))</f>
        <v>1:00</v>
      </c>
      <c r="H28" s="185"/>
      <c r="I28" s="185"/>
      <c r="J28" s="185"/>
      <c r="K28" s="565"/>
    </row>
    <row r="29" spans="1:13" ht="15" customHeight="1" thickBot="1" x14ac:dyDescent="0.3">
      <c r="A29" s="24"/>
      <c r="B29" s="25"/>
      <c r="C29" s="165">
        <f>SUM(C23:C28)</f>
        <v>10</v>
      </c>
      <c r="D29" s="168"/>
      <c r="E29" s="156"/>
      <c r="F29" s="158" t="str" cm="1">
        <f t="array" aca="1" ref="F29" ca="1">IF(D29="Core", INDIRECT($K$3), IF(D29="Core_Rotational",INDIRECT($K$3), IF(D29="Core_Pillar", INDIRECT($K$3),IF(D29="Explosive_Cardio", INDIRECT($K$2), IF(D29="Explosive", INDIRECT($K$2),INDIRECT($K$4))))))</f>
        <v>3x12</v>
      </c>
      <c r="G29" s="570"/>
      <c r="H29" s="158"/>
      <c r="I29" s="158"/>
      <c r="J29" s="158"/>
    </row>
    <row r="30" spans="1:13" ht="15" customHeight="1" thickBot="1" x14ac:dyDescent="0.3">
      <c r="A30" s="199" t="s">
        <v>23</v>
      </c>
      <c r="B30" s="152"/>
      <c r="C30" s="183">
        <f>+C22+1</f>
        <v>45098</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row>
    <row r="32" spans="1:13" ht="15" customHeight="1" x14ac:dyDescent="0.25">
      <c r="A32" s="176" t="s">
        <v>160</v>
      </c>
      <c r="B32" s="176"/>
      <c r="C32" s="177">
        <v>6</v>
      </c>
      <c r="D32" s="166"/>
      <c r="E32" s="155"/>
      <c r="F32" s="157" t="str" cm="1">
        <f t="array" aca="1" ref="F32" ca="1">IF(D32="Core", INDIRECT($K$3), IF(D32="Core_Rotational",INDIRECT($K$3), IF(D32="Core_Pillar", INDIRECT($K$3),IF(D32="Explosive_Cardio", INDIRECT($K$2), IF(D32="Explosive", INDIRECT($K$2),INDIRECT($K$4))))))</f>
        <v>3x12</v>
      </c>
      <c r="G32" s="566" t="str">
        <f>CONCATENATE(IF($E$5="Foundation",FDN_R,""),IF($E$5="Endurance",END_R,""),IF($E$5="Speed",SPD_R,""),IF($E$5="Hypertrophy",HYP_R,""),IF($E$5="Power",PWR_R,""),IF($E$5="Strength Capacity",STC_R,""),IF($E$5="Strength",STR_R,""),IF($E$5="Max Strength",MAX_R,""),IF($E$5="Total Fitness",TF_R,""),IF($E$5="Unload",UNL_R,""))</f>
        <v>1:00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3x12</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3x12</v>
      </c>
      <c r="G34" s="568" t="str">
        <f>CONCATENATE(IF($E$5="Foundation",FDN_R,""),IF($E$5="Endurance",END_R,""),IF($E$5="Speed",SPD_R,""),IF($E$5="Hypertrophy",HYP_R,""),IF($E$5="Power",PWR_R,""),IF($E$5="Strength Capacity",STC_R,""),IF($E$5="Strength",STR_R,""),IF($E$5="Max Strength",MAX_R,""),IF($E$5="Total Fitness",TF_R,""),IF($E$5="Unload",UNL_R,""))</f>
        <v>1:00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3x12</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3x12</v>
      </c>
      <c r="G36" s="566" t="str">
        <f>CONCATENATE(IF($E$5="Foundation",FDN_R,""),IF($E$5="Endurance",END_R,""),IF($E$5="Speed",SPD_R,""),IF($E$5="Hypertrophy",HYP_R,""),IF($E$5="Power",PWR_R,""),IF($E$5="Strength Capacity",STC_R,""),IF($E$5="Strength",STR_R,""),IF($E$5="Max Strength",MAX_R,""),IF($E$5="Total Fitness",TF_R,""),IF($E$5="Unload",UNL_R,""))</f>
        <v>1:00</v>
      </c>
      <c r="H36" s="185"/>
      <c r="I36" s="185"/>
      <c r="J36" s="185"/>
      <c r="K36" s="565"/>
    </row>
    <row r="37" spans="1:13" ht="15" customHeight="1" thickBot="1" x14ac:dyDescent="0.3">
      <c r="A37" s="24"/>
      <c r="B37" s="25"/>
      <c r="C37" s="165">
        <f>SUM(C31:C36)</f>
        <v>6</v>
      </c>
      <c r="D37" s="168"/>
      <c r="E37" s="156"/>
      <c r="F37" s="158" t="str" cm="1">
        <f t="array" aca="1" ref="F37" ca="1">IF(D37="Core", INDIRECT($K$3), IF(D37="Core_Rotational",INDIRECT($K$3), IF(D37="Core_Pillar", INDIRECT($K$3),IF(D37="Explosive_Cardio", INDIRECT($K$2), IF(D37="Explosive", INDIRECT($K$2),INDIRECT($K$4))))))</f>
        <v>3x12</v>
      </c>
      <c r="G37" s="570"/>
      <c r="H37" s="158"/>
      <c r="I37" s="158"/>
      <c r="J37" s="158"/>
    </row>
    <row r="38" spans="1:13" ht="15" customHeight="1" thickBot="1" x14ac:dyDescent="0.3">
      <c r="A38" s="199" t="s">
        <v>24</v>
      </c>
      <c r="B38" s="152"/>
      <c r="C38" s="183">
        <f>+C30+1</f>
        <v>45099</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1064</v>
      </c>
      <c r="B40" s="176"/>
      <c r="C40" s="177"/>
      <c r="D40" s="166"/>
      <c r="E40" s="155"/>
      <c r="F40" s="157" t="str" cm="1">
        <f t="array" aca="1" ref="F40" ca="1">IF(D40="Core", INDIRECT($K$3), IF(D40="Core_Rotational",INDIRECT($K$3), IF(D40="Core_Pillar", INDIRECT($K$3),IF(D40="Explosive_Cardio", INDIRECT($K$2), IF(D40="Explosive", INDIRECT($K$2),INDIRECT($K$4))))))</f>
        <v>3x12</v>
      </c>
      <c r="G40" s="566" t="str">
        <f>CONCATENATE(IF($E$5="Foundation",FDN_R,""),IF($E$5="Endurance",END_R,""),IF($E$5="Speed",SPD_R,""),IF($E$5="Hypertrophy",HYP_R,""),IF($E$5="Power",PWR_R,""),IF($E$5="Strength Capacity",STC_R,""),IF($E$5="Strength",STR_R,""),IF($E$5="Max Strength",MAX_R,""),IF($E$5="Total Fitness",TF_R,""),IF($E$5="Unload",UNL_R,""))</f>
        <v>1:00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3x12</v>
      </c>
      <c r="G41" s="571"/>
      <c r="H41" s="158"/>
      <c r="I41" s="158"/>
      <c r="J41" s="158"/>
      <c r="K41" s="565"/>
    </row>
    <row r="42" spans="1:13" ht="15" customHeight="1" x14ac:dyDescent="0.25">
      <c r="A42" s="176" t="s">
        <v>160</v>
      </c>
      <c r="B42" s="176"/>
      <c r="C42" s="177">
        <v>3.7</v>
      </c>
      <c r="D42" s="178"/>
      <c r="E42" s="179"/>
      <c r="F42" s="157" t="str" cm="1">
        <f t="array" aca="1" ref="F42" ca="1">IF(D42="Core", INDIRECT($K$3), IF(D42="Core_Rotational",INDIRECT($K$3), IF(D42="Core_Pillar", INDIRECT($K$3),IF(D42="Explosive_Cardio", INDIRECT($K$2), IF(D42="Explosive", INDIRECT($K$2),INDIRECT($K$4))))))</f>
        <v>3x12</v>
      </c>
      <c r="G42" s="568" t="str">
        <f>CONCATENATE(IF($E$5="Foundation",FDN_R,""),IF($E$5="Endurance",END_R,""),IF($E$5="Speed",SPD_R,""),IF($E$5="Hypertrophy",HYP_R,""),IF($E$5="Power",PWR_R,""),IF($E$5="Strength Capacity",STC_R,""),IF($E$5="Strength",STR_R,""),IF($E$5="Max Strength",MAX_R,""),IF($E$5="Total Fitness",TF_R,""),IF($E$5="Unload",UNL_R,""))</f>
        <v>1:00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3x12</v>
      </c>
      <c r="G44" s="566" t="str">
        <f>CONCATENATE(IF($E$5="Foundation",FDN_R,""),IF($E$5="Endurance",END_R,""),IF($E$5="Speed",SPD_R,""),IF($E$5="Hypertrophy",HYP_R,""),IF($E$5="Power",PWR_R,""),IF($E$5="Strength Capacity",STC_R,""),IF($E$5="Strength",STR_R,""),IF($E$5="Max Strength",MAX_R,""),IF($E$5="Total Fitness",TF_R,""),IF($E$5="Unload",UNL_R,""))</f>
        <v>1:00</v>
      </c>
      <c r="H44" s="185"/>
      <c r="I44" s="185"/>
      <c r="J44" s="185"/>
      <c r="K44" s="565"/>
    </row>
    <row r="45" spans="1:13" ht="15" customHeight="1" thickBot="1" x14ac:dyDescent="0.3">
      <c r="A45" s="24"/>
      <c r="B45" s="25"/>
      <c r="C45" s="165">
        <f>SUM(C39:C44)</f>
        <v>3.7</v>
      </c>
      <c r="D45" s="168"/>
      <c r="E45" s="156"/>
      <c r="F45" s="158" t="str" cm="1">
        <f t="array" aca="1" ref="F45" ca="1">IF(D45="Core", INDIRECT($K$3), IF(D45="Core_Rotational",INDIRECT($K$3), IF(D45="Core_Pillar", INDIRECT($K$3),IF(D45="Explosive_Cardio", INDIRECT($K$2), IF(D45="Explosive", INDIRECT($K$2),INDIRECT($K$4))))))</f>
        <v>3x12</v>
      </c>
      <c r="G45" s="570"/>
      <c r="H45" s="158"/>
      <c r="I45" s="158"/>
      <c r="J45" s="158"/>
    </row>
    <row r="46" spans="1:13" ht="15" customHeight="1" thickBot="1" x14ac:dyDescent="0.3">
      <c r="A46" s="199" t="s">
        <v>25</v>
      </c>
      <c r="B46" s="152"/>
      <c r="C46" s="183">
        <f>+C38+1</f>
        <v>45100</v>
      </c>
      <c r="D46" s="202" t="s">
        <v>493</v>
      </c>
      <c r="E46" s="203" t="s">
        <v>393</v>
      </c>
      <c r="F46" s="202" t="s">
        <v>492</v>
      </c>
      <c r="G46" s="202" t="s">
        <v>495</v>
      </c>
      <c r="H46" s="561" t="s">
        <v>504</v>
      </c>
      <c r="I46" s="561"/>
      <c r="J46" s="562"/>
      <c r="K46" s="225" t="s">
        <v>1033</v>
      </c>
      <c r="L46" s="184"/>
      <c r="M46" s="184"/>
    </row>
    <row r="47" spans="1:13" ht="15" customHeight="1" thickTop="1" x14ac:dyDescent="0.25">
      <c r="A47" s="198" t="s">
        <v>502</v>
      </c>
      <c r="B47" s="153"/>
      <c r="C47" s="164" t="str">
        <f>"("&amp;LEFT(K46,1)&amp;")"</f>
        <v>(E)</v>
      </c>
      <c r="D47" s="209" t="s">
        <v>503</v>
      </c>
      <c r="E47" s="204"/>
      <c r="F47" s="205"/>
      <c r="G47" s="205"/>
      <c r="H47" s="563"/>
      <c r="I47" s="563"/>
      <c r="J47" s="564"/>
      <c r="K47" s="565"/>
    </row>
    <row r="48" spans="1:13" ht="15" customHeight="1" x14ac:dyDescent="0.25">
      <c r="A48" s="176" t="s">
        <v>537</v>
      </c>
      <c r="B48" s="176"/>
      <c r="C48" s="177"/>
      <c r="D48" s="166"/>
      <c r="E48" s="155"/>
      <c r="F48" s="157" t="str" cm="1">
        <f t="array" aca="1" ref="F48" ca="1">IF(D48="Core", INDIRECT($K$3), IF(D48="Core_Rotational",INDIRECT($K$3), IF(D48="Core_Pillar", INDIRECT($K$3),IF(D48="Explosive_Cardio", INDIRECT($K$2), IF(D48="Explosive", INDIRECT($K$2),INDIRECT($K$4))))))</f>
        <v>3x12</v>
      </c>
      <c r="G48" s="566" t="str">
        <f>CONCATENATE(IF($E$5="Foundation",FDN_R,""),IF($E$5="Endurance",END_R,""),IF($E$5="Speed",SPD_R,""),IF($E$5="Hypertrophy",HYP_R,""),IF($E$5="Power",PWR_R,""),IF($E$5="Strength Capacity",STC_R,""),IF($E$5="Strength",STR_R,""),IF($E$5="Max Strength",MAX_R,""),IF($E$5="Total Fitness",TF_R,""),IF($E$5="Unload",UNL_R,""))</f>
        <v>1:00</v>
      </c>
      <c r="H48" s="185"/>
      <c r="I48" s="185"/>
      <c r="J48" s="185"/>
      <c r="K48" s="565"/>
    </row>
    <row r="49" spans="1:13" ht="15" customHeight="1" x14ac:dyDescent="0.25">
      <c r="A49" s="24" t="s">
        <v>160</v>
      </c>
      <c r="B49" s="22"/>
      <c r="C49" s="160">
        <v>3.2</v>
      </c>
      <c r="D49" s="167"/>
      <c r="E49" s="156"/>
      <c r="F49" s="158" t="str" cm="1">
        <f t="array" aca="1" ref="F49" ca="1">IF(D49="Core", INDIRECT($K$3), IF(D49="Core_Rotational",INDIRECT($K$3), IF(D49="Core_Pillar", INDIRECT($K$3),IF(D49="Explosive_Cardio", INDIRECT($K$2), IF(D49="Explosive", INDIRECT($K$2),INDIRECT($K$4))))))</f>
        <v>3x12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3x12</v>
      </c>
      <c r="G50" s="568" t="str">
        <f>CONCATENATE(IF($E$5="Foundation",FDN_R,""),IF($E$5="Endurance",END_R,""),IF($E$5="Speed",SPD_R,""),IF($E$5="Hypertrophy",HYP_R,""),IF($E$5="Power",PWR_R,""),IF($E$5="Strength Capacity",STC_R,""),IF($E$5="Strength",STR_R,""),IF($E$5="Max Strength",MAX_R,""),IF($E$5="Total Fitness",TF_R,""),IF($E$5="Unload",UNL_R,""))</f>
        <v>1:00</v>
      </c>
      <c r="H50" s="186"/>
      <c r="I50" s="186"/>
      <c r="J50" s="186"/>
      <c r="K50" s="565"/>
    </row>
    <row r="51" spans="1:13" ht="15" customHeight="1" x14ac:dyDescent="0.25">
      <c r="A51" s="24" t="s">
        <v>1088</v>
      </c>
      <c r="B51" s="22"/>
      <c r="C51" s="251">
        <v>5.75</v>
      </c>
      <c r="D51" s="180"/>
      <c r="E51" s="181"/>
      <c r="F51" s="158" t="str" cm="1">
        <f t="array" aca="1" ref="F51" ca="1">IF(D51="Core", INDIRECT($K$3), IF(D51="Core_Rotational",INDIRECT($K$3), IF(D51="Core_Pillar", INDIRECT($K$3),IF(D51="Explosive_Cardio", INDIRECT($K$2), IF(D51="Explosive", INDIRECT($K$2),INDIRECT($K$4))))))</f>
        <v>3x12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3x12</v>
      </c>
      <c r="G52" s="566" t="str">
        <f>CONCATENATE(IF($E$5="Foundation",FDN_R,""),IF($E$5="Endurance",END_R,""),IF($E$5="Speed",SPD_R,""),IF($E$5="Hypertrophy",HYP_R,""),IF($E$5="Power",PWR_R,""),IF($E$5="Strength Capacity",STC_R,""),IF($E$5="Strength",STR_R,""),IF($E$5="Max Strength",MAX_R,""),IF($E$5="Total Fitness",TF_R,""),IF($E$5="Unload",UNL_R,""))</f>
        <v>1:00</v>
      </c>
      <c r="H52" s="185"/>
      <c r="I52" s="185"/>
      <c r="J52" s="185"/>
      <c r="K52" s="565"/>
    </row>
    <row r="53" spans="1:13" ht="15" customHeight="1" thickBot="1" x14ac:dyDescent="0.3">
      <c r="A53" s="24"/>
      <c r="B53" s="25"/>
      <c r="C53" s="252">
        <f>SUM(C47:C52)</f>
        <v>8.9499999999999993</v>
      </c>
      <c r="D53" s="168"/>
      <c r="E53" s="156"/>
      <c r="F53" s="158" t="str" cm="1">
        <f t="array" aca="1" ref="F53" ca="1">IF(D53="Core", INDIRECT($K$3), IF(D53="Core_Rotational",INDIRECT($K$3), IF(D53="Core_Pillar", INDIRECT($K$3),IF(D53="Explosive_Cardio", INDIRECT($K$2), IF(D53="Explosive", INDIRECT($K$2),INDIRECT($K$4))))))</f>
        <v>3x12</v>
      </c>
      <c r="G53" s="570"/>
      <c r="H53" s="158"/>
      <c r="I53" s="158"/>
      <c r="J53" s="158"/>
    </row>
    <row r="54" spans="1:13" ht="15" customHeight="1" thickBot="1" x14ac:dyDescent="0.3">
      <c r="A54" s="201" t="s">
        <v>26</v>
      </c>
      <c r="B54" s="152"/>
      <c r="C54" s="200">
        <f>+C46+1</f>
        <v>45101</v>
      </c>
      <c r="D54" s="202" t="s">
        <v>493</v>
      </c>
      <c r="E54" s="203" t="s">
        <v>393</v>
      </c>
      <c r="F54" s="202" t="s">
        <v>492</v>
      </c>
      <c r="G54" s="202" t="s">
        <v>495</v>
      </c>
      <c r="H54" s="561" t="s">
        <v>504</v>
      </c>
      <c r="I54" s="561"/>
      <c r="J54" s="562"/>
      <c r="K54" s="225" t="s">
        <v>177</v>
      </c>
      <c r="L54" s="184"/>
      <c r="M54" s="184"/>
    </row>
    <row r="55" spans="1:13" ht="15" customHeight="1" thickTop="1" x14ac:dyDescent="0.25">
      <c r="A55" s="198" t="s">
        <v>502</v>
      </c>
      <c r="B55" s="153"/>
      <c r="C55" s="164" t="str">
        <f>"("&amp;LEFT(K54,1)&amp;")"</f>
        <v>(L)</v>
      </c>
      <c r="D55" s="209" t="s">
        <v>503</v>
      </c>
      <c r="E55" s="204"/>
      <c r="F55" s="205"/>
      <c r="G55" s="205"/>
      <c r="H55" s="563"/>
      <c r="I55" s="563"/>
      <c r="J55" s="564"/>
      <c r="K55" s="565"/>
    </row>
    <row r="56" spans="1:13" ht="15" customHeight="1" x14ac:dyDescent="0.25">
      <c r="A56" s="187" t="s">
        <v>537</v>
      </c>
      <c r="B56" s="176"/>
      <c r="C56" s="177"/>
      <c r="D56" s="166"/>
      <c r="E56" s="155"/>
      <c r="F56" s="157" t="str" cm="1">
        <f t="array" aca="1" ref="F56" ca="1">IF(D56="Core", INDIRECT($K$3), IF(D56="Core_Rotational",INDIRECT($K$3), IF(D56="Core_Pillar", INDIRECT($K$3),IF(D56="Explosive_Cardio", INDIRECT($K$2), IF(D56="Explosive", INDIRECT($K$2),INDIRECT($K$4))))))</f>
        <v>3x12</v>
      </c>
      <c r="G56" s="566" t="str">
        <f>CONCATENATE(IF($E$5="Foundation",FDN_R,""),IF($E$5="Endurance",END_R,""),IF($E$5="Speed",SPD_R,""),IF($E$5="Hypertrophy",HYP_R,""),IF($E$5="Power",PWR_R,""),IF($E$5="Strength Capacity",STC_R,""),IF($E$5="Strength",STR_R,""),IF($E$5="Max Strength",MAX_R,""),IF($E$5="Total Fitness",TF_R,""),IF($E$5="Unload",UNL_R,""))</f>
        <v>1:00</v>
      </c>
      <c r="H56" s="185"/>
      <c r="I56" s="185"/>
      <c r="J56" s="193"/>
      <c r="K56" s="565"/>
    </row>
    <row r="57" spans="1:13" ht="15" customHeight="1" x14ac:dyDescent="0.25">
      <c r="A57" s="188" t="s">
        <v>1087</v>
      </c>
      <c r="B57" s="22"/>
      <c r="C57" s="160">
        <v>11</v>
      </c>
      <c r="D57" s="167"/>
      <c r="E57" s="156"/>
      <c r="F57" s="158" t="str" cm="1">
        <f t="array" aca="1" ref="F57" ca="1">IF(D57="Core", INDIRECT($K$3), IF(D57="Core_Rotational",INDIRECT($K$3), IF(D57="Core_Pillar", INDIRECT($K$3),IF(D57="Explosive_Cardio", INDIRECT($K$2), IF(D57="Explosive", INDIRECT($K$2),INDIRECT($K$4))))))</f>
        <v>3x12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3x12</v>
      </c>
      <c r="G58" s="568" t="str">
        <f>CONCATENATE(IF($E$5="Foundation",FDN_R,""),IF($E$5="Endurance",END_R,""),IF($E$5="Speed",SPD_R,""),IF($E$5="Hypertrophy",HYP_R,""),IF($E$5="Power",PWR_R,""),IF($E$5="Strength Capacity",STC_R,""),IF($E$5="Strength",STR_R,""),IF($E$5="Max Strength",MAX_R,""),IF($E$5="Total Fitness",TF_R,""),IF($E$5="Unload",UNL_R,""))</f>
        <v>1:00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3x12</v>
      </c>
      <c r="G60" s="566" t="str">
        <f>CONCATENATE(IF($E$5="Foundation",FDN_R,""),IF($E$5="Endurance",END_R,""),IF($E$5="Speed",SPD_R,""),IF($E$5="Hypertrophy",HYP_R,""),IF($E$5="Power",PWR_R,""),IF($E$5="Strength Capacity",STC_R,""),IF($E$5="Strength",STR_R,""),IF($E$5="Max Strength",MAX_R,""),IF($E$5="Total Fitness",TF_R,""),IF($E$5="Unload",UNL_R,""))</f>
        <v>1:00</v>
      </c>
      <c r="H60" s="185"/>
      <c r="I60" s="185"/>
      <c r="J60" s="193"/>
      <c r="K60" s="565"/>
    </row>
    <row r="61" spans="1:13" ht="15" customHeight="1" thickBot="1" x14ac:dyDescent="0.3">
      <c r="A61" s="189"/>
      <c r="B61" s="190"/>
      <c r="C61" s="165">
        <f>SUM(C55:C60)</f>
        <v>11</v>
      </c>
      <c r="D61" s="168"/>
      <c r="E61" s="191"/>
      <c r="F61" s="158" t="str" cm="1">
        <f t="array" aca="1" ref="F61" ca="1">IF(D61="Core", INDIRECT($K$3), IF(D61="Core_Rotational",INDIRECT($K$3), IF(D61="Core_Pillar", INDIRECT($K$3),IF(D61="Explosive_Cardio", INDIRECT($K$2), IF(D61="Explosive", INDIRECT($K$2),INDIRECT($K$4))))))</f>
        <v>3x12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A1:J1"/>
    <mergeCell ref="A2:J2"/>
    <mergeCell ref="D3:J3"/>
    <mergeCell ref="A4:J4"/>
    <mergeCell ref="A5:C5"/>
    <mergeCell ref="E5:J5"/>
    <mergeCell ref="H6:J6"/>
    <mergeCell ref="H7:J7"/>
    <mergeCell ref="K7:K12"/>
    <mergeCell ref="G8:G9"/>
    <mergeCell ref="G10:G11"/>
    <mergeCell ref="G12:G13"/>
    <mergeCell ref="H14:J14"/>
    <mergeCell ref="H15:J15"/>
    <mergeCell ref="K15:K20"/>
    <mergeCell ref="G16:G17"/>
    <mergeCell ref="H30:J30"/>
    <mergeCell ref="G18:G19"/>
    <mergeCell ref="G20:G21"/>
    <mergeCell ref="H22:J22"/>
    <mergeCell ref="H23:J23"/>
    <mergeCell ref="K23:K28"/>
    <mergeCell ref="G24:G25"/>
    <mergeCell ref="G26:G27"/>
    <mergeCell ref="G28:G29"/>
    <mergeCell ref="H38:J38"/>
    <mergeCell ref="H39:J39"/>
    <mergeCell ref="H31:J31"/>
    <mergeCell ref="K31:K36"/>
    <mergeCell ref="G32:G33"/>
    <mergeCell ref="G34:G35"/>
    <mergeCell ref="G36:G37"/>
    <mergeCell ref="K39:K44"/>
    <mergeCell ref="G40:G41"/>
    <mergeCell ref="G42:G43"/>
    <mergeCell ref="G44:G45"/>
  </mergeCells>
  <dataValidations count="1">
    <dataValidation type="list" allowBlank="1" showErrorMessage="1" sqref="E24:E29 E32:E37 E8:E13 E56:E61 E40:E45 E48:E53 E16:E21" xr:uid="{F988CE0C-990A-47C5-B195-792693E966CD}">
      <formula1>INDIRECT(D8)</formula1>
    </dataValidation>
  </dataValidations>
  <hyperlinks>
    <hyperlink ref="K1" location="'Reference Page'!A1" display="Home" xr:uid="{CF1E7573-3099-479A-AA38-A6218AE75A3A}"/>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B02ECBD-A648-4505-AD88-66EB259E2AFD}">
          <x14:formula1>
            <xm:f>PeriodizationTables!$E$33:$E$42</xm:f>
          </x14:formula1>
          <xm:sqref>E5</xm:sqref>
        </x14:dataValidation>
        <x14:dataValidation type="list" allowBlank="1" showInputMessage="1" showErrorMessage="1" xr:uid="{61D38963-C38C-46B5-9192-E93B7A1E04D3}">
          <x14:formula1>
            <xm:f>Exercises!$1:$1</xm:f>
          </x14:formula1>
          <xm:sqref>D24:D29 D32:D37 D8:D13 D56:D61 D40:D45 D48:D53 D16:D21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tabColor theme="5" tint="0.59999389629810485"/>
    <pageSetUpPr fitToPage="1"/>
  </sheetPr>
  <dimension ref="A1:AO202"/>
  <sheetViews>
    <sheetView showGridLines="0" workbookViewId="0">
      <pane ySplit="5" topLeftCell="A20" activePane="bottomLeft" state="frozen"/>
      <selection activeCell="A6" sqref="A6:AA61"/>
      <selection pane="bottomLeft" activeCell="A37" sqref="A37"/>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END1_3E</v>
      </c>
    </row>
    <row r="3" spans="1:41" x14ac:dyDescent="0.25">
      <c r="A3" s="173">
        <f>'Annual Plan'!$A$28</f>
        <v>45102</v>
      </c>
      <c r="B3" s="172" t="s">
        <v>20</v>
      </c>
      <c r="C3" s="174">
        <f>+A3+6</f>
        <v>45108</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END1_3C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END1_3O</v>
      </c>
    </row>
    <row r="5" spans="1:41" ht="16.5" thickBot="1" x14ac:dyDescent="0.3">
      <c r="A5" s="596" t="str">
        <f>'Annual Plan'!$F$23</f>
        <v>Base Build</v>
      </c>
      <c r="B5" s="597"/>
      <c r="C5" s="597"/>
      <c r="D5" s="219" t="s">
        <v>494</v>
      </c>
      <c r="E5" s="601" t="s">
        <v>239</v>
      </c>
      <c r="F5" s="602"/>
      <c r="G5" s="602"/>
      <c r="H5" s="602"/>
      <c r="I5" s="602"/>
      <c r="J5" s="603"/>
      <c r="L5" t="s">
        <v>117</v>
      </c>
      <c r="M5" t="s">
        <v>506</v>
      </c>
    </row>
    <row r="6" spans="1:41" ht="15.75" thickBot="1" x14ac:dyDescent="0.3">
      <c r="A6" s="159" t="s">
        <v>27</v>
      </c>
      <c r="B6" s="163"/>
      <c r="C6" s="183">
        <f>A3</f>
        <v>45102</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t="s">
        <v>537</v>
      </c>
      <c r="B8" s="176"/>
      <c r="C8" s="177"/>
      <c r="D8" s="166"/>
      <c r="E8" s="155"/>
      <c r="F8" s="157" t="str" cm="1">
        <f t="array" aca="1" ref="F8" ca="1">IF(D8="Core", INDIRECT($K$3), IF(D8="Core_Rotational",INDIRECT($K$3), IF(D8="Core_Pillar", INDIRECT($K$3),IF(D8="Explosive_Cardio", INDIRECT($K$2), IF(D8="Explosive", INDIRECT($K$2),INDIRECT($K$4))))))</f>
        <v>3x12</v>
      </c>
      <c r="G8" s="566" t="str">
        <f>CONCATENATE(IF($E$5="Foundation",FDN_R,""),IF($E$5="Endurance",END_R,""),IF($E$5="Speed",SPD_R,""),IF($E$5="Hypertrophy",HYP_R,""),IF($E$5="Power",PWR_R,""),IF($E$5="Strength Capacity",STC_R,""),IF($E$5="Strength",STR_R,""),IF($E$5="Max Strength",MAX_R,""),IF($E$5="Total Fitness",TF_R,""),IF($E$5="Unload",UNL_R,""))</f>
        <v>1:00</v>
      </c>
      <c r="H8" s="185"/>
      <c r="I8" s="185"/>
      <c r="J8" s="185"/>
      <c r="K8" s="565"/>
    </row>
    <row r="9" spans="1:41" ht="15" customHeight="1" x14ac:dyDescent="0.25">
      <c r="A9" s="24" t="s">
        <v>160</v>
      </c>
      <c r="B9" s="22"/>
      <c r="C9" s="251">
        <v>6.35</v>
      </c>
      <c r="D9" s="167"/>
      <c r="E9" s="156"/>
      <c r="F9" s="158" t="str" cm="1">
        <f t="array" aca="1" ref="F9" ca="1">IF(D9="Core", INDIRECT($K$3), IF(D9="Core_Rotational",INDIRECT($K$3), IF(D9="Core_Pillar", INDIRECT($K$3),IF(D9="Explosive_Cardio", INDIRECT($K$2), IF(D9="Explosive", INDIRECT($K$2),INDIRECT($K$4))))))</f>
        <v>3x12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3x12</v>
      </c>
      <c r="G10" s="568" t="str">
        <f>CONCATENATE(IF($E$5="Foundation",FDN_R,""),IF($E$5="Endurance",END_R,""),IF($E$5="Speed",SPD_R,""),IF($E$5="Hypertrophy",HYP_R,""),IF($E$5="Power",PWR_R,""),IF($E$5="Strength Capacity",STC_R,""),IF($E$5="Strength",STR_R,""),IF($E$5="Max Strength",MAX_R,""),IF($E$5="Total Fitness",TF_R,""),IF($E$5="Unload",UNL_R,""))</f>
        <v>1:00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3x12</v>
      </c>
      <c r="G12" s="566" t="str">
        <f>CONCATENATE(IF($E$5="Foundation",FDN_R,""),IF($E$5="Endurance",END_R,""),IF($E$5="Speed",SPD_R,""),IF($E$5="Hypertrophy",HYP_R,""),IF($E$5="Power",PWR_R,""),IF($E$5="Strength Capacity",STC_R,""),IF($E$5="Strength",STR_R,""),IF($E$5="Max Strength",MAX_R,""),IF($E$5="Total Fitness",TF_R,""),IF($E$5="Unload",UNL_R,""))</f>
        <v>1:00</v>
      </c>
      <c r="H12" s="185"/>
      <c r="I12" s="185"/>
      <c r="J12" s="185"/>
      <c r="K12" s="565"/>
    </row>
    <row r="13" spans="1:41" ht="15" customHeight="1" thickBot="1" x14ac:dyDescent="0.3">
      <c r="A13" s="24"/>
      <c r="B13" s="162"/>
      <c r="C13" s="258">
        <f>SUM(C7:C12)</f>
        <v>6.35</v>
      </c>
      <c r="D13" s="168"/>
      <c r="E13" s="206"/>
      <c r="F13" s="158" t="str" cm="1">
        <f t="array" aca="1" ref="F13" ca="1">IF(D13="Core", INDIRECT($K$3), IF(D13="Core_Rotational",INDIRECT($K$3), IF(D13="Core_Pillar", INDIRECT($K$3),IF(D13="Explosive_Cardio", INDIRECT($K$2), IF(D13="Explosive", INDIRECT($K$2),INDIRECT($K$4))))))</f>
        <v>3x12</v>
      </c>
      <c r="G13" s="570"/>
      <c r="H13" s="158"/>
      <c r="I13" s="158"/>
      <c r="J13" s="158"/>
    </row>
    <row r="14" spans="1:41" ht="15" customHeight="1" thickBot="1" x14ac:dyDescent="0.3">
      <c r="A14" s="199" t="s">
        <v>21</v>
      </c>
      <c r="B14" s="152"/>
      <c r="C14" s="183">
        <f>+C6+1</f>
        <v>45103</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row>
    <row r="16" spans="1:41" ht="15" customHeight="1" x14ac:dyDescent="0.25">
      <c r="A16" s="176" t="s">
        <v>537</v>
      </c>
      <c r="B16" s="176"/>
      <c r="C16" s="177"/>
      <c r="D16" s="166"/>
      <c r="E16" s="155"/>
      <c r="F16" s="157" t="str" cm="1">
        <f t="array" aca="1" ref="F16" ca="1">IF(D16="Core", INDIRECT($K$3), IF(D16="Core_Rotational",INDIRECT($K$3), IF(D16="Core_Pillar", INDIRECT($K$3),IF(D16="Explosive_Cardio", INDIRECT($K$2), IF(D16="Explosive", INDIRECT($K$2),INDIRECT($K$4))))))</f>
        <v>3x12</v>
      </c>
      <c r="G16" s="566" t="str">
        <f>CONCATENATE(IF($E$5="Foundation",FDN_R,""),IF($E$5="Endurance",END_R,""),IF($E$5="Speed",SPD_R,""),IF($E$5="Hypertrophy",HYP_R,""),IF($E$5="Power",PWR_R,""),IF($E$5="Strength Capacity",STC_R,""),IF($E$5="Strength",STR_R,""),IF($E$5="Max Strength",MAX_R,""),IF($E$5="Total Fitness",TF_R,""),IF($E$5="Unload",UNL_R,""))</f>
        <v>1:00</v>
      </c>
      <c r="H16" s="185"/>
      <c r="I16" s="185"/>
      <c r="J16" s="185"/>
      <c r="K16" s="565"/>
    </row>
    <row r="17" spans="1:13" ht="15" customHeight="1" x14ac:dyDescent="0.25">
      <c r="A17" s="24" t="s">
        <v>1091</v>
      </c>
      <c r="B17" s="22"/>
      <c r="C17" s="160">
        <v>8</v>
      </c>
      <c r="D17" s="167"/>
      <c r="E17" s="156"/>
      <c r="F17" s="158" t="str" cm="1">
        <f t="array" aca="1" ref="F17" ca="1">IF(D17="Core", INDIRECT($K$3), IF(D17="Core_Rotational",INDIRECT($K$3), IF(D17="Core_Pillar", INDIRECT($K$3),IF(D17="Explosive_Cardio", INDIRECT($K$2), IF(D17="Explosive", INDIRECT($K$2),INDIRECT($K$4))))))</f>
        <v>3x12</v>
      </c>
      <c r="G17" s="571"/>
      <c r="H17" s="158"/>
      <c r="I17" s="158"/>
      <c r="J17" s="158"/>
      <c r="K17" s="565"/>
    </row>
    <row r="18" spans="1:13" ht="15" customHeight="1" x14ac:dyDescent="0.25">
      <c r="A18" s="176" t="s">
        <v>815</v>
      </c>
      <c r="B18" s="176"/>
      <c r="C18" s="177"/>
      <c r="D18" s="178"/>
      <c r="E18" s="179"/>
      <c r="F18" s="157" t="str" cm="1">
        <f t="array" aca="1" ref="F18" ca="1">IF(D18="Core", INDIRECT($K$3), IF(D18="Core_Rotational",INDIRECT($K$3), IF(D18="Core_Pillar", INDIRECT($K$3),IF(D18="Explosive_Cardio", INDIRECT($K$2), IF(D18="Explosive", INDIRECT($K$2),INDIRECT($K$4))))))</f>
        <v>3x12</v>
      </c>
      <c r="G18" s="568" t="str">
        <f>CONCATENATE(IF($E$5="Foundation",FDN_R,""),IF($E$5="Endurance",END_R,""),IF($E$5="Speed",SPD_R,""),IF($E$5="Hypertrophy",HYP_R,""),IF($E$5="Power",PWR_R,""),IF($E$5="Strength Capacity",STC_R,""),IF($E$5="Strength",STR_R,""),IF($E$5="Max Strength",MAX_R,""),IF($E$5="Total Fitness",TF_R,""),IF($E$5="Unload",UNL_R,""))</f>
        <v>1:00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3x12</v>
      </c>
      <c r="G20" s="566" t="str">
        <f>CONCATENATE(IF($E$5="Foundation",FDN_R,""),IF($E$5="Endurance",END_R,""),IF($E$5="Speed",SPD_R,""),IF($E$5="Hypertrophy",HYP_R,""),IF($E$5="Power",PWR_R,""),IF($E$5="Strength Capacity",STC_R,""),IF($E$5="Strength",STR_R,""),IF($E$5="Max Strength",MAX_R,""),IF($E$5="Total Fitness",TF_R,""),IF($E$5="Unload",UNL_R,""))</f>
        <v>1:00</v>
      </c>
      <c r="H20" s="185"/>
      <c r="I20" s="185"/>
      <c r="J20" s="185"/>
      <c r="K20" s="565"/>
    </row>
    <row r="21" spans="1:13" ht="15" customHeight="1" thickBot="1" x14ac:dyDescent="0.3">
      <c r="A21" s="24"/>
      <c r="B21" s="25"/>
      <c r="C21" s="165">
        <f>SUM(C15:C20)</f>
        <v>8</v>
      </c>
      <c r="D21" s="168"/>
      <c r="E21" s="156"/>
      <c r="F21" s="158" t="str" cm="1">
        <f t="array" aca="1" ref="F21" ca="1">IF(D21="Core", INDIRECT($K$3), IF(D21="Core_Rotational",INDIRECT($K$3), IF(D21="Core_Pillar", INDIRECT($K$3),IF(D21="Explosive_Cardio", INDIRECT($K$2), IF(D21="Explosive", INDIRECT($K$2),INDIRECT($K$4))))))</f>
        <v>3x12</v>
      </c>
      <c r="G21" s="570"/>
      <c r="H21" s="158"/>
      <c r="I21" s="158"/>
      <c r="J21" s="158"/>
    </row>
    <row r="22" spans="1:13" ht="15" customHeight="1" thickBot="1" x14ac:dyDescent="0.3">
      <c r="A22" s="199" t="s">
        <v>22</v>
      </c>
      <c r="B22" s="152"/>
      <c r="C22" s="183">
        <f>+C14+1</f>
        <v>45104</v>
      </c>
      <c r="D22" s="202" t="s">
        <v>493</v>
      </c>
      <c r="E22" s="203" t="s">
        <v>393</v>
      </c>
      <c r="F22" s="202" t="s">
        <v>492</v>
      </c>
      <c r="G22" s="202" t="s">
        <v>495</v>
      </c>
      <c r="H22" s="561" t="s">
        <v>504</v>
      </c>
      <c r="I22" s="561"/>
      <c r="J22" s="562"/>
      <c r="K22" s="225" t="s">
        <v>121</v>
      </c>
      <c r="L22" s="184"/>
      <c r="M22" s="184"/>
    </row>
    <row r="23" spans="1:13" ht="15" customHeight="1" thickTop="1" x14ac:dyDescent="0.25">
      <c r="A23" s="198" t="s">
        <v>502</v>
      </c>
      <c r="B23" s="153"/>
      <c r="C23" s="164" t="str">
        <f>"("&amp;LEFT(K22,1)&amp;")"</f>
        <v>(O)</v>
      </c>
      <c r="D23" s="209" t="s">
        <v>503</v>
      </c>
      <c r="E23" s="204"/>
      <c r="F23" s="205"/>
      <c r="G23" s="205"/>
      <c r="H23" s="563"/>
      <c r="I23" s="563"/>
      <c r="J23" s="564"/>
      <c r="K23" s="565" t="s">
        <v>1115</v>
      </c>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3x12</v>
      </c>
      <c r="G24" s="566" t="str">
        <f>CONCATENATE(IF($E$5="Foundation",FDN_R,""),IF($E$5="Endurance",END_R,""),IF($E$5="Speed",SPD_R,""),IF($E$5="Hypertrophy",HYP_R,""),IF($E$5="Power",PWR_R,""),IF($E$5="Strength Capacity",STC_R,""),IF($E$5="Strength",STR_R,""),IF($E$5="Max Strength",MAX_R,""),IF($E$5="Total Fitness",TF_R,""),IF($E$5="Unload",UNL_R,""))</f>
        <v>1:00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3x12</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3x12</v>
      </c>
      <c r="G26" s="568" t="str">
        <f>CONCATENATE(IF($E$5="Foundation",FDN_R,""),IF($E$5="Endurance",END_R,""),IF($E$5="Speed",SPD_R,""),IF($E$5="Hypertrophy",HYP_R,""),IF($E$5="Power",PWR_R,""),IF($E$5="Strength Capacity",STC_R,""),IF($E$5="Strength",STR_R,""),IF($E$5="Max Strength",MAX_R,""),IF($E$5="Total Fitness",TF_R,""),IF($E$5="Unload",UNL_R,""))</f>
        <v>1:00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3x12</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3x12</v>
      </c>
      <c r="G28" s="566" t="str">
        <f>CONCATENATE(IF($E$5="Foundation",FDN_R,""),IF($E$5="Endurance",END_R,""),IF($E$5="Speed",SPD_R,""),IF($E$5="Hypertrophy",HYP_R,""),IF($E$5="Power",PWR_R,""),IF($E$5="Strength Capacity",STC_R,""),IF($E$5="Strength",STR_R,""),IF($E$5="Max Strength",MAX_R,""),IF($E$5="Total Fitness",TF_R,""),IF($E$5="Unload",UNL_R,""))</f>
        <v>1:00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3x12</v>
      </c>
      <c r="G29" s="570"/>
      <c r="H29" s="158"/>
      <c r="I29" s="158"/>
      <c r="J29" s="158"/>
    </row>
    <row r="30" spans="1:13" ht="15" customHeight="1" thickBot="1" x14ac:dyDescent="0.3">
      <c r="A30" s="199" t="s">
        <v>23</v>
      </c>
      <c r="B30" s="152"/>
      <c r="C30" s="183">
        <f>+C22+1</f>
        <v>45105</v>
      </c>
      <c r="D30" s="202" t="s">
        <v>493</v>
      </c>
      <c r="E30" s="203" t="s">
        <v>393</v>
      </c>
      <c r="F30" s="202" t="s">
        <v>492</v>
      </c>
      <c r="G30" s="202" t="s">
        <v>495</v>
      </c>
      <c r="H30" s="561" t="s">
        <v>504</v>
      </c>
      <c r="I30" s="561"/>
      <c r="J30" s="562"/>
      <c r="K30" s="225" t="s">
        <v>1013</v>
      </c>
      <c r="L30" s="184"/>
      <c r="M30" s="184"/>
    </row>
    <row r="31" spans="1:13" ht="15" customHeight="1" thickTop="1" x14ac:dyDescent="0.25">
      <c r="A31" s="198" t="s">
        <v>502</v>
      </c>
      <c r="B31" s="153"/>
      <c r="C31" s="164" t="str">
        <f>"("&amp;LEFT(K30,1)&amp;")"</f>
        <v>(F)</v>
      </c>
      <c r="D31" s="209" t="s">
        <v>503</v>
      </c>
      <c r="E31" s="204"/>
      <c r="F31" s="205"/>
      <c r="G31" s="205"/>
      <c r="H31" s="563"/>
      <c r="I31" s="563"/>
      <c r="J31" s="564"/>
      <c r="K31" s="565" t="s">
        <v>1120</v>
      </c>
    </row>
    <row r="32" spans="1:13" ht="15" customHeight="1" x14ac:dyDescent="0.25">
      <c r="A32" s="176" t="s">
        <v>592</v>
      </c>
      <c r="B32" s="176"/>
      <c r="C32" s="177">
        <v>2</v>
      </c>
      <c r="D32" s="166"/>
      <c r="E32" s="155"/>
      <c r="F32" s="157" t="str" cm="1">
        <f t="array" aca="1" ref="F32" ca="1">IF(D32="Core", INDIRECT($K$3), IF(D32="Core_Rotational",INDIRECT($K$3), IF(D32="Core_Pillar", INDIRECT($K$3),IF(D32="Explosive_Cardio", INDIRECT($K$2), IF(D32="Explosive", INDIRECT($K$2),INDIRECT($K$4))))))</f>
        <v>3x12</v>
      </c>
      <c r="G32" s="566" t="str">
        <f>CONCATENATE(IF($E$5="Foundation",FDN_R,""),IF($E$5="Endurance",END_R,""),IF($E$5="Speed",SPD_R,""),IF($E$5="Hypertrophy",HYP_R,""),IF($E$5="Power",PWR_R,""),IF($E$5="Strength Capacity",STC_R,""),IF($E$5="Strength",STR_R,""),IF($E$5="Max Strength",MAX_R,""),IF($E$5="Total Fitness",TF_R,""),IF($E$5="Unload",UNL_R,""))</f>
        <v>1:00</v>
      </c>
      <c r="H32" s="185"/>
      <c r="I32" s="185"/>
      <c r="J32" s="185"/>
      <c r="K32" s="565"/>
    </row>
    <row r="33" spans="1:13" ht="15" customHeight="1" x14ac:dyDescent="0.25">
      <c r="A33" s="24" t="s">
        <v>1119</v>
      </c>
      <c r="B33" s="22"/>
      <c r="C33" s="160">
        <v>4</v>
      </c>
      <c r="D33" s="167"/>
      <c r="E33" s="156"/>
      <c r="F33" s="158" t="str" cm="1">
        <f t="array" aca="1" ref="F33" ca="1">IF(D33="Core", INDIRECT($K$3), IF(D33="Core_Rotational",INDIRECT($K$3), IF(D33="Core_Pillar", INDIRECT($K$3),IF(D33="Explosive_Cardio", INDIRECT($K$2), IF(D33="Explosive", INDIRECT($K$2),INDIRECT($K$4))))))</f>
        <v>3x12</v>
      </c>
      <c r="G33" s="571"/>
      <c r="H33" s="158"/>
      <c r="I33" s="158"/>
      <c r="J33" s="158"/>
      <c r="K33" s="565"/>
    </row>
    <row r="34" spans="1:13" ht="15" customHeight="1" x14ac:dyDescent="0.25">
      <c r="A34" s="176" t="s">
        <v>540</v>
      </c>
      <c r="B34" s="176"/>
      <c r="C34" s="177">
        <v>2</v>
      </c>
      <c r="D34" s="178"/>
      <c r="E34" s="179"/>
      <c r="F34" s="157" t="str" cm="1">
        <f t="array" aca="1" ref="F34" ca="1">IF(D34="Core", INDIRECT($K$3), IF(D34="Core_Rotational",INDIRECT($K$3), IF(D34="Core_Pillar", INDIRECT($K$3),IF(D34="Explosive_Cardio", INDIRECT($K$2), IF(D34="Explosive", INDIRECT($K$2),INDIRECT($K$4))))))</f>
        <v>3x12</v>
      </c>
      <c r="G34" s="568" t="str">
        <f>CONCATENATE(IF($E$5="Foundation",FDN_R,""),IF($E$5="Endurance",END_R,""),IF($E$5="Speed",SPD_R,""),IF($E$5="Hypertrophy",HYP_R,""),IF($E$5="Power",PWR_R,""),IF($E$5="Strength Capacity",STC_R,""),IF($E$5="Strength",STR_R,""),IF($E$5="Max Strength",MAX_R,""),IF($E$5="Total Fitness",TF_R,""),IF($E$5="Unload",UNL_R,""))</f>
        <v>1:00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3x12</v>
      </c>
      <c r="G35" s="569"/>
      <c r="H35" s="182"/>
      <c r="I35" s="182"/>
      <c r="J35" s="182"/>
      <c r="K35" s="565"/>
    </row>
    <row r="36" spans="1:13" ht="15" customHeight="1" x14ac:dyDescent="0.25">
      <c r="A36" s="176" t="s">
        <v>1121</v>
      </c>
      <c r="B36" s="176"/>
      <c r="C36" s="177">
        <v>4</v>
      </c>
      <c r="D36" s="166"/>
      <c r="E36" s="155"/>
      <c r="F36" s="157" t="str" cm="1">
        <f t="array" aca="1" ref="F36" ca="1">IF(D36="Core", INDIRECT($K$3), IF(D36="Core_Rotational",INDIRECT($K$3), IF(D36="Core_Pillar", INDIRECT($K$3),IF(D36="Explosive_Cardio", INDIRECT($K$2), IF(D36="Explosive", INDIRECT($K$2),INDIRECT($K$4))))))</f>
        <v>3x12</v>
      </c>
      <c r="G36" s="566" t="str">
        <f>CONCATENATE(IF($E$5="Foundation",FDN_R,""),IF($E$5="Endurance",END_R,""),IF($E$5="Speed",SPD_R,""),IF($E$5="Hypertrophy",HYP_R,""),IF($E$5="Power",PWR_R,""),IF($E$5="Strength Capacity",STC_R,""),IF($E$5="Strength",STR_R,""),IF($E$5="Max Strength",MAX_R,""),IF($E$5="Total Fitness",TF_R,""),IF($E$5="Unload",UNL_R,""))</f>
        <v>1:00</v>
      </c>
      <c r="H36" s="185"/>
      <c r="I36" s="185"/>
      <c r="J36" s="185"/>
      <c r="K36" s="565"/>
    </row>
    <row r="37" spans="1:13" ht="15" customHeight="1" thickBot="1" x14ac:dyDescent="0.3">
      <c r="A37" s="24"/>
      <c r="B37" s="25"/>
      <c r="C37" s="165">
        <f>SUM(C31:C36)</f>
        <v>12</v>
      </c>
      <c r="D37" s="168"/>
      <c r="E37" s="156"/>
      <c r="F37" s="158" t="str" cm="1">
        <f t="array" aca="1" ref="F37" ca="1">IF(D37="Core", INDIRECT($K$3), IF(D37="Core_Rotational",INDIRECT($K$3), IF(D37="Core_Pillar", INDIRECT($K$3),IF(D37="Explosive_Cardio", INDIRECT($K$2), IF(D37="Explosive", INDIRECT($K$2),INDIRECT($K$4))))))</f>
        <v>3x12</v>
      </c>
      <c r="G37" s="570"/>
      <c r="H37" s="158"/>
      <c r="I37" s="158"/>
      <c r="J37" s="158"/>
    </row>
    <row r="38" spans="1:13" ht="15" customHeight="1" thickBot="1" x14ac:dyDescent="0.3">
      <c r="A38" s="199" t="s">
        <v>24</v>
      </c>
      <c r="B38" s="152"/>
      <c r="C38" s="183">
        <f>+C30+1</f>
        <v>45106</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t="s">
        <v>1110</v>
      </c>
    </row>
    <row r="40" spans="1:13" ht="15" customHeight="1" x14ac:dyDescent="0.25">
      <c r="A40" s="176" t="s">
        <v>682</v>
      </c>
      <c r="B40" s="176"/>
      <c r="C40" s="177"/>
      <c r="D40" s="166"/>
      <c r="E40" s="155"/>
      <c r="F40" s="157" t="str" cm="1">
        <f t="array" aca="1" ref="F40" ca="1">IF(D40="Core", INDIRECT($K$3), IF(D40="Core_Rotational",INDIRECT($K$3), IF(D40="Core_Pillar", INDIRECT($K$3),IF(D40="Explosive_Cardio", INDIRECT($K$2), IF(D40="Explosive", INDIRECT($K$2),INDIRECT($K$4))))))</f>
        <v>3x12</v>
      </c>
      <c r="G40" s="566" t="str">
        <f>CONCATENATE(IF($E$5="Foundation",FDN_R,""),IF($E$5="Endurance",END_R,""),IF($E$5="Speed",SPD_R,""),IF($E$5="Hypertrophy",HYP_R,""),IF($E$5="Power",PWR_R,""),IF($E$5="Strength Capacity",STC_R,""),IF($E$5="Strength",STR_R,""),IF($E$5="Max Strength",MAX_R,""),IF($E$5="Total Fitness",TF_R,""),IF($E$5="Unload",UNL_R,""))</f>
        <v>1:00</v>
      </c>
      <c r="H40" s="185"/>
      <c r="I40" s="185"/>
      <c r="J40" s="185"/>
      <c r="K40" s="565"/>
    </row>
    <row r="41" spans="1:13" ht="15" customHeight="1" x14ac:dyDescent="0.25">
      <c r="A41" s="24" t="s">
        <v>515</v>
      </c>
      <c r="B41" s="22"/>
      <c r="C41" s="160">
        <v>8</v>
      </c>
      <c r="D41" s="167"/>
      <c r="E41" s="156"/>
      <c r="F41" s="158" t="str" cm="1">
        <f t="array" aca="1" ref="F41" ca="1">IF(D41="Core", INDIRECT($K$3), IF(D41="Core_Rotational",INDIRECT($K$3), IF(D41="Core_Pillar", INDIRECT($K$3),IF(D41="Explosive_Cardio", INDIRECT($K$2), IF(D41="Explosive", INDIRECT($K$2),INDIRECT($K$4))))))</f>
        <v>3x12</v>
      </c>
      <c r="G41" s="571"/>
      <c r="H41" s="158"/>
      <c r="I41" s="158"/>
      <c r="J41" s="158"/>
      <c r="K41" s="565"/>
    </row>
    <row r="42" spans="1:13" ht="15" customHeight="1" x14ac:dyDescent="0.25">
      <c r="A42" s="176" t="s">
        <v>1118</v>
      </c>
      <c r="B42" s="176"/>
      <c r="C42" s="177"/>
      <c r="D42" s="178"/>
      <c r="E42" s="179"/>
      <c r="F42" s="157" t="str" cm="1">
        <f t="array" aca="1" ref="F42" ca="1">IF(D42="Core", INDIRECT($K$3), IF(D42="Core_Rotational",INDIRECT($K$3), IF(D42="Core_Pillar", INDIRECT($K$3),IF(D42="Explosive_Cardio", INDIRECT($K$2), IF(D42="Explosive", INDIRECT($K$2),INDIRECT($K$4))))))</f>
        <v>3x12</v>
      </c>
      <c r="G42" s="568" t="str">
        <f>CONCATENATE(IF($E$5="Foundation",FDN_R,""),IF($E$5="Endurance",END_R,""),IF($E$5="Speed",SPD_R,""),IF($E$5="Hypertrophy",HYP_R,""),IF($E$5="Power",PWR_R,""),IF($E$5="Strength Capacity",STC_R,""),IF($E$5="Strength",STR_R,""),IF($E$5="Max Strength",MAX_R,""),IF($E$5="Total Fitness",TF_R,""),IF($E$5="Unload",UNL_R,""))</f>
        <v>1:00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3x12</v>
      </c>
      <c r="G44" s="566" t="str">
        <f>CONCATENATE(IF($E$5="Foundation",FDN_R,""),IF($E$5="Endurance",END_R,""),IF($E$5="Speed",SPD_R,""),IF($E$5="Hypertrophy",HYP_R,""),IF($E$5="Power",PWR_R,""),IF($E$5="Strength Capacity",STC_R,""),IF($E$5="Strength",STR_R,""),IF($E$5="Max Strength",MAX_R,""),IF($E$5="Total Fitness",TF_R,""),IF($E$5="Unload",UNL_R,""))</f>
        <v>1:00</v>
      </c>
      <c r="H44" s="185"/>
      <c r="I44" s="185"/>
      <c r="J44" s="185"/>
      <c r="K44" s="565"/>
    </row>
    <row r="45" spans="1:13" ht="15" customHeight="1" thickBot="1" x14ac:dyDescent="0.3">
      <c r="A45" s="24"/>
      <c r="B45" s="25"/>
      <c r="C45" s="165">
        <f>SUM(C39:C44)</f>
        <v>8</v>
      </c>
      <c r="D45" s="168"/>
      <c r="E45" s="156"/>
      <c r="F45" s="158" t="str" cm="1">
        <f t="array" aca="1" ref="F45" ca="1">IF(D45="Core", INDIRECT($K$3), IF(D45="Core_Rotational",INDIRECT($K$3), IF(D45="Core_Pillar", INDIRECT($K$3),IF(D45="Explosive_Cardio", INDIRECT($K$2), IF(D45="Explosive", INDIRECT($K$2),INDIRECT($K$4))))))</f>
        <v>3x12</v>
      </c>
      <c r="G45" s="570"/>
      <c r="H45" s="158"/>
      <c r="I45" s="158"/>
      <c r="J45" s="158"/>
    </row>
    <row r="46" spans="1:13" ht="15" customHeight="1" thickBot="1" x14ac:dyDescent="0.3">
      <c r="A46" s="199" t="s">
        <v>25</v>
      </c>
      <c r="B46" s="152"/>
      <c r="C46" s="183">
        <f>+C38+1</f>
        <v>45107</v>
      </c>
      <c r="D46" s="202" t="s">
        <v>493</v>
      </c>
      <c r="E46" s="203" t="s">
        <v>393</v>
      </c>
      <c r="F46" s="202" t="s">
        <v>492</v>
      </c>
      <c r="G46" s="202" t="s">
        <v>495</v>
      </c>
      <c r="H46" s="561" t="s">
        <v>504</v>
      </c>
      <c r="I46" s="561"/>
      <c r="J46" s="562"/>
      <c r="K46" s="225" t="s">
        <v>1033</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1111</v>
      </c>
    </row>
    <row r="48" spans="1:13" ht="15" customHeight="1" x14ac:dyDescent="0.25">
      <c r="A48" s="176" t="s">
        <v>537</v>
      </c>
      <c r="B48" s="176"/>
      <c r="C48" s="177"/>
      <c r="D48" s="166"/>
      <c r="E48" s="155"/>
      <c r="F48" s="157" t="str" cm="1">
        <f t="array" aca="1" ref="F48" ca="1">IF(D48="Core", INDIRECT($K$3), IF(D48="Core_Rotational",INDIRECT($K$3), IF(D48="Core_Pillar", INDIRECT($K$3),IF(D48="Explosive_Cardio", INDIRECT($K$2), IF(D48="Explosive", INDIRECT($K$2),INDIRECT($K$4))))))</f>
        <v>3x12</v>
      </c>
      <c r="G48" s="566" t="str">
        <f>CONCATENATE(IF($E$5="Foundation",FDN_R,""),IF($E$5="Endurance",END_R,""),IF($E$5="Speed",SPD_R,""),IF($E$5="Hypertrophy",HYP_R,""),IF($E$5="Power",PWR_R,""),IF($E$5="Strength Capacity",STC_R,""),IF($E$5="Strength",STR_R,""),IF($E$5="Max Strength",MAX_R,""),IF($E$5="Total Fitness",TF_R,""),IF($E$5="Unload",UNL_R,""))</f>
        <v>1:00</v>
      </c>
      <c r="H48" s="185"/>
      <c r="I48" s="185"/>
      <c r="J48" s="185"/>
      <c r="K48" s="565"/>
    </row>
    <row r="49" spans="1:13" ht="15" customHeight="1" x14ac:dyDescent="0.25">
      <c r="A49" s="24" t="s">
        <v>160</v>
      </c>
      <c r="B49" s="22"/>
      <c r="C49" s="160">
        <v>8</v>
      </c>
      <c r="D49" s="167"/>
      <c r="E49" s="156"/>
      <c r="F49" s="158" t="str" cm="1">
        <f t="array" aca="1" ref="F49" ca="1">IF(D49="Core", INDIRECT($K$3), IF(D49="Core_Rotational",INDIRECT($K$3), IF(D49="Core_Pillar", INDIRECT($K$3),IF(D49="Explosive_Cardio", INDIRECT($K$2), IF(D49="Explosive", INDIRECT($K$2),INDIRECT($K$4))))))</f>
        <v>3x12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3x12</v>
      </c>
      <c r="G50" s="568" t="str">
        <f>CONCATENATE(IF($E$5="Foundation",FDN_R,""),IF($E$5="Endurance",END_R,""),IF($E$5="Speed",SPD_R,""),IF($E$5="Hypertrophy",HYP_R,""),IF($E$5="Power",PWR_R,""),IF($E$5="Strength Capacity",STC_R,""),IF($E$5="Strength",STR_R,""),IF($E$5="Max Strength",MAX_R,""),IF($E$5="Total Fitness",TF_R,""),IF($E$5="Unload",UNL_R,""))</f>
        <v>1:00</v>
      </c>
      <c r="H50" s="186"/>
      <c r="I50" s="186"/>
      <c r="J50" s="186"/>
      <c r="K50" s="565"/>
    </row>
    <row r="51" spans="1:13" ht="15" customHeight="1" x14ac:dyDescent="0.25">
      <c r="A51" s="24" t="s">
        <v>1114</v>
      </c>
      <c r="B51" s="22"/>
      <c r="C51" s="160">
        <v>4</v>
      </c>
      <c r="D51" s="180"/>
      <c r="E51" s="181"/>
      <c r="F51" s="158" t="str" cm="1">
        <f t="array" aca="1" ref="F51" ca="1">IF(D51="Core", INDIRECT($K$3), IF(D51="Core_Rotational",INDIRECT($K$3), IF(D51="Core_Pillar", INDIRECT($K$3),IF(D51="Explosive_Cardio", INDIRECT($K$2), IF(D51="Explosive", INDIRECT($K$2),INDIRECT($K$4))))))</f>
        <v>3x12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3x12</v>
      </c>
      <c r="G52" s="566" t="str">
        <f>CONCATENATE(IF($E$5="Foundation",FDN_R,""),IF($E$5="Endurance",END_R,""),IF($E$5="Speed",SPD_R,""),IF($E$5="Hypertrophy",HYP_R,""),IF($E$5="Power",PWR_R,""),IF($E$5="Strength Capacity",STC_R,""),IF($E$5="Strength",STR_R,""),IF($E$5="Max Strength",MAX_R,""),IF($E$5="Total Fitness",TF_R,""),IF($E$5="Unload",UNL_R,""))</f>
        <v>1:00</v>
      </c>
      <c r="H52" s="185"/>
      <c r="I52" s="185"/>
      <c r="J52" s="185"/>
      <c r="K52" s="565"/>
    </row>
    <row r="53" spans="1:13" ht="15" customHeight="1" thickBot="1" x14ac:dyDescent="0.3">
      <c r="A53" s="24"/>
      <c r="B53" s="25"/>
      <c r="C53" s="165">
        <f>SUM(C47:C52)</f>
        <v>12</v>
      </c>
      <c r="D53" s="168"/>
      <c r="E53" s="156"/>
      <c r="F53" s="158" t="str" cm="1">
        <f t="array" aca="1" ref="F53" ca="1">IF(D53="Core", INDIRECT($K$3), IF(D53="Core_Rotational",INDIRECT($K$3), IF(D53="Core_Pillar", INDIRECT($K$3),IF(D53="Explosive_Cardio", INDIRECT($K$2), IF(D53="Explosive", INDIRECT($K$2),INDIRECT($K$4))))))</f>
        <v>3x12</v>
      </c>
      <c r="G53" s="570"/>
      <c r="H53" s="158"/>
      <c r="I53" s="158"/>
      <c r="J53" s="158"/>
    </row>
    <row r="54" spans="1:13" ht="15" customHeight="1" thickBot="1" x14ac:dyDescent="0.3">
      <c r="A54" s="201" t="s">
        <v>26</v>
      </c>
      <c r="B54" s="152"/>
      <c r="C54" s="200">
        <f>+C46+1</f>
        <v>45108</v>
      </c>
      <c r="D54" s="202" t="s">
        <v>493</v>
      </c>
      <c r="E54" s="203" t="s">
        <v>393</v>
      </c>
      <c r="F54" s="202" t="s">
        <v>492</v>
      </c>
      <c r="G54" s="202" t="s">
        <v>495</v>
      </c>
      <c r="H54" s="561" t="s">
        <v>504</v>
      </c>
      <c r="I54" s="561"/>
      <c r="J54" s="562"/>
      <c r="K54" s="225" t="s">
        <v>177</v>
      </c>
      <c r="L54" s="184"/>
      <c r="M54" s="184"/>
    </row>
    <row r="55" spans="1:13" ht="15" customHeight="1" thickTop="1" x14ac:dyDescent="0.25">
      <c r="A55" s="198" t="s">
        <v>502</v>
      </c>
      <c r="B55" s="153"/>
      <c r="C55" s="164" t="str">
        <f>"("&amp;LEFT(K54,1)&amp;")"</f>
        <v>(L)</v>
      </c>
      <c r="D55" s="209" t="s">
        <v>503</v>
      </c>
      <c r="E55" s="204"/>
      <c r="F55" s="205"/>
      <c r="G55" s="205"/>
      <c r="H55" s="563"/>
      <c r="I55" s="563"/>
      <c r="J55" s="564"/>
      <c r="K55" s="565" t="s">
        <v>1112</v>
      </c>
    </row>
    <row r="56" spans="1:13" ht="15" customHeight="1" x14ac:dyDescent="0.25">
      <c r="A56" s="187" t="s">
        <v>537</v>
      </c>
      <c r="B56" s="176"/>
      <c r="C56" s="177"/>
      <c r="D56" s="166"/>
      <c r="E56" s="155"/>
      <c r="F56" s="157" t="str" cm="1">
        <f t="array" aca="1" ref="F56" ca="1">IF(D56="Core", INDIRECT($K$3), IF(D56="Core_Rotational",INDIRECT($K$3), IF(D56="Core_Pillar", INDIRECT($K$3),IF(D56="Explosive_Cardio", INDIRECT($K$2), IF(D56="Explosive", INDIRECT($K$2),INDIRECT($K$4))))))</f>
        <v>3x12</v>
      </c>
      <c r="G56" s="566" t="str">
        <f>CONCATENATE(IF($E$5="Foundation",FDN_R,""),IF($E$5="Endurance",END_R,""),IF($E$5="Speed",SPD_R,""),IF($E$5="Hypertrophy",HYP_R,""),IF($E$5="Power",PWR_R,""),IF($E$5="Strength Capacity",STC_R,""),IF($E$5="Strength",STR_R,""),IF($E$5="Max Strength",MAX_R,""),IF($E$5="Total Fitness",TF_R,""),IF($E$5="Unload",UNL_R,""))</f>
        <v>1:00</v>
      </c>
      <c r="H56" s="185"/>
      <c r="I56" s="185"/>
      <c r="J56" s="193"/>
      <c r="K56" s="565"/>
    </row>
    <row r="57" spans="1:13" ht="15" customHeight="1" x14ac:dyDescent="0.25">
      <c r="A57" s="188" t="s">
        <v>1113</v>
      </c>
      <c r="B57" s="22"/>
      <c r="C57" s="160">
        <v>12</v>
      </c>
      <c r="D57" s="167"/>
      <c r="E57" s="156"/>
      <c r="F57" s="158" t="str" cm="1">
        <f t="array" aca="1" ref="F57" ca="1">IF(D57="Core", INDIRECT($K$3), IF(D57="Core_Rotational",INDIRECT($K$3), IF(D57="Core_Pillar", INDIRECT($K$3),IF(D57="Explosive_Cardio", INDIRECT($K$2), IF(D57="Explosive", INDIRECT($K$2),INDIRECT($K$4))))))</f>
        <v>3x12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3x12</v>
      </c>
      <c r="G58" s="568" t="str">
        <f>CONCATENATE(IF($E$5="Foundation",FDN_R,""),IF($E$5="Endurance",END_R,""),IF($E$5="Speed",SPD_R,""),IF($E$5="Hypertrophy",HYP_R,""),IF($E$5="Power",PWR_R,""),IF($E$5="Strength Capacity",STC_R,""),IF($E$5="Strength",STR_R,""),IF($E$5="Max Strength",MAX_R,""),IF($E$5="Total Fitness",TF_R,""),IF($E$5="Unload",UNL_R,""))</f>
        <v>1:00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3x12</v>
      </c>
      <c r="G60" s="566" t="str">
        <f>CONCATENATE(IF($E$5="Foundation",FDN_R,""),IF($E$5="Endurance",END_R,""),IF($E$5="Speed",SPD_R,""),IF($E$5="Hypertrophy",HYP_R,""),IF($E$5="Power",PWR_R,""),IF($E$5="Strength Capacity",STC_R,""),IF($E$5="Strength",STR_R,""),IF($E$5="Max Strength",MAX_R,""),IF($E$5="Total Fitness",TF_R,""),IF($E$5="Unload",UNL_R,""))</f>
        <v>1:00</v>
      </c>
      <c r="H60" s="185"/>
      <c r="I60" s="185"/>
      <c r="J60" s="193"/>
      <c r="K60" s="565"/>
    </row>
    <row r="61" spans="1:13" ht="15" customHeight="1" thickBot="1" x14ac:dyDescent="0.3">
      <c r="A61" s="189"/>
      <c r="B61" s="190"/>
      <c r="C61" s="165">
        <f>SUM(C55:C60)</f>
        <v>12</v>
      </c>
      <c r="D61" s="168"/>
      <c r="E61" s="191"/>
      <c r="F61" s="158" t="str" cm="1">
        <f t="array" aca="1" ref="F61" ca="1">IF(D61="Core", INDIRECT($K$3), IF(D61="Core_Rotational",INDIRECT($K$3), IF(D61="Core_Pillar", INDIRECT($K$3),IF(D61="Explosive_Cardio", INDIRECT($K$2), IF(D61="Explosive", INDIRECT($K$2),INDIRECT($K$4))))))</f>
        <v>3x12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A1:J1"/>
    <mergeCell ref="A2:J2"/>
    <mergeCell ref="D3:J3"/>
    <mergeCell ref="A4:J4"/>
    <mergeCell ref="A5:C5"/>
    <mergeCell ref="E5:J5"/>
    <mergeCell ref="H6:J6"/>
    <mergeCell ref="H7:J7"/>
    <mergeCell ref="K7:K12"/>
    <mergeCell ref="G8:G9"/>
    <mergeCell ref="G10:G11"/>
    <mergeCell ref="G12:G13"/>
    <mergeCell ref="H14:J14"/>
    <mergeCell ref="H15:J15"/>
    <mergeCell ref="K15:K20"/>
    <mergeCell ref="G16:G17"/>
    <mergeCell ref="H30:J30"/>
    <mergeCell ref="G18:G19"/>
    <mergeCell ref="G20:G21"/>
    <mergeCell ref="H22:J22"/>
    <mergeCell ref="H23:J23"/>
    <mergeCell ref="K23:K28"/>
    <mergeCell ref="G24:G25"/>
    <mergeCell ref="G26:G27"/>
    <mergeCell ref="G28:G29"/>
    <mergeCell ref="H38:J38"/>
    <mergeCell ref="H39:J39"/>
    <mergeCell ref="H31:J31"/>
    <mergeCell ref="K31:K36"/>
    <mergeCell ref="G32:G33"/>
    <mergeCell ref="G34:G35"/>
    <mergeCell ref="G36:G37"/>
    <mergeCell ref="K39:K44"/>
    <mergeCell ref="G40:G41"/>
    <mergeCell ref="G42:G43"/>
    <mergeCell ref="G44:G45"/>
  </mergeCells>
  <dataValidations count="1">
    <dataValidation type="list" allowBlank="1" showErrorMessage="1" sqref="E24:E29 E32:E37 E8:E13 E56:E61 E40:E45 E48:E53 E16:E21" xr:uid="{85D3A2A6-5AB4-4A9F-83C5-1C85A015DCFF}">
      <formula1>INDIRECT(D8)</formula1>
    </dataValidation>
  </dataValidations>
  <hyperlinks>
    <hyperlink ref="K1" location="'Reference Page'!A1" display="Home" xr:uid="{15BB871D-13DD-478E-B744-99E0C9E82ECE}"/>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2516A66-C840-47A5-BFF2-ED7A9A2E1929}">
          <x14:formula1>
            <xm:f>PeriodizationTables!$E$33:$E$42</xm:f>
          </x14:formula1>
          <xm:sqref>E5</xm:sqref>
        </x14:dataValidation>
        <x14:dataValidation type="list" allowBlank="1" showInputMessage="1" showErrorMessage="1" xr:uid="{521DE9E7-EC34-4934-9B99-09487202D5DC}">
          <x14:formula1>
            <xm:f>Exercises!$1:$1</xm:f>
          </x14:formula1>
          <xm:sqref>D24:D29 D32:D37 D8:D13 D56:D61 D40:D45 D48:D53 D16:D21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tabColor theme="5" tint="0.59999389629810485"/>
    <pageSetUpPr fitToPage="1"/>
  </sheetPr>
  <dimension ref="A1:AO202"/>
  <sheetViews>
    <sheetView showGridLines="0" workbookViewId="0">
      <pane ySplit="5" topLeftCell="A29" activePane="bottomLeft" state="frozen"/>
      <selection activeCell="A6" sqref="A6:AA61"/>
      <selection pane="bottomLeft" activeCell="C35" sqref="C35"/>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Plan'!$A$29</f>
        <v>45109</v>
      </c>
      <c r="B3" s="172" t="s">
        <v>20</v>
      </c>
      <c r="C3" s="174">
        <f>+A3+6</f>
        <v>45115</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HYP1_3O</v>
      </c>
    </row>
    <row r="5" spans="1:41" ht="16.5" thickBot="1" x14ac:dyDescent="0.3">
      <c r="A5" s="604" t="str">
        <f>'Annual Plan'!$F$29</f>
        <v>Mileage</v>
      </c>
      <c r="B5" s="605"/>
      <c r="C5" s="605"/>
      <c r="D5" s="216" t="s">
        <v>494</v>
      </c>
      <c r="E5" s="583" t="s">
        <v>360</v>
      </c>
      <c r="F5" s="584"/>
      <c r="G5" s="584"/>
      <c r="H5" s="584"/>
      <c r="I5" s="584"/>
      <c r="J5" s="585"/>
      <c r="L5" t="s">
        <v>117</v>
      </c>
      <c r="M5" t="s">
        <v>506</v>
      </c>
    </row>
    <row r="6" spans="1:41" ht="15.75" thickBot="1" x14ac:dyDescent="0.3">
      <c r="A6" s="159" t="s">
        <v>27</v>
      </c>
      <c r="B6" s="163"/>
      <c r="C6" s="183">
        <f>A3</f>
        <v>45109</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1109</v>
      </c>
      <c r="L7"/>
      <c r="M7"/>
      <c r="N7"/>
      <c r="O7"/>
      <c r="P7"/>
      <c r="Q7"/>
      <c r="R7"/>
      <c r="S7"/>
      <c r="T7"/>
      <c r="U7"/>
      <c r="V7"/>
      <c r="W7"/>
      <c r="X7"/>
      <c r="Y7"/>
      <c r="Z7"/>
      <c r="AA7"/>
      <c r="AB7"/>
      <c r="AC7"/>
      <c r="AD7"/>
      <c r="AE7"/>
      <c r="AF7"/>
      <c r="AG7"/>
      <c r="AH7"/>
      <c r="AI7"/>
      <c r="AJ7"/>
      <c r="AK7"/>
      <c r="AL7"/>
      <c r="AM7"/>
      <c r="AN7"/>
      <c r="AO7"/>
    </row>
    <row r="8" spans="1:41" ht="15" customHeight="1" x14ac:dyDescent="0.25">
      <c r="A8" s="176" t="s">
        <v>537</v>
      </c>
      <c r="B8" s="176"/>
      <c r="C8" s="177"/>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t="s">
        <v>838</v>
      </c>
      <c r="B9" s="22"/>
      <c r="C9" s="160">
        <v>8</v>
      </c>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t="s">
        <v>514</v>
      </c>
      <c r="B10" s="176"/>
      <c r="C10" s="177"/>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8</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45110</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1108</v>
      </c>
    </row>
    <row r="16" spans="1:41" ht="15" customHeight="1" x14ac:dyDescent="0.25">
      <c r="A16" s="176" t="s">
        <v>537</v>
      </c>
      <c r="B16" s="176"/>
      <c r="C16" s="177"/>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t="s">
        <v>160</v>
      </c>
      <c r="B17" s="22"/>
      <c r="C17" s="160">
        <v>9</v>
      </c>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9</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45111</v>
      </c>
      <c r="D22" s="202" t="s">
        <v>493</v>
      </c>
      <c r="E22" s="203" t="s">
        <v>393</v>
      </c>
      <c r="F22" s="202" t="s">
        <v>492</v>
      </c>
      <c r="G22" s="202" t="s">
        <v>495</v>
      </c>
      <c r="H22" s="561" t="s">
        <v>504</v>
      </c>
      <c r="I22" s="561"/>
      <c r="J22" s="562"/>
      <c r="K22" s="225" t="s">
        <v>121</v>
      </c>
      <c r="L22" s="184"/>
      <c r="M22" s="184"/>
    </row>
    <row r="23" spans="1:13" ht="15" customHeight="1" thickTop="1" x14ac:dyDescent="0.25">
      <c r="A23" s="198" t="s">
        <v>502</v>
      </c>
      <c r="B23" s="153"/>
      <c r="C23" s="164" t="str">
        <f>"("&amp;LEFT(K22,1)&amp;")"</f>
        <v>(O)</v>
      </c>
      <c r="D23" s="209" t="s">
        <v>503</v>
      </c>
      <c r="E23" s="204"/>
      <c r="F23" s="205"/>
      <c r="G23" s="205"/>
      <c r="H23" s="563"/>
      <c r="I23" s="563"/>
      <c r="J23" s="564"/>
      <c r="K23" s="565" t="s">
        <v>1105</v>
      </c>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45112</v>
      </c>
      <c r="D30" s="202" t="s">
        <v>493</v>
      </c>
      <c r="E30" s="203" t="s">
        <v>393</v>
      </c>
      <c r="F30" s="202" t="s">
        <v>492</v>
      </c>
      <c r="G30" s="202" t="s">
        <v>495</v>
      </c>
      <c r="H30" s="561" t="s">
        <v>504</v>
      </c>
      <c r="I30" s="561"/>
      <c r="J30" s="562"/>
      <c r="K30" s="225" t="s">
        <v>179</v>
      </c>
      <c r="L30" s="184"/>
      <c r="M30" s="184"/>
    </row>
    <row r="31" spans="1:13" ht="15" customHeight="1" thickTop="1" x14ac:dyDescent="0.25">
      <c r="A31" s="198" t="s">
        <v>502</v>
      </c>
      <c r="B31" s="153"/>
      <c r="C31" s="164" t="str">
        <f>"("&amp;LEFT(K30,1)&amp;")"</f>
        <v>(T)</v>
      </c>
      <c r="D31" s="209" t="s">
        <v>503</v>
      </c>
      <c r="E31" s="204"/>
      <c r="F31" s="205"/>
      <c r="G31" s="205"/>
      <c r="H31" s="563"/>
      <c r="I31" s="563"/>
      <c r="J31" s="564"/>
      <c r="K31" s="565" t="s">
        <v>1106</v>
      </c>
    </row>
    <row r="32" spans="1:13" ht="15" customHeight="1" x14ac:dyDescent="0.25">
      <c r="A32" s="176" t="s">
        <v>592</v>
      </c>
      <c r="B32" s="176"/>
      <c r="C32" s="177">
        <v>2</v>
      </c>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t="s">
        <v>1123</v>
      </c>
      <c r="B33" s="22"/>
      <c r="C33" s="160">
        <v>3</v>
      </c>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t="s">
        <v>1124</v>
      </c>
      <c r="B34" s="176"/>
      <c r="C34" s="177">
        <v>0.4</v>
      </c>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5.4</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45113</v>
      </c>
      <c r="D38" s="202" t="s">
        <v>493</v>
      </c>
      <c r="E38" s="203" t="s">
        <v>393</v>
      </c>
      <c r="F38" s="202" t="s">
        <v>492</v>
      </c>
      <c r="G38" s="202" t="s">
        <v>495</v>
      </c>
      <c r="H38" s="561" t="s">
        <v>504</v>
      </c>
      <c r="I38" s="561"/>
      <c r="J38" s="562"/>
      <c r="K38" s="225" t="s">
        <v>121</v>
      </c>
      <c r="L38" s="184"/>
      <c r="M38" s="184"/>
    </row>
    <row r="39" spans="1:13" ht="15" customHeight="1" thickTop="1" x14ac:dyDescent="0.25">
      <c r="A39" s="198" t="s">
        <v>502</v>
      </c>
      <c r="B39" s="153"/>
      <c r="C39" s="164" t="str">
        <f>"("&amp;LEFT(K38,1)&amp;")"</f>
        <v>(O)</v>
      </c>
      <c r="D39" s="209" t="s">
        <v>503</v>
      </c>
      <c r="E39" s="204"/>
      <c r="F39" s="205"/>
      <c r="G39" s="205"/>
      <c r="H39" s="563"/>
      <c r="I39" s="563"/>
      <c r="J39" s="564"/>
      <c r="K39" s="565" t="s">
        <v>1107</v>
      </c>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45114</v>
      </c>
      <c r="D46" s="202" t="s">
        <v>493</v>
      </c>
      <c r="E46" s="203" t="s">
        <v>393</v>
      </c>
      <c r="F46" s="202" t="s">
        <v>492</v>
      </c>
      <c r="G46" s="202" t="s">
        <v>495</v>
      </c>
      <c r="H46" s="561" t="s">
        <v>504</v>
      </c>
      <c r="I46" s="561"/>
      <c r="J46" s="562"/>
      <c r="K46" s="225" t="s">
        <v>160</v>
      </c>
      <c r="L46" s="184"/>
      <c r="M46" s="184"/>
    </row>
    <row r="47" spans="1:13" ht="15" customHeight="1" thickTop="1" x14ac:dyDescent="0.25">
      <c r="A47" s="198" t="s">
        <v>502</v>
      </c>
      <c r="B47" s="153"/>
      <c r="C47" s="164" t="str">
        <f>"("&amp;LEFT(K46,1)&amp;")"</f>
        <v>(E)</v>
      </c>
      <c r="D47" s="209" t="s">
        <v>503</v>
      </c>
      <c r="E47" s="204"/>
      <c r="F47" s="205"/>
      <c r="G47" s="205"/>
      <c r="H47" s="563"/>
      <c r="I47" s="563"/>
      <c r="J47" s="564"/>
      <c r="K47" s="565" t="s">
        <v>1104</v>
      </c>
    </row>
    <row r="48" spans="1:13" ht="15" customHeight="1" x14ac:dyDescent="0.25">
      <c r="A48" s="176" t="s">
        <v>160</v>
      </c>
      <c r="B48" s="176"/>
      <c r="C48" s="177">
        <v>6.4</v>
      </c>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6.4</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45115</v>
      </c>
      <c r="D54" s="202" t="s">
        <v>493</v>
      </c>
      <c r="E54" s="203" t="s">
        <v>393</v>
      </c>
      <c r="F54" s="202" t="s">
        <v>492</v>
      </c>
      <c r="G54" s="202" t="s">
        <v>495</v>
      </c>
      <c r="H54" s="561" t="s">
        <v>504</v>
      </c>
      <c r="I54" s="561"/>
      <c r="J54" s="562"/>
      <c r="K54" s="225" t="s">
        <v>160</v>
      </c>
      <c r="L54" s="184"/>
      <c r="M54" s="184"/>
    </row>
    <row r="55" spans="1:13" ht="15" customHeight="1" thickTop="1" x14ac:dyDescent="0.25">
      <c r="A55" s="198" t="s">
        <v>502</v>
      </c>
      <c r="B55" s="153"/>
      <c r="C55" s="164" t="str">
        <f>"("&amp;LEFT(K54,1)&amp;")"</f>
        <v>(E)</v>
      </c>
      <c r="D55" s="209" t="s">
        <v>503</v>
      </c>
      <c r="E55" s="204"/>
      <c r="F55" s="205"/>
      <c r="G55" s="205"/>
      <c r="H55" s="563"/>
      <c r="I55" s="563"/>
      <c r="J55" s="564"/>
      <c r="K55" s="565" t="s">
        <v>1103</v>
      </c>
    </row>
    <row r="56" spans="1:13" ht="15" customHeight="1" x14ac:dyDescent="0.25">
      <c r="A56" s="187" t="s">
        <v>160</v>
      </c>
      <c r="B56" s="176"/>
      <c r="C56" s="177">
        <v>9.1</v>
      </c>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9.1</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434D65ED-C9AE-49BE-9CDC-6215BF035BFF}">
      <formula1>INDIRECT(D8)</formula1>
    </dataValidation>
  </dataValidations>
  <hyperlinks>
    <hyperlink ref="K1" location="'Reference Page'!A1" display="Home" xr:uid="{9D90A633-CAF7-4543-B085-1ACA84210C2D}"/>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FF9F65E-69B4-415D-9151-D57683455553}">
          <x14:formula1>
            <xm:f>PeriodizationTables!$E$33:$E$42</xm:f>
          </x14:formula1>
          <xm:sqref>E5</xm:sqref>
        </x14:dataValidation>
        <x14:dataValidation type="list" allowBlank="1" showInputMessage="1" showErrorMessage="1" xr:uid="{9C00082E-9495-46C2-9509-94FB97AA252C}">
          <x14:formula1>
            <xm:f>Exercises!$1:$1</xm:f>
          </x14:formula1>
          <xm:sqref>D24:D29 D32:D37 D8:D13 D56:D61 D40:D45 D48:D53 D16:D21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tabColor theme="5" tint="0.59999389629810485"/>
    <pageSetUpPr fitToPage="1"/>
  </sheetPr>
  <dimension ref="A1:AO202"/>
  <sheetViews>
    <sheetView showGridLines="0" workbookViewId="0">
      <pane ySplit="5" topLeftCell="A13" activePane="bottomLeft" state="frozen"/>
      <selection activeCell="A6" sqref="A6:AA61"/>
      <selection pane="bottomLeft" activeCell="C29" sqref="C29"/>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Plan'!$A$30</f>
        <v>45116</v>
      </c>
      <c r="B3" s="172" t="s">
        <v>20</v>
      </c>
      <c r="C3" s="174">
        <f>+A3+6</f>
        <v>45122</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HYP1_3O</v>
      </c>
    </row>
    <row r="5" spans="1:41" ht="16.5" thickBot="1" x14ac:dyDescent="0.3">
      <c r="A5" s="604" t="str">
        <f>'Annual Plan'!$F$29</f>
        <v>Mileage</v>
      </c>
      <c r="B5" s="605"/>
      <c r="C5" s="605"/>
      <c r="D5" s="216" t="s">
        <v>494</v>
      </c>
      <c r="E5" s="583" t="s">
        <v>360</v>
      </c>
      <c r="F5" s="584"/>
      <c r="G5" s="584"/>
      <c r="H5" s="584"/>
      <c r="I5" s="584"/>
      <c r="J5" s="585"/>
      <c r="L5" t="s">
        <v>117</v>
      </c>
      <c r="M5" t="s">
        <v>506</v>
      </c>
    </row>
    <row r="6" spans="1:41" ht="15.75" thickBot="1" x14ac:dyDescent="0.3">
      <c r="A6" s="159" t="s">
        <v>27</v>
      </c>
      <c r="B6" s="163"/>
      <c r="C6" s="183">
        <f>A3</f>
        <v>45116</v>
      </c>
      <c r="D6" s="202" t="s">
        <v>493</v>
      </c>
      <c r="E6" s="203" t="s">
        <v>393</v>
      </c>
      <c r="F6" s="202" t="s">
        <v>492</v>
      </c>
      <c r="G6" s="202" t="s">
        <v>495</v>
      </c>
      <c r="H6" s="561" t="s">
        <v>504</v>
      </c>
      <c r="I6" s="561"/>
      <c r="J6" s="562"/>
      <c r="K6" s="225" t="s">
        <v>160</v>
      </c>
      <c r="L6" s="184"/>
      <c r="M6" s="184"/>
    </row>
    <row r="7" spans="1:41" s="154" customFormat="1" ht="15" customHeight="1" thickTop="1" x14ac:dyDescent="0.25">
      <c r="A7" s="198" t="s">
        <v>502</v>
      </c>
      <c r="B7" s="23"/>
      <c r="C7" s="164" t="str">
        <f>"("&amp;LEFT(K6,1)&amp;")"</f>
        <v>(E)</v>
      </c>
      <c r="D7" s="209" t="s">
        <v>503</v>
      </c>
      <c r="E7" s="204"/>
      <c r="F7" s="205"/>
      <c r="G7" s="205"/>
      <c r="H7" s="563"/>
      <c r="I7" s="563"/>
      <c r="J7" s="564"/>
      <c r="K7" s="565" t="s">
        <v>1102</v>
      </c>
      <c r="L7"/>
      <c r="M7"/>
      <c r="N7"/>
      <c r="O7"/>
      <c r="P7"/>
      <c r="Q7"/>
      <c r="R7"/>
      <c r="S7"/>
      <c r="T7"/>
      <c r="U7"/>
      <c r="V7"/>
      <c r="W7"/>
      <c r="X7"/>
      <c r="Y7"/>
      <c r="Z7"/>
      <c r="AA7"/>
      <c r="AB7"/>
      <c r="AC7"/>
      <c r="AD7"/>
      <c r="AE7"/>
      <c r="AF7"/>
      <c r="AG7"/>
      <c r="AH7"/>
      <c r="AI7"/>
      <c r="AJ7"/>
      <c r="AK7"/>
      <c r="AL7"/>
      <c r="AM7"/>
      <c r="AN7"/>
      <c r="AO7"/>
    </row>
    <row r="8" spans="1:41" ht="15" customHeight="1" x14ac:dyDescent="0.25">
      <c r="A8" s="176" t="s">
        <v>537</v>
      </c>
      <c r="B8" s="176"/>
      <c r="C8" s="177"/>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t="s">
        <v>1031</v>
      </c>
      <c r="B9" s="22"/>
      <c r="C9" s="160">
        <v>10.1</v>
      </c>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t="s">
        <v>559</v>
      </c>
      <c r="B10" s="176"/>
      <c r="C10" s="177"/>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10.1</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45117</v>
      </c>
      <c r="D14" s="202" t="s">
        <v>493</v>
      </c>
      <c r="E14" s="207" t="s">
        <v>393</v>
      </c>
      <c r="F14" s="208" t="s">
        <v>492</v>
      </c>
      <c r="G14" s="202" t="s">
        <v>495</v>
      </c>
      <c r="H14" s="561" t="s">
        <v>504</v>
      </c>
      <c r="I14" s="561"/>
      <c r="J14" s="562"/>
      <c r="K14" s="225" t="s">
        <v>160</v>
      </c>
      <c r="L14" s="184"/>
      <c r="M14" s="184"/>
    </row>
    <row r="15" spans="1:41" ht="15" customHeight="1" thickTop="1" x14ac:dyDescent="0.25">
      <c r="A15" s="198" t="s">
        <v>502</v>
      </c>
      <c r="B15" s="153"/>
      <c r="C15" s="164" t="str">
        <f>"("&amp;LEFT(K14,1)&amp;")"</f>
        <v>(E)</v>
      </c>
      <c r="D15" s="209" t="s">
        <v>503</v>
      </c>
      <c r="E15" s="204"/>
      <c r="F15" s="205"/>
      <c r="G15" s="205"/>
      <c r="H15" s="563"/>
      <c r="I15" s="563"/>
      <c r="J15" s="564"/>
      <c r="K15" s="565" t="s">
        <v>1101</v>
      </c>
    </row>
    <row r="16" spans="1:41" ht="15" customHeight="1" x14ac:dyDescent="0.25">
      <c r="A16" s="176" t="s">
        <v>537</v>
      </c>
      <c r="B16" s="176"/>
      <c r="C16" s="177"/>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t="s">
        <v>1031</v>
      </c>
      <c r="B17" s="22"/>
      <c r="C17" s="160">
        <v>9.6</v>
      </c>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t="s">
        <v>969</v>
      </c>
      <c r="B18" s="176"/>
      <c r="C18" s="177">
        <v>0.4</v>
      </c>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10</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45118</v>
      </c>
      <c r="D22" s="202" t="s">
        <v>493</v>
      </c>
      <c r="E22" s="203" t="s">
        <v>393</v>
      </c>
      <c r="F22" s="202" t="s">
        <v>492</v>
      </c>
      <c r="G22" s="202" t="s">
        <v>495</v>
      </c>
      <c r="H22" s="561" t="s">
        <v>504</v>
      </c>
      <c r="I22" s="561"/>
      <c r="J22" s="562"/>
      <c r="K22" s="225" t="s">
        <v>185</v>
      </c>
      <c r="L22" s="184"/>
      <c r="M22" s="184"/>
    </row>
    <row r="23" spans="1:13" ht="15" customHeight="1" thickTop="1" x14ac:dyDescent="0.25">
      <c r="A23" s="198" t="s">
        <v>502</v>
      </c>
      <c r="B23" s="153"/>
      <c r="C23" s="164" t="str">
        <f>"("&amp;LEFT(K22,1)&amp;")"</f>
        <v>(F)</v>
      </c>
      <c r="D23" s="209" t="s">
        <v>503</v>
      </c>
      <c r="E23" s="204"/>
      <c r="F23" s="205"/>
      <c r="G23" s="205"/>
      <c r="H23" s="563"/>
      <c r="I23" s="563"/>
      <c r="J23" s="564"/>
      <c r="K23" s="565" t="s">
        <v>1099</v>
      </c>
    </row>
    <row r="24" spans="1:13" ht="15" customHeight="1" x14ac:dyDescent="0.25">
      <c r="A24" s="176" t="s">
        <v>592</v>
      </c>
      <c r="B24" s="176"/>
      <c r="C24" s="177">
        <v>1.5</v>
      </c>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t="s">
        <v>1100</v>
      </c>
      <c r="B25" s="22"/>
      <c r="C25" s="160">
        <v>6.75</v>
      </c>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t="s">
        <v>540</v>
      </c>
      <c r="B26" s="176"/>
      <c r="C26" s="177">
        <v>1.75</v>
      </c>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t="s">
        <v>1122</v>
      </c>
      <c r="B28" s="176"/>
      <c r="C28" s="177">
        <v>4</v>
      </c>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14</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45119</v>
      </c>
      <c r="D30" s="202" t="s">
        <v>493</v>
      </c>
      <c r="E30" s="203" t="s">
        <v>393</v>
      </c>
      <c r="F30" s="202" t="s">
        <v>492</v>
      </c>
      <c r="G30" s="202" t="s">
        <v>495</v>
      </c>
      <c r="H30" s="561" t="s">
        <v>504</v>
      </c>
      <c r="I30" s="561"/>
      <c r="J30" s="562"/>
      <c r="K30" s="225" t="s">
        <v>160</v>
      </c>
      <c r="L30" s="184"/>
      <c r="M30" s="184"/>
    </row>
    <row r="31" spans="1:13" ht="15" customHeight="1" thickTop="1" x14ac:dyDescent="0.25">
      <c r="A31" s="198" t="s">
        <v>502</v>
      </c>
      <c r="B31" s="153"/>
      <c r="C31" s="164" t="str">
        <f>"("&amp;LEFT(K30,1)&amp;")"</f>
        <v>(E)</v>
      </c>
      <c r="D31" s="209" t="s">
        <v>503</v>
      </c>
      <c r="E31" s="204"/>
      <c r="F31" s="205"/>
      <c r="G31" s="205"/>
      <c r="H31" s="563"/>
      <c r="I31" s="563"/>
      <c r="J31" s="564"/>
      <c r="K31" s="565" t="s">
        <v>1098</v>
      </c>
    </row>
    <row r="32" spans="1:13" ht="15" customHeight="1" x14ac:dyDescent="0.25">
      <c r="A32" s="176" t="s">
        <v>537</v>
      </c>
      <c r="B32" s="176"/>
      <c r="C32" s="177"/>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t="s">
        <v>701</v>
      </c>
      <c r="B33" s="22"/>
      <c r="C33" s="160">
        <v>7.8</v>
      </c>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t="s">
        <v>1096</v>
      </c>
      <c r="B34" s="176"/>
      <c r="C34" s="177">
        <v>0.3</v>
      </c>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t="s">
        <v>1097</v>
      </c>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8.1</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45120</v>
      </c>
      <c r="D38" s="202" t="s">
        <v>493</v>
      </c>
      <c r="E38" s="203" t="s">
        <v>393</v>
      </c>
      <c r="F38" s="202" t="s">
        <v>492</v>
      </c>
      <c r="G38" s="202" t="s">
        <v>495</v>
      </c>
      <c r="H38" s="561" t="s">
        <v>504</v>
      </c>
      <c r="I38" s="561"/>
      <c r="J38" s="562"/>
      <c r="K38" s="225" t="s">
        <v>160</v>
      </c>
      <c r="L38" s="184"/>
      <c r="M38" s="184"/>
    </row>
    <row r="39" spans="1:13" ht="15" customHeight="1" thickTop="1" x14ac:dyDescent="0.25">
      <c r="A39" s="198" t="s">
        <v>502</v>
      </c>
      <c r="B39" s="153"/>
      <c r="C39" s="164" t="str">
        <f>"("&amp;LEFT(K38,1)&amp;")"</f>
        <v>(E)</v>
      </c>
      <c r="D39" s="209" t="s">
        <v>503</v>
      </c>
      <c r="E39" s="204"/>
      <c r="F39" s="205"/>
      <c r="G39" s="205"/>
      <c r="H39" s="563"/>
      <c r="I39" s="563"/>
      <c r="J39" s="564"/>
      <c r="K39" s="565"/>
    </row>
    <row r="40" spans="1:13" ht="15" customHeight="1" x14ac:dyDescent="0.25">
      <c r="A40" s="176" t="s">
        <v>1125</v>
      </c>
      <c r="B40" s="176"/>
      <c r="C40" s="177"/>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t="s">
        <v>515</v>
      </c>
      <c r="B41" s="22"/>
      <c r="C41" s="160">
        <v>8</v>
      </c>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8</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45121</v>
      </c>
      <c r="D46" s="202" t="s">
        <v>493</v>
      </c>
      <c r="E46" s="203" t="s">
        <v>393</v>
      </c>
      <c r="F46" s="202" t="s">
        <v>492</v>
      </c>
      <c r="G46" s="202" t="s">
        <v>495</v>
      </c>
      <c r="H46" s="561" t="s">
        <v>504</v>
      </c>
      <c r="I46" s="561"/>
      <c r="J46" s="562"/>
      <c r="K46" s="225" t="s">
        <v>1033</v>
      </c>
      <c r="L46" s="184"/>
      <c r="M46" s="184"/>
    </row>
    <row r="47" spans="1:13" ht="15" customHeight="1" thickTop="1" x14ac:dyDescent="0.25">
      <c r="A47" s="198" t="s">
        <v>502</v>
      </c>
      <c r="B47" s="153"/>
      <c r="C47" s="164" t="str">
        <f>"("&amp;LEFT(K46,1)&amp;")"</f>
        <v>(E)</v>
      </c>
      <c r="D47" s="209" t="s">
        <v>503</v>
      </c>
      <c r="E47" s="204"/>
      <c r="F47" s="205"/>
      <c r="G47" s="205"/>
      <c r="H47" s="563"/>
      <c r="I47" s="563"/>
      <c r="J47" s="564"/>
      <c r="K47" s="565"/>
    </row>
    <row r="48" spans="1:13" ht="15" customHeight="1" x14ac:dyDescent="0.25">
      <c r="A48" s="176" t="s">
        <v>537</v>
      </c>
      <c r="B48" s="176"/>
      <c r="C48" s="177"/>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t="s">
        <v>604</v>
      </c>
      <c r="B49" s="22"/>
      <c r="C49" s="160">
        <v>6.1</v>
      </c>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t="s">
        <v>1126</v>
      </c>
      <c r="B51" s="22"/>
      <c r="C51" s="160">
        <v>3.8</v>
      </c>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t="s">
        <v>514</v>
      </c>
      <c r="B52" s="176"/>
      <c r="C52" s="177"/>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9.8999999999999986</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45122</v>
      </c>
      <c r="D54" s="202" t="s">
        <v>493</v>
      </c>
      <c r="E54" s="203" t="s">
        <v>393</v>
      </c>
      <c r="F54" s="202" t="s">
        <v>492</v>
      </c>
      <c r="G54" s="202" t="s">
        <v>495</v>
      </c>
      <c r="H54" s="561" t="s">
        <v>504</v>
      </c>
      <c r="I54" s="561"/>
      <c r="J54" s="562"/>
      <c r="K54" s="225" t="s">
        <v>177</v>
      </c>
      <c r="L54" s="184"/>
      <c r="M54" s="184"/>
    </row>
    <row r="55" spans="1:13" ht="15" customHeight="1" thickTop="1" x14ac:dyDescent="0.25">
      <c r="A55" s="198" t="s">
        <v>502</v>
      </c>
      <c r="B55" s="153"/>
      <c r="C55" s="164" t="str">
        <f>"("&amp;LEFT(K54,1)&amp;")"</f>
        <v>(L)</v>
      </c>
      <c r="D55" s="209" t="s">
        <v>503</v>
      </c>
      <c r="E55" s="204"/>
      <c r="F55" s="205"/>
      <c r="G55" s="205"/>
      <c r="H55" s="563"/>
      <c r="I55" s="563"/>
      <c r="J55" s="564"/>
      <c r="K55" s="565"/>
    </row>
    <row r="56" spans="1:13" ht="15" customHeight="1" x14ac:dyDescent="0.25">
      <c r="A56" s="187" t="s">
        <v>537</v>
      </c>
      <c r="B56" s="176"/>
      <c r="C56" s="177"/>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t="s">
        <v>513</v>
      </c>
      <c r="B57" s="22"/>
      <c r="C57" s="160">
        <v>13</v>
      </c>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13</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A1:J1"/>
    <mergeCell ref="A2:J2"/>
    <mergeCell ref="D3:J3"/>
    <mergeCell ref="A4:J4"/>
    <mergeCell ref="A5:C5"/>
    <mergeCell ref="E5:J5"/>
    <mergeCell ref="H6:J6"/>
    <mergeCell ref="H7:J7"/>
    <mergeCell ref="K7:K12"/>
    <mergeCell ref="G8:G9"/>
    <mergeCell ref="G10:G11"/>
    <mergeCell ref="G12:G13"/>
    <mergeCell ref="H14:J14"/>
    <mergeCell ref="H15:J15"/>
    <mergeCell ref="K15:K20"/>
    <mergeCell ref="G16:G17"/>
    <mergeCell ref="H30:J30"/>
    <mergeCell ref="G18:G19"/>
    <mergeCell ref="G20:G21"/>
    <mergeCell ref="H22:J22"/>
    <mergeCell ref="H23:J23"/>
    <mergeCell ref="K23:K28"/>
    <mergeCell ref="G24:G25"/>
    <mergeCell ref="G26:G27"/>
    <mergeCell ref="G28:G29"/>
    <mergeCell ref="H38:J38"/>
    <mergeCell ref="H39:J39"/>
    <mergeCell ref="H31:J31"/>
    <mergeCell ref="K31:K36"/>
    <mergeCell ref="G32:G33"/>
    <mergeCell ref="G34:G35"/>
    <mergeCell ref="G36:G37"/>
    <mergeCell ref="K39:K44"/>
    <mergeCell ref="G40:G41"/>
    <mergeCell ref="G42:G43"/>
    <mergeCell ref="G44:G45"/>
  </mergeCells>
  <dataValidations count="1">
    <dataValidation type="list" allowBlank="1" showErrorMessage="1" sqref="E24:E29 E32:E37 E8:E13 E56:E61 E40:E45 E48:E53 E16:E21" xr:uid="{35E49D28-A4A6-414F-BA8C-C86E643C746D}">
      <formula1>INDIRECT(D8)</formula1>
    </dataValidation>
  </dataValidations>
  <hyperlinks>
    <hyperlink ref="K1" location="'Reference Page'!A1" display="Home" xr:uid="{8B237653-3201-4172-BD5A-56507C705471}"/>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5477EB6-308F-42A7-803F-0BC80F7464AC}">
          <x14:formula1>
            <xm:f>PeriodizationTables!$E$33:$E$42</xm:f>
          </x14:formula1>
          <xm:sqref>E5</xm:sqref>
        </x14:dataValidation>
        <x14:dataValidation type="list" allowBlank="1" showInputMessage="1" showErrorMessage="1" xr:uid="{FF00F3E1-9DF1-4603-AF8F-D46B2F1C0F6D}">
          <x14:formula1>
            <xm:f>Exercises!$1:$1</xm:f>
          </x14:formula1>
          <xm:sqref>D24:D29 D32:D37 D8:D13 D56:D61 D40:D45 D48:D53 D16:D21</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2">
    <tabColor theme="5" tint="0.59999389629810485"/>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Plan'!$A$31</f>
        <v>45123</v>
      </c>
      <c r="B3" s="172" t="s">
        <v>20</v>
      </c>
      <c r="C3" s="174">
        <f>+A3+6</f>
        <v>45129</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HYP1_3O</v>
      </c>
    </row>
    <row r="5" spans="1:41" ht="16.5" thickBot="1" x14ac:dyDescent="0.3">
      <c r="A5" s="604" t="str">
        <f>'Annual Plan'!$F$29</f>
        <v>Mileage</v>
      </c>
      <c r="B5" s="605"/>
      <c r="C5" s="605"/>
      <c r="D5" s="216" t="s">
        <v>494</v>
      </c>
      <c r="E5" s="583" t="s">
        <v>360</v>
      </c>
      <c r="F5" s="584"/>
      <c r="G5" s="584"/>
      <c r="H5" s="584"/>
      <c r="I5" s="584"/>
      <c r="J5" s="585"/>
      <c r="L5" t="s">
        <v>117</v>
      </c>
      <c r="M5" t="s">
        <v>506</v>
      </c>
    </row>
    <row r="6" spans="1:41" ht="15.75" thickBot="1" x14ac:dyDescent="0.3">
      <c r="A6" s="159" t="s">
        <v>27</v>
      </c>
      <c r="B6" s="163"/>
      <c r="C6" s="183">
        <f>A3</f>
        <v>45123</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45124</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45125</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45126</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45127</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45128</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45129</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020BA981-04CA-48C2-AA04-33CAABC55A5C}">
      <formula1>INDIRECT(D8)</formula1>
    </dataValidation>
  </dataValidations>
  <hyperlinks>
    <hyperlink ref="K1" location="'Reference Page'!A1" display="Home" xr:uid="{BE24FFB0-5B06-426F-9160-293AF8DD9E1F}"/>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DC7BAC6-C6D0-45EA-8C16-9984ADD5CBE9}">
          <x14:formula1>
            <xm:f>PeriodizationTables!$E$33:$E$42</xm:f>
          </x14:formula1>
          <xm:sqref>E5</xm:sqref>
        </x14:dataValidation>
        <x14:dataValidation type="list" allowBlank="1" showInputMessage="1" showErrorMessage="1" xr:uid="{82B28375-88FD-4AA6-9E01-24EC175673B1}">
          <x14:formula1>
            <xm:f>Exercises!$1:$1</xm:f>
          </x14:formula1>
          <xm:sqref>D24:D29 D32:D37 D8:D13 D56:D61 D40:D45 D48:D53 D16:D21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tabColor theme="5" tint="0.59999389629810485"/>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UNL1_3E</v>
      </c>
    </row>
    <row r="3" spans="1:41" x14ac:dyDescent="0.25">
      <c r="A3" s="173">
        <f>'Annual Plan'!$A$32</f>
        <v>45130</v>
      </c>
      <c r="B3" s="172" t="s">
        <v>20</v>
      </c>
      <c r="C3" s="174">
        <f>+A3+6</f>
        <v>45136</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UNL1_3C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UNL1_3O</v>
      </c>
    </row>
    <row r="5" spans="1:41" ht="16.5" thickBot="1" x14ac:dyDescent="0.3">
      <c r="A5" s="604" t="str">
        <f>'Annual Plan'!$F$29</f>
        <v>Mileage</v>
      </c>
      <c r="B5" s="605"/>
      <c r="C5" s="605"/>
      <c r="D5" s="175" t="s">
        <v>494</v>
      </c>
      <c r="E5" s="558" t="s">
        <v>356</v>
      </c>
      <c r="F5" s="559"/>
      <c r="G5" s="559"/>
      <c r="H5" s="559"/>
      <c r="I5" s="559"/>
      <c r="J5" s="560"/>
      <c r="L5" t="s">
        <v>117</v>
      </c>
      <c r="M5" t="s">
        <v>506</v>
      </c>
    </row>
    <row r="6" spans="1:41" ht="15.75" thickBot="1" x14ac:dyDescent="0.3">
      <c r="A6" s="159" t="s">
        <v>27</v>
      </c>
      <c r="B6" s="163"/>
      <c r="C6" s="183">
        <f>A3</f>
        <v>45130</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3x7</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3x7</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3x7</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3x7</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3x7</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3x7</v>
      </c>
      <c r="G13" s="570"/>
      <c r="H13" s="158"/>
      <c r="I13" s="158"/>
      <c r="J13" s="158"/>
    </row>
    <row r="14" spans="1:41" ht="15" customHeight="1" thickBot="1" x14ac:dyDescent="0.3">
      <c r="A14" s="199" t="s">
        <v>21</v>
      </c>
      <c r="B14" s="152"/>
      <c r="C14" s="183">
        <f>+C6+1</f>
        <v>45131</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3x7</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3x7</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3x7</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3x7</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3x7</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3x7</v>
      </c>
      <c r="G21" s="570"/>
      <c r="H21" s="158"/>
      <c r="I21" s="158"/>
      <c r="J21" s="158"/>
    </row>
    <row r="22" spans="1:13" ht="15" customHeight="1" thickBot="1" x14ac:dyDescent="0.3">
      <c r="A22" s="199" t="s">
        <v>22</v>
      </c>
      <c r="B22" s="152"/>
      <c r="C22" s="183">
        <f>+C14+1</f>
        <v>45132</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3x7</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3x7</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3x7</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3x7</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3x7</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3x7</v>
      </c>
      <c r="G29" s="570"/>
      <c r="H29" s="158"/>
      <c r="I29" s="158"/>
      <c r="J29" s="158"/>
    </row>
    <row r="30" spans="1:13" ht="15" customHeight="1" thickBot="1" x14ac:dyDescent="0.3">
      <c r="A30" s="199" t="s">
        <v>23</v>
      </c>
      <c r="B30" s="152"/>
      <c r="C30" s="183">
        <f>+C22+1</f>
        <v>45133</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3x7</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3x7</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3x7</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3x7</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3x7</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3x7</v>
      </c>
      <c r="G37" s="570"/>
      <c r="H37" s="158"/>
      <c r="I37" s="158"/>
      <c r="J37" s="158"/>
    </row>
    <row r="38" spans="1:13" ht="15" customHeight="1" thickBot="1" x14ac:dyDescent="0.3">
      <c r="A38" s="199" t="s">
        <v>24</v>
      </c>
      <c r="B38" s="152"/>
      <c r="C38" s="183">
        <f>+C30+1</f>
        <v>45134</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3x7</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3x7</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3x7</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3x7</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3x7</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3x7</v>
      </c>
      <c r="G45" s="570"/>
      <c r="H45" s="158"/>
      <c r="I45" s="158"/>
      <c r="J45" s="158"/>
    </row>
    <row r="46" spans="1:13" ht="15" customHeight="1" thickBot="1" x14ac:dyDescent="0.3">
      <c r="A46" s="199" t="s">
        <v>25</v>
      </c>
      <c r="B46" s="152"/>
      <c r="C46" s="183">
        <f>+C38+1</f>
        <v>45135</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3x7</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3x7</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3x7</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3x7</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3x7</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3x7</v>
      </c>
      <c r="G53" s="570"/>
      <c r="H53" s="158"/>
      <c r="I53" s="158"/>
      <c r="J53" s="158"/>
    </row>
    <row r="54" spans="1:13" ht="15" customHeight="1" thickBot="1" x14ac:dyDescent="0.3">
      <c r="A54" s="201" t="s">
        <v>26</v>
      </c>
      <c r="B54" s="152"/>
      <c r="C54" s="200">
        <f>+C46+1</f>
        <v>45136</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3x7</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3x7</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3x7</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3x7</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3x7</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3x7</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C8D6B04C-9BDE-4D61-907B-5EAD2DFF35DF}">
      <formula1>INDIRECT(D8)</formula1>
    </dataValidation>
  </dataValidations>
  <hyperlinks>
    <hyperlink ref="K1" location="'Reference Page'!A1" display="Home" xr:uid="{ABB81F81-E3C5-4E10-BDDD-19DC71DBA686}"/>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A6BF731-F229-47EB-8241-80BE13E4746D}">
          <x14:formula1>
            <xm:f>PeriodizationTables!$E$33:$E$42</xm:f>
          </x14:formula1>
          <xm:sqref>E5</xm:sqref>
        </x14:dataValidation>
        <x14:dataValidation type="list" allowBlank="1" showInputMessage="1" showErrorMessage="1" xr:uid="{7082668E-5919-468E-8D4A-ADDC7EC79CE9}">
          <x14:formula1>
            <xm:f>Exercises!$1:$1</xm:f>
          </x14:formula1>
          <xm:sqref>D24:D29 D32:D37 D8:D13 D56:D61 D40:D45 D48:D53 D16:D21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tabColor theme="5" tint="0.59999389629810485"/>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Plan'!$A$33</f>
        <v>45137</v>
      </c>
      <c r="B3" s="172" t="s">
        <v>20</v>
      </c>
      <c r="C3" s="174">
        <f>+A3+6</f>
        <v>45143</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STC1_3O</v>
      </c>
    </row>
    <row r="5" spans="1:41" ht="16.5" thickBot="1" x14ac:dyDescent="0.3">
      <c r="A5" s="604" t="str">
        <f>'Annual Plan'!$F$29</f>
        <v>Mileage</v>
      </c>
      <c r="B5" s="605"/>
      <c r="C5" s="605"/>
      <c r="D5" s="215" t="s">
        <v>494</v>
      </c>
      <c r="E5" s="575" t="s">
        <v>358</v>
      </c>
      <c r="F5" s="576"/>
      <c r="G5" s="576"/>
      <c r="H5" s="576"/>
      <c r="I5" s="576"/>
      <c r="J5" s="577"/>
      <c r="L5" t="s">
        <v>117</v>
      </c>
      <c r="M5" t="s">
        <v>506</v>
      </c>
    </row>
    <row r="6" spans="1:41" ht="15.75" thickBot="1" x14ac:dyDescent="0.3">
      <c r="A6" s="159" t="s">
        <v>27</v>
      </c>
      <c r="B6" s="163"/>
      <c r="C6" s="183">
        <f>A3</f>
        <v>45137</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45138</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45139</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45140</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45141</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45142</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45143</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0E9756C4-B992-4EAB-99CA-B35C81AB0B5D}">
      <formula1>INDIRECT(D8)</formula1>
    </dataValidation>
  </dataValidations>
  <hyperlinks>
    <hyperlink ref="K1" location="'Reference Page'!A1" display="Home" xr:uid="{49662554-D4BA-45BA-8EDB-E5D84FFE3F08}"/>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2262B67-2CA8-46D1-A315-FA51A9F02B5A}">
          <x14:formula1>
            <xm:f>PeriodizationTables!$E$33:$E$42</xm:f>
          </x14:formula1>
          <xm:sqref>E5</xm:sqref>
        </x14:dataValidation>
        <x14:dataValidation type="list" allowBlank="1" showInputMessage="1" showErrorMessage="1" xr:uid="{E226B2DD-041C-4EAF-9E30-499B043EC0BD}">
          <x14:formula1>
            <xm:f>Exercises!$1:$1</xm:f>
          </x14:formula1>
          <xm:sqref>D24:D29 D32:D37 D8:D13 D56:D61 D40:D45 D48:D53 D16:D21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tabColor theme="5" tint="0.59999389629810485"/>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Plan'!$A$34</f>
        <v>45144</v>
      </c>
      <c r="B3" s="172" t="s">
        <v>20</v>
      </c>
      <c r="C3" s="174">
        <f>+A3+6</f>
        <v>45150</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593" t="str">
        <f>'Annual Plan'!$H$23</f>
        <v>SUMMER</v>
      </c>
      <c r="B4" s="594"/>
      <c r="C4" s="594"/>
      <c r="D4" s="594"/>
      <c r="E4" s="594"/>
      <c r="F4" s="594"/>
      <c r="G4" s="594"/>
      <c r="H4" s="594"/>
      <c r="I4" s="594"/>
      <c r="J4" s="595"/>
      <c r="K4" s="223" t="str">
        <f>CONCATENATE(IF($E$5="Foundation","FDN",""),IF($E$5="Endurance","END",""),IF($E$5="Speed","SPD",""),IF($E$5="Hypertrophy","HYP",""),IF($E$5="Power","PWR",""),IF($E$5="Strength Capacity","STC",""),IF($E$5="Strength","STR",""),IF($E$5="Max Strength","MAX",""),IF($E$5="Total Fitness","TF",""),IF($E$5="Unload","UNL",""),"1_3O")</f>
        <v>STC1_3O</v>
      </c>
    </row>
    <row r="5" spans="1:41" ht="16.5" thickBot="1" x14ac:dyDescent="0.3">
      <c r="A5" s="604" t="str">
        <f>'Annual Plan'!$F$29</f>
        <v>Mileage</v>
      </c>
      <c r="B5" s="605"/>
      <c r="C5" s="605"/>
      <c r="D5" s="215" t="s">
        <v>494</v>
      </c>
      <c r="E5" s="575" t="s">
        <v>358</v>
      </c>
      <c r="F5" s="576"/>
      <c r="G5" s="576"/>
      <c r="H5" s="576"/>
      <c r="I5" s="576"/>
      <c r="J5" s="577"/>
      <c r="L5" t="s">
        <v>117</v>
      </c>
      <c r="M5" t="s">
        <v>506</v>
      </c>
    </row>
    <row r="6" spans="1:41" ht="15.75" thickBot="1" x14ac:dyDescent="0.3">
      <c r="A6" s="159" t="s">
        <v>27</v>
      </c>
      <c r="B6" s="163"/>
      <c r="C6" s="183">
        <f>A3</f>
        <v>45144</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45145</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45146</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45147</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45148</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45149</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45150</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CC63ACEF-7413-4E25-A7E1-85E443B5B80F}">
      <formula1>INDIRECT(D8)</formula1>
    </dataValidation>
  </dataValidations>
  <hyperlinks>
    <hyperlink ref="K1" location="'Reference Page'!A1" display="Home" xr:uid="{150A2D86-9E05-45A3-AADE-579AEBDD5DFF}"/>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9E2AFA6-DC22-4233-B5DE-88041508F1B9}">
          <x14:formula1>
            <xm:f>PeriodizationTables!$E$33:$E$42</xm:f>
          </x14:formula1>
          <xm:sqref>E5</xm:sqref>
        </x14:dataValidation>
        <x14:dataValidation type="list" allowBlank="1" showInputMessage="1" showErrorMessage="1" xr:uid="{E3D40352-6BBA-49ED-A7C7-BED7D8BA0CA4}">
          <x14:formula1>
            <xm:f>Exercises!$1:$1</xm:f>
          </x14:formula1>
          <xm:sqref>D24:D29 D32:D37 D8:D13 D56:D61 D40:D45 D48:D53 D16:D21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Plan'!$A$35</f>
        <v>45151</v>
      </c>
      <c r="B3" s="172" t="s">
        <v>20</v>
      </c>
      <c r="C3" s="174">
        <f>+A3+6</f>
        <v>45157</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STC1_3O</v>
      </c>
    </row>
    <row r="5" spans="1:41" ht="16.5" thickBot="1" x14ac:dyDescent="0.3">
      <c r="A5" s="609" t="str">
        <f>'Annual Plan'!$F$35</f>
        <v>Tempo</v>
      </c>
      <c r="B5" s="610"/>
      <c r="C5" s="610"/>
      <c r="D5" s="215" t="s">
        <v>494</v>
      </c>
      <c r="E5" s="575" t="s">
        <v>358</v>
      </c>
      <c r="F5" s="576"/>
      <c r="G5" s="576"/>
      <c r="H5" s="576"/>
      <c r="I5" s="576"/>
      <c r="J5" s="577"/>
      <c r="L5" t="s">
        <v>117</v>
      </c>
      <c r="M5" t="s">
        <v>506</v>
      </c>
    </row>
    <row r="6" spans="1:41" ht="15.75" thickBot="1" x14ac:dyDescent="0.3">
      <c r="A6" s="159" t="s">
        <v>27</v>
      </c>
      <c r="B6" s="163"/>
      <c r="C6" s="183">
        <f>A3</f>
        <v>45151</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45152</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45153</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45154</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45155</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45156</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45157</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8D2F84C0-04A4-48B5-BD34-3C2EAD6455B7}">
      <formula1>INDIRECT(D8)</formula1>
    </dataValidation>
  </dataValidations>
  <hyperlinks>
    <hyperlink ref="K1" location="'Reference Page'!A1" display="Home" xr:uid="{78D34E0B-4CF8-40B5-8920-83DF0366AC28}"/>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DF83508-9D36-495C-93CA-11147E9B7C2B}">
          <x14:formula1>
            <xm:f>PeriodizationTables!$E$33:$E$42</xm:f>
          </x14:formula1>
          <xm:sqref>E5</xm:sqref>
        </x14:dataValidation>
        <x14:dataValidation type="list" allowBlank="1" showInputMessage="1" showErrorMessage="1" xr:uid="{C5C926CB-ACA3-48B8-9A1D-32EC5B639897}">
          <x14:formula1>
            <xm:f>Exercises!$1:$1</xm:f>
          </x14:formula1>
          <xm:sqref>D24:D29 D32:D37 D8:D13 D56:D61 D40:D45 D48:D53 D16:D21</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tabColor rgb="FFABFFAB"/>
    <pageSetUpPr fitToPage="1"/>
  </sheetPr>
  <dimension ref="A1:AO202"/>
  <sheetViews>
    <sheetView showGridLines="0" zoomScaleNormal="10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Plan'!$A$36</f>
        <v>45158</v>
      </c>
      <c r="B3" s="172" t="s">
        <v>20</v>
      </c>
      <c r="C3" s="174">
        <f>+A3+6</f>
        <v>45164</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STR1_3O</v>
      </c>
    </row>
    <row r="5" spans="1:41" ht="16.5" thickBot="1" x14ac:dyDescent="0.3">
      <c r="A5" s="609" t="str">
        <f>'Annual Plan'!$F$35</f>
        <v>Tempo</v>
      </c>
      <c r="B5" s="610"/>
      <c r="C5" s="610"/>
      <c r="D5" s="217" t="s">
        <v>494</v>
      </c>
      <c r="E5" s="588" t="s">
        <v>101</v>
      </c>
      <c r="F5" s="589"/>
      <c r="G5" s="589"/>
      <c r="H5" s="589"/>
      <c r="I5" s="589"/>
      <c r="J5" s="590"/>
      <c r="L5" t="s">
        <v>117</v>
      </c>
      <c r="M5" t="s">
        <v>506</v>
      </c>
    </row>
    <row r="6" spans="1:41" ht="15.75" thickBot="1" x14ac:dyDescent="0.3">
      <c r="A6" s="159" t="s">
        <v>27</v>
      </c>
      <c r="B6" s="163"/>
      <c r="C6" s="183">
        <f>A3</f>
        <v>45158</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45159</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45160</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45161</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45162</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45163</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45164</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7695BD21-0A46-4B09-BFBB-ED7F8ED7C25B}">
      <formula1>INDIRECT(D8)</formula1>
    </dataValidation>
  </dataValidations>
  <hyperlinks>
    <hyperlink ref="K1" location="'Reference Page'!A1" display="Home" xr:uid="{D4729C27-DAD4-4652-83E7-A8914D0CD099}"/>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3A625B9-1B3B-4612-8F79-1B83063211E8}">
          <x14:formula1>
            <xm:f>PeriodizationTables!$E$33:$E$42</xm:f>
          </x14:formula1>
          <xm:sqref>E5</xm:sqref>
        </x14:dataValidation>
        <x14:dataValidation type="list" allowBlank="1" showInputMessage="1" showErrorMessage="1" xr:uid="{0A81869D-B7DF-4440-88F3-7D96CE05D6CA}">
          <x14:formula1>
            <xm:f>Exercises!$1:$1</xm:f>
          </x14:formula1>
          <xm:sqref>D24:D29 D32:D37 D8:D13 D56:D61 D40:D45 D48:D53 D16:D21</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8">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Plan'!$A$37</f>
        <v>45165</v>
      </c>
      <c r="B3" s="172" t="s">
        <v>20</v>
      </c>
      <c r="C3" s="174">
        <f>+A3+6</f>
        <v>45171</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STR1_3O</v>
      </c>
    </row>
    <row r="5" spans="1:41" ht="16.5" thickBot="1" x14ac:dyDescent="0.3">
      <c r="A5" s="609" t="str">
        <f>'Annual Plan'!$F$35</f>
        <v>Tempo</v>
      </c>
      <c r="B5" s="610"/>
      <c r="C5" s="610"/>
      <c r="D5" s="217" t="s">
        <v>494</v>
      </c>
      <c r="E5" s="588" t="s">
        <v>101</v>
      </c>
      <c r="F5" s="589"/>
      <c r="G5" s="589"/>
      <c r="H5" s="589"/>
      <c r="I5" s="589"/>
      <c r="J5" s="590"/>
      <c r="L5" t="s">
        <v>117</v>
      </c>
      <c r="M5" t="s">
        <v>506</v>
      </c>
    </row>
    <row r="6" spans="1:41" ht="15.75" thickBot="1" x14ac:dyDescent="0.3">
      <c r="A6" s="159" t="s">
        <v>27</v>
      </c>
      <c r="B6" s="163"/>
      <c r="C6" s="183">
        <f>A3</f>
        <v>45165</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45166</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45167</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45168</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45169</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45170</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45171</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A7FB3771-1E20-4469-AE60-A9CD65803248}">
      <formula1>INDIRECT(D8)</formula1>
    </dataValidation>
  </dataValidations>
  <hyperlinks>
    <hyperlink ref="K1" location="'Reference Page'!A1" display="Home" xr:uid="{20265866-F640-4527-AF06-2F287986CE9A}"/>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BEA1208-43E3-493D-9BBD-5B5AF7629B5D}">
          <x14:formula1>
            <xm:f>PeriodizationTables!$E$33:$E$42</xm:f>
          </x14:formula1>
          <xm:sqref>E5</xm:sqref>
        </x14:dataValidation>
        <x14:dataValidation type="list" allowBlank="1" showInputMessage="1" showErrorMessage="1" xr:uid="{3F6AD60C-D590-428F-866A-206657015560}">
          <x14:formula1>
            <xm:f>Exercises!$1:$1</xm:f>
          </x14:formula1>
          <xm:sqref>D24:D29 D32:D37 D8:D13 D56:D61 D40:D45 D48:D53 D16:D21</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Plan'!$A$38</f>
        <v>45172</v>
      </c>
      <c r="B3" s="172" t="s">
        <v>20</v>
      </c>
      <c r="C3" s="174">
        <f>+A3+6</f>
        <v>45178</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STR1_3O</v>
      </c>
    </row>
    <row r="5" spans="1:41" ht="16.5" thickBot="1" x14ac:dyDescent="0.3">
      <c r="A5" s="609" t="str">
        <f>'Annual Plan'!$F$35</f>
        <v>Tempo</v>
      </c>
      <c r="B5" s="610"/>
      <c r="C5" s="610"/>
      <c r="D5" s="217" t="s">
        <v>494</v>
      </c>
      <c r="E5" s="588" t="s">
        <v>101</v>
      </c>
      <c r="F5" s="589"/>
      <c r="G5" s="589"/>
      <c r="H5" s="589"/>
      <c r="I5" s="589"/>
      <c r="J5" s="590"/>
      <c r="L5" t="s">
        <v>117</v>
      </c>
      <c r="M5" t="s">
        <v>506</v>
      </c>
    </row>
    <row r="6" spans="1:41" ht="15.75" thickBot="1" x14ac:dyDescent="0.3">
      <c r="A6" s="159" t="s">
        <v>27</v>
      </c>
      <c r="B6" s="163"/>
      <c r="C6" s="183">
        <f>A3</f>
        <v>45172</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45173</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45174</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45175</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45176</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45177</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45178</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A1:J1"/>
    <mergeCell ref="A2:J2"/>
    <mergeCell ref="D3:J3"/>
    <mergeCell ref="A4:J4"/>
    <mergeCell ref="A5:C5"/>
    <mergeCell ref="E5:J5"/>
    <mergeCell ref="H6:J6"/>
    <mergeCell ref="H7:J7"/>
    <mergeCell ref="K7:K12"/>
    <mergeCell ref="G8:G9"/>
    <mergeCell ref="G10:G11"/>
    <mergeCell ref="G12:G13"/>
    <mergeCell ref="H14:J14"/>
    <mergeCell ref="H15:J15"/>
    <mergeCell ref="K15:K20"/>
    <mergeCell ref="G16:G17"/>
    <mergeCell ref="H30:J30"/>
    <mergeCell ref="G18:G19"/>
    <mergeCell ref="G20:G21"/>
    <mergeCell ref="H22:J22"/>
    <mergeCell ref="H23:J23"/>
    <mergeCell ref="K23:K28"/>
    <mergeCell ref="G24:G25"/>
    <mergeCell ref="G26:G27"/>
    <mergeCell ref="G28:G29"/>
    <mergeCell ref="H38:J38"/>
    <mergeCell ref="H39:J39"/>
    <mergeCell ref="H31:J31"/>
    <mergeCell ref="K31:K36"/>
    <mergeCell ref="G32:G33"/>
    <mergeCell ref="G34:G35"/>
    <mergeCell ref="G36:G37"/>
    <mergeCell ref="K39:K44"/>
    <mergeCell ref="G40:G41"/>
    <mergeCell ref="G42:G43"/>
    <mergeCell ref="G44:G45"/>
  </mergeCells>
  <dataValidations count="1">
    <dataValidation type="list" allowBlank="1" showErrorMessage="1" sqref="E24:E29 E32:E37 E8:E13 E56:E61 E40:E45 E48:E53 E16:E21" xr:uid="{B65D2B36-C157-4B88-946A-0A3E00EEDC65}">
      <formula1>INDIRECT(D8)</formula1>
    </dataValidation>
  </dataValidations>
  <hyperlinks>
    <hyperlink ref="K1" location="'Reference Page'!A1" display="Home" xr:uid="{8319D3DF-C324-4A9F-8F36-88A61B5C157B}"/>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FA19B87-92CE-492C-BD5E-4BC1368C709E}">
          <x14:formula1>
            <xm:f>PeriodizationTables!$E$33:$E$42</xm:f>
          </x14:formula1>
          <xm:sqref>E5</xm:sqref>
        </x14:dataValidation>
        <x14:dataValidation type="list" allowBlank="1" showInputMessage="1" showErrorMessage="1" xr:uid="{6A539569-E175-45D5-8D6F-B3E1500F0D10}">
          <x14:formula1>
            <xm:f>Exercises!$1:$1</xm:f>
          </x14:formula1>
          <xm:sqref>D24:D29 D32:D37 D8:D13 D56:D61 D40:D45 D48:D53 D16:D21</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8.2851562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Plan'!$A$39</f>
        <v>45179</v>
      </c>
      <c r="B3" s="172" t="s">
        <v>20</v>
      </c>
      <c r="C3" s="174">
        <f>+A3+6</f>
        <v>45185</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STC1_3O</v>
      </c>
    </row>
    <row r="5" spans="1:41" ht="16.5" thickBot="1" x14ac:dyDescent="0.3">
      <c r="A5" s="609" t="str">
        <f>'Annual Plan'!$F$35</f>
        <v>Tempo</v>
      </c>
      <c r="B5" s="610"/>
      <c r="C5" s="610"/>
      <c r="D5" s="215" t="s">
        <v>494</v>
      </c>
      <c r="E5" s="575" t="s">
        <v>358</v>
      </c>
      <c r="F5" s="576"/>
      <c r="G5" s="576"/>
      <c r="H5" s="576"/>
      <c r="I5" s="576"/>
      <c r="J5" s="577"/>
      <c r="L5" t="s">
        <v>117</v>
      </c>
      <c r="M5" t="s">
        <v>506</v>
      </c>
    </row>
    <row r="6" spans="1:41" ht="15.75" thickBot="1" x14ac:dyDescent="0.3">
      <c r="A6" s="159" t="s">
        <v>27</v>
      </c>
      <c r="B6" s="163"/>
      <c r="C6" s="183">
        <f>A3</f>
        <v>45179</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45180</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45181</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45182</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45183</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45184</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45185</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D410D4E2-CF37-41A8-8C99-38245814E884}">
      <formula1>INDIRECT(D8)</formula1>
    </dataValidation>
  </dataValidations>
  <hyperlinks>
    <hyperlink ref="K1" location="'Reference Page'!A1" display="Home" xr:uid="{72F33056-6B5D-4197-96CB-D41542CE5AC8}"/>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9C17FF3-5F23-475A-82F6-B7EC91863335}">
          <x14:formula1>
            <xm:f>PeriodizationTables!$E$33:$E$42</xm:f>
          </x14:formula1>
          <xm:sqref>E5</xm:sqref>
        </x14:dataValidation>
        <x14:dataValidation type="list" allowBlank="1" showInputMessage="1" showErrorMessage="1" xr:uid="{0DD00CFA-F7C9-4441-8AAC-B706A60D9422}">
          <x14:formula1>
            <xm:f>Exercises!$1:$1</xm:f>
          </x14:formula1>
          <xm:sqref>D24:D29 D32:D37 D8:D13 D56:D61 D40:D45 D48:D53 D16:D21</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8.4257812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Plan'!$A$40</f>
        <v>45186</v>
      </c>
      <c r="B3" s="172" t="s">
        <v>20</v>
      </c>
      <c r="C3" s="174">
        <f>+A3+6</f>
        <v>45192</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STC1_3O</v>
      </c>
    </row>
    <row r="5" spans="1:41" ht="16.5" thickBot="1" x14ac:dyDescent="0.3">
      <c r="A5" s="609" t="str">
        <f>'Annual Plan'!$F$35</f>
        <v>Tempo</v>
      </c>
      <c r="B5" s="610"/>
      <c r="C5" s="610"/>
      <c r="D5" s="215" t="s">
        <v>494</v>
      </c>
      <c r="E5" s="575" t="s">
        <v>358</v>
      </c>
      <c r="F5" s="576"/>
      <c r="G5" s="576"/>
      <c r="H5" s="576"/>
      <c r="I5" s="576"/>
      <c r="J5" s="577"/>
      <c r="L5" t="s">
        <v>117</v>
      </c>
      <c r="M5" t="s">
        <v>506</v>
      </c>
    </row>
    <row r="6" spans="1:41" ht="15.75" thickBot="1" x14ac:dyDescent="0.3">
      <c r="A6" s="159" t="s">
        <v>27</v>
      </c>
      <c r="B6" s="163"/>
      <c r="C6" s="183">
        <f>A3</f>
        <v>45186</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45187</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45188</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45189</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45190</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45191</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45192</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A1:J1"/>
    <mergeCell ref="A2:J2"/>
    <mergeCell ref="D3:J3"/>
    <mergeCell ref="A4:J4"/>
    <mergeCell ref="A5:C5"/>
    <mergeCell ref="E5:J5"/>
    <mergeCell ref="H6:J6"/>
    <mergeCell ref="H7:J7"/>
    <mergeCell ref="K7:K12"/>
    <mergeCell ref="G8:G9"/>
    <mergeCell ref="G10:G11"/>
    <mergeCell ref="G12:G13"/>
    <mergeCell ref="H14:J14"/>
    <mergeCell ref="H15:J15"/>
    <mergeCell ref="K15:K20"/>
    <mergeCell ref="G16:G17"/>
    <mergeCell ref="H30:J30"/>
    <mergeCell ref="G18:G19"/>
    <mergeCell ref="G20:G21"/>
    <mergeCell ref="H22:J22"/>
    <mergeCell ref="H23:J23"/>
    <mergeCell ref="K23:K28"/>
    <mergeCell ref="G24:G25"/>
    <mergeCell ref="G26:G27"/>
    <mergeCell ref="G28:G29"/>
    <mergeCell ref="H38:J38"/>
    <mergeCell ref="H39:J39"/>
    <mergeCell ref="H31:J31"/>
    <mergeCell ref="K31:K36"/>
    <mergeCell ref="G32:G33"/>
    <mergeCell ref="G34:G35"/>
    <mergeCell ref="G36:G37"/>
    <mergeCell ref="K39:K44"/>
    <mergeCell ref="G40:G41"/>
    <mergeCell ref="G42:G43"/>
    <mergeCell ref="G44:G45"/>
  </mergeCells>
  <dataValidations count="1">
    <dataValidation type="list" allowBlank="1" showErrorMessage="1" sqref="E24:E29 E32:E37 E8:E13 E56:E61 E40:E45 E48:E53 E16:E21" xr:uid="{4161134E-1838-4915-A27D-B703A52ED569}">
      <formula1>INDIRECT(D8)</formula1>
    </dataValidation>
  </dataValidations>
  <hyperlinks>
    <hyperlink ref="K1" location="'Reference Page'!A1" display="Home" xr:uid="{EBA17656-4693-45BA-BEE6-86FE1ADEAD11}"/>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DB0D99E-4D56-49B4-92AA-B7DDDBE02F39}">
          <x14:formula1>
            <xm:f>PeriodizationTables!$E$33:$E$42</xm:f>
          </x14:formula1>
          <xm:sqref>E5</xm:sqref>
        </x14:dataValidation>
        <x14:dataValidation type="list" allowBlank="1" showInputMessage="1" showErrorMessage="1" xr:uid="{EA84F2A1-A753-444F-91B5-3E485CC46AD4}">
          <x14:formula1>
            <xm:f>Exercises!$1:$1</xm:f>
          </x14:formula1>
          <xm:sqref>D24:D29 D32:D37 D8:D13 D56:D61 D40:D45 D48:D53 D16:D21</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8.4257812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STC1_3E</v>
      </c>
    </row>
    <row r="3" spans="1:41" x14ac:dyDescent="0.25">
      <c r="A3" s="173">
        <f>'Annual Plan'!$A$41</f>
        <v>45193</v>
      </c>
      <c r="B3" s="172" t="s">
        <v>20</v>
      </c>
      <c r="C3" s="174">
        <f>+A3+6</f>
        <v>45199</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STC1_3C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STC1_3O</v>
      </c>
    </row>
    <row r="5" spans="1:41" ht="16.5" thickBot="1" x14ac:dyDescent="0.3">
      <c r="A5" s="611" t="str">
        <f>'Annual Plan'!$F$41</f>
        <v>Threshold</v>
      </c>
      <c r="B5" s="612"/>
      <c r="C5" s="612"/>
      <c r="D5" s="215" t="s">
        <v>494</v>
      </c>
      <c r="E5" s="575" t="s">
        <v>358</v>
      </c>
      <c r="F5" s="576"/>
      <c r="G5" s="576"/>
      <c r="H5" s="576"/>
      <c r="I5" s="576"/>
      <c r="J5" s="577"/>
      <c r="L5" t="s">
        <v>117</v>
      </c>
      <c r="M5" t="s">
        <v>506</v>
      </c>
    </row>
    <row r="6" spans="1:41" ht="15.75" thickBot="1" x14ac:dyDescent="0.3">
      <c r="A6" s="159" t="s">
        <v>27</v>
      </c>
      <c r="B6" s="163"/>
      <c r="C6" s="183">
        <f>A3</f>
        <v>45193</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3x6</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3x6</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3x6</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3x6</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3x6</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3x6</v>
      </c>
      <c r="G13" s="570"/>
      <c r="H13" s="158"/>
      <c r="I13" s="158"/>
      <c r="J13" s="158"/>
    </row>
    <row r="14" spans="1:41" ht="15" customHeight="1" thickBot="1" x14ac:dyDescent="0.3">
      <c r="A14" s="199" t="s">
        <v>21</v>
      </c>
      <c r="B14" s="152"/>
      <c r="C14" s="183">
        <f>+C6+1</f>
        <v>45194</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3x6</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3x6</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3x6</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3x6</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3x6</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3x6</v>
      </c>
      <c r="G21" s="570"/>
      <c r="H21" s="158"/>
      <c r="I21" s="158"/>
      <c r="J21" s="158"/>
    </row>
    <row r="22" spans="1:13" ht="15" customHeight="1" thickBot="1" x14ac:dyDescent="0.3">
      <c r="A22" s="199" t="s">
        <v>22</v>
      </c>
      <c r="B22" s="152"/>
      <c r="C22" s="183">
        <f>+C14+1</f>
        <v>45195</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3x6</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3x6</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3x6</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3x6</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3x6</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3x6</v>
      </c>
      <c r="G29" s="570"/>
      <c r="H29" s="158"/>
      <c r="I29" s="158"/>
      <c r="J29" s="158"/>
    </row>
    <row r="30" spans="1:13" ht="15" customHeight="1" thickBot="1" x14ac:dyDescent="0.3">
      <c r="A30" s="199" t="s">
        <v>23</v>
      </c>
      <c r="B30" s="152"/>
      <c r="C30" s="183">
        <f>+C22+1</f>
        <v>45196</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3x6</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3x6</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3x6</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3x6</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3x6</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3x6</v>
      </c>
      <c r="G37" s="570"/>
      <c r="H37" s="158"/>
      <c r="I37" s="158"/>
      <c r="J37" s="158"/>
    </row>
    <row r="38" spans="1:13" ht="15" customHeight="1" thickBot="1" x14ac:dyDescent="0.3">
      <c r="A38" s="199" t="s">
        <v>24</v>
      </c>
      <c r="B38" s="152"/>
      <c r="C38" s="183">
        <f>+C30+1</f>
        <v>45197</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3x6</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3x6</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3x6</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3x6</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3x6</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3x6</v>
      </c>
      <c r="G45" s="570"/>
      <c r="H45" s="158"/>
      <c r="I45" s="158"/>
      <c r="J45" s="158"/>
    </row>
    <row r="46" spans="1:13" ht="15" customHeight="1" thickBot="1" x14ac:dyDescent="0.3">
      <c r="A46" s="199" t="s">
        <v>25</v>
      </c>
      <c r="B46" s="152"/>
      <c r="C46" s="183">
        <f>+C38+1</f>
        <v>45198</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3x6</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3x6</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3x6</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3x6</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3x6</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3x6</v>
      </c>
      <c r="G53" s="570"/>
      <c r="H53" s="158"/>
      <c r="I53" s="158"/>
      <c r="J53" s="158"/>
    </row>
    <row r="54" spans="1:13" ht="15" customHeight="1" thickBot="1" x14ac:dyDescent="0.3">
      <c r="A54" s="201" t="s">
        <v>26</v>
      </c>
      <c r="B54" s="152"/>
      <c r="C54" s="200">
        <f>+C46+1</f>
        <v>45199</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3x6</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3x6</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3x6</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3x6</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3x6</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3x6</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C0AABE33-95F7-463B-BA62-CA4EF2741E8E}">
      <formula1>INDIRECT(D8)</formula1>
    </dataValidation>
  </dataValidations>
  <hyperlinks>
    <hyperlink ref="K1" location="'Reference Page'!A1" display="Home" xr:uid="{34FD0704-780D-41EC-ABF0-B168B3BBBC44}"/>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EA97A0A3-4BFF-4E19-A556-A0F7CE543B14}">
          <x14:formula1>
            <xm:f>PeriodizationTables!$E$33:$E$42</xm:f>
          </x14:formula1>
          <xm:sqref>E5</xm:sqref>
        </x14:dataValidation>
        <x14:dataValidation type="list" allowBlank="1" showInputMessage="1" showErrorMessage="1" xr:uid="{784A4469-F447-491F-8DC7-663C0BD7D9FC}">
          <x14:formula1>
            <xm:f>Exercises!$1:$1</xm:f>
          </x14:formula1>
          <xm:sqref>D24:D29 D32:D37 D8:D13 D56:D61 D40:D45 D48:D53 D16:D21</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UNL1_3E</v>
      </c>
    </row>
    <row r="3" spans="1:41" x14ac:dyDescent="0.25">
      <c r="A3" s="173">
        <f>'Annual Plan'!$A$42</f>
        <v>45200</v>
      </c>
      <c r="B3" s="172" t="s">
        <v>20</v>
      </c>
      <c r="C3" s="174">
        <f>+A3+6</f>
        <v>45206</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UNL1_3C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UNL1_3O</v>
      </c>
    </row>
    <row r="5" spans="1:41" ht="16.5" thickBot="1" x14ac:dyDescent="0.3">
      <c r="A5" s="611" t="str">
        <f>'Annual Plan'!$F$41</f>
        <v>Threshold</v>
      </c>
      <c r="B5" s="612"/>
      <c r="C5" s="612"/>
      <c r="D5" s="175" t="s">
        <v>494</v>
      </c>
      <c r="E5" s="558" t="s">
        <v>356</v>
      </c>
      <c r="F5" s="559"/>
      <c r="G5" s="559"/>
      <c r="H5" s="559"/>
      <c r="I5" s="559"/>
      <c r="J5" s="560"/>
      <c r="L5" t="s">
        <v>117</v>
      </c>
      <c r="M5" t="s">
        <v>506</v>
      </c>
    </row>
    <row r="6" spans="1:41" ht="15.75" thickBot="1" x14ac:dyDescent="0.3">
      <c r="A6" s="159" t="s">
        <v>27</v>
      </c>
      <c r="B6" s="163"/>
      <c r="C6" s="183">
        <f>A3</f>
        <v>45200</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3x7</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3x7</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3x7</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3x7</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3x7</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3x7</v>
      </c>
      <c r="G13" s="570"/>
      <c r="H13" s="158"/>
      <c r="I13" s="158"/>
      <c r="J13" s="158"/>
    </row>
    <row r="14" spans="1:41" ht="15" customHeight="1" thickBot="1" x14ac:dyDescent="0.3">
      <c r="A14" s="199" t="s">
        <v>21</v>
      </c>
      <c r="B14" s="152"/>
      <c r="C14" s="183">
        <f>+C6+1</f>
        <v>45201</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3x7</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3x7</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3x7</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3x7</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3x7</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3x7</v>
      </c>
      <c r="G21" s="570"/>
      <c r="H21" s="158"/>
      <c r="I21" s="158"/>
      <c r="J21" s="158"/>
    </row>
    <row r="22" spans="1:13" ht="15" customHeight="1" thickBot="1" x14ac:dyDescent="0.3">
      <c r="A22" s="199" t="s">
        <v>22</v>
      </c>
      <c r="B22" s="152"/>
      <c r="C22" s="183">
        <f>+C14+1</f>
        <v>45202</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3x7</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3x7</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3x7</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3x7</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3x7</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3x7</v>
      </c>
      <c r="G29" s="570"/>
      <c r="H29" s="158"/>
      <c r="I29" s="158"/>
      <c r="J29" s="158"/>
    </row>
    <row r="30" spans="1:13" ht="15" customHeight="1" thickBot="1" x14ac:dyDescent="0.3">
      <c r="A30" s="199" t="s">
        <v>23</v>
      </c>
      <c r="B30" s="152"/>
      <c r="C30" s="183">
        <f>+C22+1</f>
        <v>45203</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3x7</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3x7</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3x7</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3x7</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3x7</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3x7</v>
      </c>
      <c r="G37" s="570"/>
      <c r="H37" s="158"/>
      <c r="I37" s="158"/>
      <c r="J37" s="158"/>
    </row>
    <row r="38" spans="1:13" ht="15" customHeight="1" thickBot="1" x14ac:dyDescent="0.3">
      <c r="A38" s="199" t="s">
        <v>24</v>
      </c>
      <c r="B38" s="152"/>
      <c r="C38" s="183">
        <f>+C30+1</f>
        <v>45204</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3x7</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3x7</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3x7</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3x7</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3x7</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3x7</v>
      </c>
      <c r="G45" s="570"/>
      <c r="H45" s="158"/>
      <c r="I45" s="158"/>
      <c r="J45" s="158"/>
    </row>
    <row r="46" spans="1:13" ht="15" customHeight="1" thickBot="1" x14ac:dyDescent="0.3">
      <c r="A46" s="199" t="s">
        <v>25</v>
      </c>
      <c r="B46" s="152"/>
      <c r="C46" s="183">
        <f>+C38+1</f>
        <v>45205</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3x7</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3x7</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3x7</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3x7</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3x7</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3x7</v>
      </c>
      <c r="G53" s="570"/>
      <c r="H53" s="158"/>
      <c r="I53" s="158"/>
      <c r="J53" s="158"/>
    </row>
    <row r="54" spans="1:13" ht="15" customHeight="1" thickBot="1" x14ac:dyDescent="0.3">
      <c r="A54" s="201" t="s">
        <v>26</v>
      </c>
      <c r="B54" s="152"/>
      <c r="C54" s="200">
        <f>+C46+1</f>
        <v>45206</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3x7</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3x7</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3x7</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3x7</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3x7</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3x7</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2628290E-F835-41DA-A64A-6B65CF6A92A7}">
      <formula1>INDIRECT(D8)</formula1>
    </dataValidation>
  </dataValidations>
  <hyperlinks>
    <hyperlink ref="K1" location="'Reference Page'!A1" display="Home" xr:uid="{33DDC4CC-C495-4323-A523-A0AF52556D74}"/>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811374B-958A-4026-9BB6-AFA71A932258}">
          <x14:formula1>
            <xm:f>PeriodizationTables!$E$33:$E$42</xm:f>
          </x14:formula1>
          <xm:sqref>E5</xm:sqref>
        </x14:dataValidation>
        <x14:dataValidation type="list" allowBlank="1" showInputMessage="1" showErrorMessage="1" xr:uid="{E470524F-F123-47A9-805D-E54A2F14E176}">
          <x14:formula1>
            <xm:f>Exercises!$1:$1</xm:f>
          </x14:formula1>
          <xm:sqref>D24:D29 D32:D37 D8:D13 D56:D61 D40:D45 D48:D53 D16:D21</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ABFFAB"/>
    <pageSetUpPr fitToPage="1"/>
  </sheetPr>
  <dimension ref="A1:AO202"/>
  <sheetViews>
    <sheetView showGridLines="0" zoomScale="99"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Plan'!$A$43</f>
        <v>45207</v>
      </c>
      <c r="B3" s="172" t="s">
        <v>20</v>
      </c>
      <c r="C3" s="174">
        <f>+A3+6</f>
        <v>45213</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STR1_3O</v>
      </c>
    </row>
    <row r="5" spans="1:41" ht="16.5" thickBot="1" x14ac:dyDescent="0.3">
      <c r="A5" s="611" t="str">
        <f>'Annual Plan'!$F$41</f>
        <v>Threshold</v>
      </c>
      <c r="B5" s="612"/>
      <c r="C5" s="612"/>
      <c r="D5" s="217" t="s">
        <v>494</v>
      </c>
      <c r="E5" s="588" t="s">
        <v>101</v>
      </c>
      <c r="F5" s="589"/>
      <c r="G5" s="589"/>
      <c r="H5" s="589"/>
      <c r="I5" s="589"/>
      <c r="J5" s="590"/>
      <c r="L5" t="s">
        <v>117</v>
      </c>
      <c r="M5" t="s">
        <v>506</v>
      </c>
    </row>
    <row r="6" spans="1:41" ht="15.75" thickBot="1" x14ac:dyDescent="0.3">
      <c r="A6" s="159" t="s">
        <v>27</v>
      </c>
      <c r="B6" s="163"/>
      <c r="C6" s="183">
        <f>A3</f>
        <v>45207</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45208</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45209</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45210</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45211</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45212</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45213</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AB6CA050-020F-4A23-8FB4-6385BDEEE98C}">
      <formula1>INDIRECT(D8)</formula1>
    </dataValidation>
  </dataValidations>
  <hyperlinks>
    <hyperlink ref="K1" location="'Reference Page'!A1" display="Home" xr:uid="{08B3D520-7564-4B43-A22F-9EEA028A7A24}"/>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6ADE322-C82A-4BEF-A828-F2DB45F9D4AF}">
          <x14:formula1>
            <xm:f>PeriodizationTables!$E$33:$E$42</xm:f>
          </x14:formula1>
          <xm:sqref>E5</xm:sqref>
        </x14:dataValidation>
        <x14:dataValidation type="list" allowBlank="1" showInputMessage="1" showErrorMessage="1" xr:uid="{D21049FE-B5FD-4FEF-9FBE-EE6FAB1DB17B}">
          <x14:formula1>
            <xm:f>Exercises!$1:$1</xm:f>
          </x14:formula1>
          <xm:sqref>D24:D29 D32:D37 D8:D13 D56:D61 D40:D45 D48:D53 D16:D21</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Plan'!$A$44</f>
        <v>45214</v>
      </c>
      <c r="B3" s="172" t="s">
        <v>20</v>
      </c>
      <c r="C3" s="174">
        <f>+A3+6</f>
        <v>45220</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STR1_3O</v>
      </c>
    </row>
    <row r="5" spans="1:41" ht="16.5" thickBot="1" x14ac:dyDescent="0.3">
      <c r="A5" s="611" t="str">
        <f>'Annual Plan'!$F$41</f>
        <v>Threshold</v>
      </c>
      <c r="B5" s="612"/>
      <c r="C5" s="612"/>
      <c r="D5" s="217" t="s">
        <v>494</v>
      </c>
      <c r="E5" s="588" t="s">
        <v>101</v>
      </c>
      <c r="F5" s="589"/>
      <c r="G5" s="589"/>
      <c r="H5" s="589"/>
      <c r="I5" s="589"/>
      <c r="J5" s="590"/>
      <c r="L5" t="s">
        <v>117</v>
      </c>
      <c r="M5" t="s">
        <v>506</v>
      </c>
    </row>
    <row r="6" spans="1:41" ht="15.75" thickBot="1" x14ac:dyDescent="0.3">
      <c r="A6" s="159" t="s">
        <v>27</v>
      </c>
      <c r="B6" s="163"/>
      <c r="C6" s="183">
        <f>A3</f>
        <v>45214</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45215</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45216</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45217</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45218</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45219</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45220</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FCD1DDB6-27C6-4F45-B91F-7703144AE011}">
      <formula1>INDIRECT(D8)</formula1>
    </dataValidation>
  </dataValidations>
  <hyperlinks>
    <hyperlink ref="K1" location="'Reference Page'!A1" display="Home" xr:uid="{FD0AC88E-25A0-4451-B534-EE88D50BCF9E}"/>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7D86CCD-53DB-40E1-A4CA-E38FBBA9D5A6}">
          <x14:formula1>
            <xm:f>PeriodizationTables!$E$33:$E$42</xm:f>
          </x14:formula1>
          <xm:sqref>E5</xm:sqref>
        </x14:dataValidation>
        <x14:dataValidation type="list" allowBlank="1" showInputMessage="1" showErrorMessage="1" xr:uid="{2FD1C595-A411-410F-93DA-B75B18B3B588}">
          <x14:formula1>
            <xm:f>Exercises!$1:$1</xm:f>
          </x14:formula1>
          <xm:sqref>D24:D29 D32:D37 D8:D13 D56:D61 D40:D45 D48:D53 D16:D21</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STR1_3E</v>
      </c>
    </row>
    <row r="3" spans="1:41" x14ac:dyDescent="0.25">
      <c r="A3" s="173">
        <f>'Annual Plan'!$A$45</f>
        <v>45221</v>
      </c>
      <c r="B3" s="172" t="s">
        <v>20</v>
      </c>
      <c r="C3" s="174">
        <f>+A3+6</f>
        <v>45227</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STR1_3C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STR1_3O</v>
      </c>
    </row>
    <row r="5" spans="1:41" ht="16.5" thickBot="1" x14ac:dyDescent="0.3">
      <c r="A5" s="611" t="str">
        <f>'Annual Plan'!$F$41</f>
        <v>Threshold</v>
      </c>
      <c r="B5" s="612"/>
      <c r="C5" s="612"/>
      <c r="D5" s="217" t="s">
        <v>494</v>
      </c>
      <c r="E5" s="588" t="s">
        <v>101</v>
      </c>
      <c r="F5" s="589"/>
      <c r="G5" s="589"/>
      <c r="H5" s="589"/>
      <c r="I5" s="589"/>
      <c r="J5" s="590"/>
      <c r="L5" t="s">
        <v>117</v>
      </c>
      <c r="M5" t="s">
        <v>506</v>
      </c>
    </row>
    <row r="6" spans="1:41" ht="15.75" thickBot="1" x14ac:dyDescent="0.3">
      <c r="A6" s="159" t="s">
        <v>27</v>
      </c>
      <c r="B6" s="163"/>
      <c r="C6" s="183">
        <f>A3</f>
        <v>45221</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3x5</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3x5</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3x5</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3x5</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3x5</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3x5</v>
      </c>
      <c r="G13" s="570"/>
      <c r="H13" s="158"/>
      <c r="I13" s="158"/>
      <c r="J13" s="158"/>
    </row>
    <row r="14" spans="1:41" ht="15" customHeight="1" thickBot="1" x14ac:dyDescent="0.3">
      <c r="A14" s="199" t="s">
        <v>21</v>
      </c>
      <c r="B14" s="152"/>
      <c r="C14" s="183">
        <f>+C6+1</f>
        <v>45222</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3x5</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3x5</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3x5</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3x5</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3x5</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3x5</v>
      </c>
      <c r="G21" s="570"/>
      <c r="H21" s="158"/>
      <c r="I21" s="158"/>
      <c r="J21" s="158"/>
    </row>
    <row r="22" spans="1:13" ht="15" customHeight="1" thickBot="1" x14ac:dyDescent="0.3">
      <c r="A22" s="199" t="s">
        <v>22</v>
      </c>
      <c r="B22" s="152"/>
      <c r="C22" s="183">
        <f>+C14+1</f>
        <v>45223</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3x5</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3x5</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3x5</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3x5</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3x5</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3x5</v>
      </c>
      <c r="G29" s="570"/>
      <c r="H29" s="158"/>
      <c r="I29" s="158"/>
      <c r="J29" s="158"/>
    </row>
    <row r="30" spans="1:13" ht="15" customHeight="1" thickBot="1" x14ac:dyDescent="0.3">
      <c r="A30" s="199" t="s">
        <v>23</v>
      </c>
      <c r="B30" s="152"/>
      <c r="C30" s="183">
        <f>+C22+1</f>
        <v>45224</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3x5</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3x5</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3x5</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3x5</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3x5</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3x5</v>
      </c>
      <c r="G37" s="570"/>
      <c r="H37" s="158"/>
      <c r="I37" s="158"/>
      <c r="J37" s="158"/>
    </row>
    <row r="38" spans="1:13" ht="15" customHeight="1" thickBot="1" x14ac:dyDescent="0.3">
      <c r="A38" s="199" t="s">
        <v>24</v>
      </c>
      <c r="B38" s="152"/>
      <c r="C38" s="183">
        <f>+C30+1</f>
        <v>45225</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3x5</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3x5</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3x5</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3x5</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3x5</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3x5</v>
      </c>
      <c r="G45" s="570"/>
      <c r="H45" s="158"/>
      <c r="I45" s="158"/>
      <c r="J45" s="158"/>
    </row>
    <row r="46" spans="1:13" ht="15" customHeight="1" thickBot="1" x14ac:dyDescent="0.3">
      <c r="A46" s="199" t="s">
        <v>25</v>
      </c>
      <c r="B46" s="152"/>
      <c r="C46" s="183">
        <f>+C38+1</f>
        <v>45226</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3x5</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3x5</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3x5</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3x5</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3x5</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3x5</v>
      </c>
      <c r="G53" s="570"/>
      <c r="H53" s="158"/>
      <c r="I53" s="158"/>
      <c r="J53" s="158"/>
    </row>
    <row r="54" spans="1:13" ht="15" customHeight="1" thickBot="1" x14ac:dyDescent="0.3">
      <c r="A54" s="201" t="s">
        <v>26</v>
      </c>
      <c r="B54" s="152"/>
      <c r="C54" s="200">
        <f>+C46+1</f>
        <v>45227</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3x5</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3x5</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3x5</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3x5</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3x5</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3x5</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37DBF6A2-851B-4A5E-B40D-C17D192C42C7}">
      <formula1>INDIRECT(D8)</formula1>
    </dataValidation>
  </dataValidations>
  <hyperlinks>
    <hyperlink ref="K1" location="'Reference Page'!A1" display="Home" xr:uid="{207ED9BC-890B-4320-9D7E-6AC7341347C8}"/>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4B149AC-CE05-4EF8-A0DF-ACF4FD9C9D63}">
          <x14:formula1>
            <xm:f>PeriodizationTables!$E$33:$E$42</xm:f>
          </x14:formula1>
          <xm:sqref>E5</xm:sqref>
        </x14:dataValidation>
        <x14:dataValidation type="list" allowBlank="1" showInputMessage="1" showErrorMessage="1" xr:uid="{5E32DDD3-917D-48D5-B622-F8D5490ABC5F}">
          <x14:formula1>
            <xm:f>Exercises!$1:$1</xm:f>
          </x14:formula1>
          <xm:sqref>D24:D29 D32:D37 D8:D13 D56:D61 D40:D45 D48:D53 D16:D21</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ABFFAB"/>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END1_3E</v>
      </c>
    </row>
    <row r="3" spans="1:41" x14ac:dyDescent="0.25">
      <c r="A3" s="173">
        <f>'Annual Plan'!$A$46</f>
        <v>45228</v>
      </c>
      <c r="B3" s="172" t="s">
        <v>20</v>
      </c>
      <c r="C3" s="174">
        <f>+A3+6</f>
        <v>45234</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END1_3C</v>
      </c>
    </row>
    <row r="4" spans="1:41" x14ac:dyDescent="0.25">
      <c r="A4" s="606" t="str">
        <f>'Annual Plan'!$H$35</f>
        <v>FALL</v>
      </c>
      <c r="B4" s="607"/>
      <c r="C4" s="607"/>
      <c r="D4" s="607"/>
      <c r="E4" s="607"/>
      <c r="F4" s="607"/>
      <c r="G4" s="607"/>
      <c r="H4" s="607"/>
      <c r="I4" s="607"/>
      <c r="J4" s="608"/>
      <c r="K4" s="223" t="str">
        <f>CONCATENATE(IF($E$5="Foundation","FDN",""),IF($E$5="Endurance","END",""),IF($E$5="Speed","SPD",""),IF($E$5="Hypertrophy","HYP",""),IF($E$5="Power","PWR",""),IF($E$5="Strength Capacity","STC",""),IF($E$5="Strength","STR",""),IF($E$5="Max Strength","MAX",""),IF($E$5="Total Fitness","TF",""),IF($E$5="Unload","UNL",""),"1_3O")</f>
        <v>END1_3O</v>
      </c>
    </row>
    <row r="5" spans="1:41" ht="16.5" thickBot="1" x14ac:dyDescent="0.3">
      <c r="A5" s="611" t="str">
        <f>'Annual Plan'!$F$41</f>
        <v>Threshold</v>
      </c>
      <c r="B5" s="612"/>
      <c r="C5" s="612"/>
      <c r="D5" s="219" t="s">
        <v>494</v>
      </c>
      <c r="E5" s="601" t="s">
        <v>239</v>
      </c>
      <c r="F5" s="602"/>
      <c r="G5" s="602"/>
      <c r="H5" s="602"/>
      <c r="I5" s="602"/>
      <c r="J5" s="603"/>
      <c r="L5" t="s">
        <v>117</v>
      </c>
      <c r="M5" t="s">
        <v>506</v>
      </c>
    </row>
    <row r="6" spans="1:41" ht="15.75" thickBot="1" x14ac:dyDescent="0.3">
      <c r="A6" s="159" t="s">
        <v>27</v>
      </c>
      <c r="B6" s="163"/>
      <c r="C6" s="183">
        <f>A3</f>
        <v>45228</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3x12</v>
      </c>
      <c r="G8" s="566" t="str">
        <f>CONCATENATE(IF($E$5="Foundation",FDN_R,""),IF($E$5="Endurance",END_R,""),IF($E$5="Speed",SPD_R,""),IF($E$5="Hypertrophy",HYP_R,""),IF($E$5="Power",PWR_R,""),IF($E$5="Strength Capacity",STC_R,""),IF($E$5="Strength",STR_R,""),IF($E$5="Max Strength",MAX_R,""),IF($E$5="Total Fitness",TF_R,""),IF($E$5="Unload",UNL_R,""))</f>
        <v>1:00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3x12</v>
      </c>
      <c r="G10" s="568" t="str">
        <f>CONCATENATE(IF($E$5="Foundation",FDN_R,""),IF($E$5="Endurance",END_R,""),IF($E$5="Speed",SPD_R,""),IF($E$5="Hypertrophy",HYP_R,""),IF($E$5="Power",PWR_R,""),IF($E$5="Strength Capacity",STC_R,""),IF($E$5="Strength",STR_R,""),IF($E$5="Max Strength",MAX_R,""),IF($E$5="Total Fitness",TF_R,""),IF($E$5="Unload",UNL_R,""))</f>
        <v>1:00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3x12</v>
      </c>
      <c r="G12" s="566" t="str">
        <f>CONCATENATE(IF($E$5="Foundation",FDN_R,""),IF($E$5="Endurance",END_R,""),IF($E$5="Speed",SPD_R,""),IF($E$5="Hypertrophy",HYP_R,""),IF($E$5="Power",PWR_R,""),IF($E$5="Strength Capacity",STC_R,""),IF($E$5="Strength",STR_R,""),IF($E$5="Max Strength",MAX_R,""),IF($E$5="Total Fitness",TF_R,""),IF($E$5="Unload",UNL_R,""))</f>
        <v>1:00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3x12</v>
      </c>
      <c r="G13" s="570"/>
      <c r="H13" s="158"/>
      <c r="I13" s="158"/>
      <c r="J13" s="158"/>
    </row>
    <row r="14" spans="1:41" ht="15" customHeight="1" thickBot="1" x14ac:dyDescent="0.3">
      <c r="A14" s="199" t="s">
        <v>21</v>
      </c>
      <c r="B14" s="152"/>
      <c r="C14" s="183">
        <f>+C6+1</f>
        <v>45229</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3x12</v>
      </c>
      <c r="G16" s="566" t="str">
        <f>CONCATENATE(IF($E$5="Foundation",FDN_R,""),IF($E$5="Endurance",END_R,""),IF($E$5="Speed",SPD_R,""),IF($E$5="Hypertrophy",HYP_R,""),IF($E$5="Power",PWR_R,""),IF($E$5="Strength Capacity",STC_R,""),IF($E$5="Strength",STR_R,""),IF($E$5="Max Strength",MAX_R,""),IF($E$5="Total Fitness",TF_R,""),IF($E$5="Unload",UNL_R,""))</f>
        <v>1:00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3x12</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3x12</v>
      </c>
      <c r="G18" s="568" t="str">
        <f>CONCATENATE(IF($E$5="Foundation",FDN_R,""),IF($E$5="Endurance",END_R,""),IF($E$5="Speed",SPD_R,""),IF($E$5="Hypertrophy",HYP_R,""),IF($E$5="Power",PWR_R,""),IF($E$5="Strength Capacity",STC_R,""),IF($E$5="Strength",STR_R,""),IF($E$5="Max Strength",MAX_R,""),IF($E$5="Total Fitness",TF_R,""),IF($E$5="Unload",UNL_R,""))</f>
        <v>1:00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3x12</v>
      </c>
      <c r="G20" s="566" t="str">
        <f>CONCATENATE(IF($E$5="Foundation",FDN_R,""),IF($E$5="Endurance",END_R,""),IF($E$5="Speed",SPD_R,""),IF($E$5="Hypertrophy",HYP_R,""),IF($E$5="Power",PWR_R,""),IF($E$5="Strength Capacity",STC_R,""),IF($E$5="Strength",STR_R,""),IF($E$5="Max Strength",MAX_R,""),IF($E$5="Total Fitness",TF_R,""),IF($E$5="Unload",UNL_R,""))</f>
        <v>1:00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3x12</v>
      </c>
      <c r="G21" s="570"/>
      <c r="H21" s="158"/>
      <c r="I21" s="158"/>
      <c r="J21" s="158"/>
    </row>
    <row r="22" spans="1:13" ht="15" customHeight="1" thickBot="1" x14ac:dyDescent="0.3">
      <c r="A22" s="199" t="s">
        <v>22</v>
      </c>
      <c r="B22" s="152"/>
      <c r="C22" s="183">
        <f>+C14+1</f>
        <v>45230</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3x12</v>
      </c>
      <c r="G24" s="566" t="str">
        <f>CONCATENATE(IF($E$5="Foundation",FDN_R,""),IF($E$5="Endurance",END_R,""),IF($E$5="Speed",SPD_R,""),IF($E$5="Hypertrophy",HYP_R,""),IF($E$5="Power",PWR_R,""),IF($E$5="Strength Capacity",STC_R,""),IF($E$5="Strength",STR_R,""),IF($E$5="Max Strength",MAX_R,""),IF($E$5="Total Fitness",TF_R,""),IF($E$5="Unload",UNL_R,""))</f>
        <v>1:00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3x12</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3x12</v>
      </c>
      <c r="G26" s="568" t="str">
        <f>CONCATENATE(IF($E$5="Foundation",FDN_R,""),IF($E$5="Endurance",END_R,""),IF($E$5="Speed",SPD_R,""),IF($E$5="Hypertrophy",HYP_R,""),IF($E$5="Power",PWR_R,""),IF($E$5="Strength Capacity",STC_R,""),IF($E$5="Strength",STR_R,""),IF($E$5="Max Strength",MAX_R,""),IF($E$5="Total Fitness",TF_R,""),IF($E$5="Unload",UNL_R,""))</f>
        <v>1:00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3x12</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3x12</v>
      </c>
      <c r="G28" s="566" t="str">
        <f>CONCATENATE(IF($E$5="Foundation",FDN_R,""),IF($E$5="Endurance",END_R,""),IF($E$5="Speed",SPD_R,""),IF($E$5="Hypertrophy",HYP_R,""),IF($E$5="Power",PWR_R,""),IF($E$5="Strength Capacity",STC_R,""),IF($E$5="Strength",STR_R,""),IF($E$5="Max Strength",MAX_R,""),IF($E$5="Total Fitness",TF_R,""),IF($E$5="Unload",UNL_R,""))</f>
        <v>1:00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3x12</v>
      </c>
      <c r="G29" s="570"/>
      <c r="H29" s="158"/>
      <c r="I29" s="158"/>
      <c r="J29" s="158"/>
    </row>
    <row r="30" spans="1:13" ht="15" customHeight="1" thickBot="1" x14ac:dyDescent="0.3">
      <c r="A30" s="199" t="s">
        <v>23</v>
      </c>
      <c r="B30" s="152"/>
      <c r="C30" s="183">
        <f>+C22+1</f>
        <v>45231</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3x12</v>
      </c>
      <c r="G32" s="566" t="str">
        <f>CONCATENATE(IF($E$5="Foundation",FDN_R,""),IF($E$5="Endurance",END_R,""),IF($E$5="Speed",SPD_R,""),IF($E$5="Hypertrophy",HYP_R,""),IF($E$5="Power",PWR_R,""),IF($E$5="Strength Capacity",STC_R,""),IF($E$5="Strength",STR_R,""),IF($E$5="Max Strength",MAX_R,""),IF($E$5="Total Fitness",TF_R,""),IF($E$5="Unload",UNL_R,""))</f>
        <v>1:00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3x12</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3x12</v>
      </c>
      <c r="G34" s="568" t="str">
        <f>CONCATENATE(IF($E$5="Foundation",FDN_R,""),IF($E$5="Endurance",END_R,""),IF($E$5="Speed",SPD_R,""),IF($E$5="Hypertrophy",HYP_R,""),IF($E$5="Power",PWR_R,""),IF($E$5="Strength Capacity",STC_R,""),IF($E$5="Strength",STR_R,""),IF($E$5="Max Strength",MAX_R,""),IF($E$5="Total Fitness",TF_R,""),IF($E$5="Unload",UNL_R,""))</f>
        <v>1:00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3x12</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3x12</v>
      </c>
      <c r="G36" s="566" t="str">
        <f>CONCATENATE(IF($E$5="Foundation",FDN_R,""),IF($E$5="Endurance",END_R,""),IF($E$5="Speed",SPD_R,""),IF($E$5="Hypertrophy",HYP_R,""),IF($E$5="Power",PWR_R,""),IF($E$5="Strength Capacity",STC_R,""),IF($E$5="Strength",STR_R,""),IF($E$5="Max Strength",MAX_R,""),IF($E$5="Total Fitness",TF_R,""),IF($E$5="Unload",UNL_R,""))</f>
        <v>1:00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3x12</v>
      </c>
      <c r="G37" s="570"/>
      <c r="H37" s="158"/>
      <c r="I37" s="158"/>
      <c r="J37" s="158"/>
    </row>
    <row r="38" spans="1:13" ht="15" customHeight="1" thickBot="1" x14ac:dyDescent="0.3">
      <c r="A38" s="199" t="s">
        <v>24</v>
      </c>
      <c r="B38" s="152"/>
      <c r="C38" s="183">
        <f>+C30+1</f>
        <v>45232</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3x12</v>
      </c>
      <c r="G40" s="566" t="str">
        <f>CONCATENATE(IF($E$5="Foundation",FDN_R,""),IF($E$5="Endurance",END_R,""),IF($E$5="Speed",SPD_R,""),IF($E$5="Hypertrophy",HYP_R,""),IF($E$5="Power",PWR_R,""),IF($E$5="Strength Capacity",STC_R,""),IF($E$5="Strength",STR_R,""),IF($E$5="Max Strength",MAX_R,""),IF($E$5="Total Fitness",TF_R,""),IF($E$5="Unload",UNL_R,""))</f>
        <v>1:00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3x12</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3x12</v>
      </c>
      <c r="G42" s="568" t="str">
        <f>CONCATENATE(IF($E$5="Foundation",FDN_R,""),IF($E$5="Endurance",END_R,""),IF($E$5="Speed",SPD_R,""),IF($E$5="Hypertrophy",HYP_R,""),IF($E$5="Power",PWR_R,""),IF($E$5="Strength Capacity",STC_R,""),IF($E$5="Strength",STR_R,""),IF($E$5="Max Strength",MAX_R,""),IF($E$5="Total Fitness",TF_R,""),IF($E$5="Unload",UNL_R,""))</f>
        <v>1:00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3x12</v>
      </c>
      <c r="G44" s="566" t="str">
        <f>CONCATENATE(IF($E$5="Foundation",FDN_R,""),IF($E$5="Endurance",END_R,""),IF($E$5="Speed",SPD_R,""),IF($E$5="Hypertrophy",HYP_R,""),IF($E$5="Power",PWR_R,""),IF($E$5="Strength Capacity",STC_R,""),IF($E$5="Strength",STR_R,""),IF($E$5="Max Strength",MAX_R,""),IF($E$5="Total Fitness",TF_R,""),IF($E$5="Unload",UNL_R,""))</f>
        <v>1:00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3x12</v>
      </c>
      <c r="G45" s="570"/>
      <c r="H45" s="158"/>
      <c r="I45" s="158"/>
      <c r="J45" s="158"/>
    </row>
    <row r="46" spans="1:13" ht="15" customHeight="1" thickBot="1" x14ac:dyDescent="0.3">
      <c r="A46" s="199" t="s">
        <v>25</v>
      </c>
      <c r="B46" s="152"/>
      <c r="C46" s="183">
        <f>+C38+1</f>
        <v>45233</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3x12</v>
      </c>
      <c r="G48" s="566" t="str">
        <f>CONCATENATE(IF($E$5="Foundation",FDN_R,""),IF($E$5="Endurance",END_R,""),IF($E$5="Speed",SPD_R,""),IF($E$5="Hypertrophy",HYP_R,""),IF($E$5="Power",PWR_R,""),IF($E$5="Strength Capacity",STC_R,""),IF($E$5="Strength",STR_R,""),IF($E$5="Max Strength",MAX_R,""),IF($E$5="Total Fitness",TF_R,""),IF($E$5="Unload",UNL_R,""))</f>
        <v>1:00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3x12</v>
      </c>
      <c r="G50" s="568" t="str">
        <f>CONCATENATE(IF($E$5="Foundation",FDN_R,""),IF($E$5="Endurance",END_R,""),IF($E$5="Speed",SPD_R,""),IF($E$5="Hypertrophy",HYP_R,""),IF($E$5="Power",PWR_R,""),IF($E$5="Strength Capacity",STC_R,""),IF($E$5="Strength",STR_R,""),IF($E$5="Max Strength",MAX_R,""),IF($E$5="Total Fitness",TF_R,""),IF($E$5="Unload",UNL_R,""))</f>
        <v>1:00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3x12</v>
      </c>
      <c r="G52" s="566" t="str">
        <f>CONCATENATE(IF($E$5="Foundation",FDN_R,""),IF($E$5="Endurance",END_R,""),IF($E$5="Speed",SPD_R,""),IF($E$5="Hypertrophy",HYP_R,""),IF($E$5="Power",PWR_R,""),IF($E$5="Strength Capacity",STC_R,""),IF($E$5="Strength",STR_R,""),IF($E$5="Max Strength",MAX_R,""),IF($E$5="Total Fitness",TF_R,""),IF($E$5="Unload",UNL_R,""))</f>
        <v>1:00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3x12</v>
      </c>
      <c r="G53" s="570"/>
      <c r="H53" s="158"/>
      <c r="I53" s="158"/>
      <c r="J53" s="158"/>
    </row>
    <row r="54" spans="1:13" ht="15" customHeight="1" thickBot="1" x14ac:dyDescent="0.3">
      <c r="A54" s="201" t="s">
        <v>26</v>
      </c>
      <c r="B54" s="152"/>
      <c r="C54" s="200">
        <f>+C46+1</f>
        <v>45234</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3x12</v>
      </c>
      <c r="G56" s="566" t="str">
        <f>CONCATENATE(IF($E$5="Foundation",FDN_R,""),IF($E$5="Endurance",END_R,""),IF($E$5="Speed",SPD_R,""),IF($E$5="Hypertrophy",HYP_R,""),IF($E$5="Power",PWR_R,""),IF($E$5="Strength Capacity",STC_R,""),IF($E$5="Strength",STR_R,""),IF($E$5="Max Strength",MAX_R,""),IF($E$5="Total Fitness",TF_R,""),IF($E$5="Unload",UNL_R,""))</f>
        <v>1:00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3x12</v>
      </c>
      <c r="G58" s="568" t="str">
        <f>CONCATENATE(IF($E$5="Foundation",FDN_R,""),IF($E$5="Endurance",END_R,""),IF($E$5="Speed",SPD_R,""),IF($E$5="Hypertrophy",HYP_R,""),IF($E$5="Power",PWR_R,""),IF($E$5="Strength Capacity",STC_R,""),IF($E$5="Strength",STR_R,""),IF($E$5="Max Strength",MAX_R,""),IF($E$5="Total Fitness",TF_R,""),IF($E$5="Unload",UNL_R,""))</f>
        <v>1:00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3x12</v>
      </c>
      <c r="G60" s="566" t="str">
        <f>CONCATENATE(IF($E$5="Foundation",FDN_R,""),IF($E$5="Endurance",END_R,""),IF($E$5="Speed",SPD_R,""),IF($E$5="Hypertrophy",HYP_R,""),IF($E$5="Power",PWR_R,""),IF($E$5="Strength Capacity",STC_R,""),IF($E$5="Strength",STR_R,""),IF($E$5="Max Strength",MAX_R,""),IF($E$5="Total Fitness",TF_R,""),IF($E$5="Unload",UNL_R,""))</f>
        <v>1:00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3x12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15EF0C54-AEB1-47F2-B4FB-26E8280031BE}">
      <formula1>INDIRECT(D8)</formula1>
    </dataValidation>
  </dataValidations>
  <hyperlinks>
    <hyperlink ref="K1" location="'Reference Page'!A1" display="Home" xr:uid="{7D872BD8-12EB-416C-AF17-A54270F167B6}"/>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0A540B9-79E9-4482-8904-54CC0D96101D}">
          <x14:formula1>
            <xm:f>PeriodizationTables!$E$33:$E$42</xm:f>
          </x14:formula1>
          <xm:sqref>E5</xm:sqref>
        </x14:dataValidation>
        <x14:dataValidation type="list" allowBlank="1" showInputMessage="1" showErrorMessage="1" xr:uid="{16744BEE-5C0E-4302-8F2A-1C7C0485E2FC}">
          <x14:formula1>
            <xm:f>Exercises!$1:$1</xm:f>
          </x14:formula1>
          <xm:sqref>D24:D29 D32:D37 D8:D13 D56:D61 D40:D45 D48:D53 D16:D21</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END1_3E</v>
      </c>
    </row>
    <row r="3" spans="1:41" x14ac:dyDescent="0.25">
      <c r="A3" s="173">
        <f>'Annual Plan'!$A$47</f>
        <v>45235</v>
      </c>
      <c r="B3" s="172" t="s">
        <v>20</v>
      </c>
      <c r="C3" s="174">
        <f>+A3+6</f>
        <v>45241</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END1_3C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END1_3O</v>
      </c>
    </row>
    <row r="5" spans="1:41" ht="16.5" thickBot="1" x14ac:dyDescent="0.3">
      <c r="A5" s="586" t="str">
        <f>'Annual Plan'!$F$47</f>
        <v>Sharpen</v>
      </c>
      <c r="B5" s="587"/>
      <c r="C5" s="587"/>
      <c r="D5" s="219" t="s">
        <v>494</v>
      </c>
      <c r="E5" s="601" t="s">
        <v>239</v>
      </c>
      <c r="F5" s="602"/>
      <c r="G5" s="602"/>
      <c r="H5" s="602"/>
      <c r="I5" s="602"/>
      <c r="J5" s="603"/>
      <c r="L5" t="s">
        <v>117</v>
      </c>
      <c r="M5" t="s">
        <v>506</v>
      </c>
    </row>
    <row r="6" spans="1:41" ht="15.75" thickBot="1" x14ac:dyDescent="0.3">
      <c r="A6" s="159" t="s">
        <v>27</v>
      </c>
      <c r="B6" s="163"/>
      <c r="C6" s="183">
        <f>A3</f>
        <v>45235</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3x12</v>
      </c>
      <c r="G8" s="566" t="str">
        <f>CONCATENATE(IF($E$5="Foundation",FDN_R,""),IF($E$5="Endurance",END_R,""),IF($E$5="Speed",SPD_R,""),IF($E$5="Hypertrophy",HYP_R,""),IF($E$5="Power",PWR_R,""),IF($E$5="Strength Capacity",STC_R,""),IF($E$5="Strength",STR_R,""),IF($E$5="Max Strength",MAX_R,""),IF($E$5="Total Fitness",TF_R,""),IF($E$5="Unload",UNL_R,""))</f>
        <v>1:00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3x12</v>
      </c>
      <c r="G10" s="568" t="str">
        <f>CONCATENATE(IF($E$5="Foundation",FDN_R,""),IF($E$5="Endurance",END_R,""),IF($E$5="Speed",SPD_R,""),IF($E$5="Hypertrophy",HYP_R,""),IF($E$5="Power",PWR_R,""),IF($E$5="Strength Capacity",STC_R,""),IF($E$5="Strength",STR_R,""),IF($E$5="Max Strength",MAX_R,""),IF($E$5="Total Fitness",TF_R,""),IF($E$5="Unload",UNL_R,""))</f>
        <v>1:00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3x12</v>
      </c>
      <c r="G12" s="566" t="str">
        <f>CONCATENATE(IF($E$5="Foundation",FDN_R,""),IF($E$5="Endurance",END_R,""),IF($E$5="Speed",SPD_R,""),IF($E$5="Hypertrophy",HYP_R,""),IF($E$5="Power",PWR_R,""),IF($E$5="Strength Capacity",STC_R,""),IF($E$5="Strength",STR_R,""),IF($E$5="Max Strength",MAX_R,""),IF($E$5="Total Fitness",TF_R,""),IF($E$5="Unload",UNL_R,""))</f>
        <v>1:00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3x12</v>
      </c>
      <c r="G13" s="570"/>
      <c r="H13" s="158"/>
      <c r="I13" s="158"/>
      <c r="J13" s="158"/>
    </row>
    <row r="14" spans="1:41" ht="15" customHeight="1" thickBot="1" x14ac:dyDescent="0.3">
      <c r="A14" s="199" t="s">
        <v>21</v>
      </c>
      <c r="B14" s="152"/>
      <c r="C14" s="183">
        <f>+C6+1</f>
        <v>45236</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3x12</v>
      </c>
      <c r="G16" s="566" t="str">
        <f>CONCATENATE(IF($E$5="Foundation",FDN_R,""),IF($E$5="Endurance",END_R,""),IF($E$5="Speed",SPD_R,""),IF($E$5="Hypertrophy",HYP_R,""),IF($E$5="Power",PWR_R,""),IF($E$5="Strength Capacity",STC_R,""),IF($E$5="Strength",STR_R,""),IF($E$5="Max Strength",MAX_R,""),IF($E$5="Total Fitness",TF_R,""),IF($E$5="Unload",UNL_R,""))</f>
        <v>1:00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3x12</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3x12</v>
      </c>
      <c r="G18" s="568" t="str">
        <f>CONCATENATE(IF($E$5="Foundation",FDN_R,""),IF($E$5="Endurance",END_R,""),IF($E$5="Speed",SPD_R,""),IF($E$5="Hypertrophy",HYP_R,""),IF($E$5="Power",PWR_R,""),IF($E$5="Strength Capacity",STC_R,""),IF($E$5="Strength",STR_R,""),IF($E$5="Max Strength",MAX_R,""),IF($E$5="Total Fitness",TF_R,""),IF($E$5="Unload",UNL_R,""))</f>
        <v>1:00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3x12</v>
      </c>
      <c r="G20" s="566" t="str">
        <f>CONCATENATE(IF($E$5="Foundation",FDN_R,""),IF($E$5="Endurance",END_R,""),IF($E$5="Speed",SPD_R,""),IF($E$5="Hypertrophy",HYP_R,""),IF($E$5="Power",PWR_R,""),IF($E$5="Strength Capacity",STC_R,""),IF($E$5="Strength",STR_R,""),IF($E$5="Max Strength",MAX_R,""),IF($E$5="Total Fitness",TF_R,""),IF($E$5="Unload",UNL_R,""))</f>
        <v>1:00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3x12</v>
      </c>
      <c r="G21" s="570"/>
      <c r="H21" s="158"/>
      <c r="I21" s="158"/>
      <c r="J21" s="158"/>
    </row>
    <row r="22" spans="1:13" ht="15" customHeight="1" thickBot="1" x14ac:dyDescent="0.3">
      <c r="A22" s="199" t="s">
        <v>22</v>
      </c>
      <c r="B22" s="152"/>
      <c r="C22" s="183">
        <f>+C14+1</f>
        <v>45237</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3x12</v>
      </c>
      <c r="G24" s="566" t="str">
        <f>CONCATENATE(IF($E$5="Foundation",FDN_R,""),IF($E$5="Endurance",END_R,""),IF($E$5="Speed",SPD_R,""),IF($E$5="Hypertrophy",HYP_R,""),IF($E$5="Power",PWR_R,""),IF($E$5="Strength Capacity",STC_R,""),IF($E$5="Strength",STR_R,""),IF($E$5="Max Strength",MAX_R,""),IF($E$5="Total Fitness",TF_R,""),IF($E$5="Unload",UNL_R,""))</f>
        <v>1:00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3x12</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3x12</v>
      </c>
      <c r="G26" s="568" t="str">
        <f>CONCATENATE(IF($E$5="Foundation",FDN_R,""),IF($E$5="Endurance",END_R,""),IF($E$5="Speed",SPD_R,""),IF($E$5="Hypertrophy",HYP_R,""),IF($E$5="Power",PWR_R,""),IF($E$5="Strength Capacity",STC_R,""),IF($E$5="Strength",STR_R,""),IF($E$5="Max Strength",MAX_R,""),IF($E$5="Total Fitness",TF_R,""),IF($E$5="Unload",UNL_R,""))</f>
        <v>1:00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3x12</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3x12</v>
      </c>
      <c r="G28" s="566" t="str">
        <f>CONCATENATE(IF($E$5="Foundation",FDN_R,""),IF($E$5="Endurance",END_R,""),IF($E$5="Speed",SPD_R,""),IF($E$5="Hypertrophy",HYP_R,""),IF($E$5="Power",PWR_R,""),IF($E$5="Strength Capacity",STC_R,""),IF($E$5="Strength",STR_R,""),IF($E$5="Max Strength",MAX_R,""),IF($E$5="Total Fitness",TF_R,""),IF($E$5="Unload",UNL_R,""))</f>
        <v>1:00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3x12</v>
      </c>
      <c r="G29" s="570"/>
      <c r="H29" s="158"/>
      <c r="I29" s="158"/>
      <c r="J29" s="158"/>
    </row>
    <row r="30" spans="1:13" ht="15" customHeight="1" thickBot="1" x14ac:dyDescent="0.3">
      <c r="A30" s="199" t="s">
        <v>23</v>
      </c>
      <c r="B30" s="152"/>
      <c r="C30" s="183">
        <f>+C22+1</f>
        <v>45238</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3x12</v>
      </c>
      <c r="G32" s="566" t="str">
        <f>CONCATENATE(IF($E$5="Foundation",FDN_R,""),IF($E$5="Endurance",END_R,""),IF($E$5="Speed",SPD_R,""),IF($E$5="Hypertrophy",HYP_R,""),IF($E$5="Power",PWR_R,""),IF($E$5="Strength Capacity",STC_R,""),IF($E$5="Strength",STR_R,""),IF($E$5="Max Strength",MAX_R,""),IF($E$5="Total Fitness",TF_R,""),IF($E$5="Unload",UNL_R,""))</f>
        <v>1:00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3x12</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3x12</v>
      </c>
      <c r="G34" s="568" t="str">
        <f>CONCATENATE(IF($E$5="Foundation",FDN_R,""),IF($E$5="Endurance",END_R,""),IF($E$5="Speed",SPD_R,""),IF($E$5="Hypertrophy",HYP_R,""),IF($E$5="Power",PWR_R,""),IF($E$5="Strength Capacity",STC_R,""),IF($E$5="Strength",STR_R,""),IF($E$5="Max Strength",MAX_R,""),IF($E$5="Total Fitness",TF_R,""),IF($E$5="Unload",UNL_R,""))</f>
        <v>1:00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3x12</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3x12</v>
      </c>
      <c r="G36" s="566" t="str">
        <f>CONCATENATE(IF($E$5="Foundation",FDN_R,""),IF($E$5="Endurance",END_R,""),IF($E$5="Speed",SPD_R,""),IF($E$5="Hypertrophy",HYP_R,""),IF($E$5="Power",PWR_R,""),IF($E$5="Strength Capacity",STC_R,""),IF($E$5="Strength",STR_R,""),IF($E$5="Max Strength",MAX_R,""),IF($E$5="Total Fitness",TF_R,""),IF($E$5="Unload",UNL_R,""))</f>
        <v>1:00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3x12</v>
      </c>
      <c r="G37" s="570"/>
      <c r="H37" s="158"/>
      <c r="I37" s="158"/>
      <c r="J37" s="158"/>
    </row>
    <row r="38" spans="1:13" ht="15" customHeight="1" thickBot="1" x14ac:dyDescent="0.3">
      <c r="A38" s="199" t="s">
        <v>24</v>
      </c>
      <c r="B38" s="152"/>
      <c r="C38" s="183">
        <f>+C30+1</f>
        <v>45239</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3x12</v>
      </c>
      <c r="G40" s="566" t="str">
        <f>CONCATENATE(IF($E$5="Foundation",FDN_R,""),IF($E$5="Endurance",END_R,""),IF($E$5="Speed",SPD_R,""),IF($E$5="Hypertrophy",HYP_R,""),IF($E$5="Power",PWR_R,""),IF($E$5="Strength Capacity",STC_R,""),IF($E$5="Strength",STR_R,""),IF($E$5="Max Strength",MAX_R,""),IF($E$5="Total Fitness",TF_R,""),IF($E$5="Unload",UNL_R,""))</f>
        <v>1:00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3x12</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3x12</v>
      </c>
      <c r="G42" s="568" t="str">
        <f>CONCATENATE(IF($E$5="Foundation",FDN_R,""),IF($E$5="Endurance",END_R,""),IF($E$5="Speed",SPD_R,""),IF($E$5="Hypertrophy",HYP_R,""),IF($E$5="Power",PWR_R,""),IF($E$5="Strength Capacity",STC_R,""),IF($E$5="Strength",STR_R,""),IF($E$5="Max Strength",MAX_R,""),IF($E$5="Total Fitness",TF_R,""),IF($E$5="Unload",UNL_R,""))</f>
        <v>1:00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3x12</v>
      </c>
      <c r="G44" s="566" t="str">
        <f>CONCATENATE(IF($E$5="Foundation",FDN_R,""),IF($E$5="Endurance",END_R,""),IF($E$5="Speed",SPD_R,""),IF($E$5="Hypertrophy",HYP_R,""),IF($E$5="Power",PWR_R,""),IF($E$5="Strength Capacity",STC_R,""),IF($E$5="Strength",STR_R,""),IF($E$5="Max Strength",MAX_R,""),IF($E$5="Total Fitness",TF_R,""),IF($E$5="Unload",UNL_R,""))</f>
        <v>1:00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3x12</v>
      </c>
      <c r="G45" s="570"/>
      <c r="H45" s="158"/>
      <c r="I45" s="158"/>
      <c r="J45" s="158"/>
    </row>
    <row r="46" spans="1:13" ht="15" customHeight="1" thickBot="1" x14ac:dyDescent="0.3">
      <c r="A46" s="199" t="s">
        <v>25</v>
      </c>
      <c r="B46" s="152"/>
      <c r="C46" s="183">
        <f>+C38+1</f>
        <v>45240</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3x12</v>
      </c>
      <c r="G48" s="566" t="str">
        <f>CONCATENATE(IF($E$5="Foundation",FDN_R,""),IF($E$5="Endurance",END_R,""),IF($E$5="Speed",SPD_R,""),IF($E$5="Hypertrophy",HYP_R,""),IF($E$5="Power",PWR_R,""),IF($E$5="Strength Capacity",STC_R,""),IF($E$5="Strength",STR_R,""),IF($E$5="Max Strength",MAX_R,""),IF($E$5="Total Fitness",TF_R,""),IF($E$5="Unload",UNL_R,""))</f>
        <v>1:00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3x12</v>
      </c>
      <c r="G50" s="568" t="str">
        <f>CONCATENATE(IF($E$5="Foundation",FDN_R,""),IF($E$5="Endurance",END_R,""),IF($E$5="Speed",SPD_R,""),IF($E$5="Hypertrophy",HYP_R,""),IF($E$5="Power",PWR_R,""),IF($E$5="Strength Capacity",STC_R,""),IF($E$5="Strength",STR_R,""),IF($E$5="Max Strength",MAX_R,""),IF($E$5="Total Fitness",TF_R,""),IF($E$5="Unload",UNL_R,""))</f>
        <v>1:00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3x12</v>
      </c>
      <c r="G52" s="566" t="str">
        <f>CONCATENATE(IF($E$5="Foundation",FDN_R,""),IF($E$5="Endurance",END_R,""),IF($E$5="Speed",SPD_R,""),IF($E$5="Hypertrophy",HYP_R,""),IF($E$5="Power",PWR_R,""),IF($E$5="Strength Capacity",STC_R,""),IF($E$5="Strength",STR_R,""),IF($E$5="Max Strength",MAX_R,""),IF($E$5="Total Fitness",TF_R,""),IF($E$5="Unload",UNL_R,""))</f>
        <v>1:00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3x12</v>
      </c>
      <c r="G53" s="570"/>
      <c r="H53" s="158"/>
      <c r="I53" s="158"/>
      <c r="J53" s="158"/>
    </row>
    <row r="54" spans="1:13" ht="15" customHeight="1" thickBot="1" x14ac:dyDescent="0.3">
      <c r="A54" s="201" t="s">
        <v>26</v>
      </c>
      <c r="B54" s="152"/>
      <c r="C54" s="200">
        <f>+C46+1</f>
        <v>45241</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3x12</v>
      </c>
      <c r="G56" s="566" t="str">
        <f>CONCATENATE(IF($E$5="Foundation",FDN_R,""),IF($E$5="Endurance",END_R,""),IF($E$5="Speed",SPD_R,""),IF($E$5="Hypertrophy",HYP_R,""),IF($E$5="Power",PWR_R,""),IF($E$5="Strength Capacity",STC_R,""),IF($E$5="Strength",STR_R,""),IF($E$5="Max Strength",MAX_R,""),IF($E$5="Total Fitness",TF_R,""),IF($E$5="Unload",UNL_R,""))</f>
        <v>1:00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3x12</v>
      </c>
      <c r="G58" s="568" t="str">
        <f>CONCATENATE(IF($E$5="Foundation",FDN_R,""),IF($E$5="Endurance",END_R,""),IF($E$5="Speed",SPD_R,""),IF($E$5="Hypertrophy",HYP_R,""),IF($E$5="Power",PWR_R,""),IF($E$5="Strength Capacity",STC_R,""),IF($E$5="Strength",STR_R,""),IF($E$5="Max Strength",MAX_R,""),IF($E$5="Total Fitness",TF_R,""),IF($E$5="Unload",UNL_R,""))</f>
        <v>1:00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3x12</v>
      </c>
      <c r="G60" s="566" t="str">
        <f>CONCATENATE(IF($E$5="Foundation",FDN_R,""),IF($E$5="Endurance",END_R,""),IF($E$5="Speed",SPD_R,""),IF($E$5="Hypertrophy",HYP_R,""),IF($E$5="Power",PWR_R,""),IF($E$5="Strength Capacity",STC_R,""),IF($E$5="Strength",STR_R,""),IF($E$5="Max Strength",MAX_R,""),IF($E$5="Total Fitness",TF_R,""),IF($E$5="Unload",UNL_R,""))</f>
        <v>1:00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3x12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70E5F7DD-8AE3-4E58-93F7-1F8C83A10319}">
      <formula1>INDIRECT(D8)</formula1>
    </dataValidation>
  </dataValidations>
  <hyperlinks>
    <hyperlink ref="K1" location="'Reference Page'!A1" display="Home" xr:uid="{4828E306-A4A5-4298-AC7C-7D6C316FB696}"/>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1D04724-15B0-4CD8-B2C9-94406248FE11}">
          <x14:formula1>
            <xm:f>PeriodizationTables!$E$33:$E$42</xm:f>
          </x14:formula1>
          <xm:sqref>E5</xm:sqref>
        </x14:dataValidation>
        <x14:dataValidation type="list" allowBlank="1" showInputMessage="1" showErrorMessage="1" xr:uid="{8927AFAA-D250-4278-881C-F5945FD6A4E8}">
          <x14:formula1>
            <xm:f>Exercises!$1:$1</xm:f>
          </x14:formula1>
          <xm:sqref>D24:D29 D32:D37 D8:D13 D56:D61 D40:D45 D48:D53 D16:D21</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END1_3E</v>
      </c>
    </row>
    <row r="3" spans="1:41" x14ac:dyDescent="0.25">
      <c r="A3" s="173">
        <f>'Annual Plan'!$A$48</f>
        <v>45242</v>
      </c>
      <c r="B3" s="172" t="s">
        <v>20</v>
      </c>
      <c r="C3" s="174">
        <f>+A3+6</f>
        <v>45248</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END1_3C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END1_3O</v>
      </c>
    </row>
    <row r="5" spans="1:41" ht="16.5" thickBot="1" x14ac:dyDescent="0.3">
      <c r="A5" s="586" t="str">
        <f>'Annual Plan'!$F$47</f>
        <v>Sharpen</v>
      </c>
      <c r="B5" s="587"/>
      <c r="C5" s="587"/>
      <c r="D5" s="219" t="s">
        <v>494</v>
      </c>
      <c r="E5" s="601" t="s">
        <v>239</v>
      </c>
      <c r="F5" s="602"/>
      <c r="G5" s="602"/>
      <c r="H5" s="602"/>
      <c r="I5" s="602"/>
      <c r="J5" s="603"/>
      <c r="L5" t="s">
        <v>117</v>
      </c>
      <c r="M5" t="s">
        <v>506</v>
      </c>
    </row>
    <row r="6" spans="1:41" ht="15.75" thickBot="1" x14ac:dyDescent="0.3">
      <c r="A6" s="159" t="s">
        <v>27</v>
      </c>
      <c r="B6" s="163"/>
      <c r="C6" s="183">
        <f>A3</f>
        <v>45242</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3x12</v>
      </c>
      <c r="G8" s="566" t="str">
        <f>CONCATENATE(IF($E$5="Foundation",FDN_R,""),IF($E$5="Endurance",END_R,""),IF($E$5="Speed",SPD_R,""),IF($E$5="Hypertrophy",HYP_R,""),IF($E$5="Power",PWR_R,""),IF($E$5="Strength Capacity",STC_R,""),IF($E$5="Strength",STR_R,""),IF($E$5="Max Strength",MAX_R,""),IF($E$5="Total Fitness",TF_R,""),IF($E$5="Unload",UNL_R,""))</f>
        <v>1:00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3x12</v>
      </c>
      <c r="G10" s="568" t="str">
        <f>CONCATENATE(IF($E$5="Foundation",FDN_R,""),IF($E$5="Endurance",END_R,""),IF($E$5="Speed",SPD_R,""),IF($E$5="Hypertrophy",HYP_R,""),IF($E$5="Power",PWR_R,""),IF($E$5="Strength Capacity",STC_R,""),IF($E$5="Strength",STR_R,""),IF($E$5="Max Strength",MAX_R,""),IF($E$5="Total Fitness",TF_R,""),IF($E$5="Unload",UNL_R,""))</f>
        <v>1:00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3x12</v>
      </c>
      <c r="G12" s="566" t="str">
        <f>CONCATENATE(IF($E$5="Foundation",FDN_R,""),IF($E$5="Endurance",END_R,""),IF($E$5="Speed",SPD_R,""),IF($E$5="Hypertrophy",HYP_R,""),IF($E$5="Power",PWR_R,""),IF($E$5="Strength Capacity",STC_R,""),IF($E$5="Strength",STR_R,""),IF($E$5="Max Strength",MAX_R,""),IF($E$5="Total Fitness",TF_R,""),IF($E$5="Unload",UNL_R,""))</f>
        <v>1:00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3x12</v>
      </c>
      <c r="G13" s="570"/>
      <c r="H13" s="158"/>
      <c r="I13" s="158"/>
      <c r="J13" s="158"/>
    </row>
    <row r="14" spans="1:41" ht="15" customHeight="1" thickBot="1" x14ac:dyDescent="0.3">
      <c r="A14" s="199" t="s">
        <v>21</v>
      </c>
      <c r="B14" s="152"/>
      <c r="C14" s="183">
        <f>+C6+1</f>
        <v>45243</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3x12</v>
      </c>
      <c r="G16" s="566" t="str">
        <f>CONCATENATE(IF($E$5="Foundation",FDN_R,""),IF($E$5="Endurance",END_R,""),IF($E$5="Speed",SPD_R,""),IF($E$5="Hypertrophy",HYP_R,""),IF($E$5="Power",PWR_R,""),IF($E$5="Strength Capacity",STC_R,""),IF($E$5="Strength",STR_R,""),IF($E$5="Max Strength",MAX_R,""),IF($E$5="Total Fitness",TF_R,""),IF($E$5="Unload",UNL_R,""))</f>
        <v>1:00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3x12</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3x12</v>
      </c>
      <c r="G18" s="568" t="str">
        <f>CONCATENATE(IF($E$5="Foundation",FDN_R,""),IF($E$5="Endurance",END_R,""),IF($E$5="Speed",SPD_R,""),IF($E$5="Hypertrophy",HYP_R,""),IF($E$5="Power",PWR_R,""),IF($E$5="Strength Capacity",STC_R,""),IF($E$5="Strength",STR_R,""),IF($E$5="Max Strength",MAX_R,""),IF($E$5="Total Fitness",TF_R,""),IF($E$5="Unload",UNL_R,""))</f>
        <v>1:00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3x12</v>
      </c>
      <c r="G20" s="566" t="str">
        <f>CONCATENATE(IF($E$5="Foundation",FDN_R,""),IF($E$5="Endurance",END_R,""),IF($E$5="Speed",SPD_R,""),IF($E$5="Hypertrophy",HYP_R,""),IF($E$5="Power",PWR_R,""),IF($E$5="Strength Capacity",STC_R,""),IF($E$5="Strength",STR_R,""),IF($E$5="Max Strength",MAX_R,""),IF($E$5="Total Fitness",TF_R,""),IF($E$5="Unload",UNL_R,""))</f>
        <v>1:00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3x12</v>
      </c>
      <c r="G21" s="570"/>
      <c r="H21" s="158"/>
      <c r="I21" s="158"/>
      <c r="J21" s="158"/>
    </row>
    <row r="22" spans="1:13" ht="15" customHeight="1" thickBot="1" x14ac:dyDescent="0.3">
      <c r="A22" s="199" t="s">
        <v>22</v>
      </c>
      <c r="B22" s="152"/>
      <c r="C22" s="183">
        <f>+C14+1</f>
        <v>45244</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3x12</v>
      </c>
      <c r="G24" s="566" t="str">
        <f>CONCATENATE(IF($E$5="Foundation",FDN_R,""),IF($E$5="Endurance",END_R,""),IF($E$5="Speed",SPD_R,""),IF($E$5="Hypertrophy",HYP_R,""),IF($E$5="Power",PWR_R,""),IF($E$5="Strength Capacity",STC_R,""),IF($E$5="Strength",STR_R,""),IF($E$5="Max Strength",MAX_R,""),IF($E$5="Total Fitness",TF_R,""),IF($E$5="Unload",UNL_R,""))</f>
        <v>1:00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3x12</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3x12</v>
      </c>
      <c r="G26" s="568" t="str">
        <f>CONCATENATE(IF($E$5="Foundation",FDN_R,""),IF($E$5="Endurance",END_R,""),IF($E$5="Speed",SPD_R,""),IF($E$5="Hypertrophy",HYP_R,""),IF($E$5="Power",PWR_R,""),IF($E$5="Strength Capacity",STC_R,""),IF($E$5="Strength",STR_R,""),IF($E$5="Max Strength",MAX_R,""),IF($E$5="Total Fitness",TF_R,""),IF($E$5="Unload",UNL_R,""))</f>
        <v>1:00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3x12</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3x12</v>
      </c>
      <c r="G28" s="566" t="str">
        <f>CONCATENATE(IF($E$5="Foundation",FDN_R,""),IF($E$5="Endurance",END_R,""),IF($E$5="Speed",SPD_R,""),IF($E$5="Hypertrophy",HYP_R,""),IF($E$5="Power",PWR_R,""),IF($E$5="Strength Capacity",STC_R,""),IF($E$5="Strength",STR_R,""),IF($E$5="Max Strength",MAX_R,""),IF($E$5="Total Fitness",TF_R,""),IF($E$5="Unload",UNL_R,""))</f>
        <v>1:00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3x12</v>
      </c>
      <c r="G29" s="570"/>
      <c r="H29" s="158"/>
      <c r="I29" s="158"/>
      <c r="J29" s="158"/>
    </row>
    <row r="30" spans="1:13" ht="15" customHeight="1" thickBot="1" x14ac:dyDescent="0.3">
      <c r="A30" s="199" t="s">
        <v>23</v>
      </c>
      <c r="B30" s="152"/>
      <c r="C30" s="183">
        <f>+C22+1</f>
        <v>45245</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3x12</v>
      </c>
      <c r="G32" s="566" t="str">
        <f>CONCATENATE(IF($E$5="Foundation",FDN_R,""),IF($E$5="Endurance",END_R,""),IF($E$5="Speed",SPD_R,""),IF($E$5="Hypertrophy",HYP_R,""),IF($E$5="Power",PWR_R,""),IF($E$5="Strength Capacity",STC_R,""),IF($E$5="Strength",STR_R,""),IF($E$5="Max Strength",MAX_R,""),IF($E$5="Total Fitness",TF_R,""),IF($E$5="Unload",UNL_R,""))</f>
        <v>1:00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3x12</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3x12</v>
      </c>
      <c r="G34" s="568" t="str">
        <f>CONCATENATE(IF($E$5="Foundation",FDN_R,""),IF($E$5="Endurance",END_R,""),IF($E$5="Speed",SPD_R,""),IF($E$5="Hypertrophy",HYP_R,""),IF($E$5="Power",PWR_R,""),IF($E$5="Strength Capacity",STC_R,""),IF($E$5="Strength",STR_R,""),IF($E$5="Max Strength",MAX_R,""),IF($E$5="Total Fitness",TF_R,""),IF($E$5="Unload",UNL_R,""))</f>
        <v>1:00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3x12</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3x12</v>
      </c>
      <c r="G36" s="566" t="str">
        <f>CONCATENATE(IF($E$5="Foundation",FDN_R,""),IF($E$5="Endurance",END_R,""),IF($E$5="Speed",SPD_R,""),IF($E$5="Hypertrophy",HYP_R,""),IF($E$5="Power",PWR_R,""),IF($E$5="Strength Capacity",STC_R,""),IF($E$5="Strength",STR_R,""),IF($E$5="Max Strength",MAX_R,""),IF($E$5="Total Fitness",TF_R,""),IF($E$5="Unload",UNL_R,""))</f>
        <v>1:00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3x12</v>
      </c>
      <c r="G37" s="570"/>
      <c r="H37" s="158"/>
      <c r="I37" s="158"/>
      <c r="J37" s="158"/>
    </row>
    <row r="38" spans="1:13" ht="15" customHeight="1" thickBot="1" x14ac:dyDescent="0.3">
      <c r="A38" s="199" t="s">
        <v>24</v>
      </c>
      <c r="B38" s="152"/>
      <c r="C38" s="183">
        <f>+C30+1</f>
        <v>45246</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3x12</v>
      </c>
      <c r="G40" s="566" t="str">
        <f>CONCATENATE(IF($E$5="Foundation",FDN_R,""),IF($E$5="Endurance",END_R,""),IF($E$5="Speed",SPD_R,""),IF($E$5="Hypertrophy",HYP_R,""),IF($E$5="Power",PWR_R,""),IF($E$5="Strength Capacity",STC_R,""),IF($E$5="Strength",STR_R,""),IF($E$5="Max Strength",MAX_R,""),IF($E$5="Total Fitness",TF_R,""),IF($E$5="Unload",UNL_R,""))</f>
        <v>1:00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3x12</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3x12</v>
      </c>
      <c r="G42" s="568" t="str">
        <f>CONCATENATE(IF($E$5="Foundation",FDN_R,""),IF($E$5="Endurance",END_R,""),IF($E$5="Speed",SPD_R,""),IF($E$5="Hypertrophy",HYP_R,""),IF($E$5="Power",PWR_R,""),IF($E$5="Strength Capacity",STC_R,""),IF($E$5="Strength",STR_R,""),IF($E$5="Max Strength",MAX_R,""),IF($E$5="Total Fitness",TF_R,""),IF($E$5="Unload",UNL_R,""))</f>
        <v>1:00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3x12</v>
      </c>
      <c r="G44" s="566" t="str">
        <f>CONCATENATE(IF($E$5="Foundation",FDN_R,""),IF($E$5="Endurance",END_R,""),IF($E$5="Speed",SPD_R,""),IF($E$5="Hypertrophy",HYP_R,""),IF($E$5="Power",PWR_R,""),IF($E$5="Strength Capacity",STC_R,""),IF($E$5="Strength",STR_R,""),IF($E$5="Max Strength",MAX_R,""),IF($E$5="Total Fitness",TF_R,""),IF($E$5="Unload",UNL_R,""))</f>
        <v>1:00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3x12</v>
      </c>
      <c r="G45" s="570"/>
      <c r="H45" s="158"/>
      <c r="I45" s="158"/>
      <c r="J45" s="158"/>
    </row>
    <row r="46" spans="1:13" ht="15" customHeight="1" thickBot="1" x14ac:dyDescent="0.3">
      <c r="A46" s="199" t="s">
        <v>25</v>
      </c>
      <c r="B46" s="152"/>
      <c r="C46" s="183">
        <f>+C38+1</f>
        <v>45247</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3x12</v>
      </c>
      <c r="G48" s="566" t="str">
        <f>CONCATENATE(IF($E$5="Foundation",FDN_R,""),IF($E$5="Endurance",END_R,""),IF($E$5="Speed",SPD_R,""),IF($E$5="Hypertrophy",HYP_R,""),IF($E$5="Power",PWR_R,""),IF($E$5="Strength Capacity",STC_R,""),IF($E$5="Strength",STR_R,""),IF($E$5="Max Strength",MAX_R,""),IF($E$5="Total Fitness",TF_R,""),IF($E$5="Unload",UNL_R,""))</f>
        <v>1:00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3x12</v>
      </c>
      <c r="G50" s="568" t="str">
        <f>CONCATENATE(IF($E$5="Foundation",FDN_R,""),IF($E$5="Endurance",END_R,""),IF($E$5="Speed",SPD_R,""),IF($E$5="Hypertrophy",HYP_R,""),IF($E$5="Power",PWR_R,""),IF($E$5="Strength Capacity",STC_R,""),IF($E$5="Strength",STR_R,""),IF($E$5="Max Strength",MAX_R,""),IF($E$5="Total Fitness",TF_R,""),IF($E$5="Unload",UNL_R,""))</f>
        <v>1:00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3x12</v>
      </c>
      <c r="G52" s="566" t="str">
        <f>CONCATENATE(IF($E$5="Foundation",FDN_R,""),IF($E$5="Endurance",END_R,""),IF($E$5="Speed",SPD_R,""),IF($E$5="Hypertrophy",HYP_R,""),IF($E$5="Power",PWR_R,""),IF($E$5="Strength Capacity",STC_R,""),IF($E$5="Strength",STR_R,""),IF($E$5="Max Strength",MAX_R,""),IF($E$5="Total Fitness",TF_R,""),IF($E$5="Unload",UNL_R,""))</f>
        <v>1:00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3x12</v>
      </c>
      <c r="G53" s="570"/>
      <c r="H53" s="158"/>
      <c r="I53" s="158"/>
      <c r="J53" s="158"/>
    </row>
    <row r="54" spans="1:13" ht="15" customHeight="1" thickBot="1" x14ac:dyDescent="0.3">
      <c r="A54" s="201" t="s">
        <v>26</v>
      </c>
      <c r="B54" s="152"/>
      <c r="C54" s="200">
        <f>+C46+1</f>
        <v>45248</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3x12</v>
      </c>
      <c r="G56" s="566" t="str">
        <f>CONCATENATE(IF($E$5="Foundation",FDN_R,""),IF($E$5="Endurance",END_R,""),IF($E$5="Speed",SPD_R,""),IF($E$5="Hypertrophy",HYP_R,""),IF($E$5="Power",PWR_R,""),IF($E$5="Strength Capacity",STC_R,""),IF($E$5="Strength",STR_R,""),IF($E$5="Max Strength",MAX_R,""),IF($E$5="Total Fitness",TF_R,""),IF($E$5="Unload",UNL_R,""))</f>
        <v>1:00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3x12</v>
      </c>
      <c r="G58" s="568" t="str">
        <f>CONCATENATE(IF($E$5="Foundation",FDN_R,""),IF($E$5="Endurance",END_R,""),IF($E$5="Speed",SPD_R,""),IF($E$5="Hypertrophy",HYP_R,""),IF($E$5="Power",PWR_R,""),IF($E$5="Strength Capacity",STC_R,""),IF($E$5="Strength",STR_R,""),IF($E$5="Max Strength",MAX_R,""),IF($E$5="Total Fitness",TF_R,""),IF($E$5="Unload",UNL_R,""))</f>
        <v>1:00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3x12</v>
      </c>
      <c r="G60" s="566" t="str">
        <f>CONCATENATE(IF($E$5="Foundation",FDN_R,""),IF($E$5="Endurance",END_R,""),IF($E$5="Speed",SPD_R,""),IF($E$5="Hypertrophy",HYP_R,""),IF($E$5="Power",PWR_R,""),IF($E$5="Strength Capacity",STC_R,""),IF($E$5="Strength",STR_R,""),IF($E$5="Max Strength",MAX_R,""),IF($E$5="Total Fitness",TF_R,""),IF($E$5="Unload",UNL_R,""))</f>
        <v>1:00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3x12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FD61CB9B-ECB5-47A7-A563-57395F18ECCA}">
      <formula1>INDIRECT(D8)</formula1>
    </dataValidation>
  </dataValidations>
  <hyperlinks>
    <hyperlink ref="K1" location="'Reference Page'!A1" display="Home" xr:uid="{EFBA7E5B-079A-4DA5-87C7-E70046C4773E}"/>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E73810C-7890-45E1-A574-FA4DA8FF2BED}">
          <x14:formula1>
            <xm:f>PeriodizationTables!$E$33:$E$42</xm:f>
          </x14:formula1>
          <xm:sqref>E5</xm:sqref>
        </x14:dataValidation>
        <x14:dataValidation type="list" allowBlank="1" showInputMessage="1" showErrorMessage="1" xr:uid="{5ACB8006-7A65-4FD5-9EB9-2DD8E73F991F}">
          <x14:formula1>
            <xm:f>Exercises!$1:$1</xm:f>
          </x14:formula1>
          <xm:sqref>D24:D29 D32:D37 D8:D13 D56:D61 D40:D45 D48:D53 D16:D21</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UNL1_3E</v>
      </c>
    </row>
    <row r="3" spans="1:41" x14ac:dyDescent="0.25">
      <c r="A3" s="173">
        <f>'Annual Plan'!$A$49</f>
        <v>45249</v>
      </c>
      <c r="B3" s="172" t="s">
        <v>20</v>
      </c>
      <c r="C3" s="174">
        <f>+A3+6</f>
        <v>45255</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UNL1_3C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UNL1_3O</v>
      </c>
    </row>
    <row r="5" spans="1:41" ht="16.5" thickBot="1" x14ac:dyDescent="0.3">
      <c r="A5" s="586" t="str">
        <f>'Annual Plan'!$F$47</f>
        <v>Sharpen</v>
      </c>
      <c r="B5" s="587"/>
      <c r="C5" s="587"/>
      <c r="D5" s="175" t="s">
        <v>494</v>
      </c>
      <c r="E5" s="558" t="s">
        <v>356</v>
      </c>
      <c r="F5" s="559"/>
      <c r="G5" s="559"/>
      <c r="H5" s="559"/>
      <c r="I5" s="559"/>
      <c r="J5" s="560"/>
      <c r="L5" t="s">
        <v>117</v>
      </c>
      <c r="M5" t="s">
        <v>506</v>
      </c>
    </row>
    <row r="6" spans="1:41" ht="15.75" thickBot="1" x14ac:dyDescent="0.3">
      <c r="A6" s="159" t="s">
        <v>27</v>
      </c>
      <c r="B6" s="163"/>
      <c r="C6" s="183">
        <f>A3</f>
        <v>45249</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3x7</v>
      </c>
      <c r="G8" s="566" t="str">
        <f>CONCATENATE(IF($E$5="Foundation",FDN_R,""),IF($E$5="Endurance",END_R,""),IF($E$5="Speed",SPD_R,""),IF($E$5="Hypertrophy",HYP_R,""),IF($E$5="Power",PWR_R,""),IF($E$5="Strength Capacity",STC_R,""),IF($E$5="Strength",STR_R,""),IF($E$5="Max Strength",MAX_R,""),IF($E$5="Total Fitness",TF_R,""),IF($E$5="Unload",UNL_R,""))</f>
        <v>2:00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3x7</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3x7</v>
      </c>
      <c r="G10" s="568" t="str">
        <f>CONCATENATE(IF($E$5="Foundation",FDN_R,""),IF($E$5="Endurance",END_R,""),IF($E$5="Speed",SPD_R,""),IF($E$5="Hypertrophy",HYP_R,""),IF($E$5="Power",PWR_R,""),IF($E$5="Strength Capacity",STC_R,""),IF($E$5="Strength",STR_R,""),IF($E$5="Max Strength",MAX_R,""),IF($E$5="Total Fitness",TF_R,""),IF($E$5="Unload",UNL_R,""))</f>
        <v>2:00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3x7</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3x7</v>
      </c>
      <c r="G12" s="566" t="str">
        <f>CONCATENATE(IF($E$5="Foundation",FDN_R,""),IF($E$5="Endurance",END_R,""),IF($E$5="Speed",SPD_R,""),IF($E$5="Hypertrophy",HYP_R,""),IF($E$5="Power",PWR_R,""),IF($E$5="Strength Capacity",STC_R,""),IF($E$5="Strength",STR_R,""),IF($E$5="Max Strength",MAX_R,""),IF($E$5="Total Fitness",TF_R,""),IF($E$5="Unload",UNL_R,""))</f>
        <v>2:00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3x7</v>
      </c>
      <c r="G13" s="570"/>
      <c r="H13" s="158"/>
      <c r="I13" s="158"/>
      <c r="J13" s="158"/>
    </row>
    <row r="14" spans="1:41" ht="15" customHeight="1" thickBot="1" x14ac:dyDescent="0.3">
      <c r="A14" s="199" t="s">
        <v>21</v>
      </c>
      <c r="B14" s="152"/>
      <c r="C14" s="183">
        <f>+C6+1</f>
        <v>45250</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3x7</v>
      </c>
      <c r="G16" s="566" t="str">
        <f>CONCATENATE(IF($E$5="Foundation",FDN_R,""),IF($E$5="Endurance",END_R,""),IF($E$5="Speed",SPD_R,""),IF($E$5="Hypertrophy",HYP_R,""),IF($E$5="Power",PWR_R,""),IF($E$5="Strength Capacity",STC_R,""),IF($E$5="Strength",STR_R,""),IF($E$5="Max Strength",MAX_R,""),IF($E$5="Total Fitness",TF_R,""),IF($E$5="Unload",UNL_R,""))</f>
        <v>2:00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3x7</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3x7</v>
      </c>
      <c r="G18" s="568" t="str">
        <f>CONCATENATE(IF($E$5="Foundation",FDN_R,""),IF($E$5="Endurance",END_R,""),IF($E$5="Speed",SPD_R,""),IF($E$5="Hypertrophy",HYP_R,""),IF($E$5="Power",PWR_R,""),IF($E$5="Strength Capacity",STC_R,""),IF($E$5="Strength",STR_R,""),IF($E$5="Max Strength",MAX_R,""),IF($E$5="Total Fitness",TF_R,""),IF($E$5="Unload",UNL_R,""))</f>
        <v>2:00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3x7</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3x7</v>
      </c>
      <c r="G20" s="566" t="str">
        <f>CONCATENATE(IF($E$5="Foundation",FDN_R,""),IF($E$5="Endurance",END_R,""),IF($E$5="Speed",SPD_R,""),IF($E$5="Hypertrophy",HYP_R,""),IF($E$5="Power",PWR_R,""),IF($E$5="Strength Capacity",STC_R,""),IF($E$5="Strength",STR_R,""),IF($E$5="Max Strength",MAX_R,""),IF($E$5="Total Fitness",TF_R,""),IF($E$5="Unload",UNL_R,""))</f>
        <v>2:00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3x7</v>
      </c>
      <c r="G21" s="570"/>
      <c r="H21" s="158"/>
      <c r="I21" s="158"/>
      <c r="J21" s="158"/>
    </row>
    <row r="22" spans="1:13" ht="15" customHeight="1" thickBot="1" x14ac:dyDescent="0.3">
      <c r="A22" s="199" t="s">
        <v>22</v>
      </c>
      <c r="B22" s="152"/>
      <c r="C22" s="183">
        <f>+C14+1</f>
        <v>45251</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3x7</v>
      </c>
      <c r="G24" s="566" t="str">
        <f>CONCATENATE(IF($E$5="Foundation",FDN_R,""),IF($E$5="Endurance",END_R,""),IF($E$5="Speed",SPD_R,""),IF($E$5="Hypertrophy",HYP_R,""),IF($E$5="Power",PWR_R,""),IF($E$5="Strength Capacity",STC_R,""),IF($E$5="Strength",STR_R,""),IF($E$5="Max Strength",MAX_R,""),IF($E$5="Total Fitness",TF_R,""),IF($E$5="Unload",UNL_R,""))</f>
        <v>2:00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3x7</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3x7</v>
      </c>
      <c r="G26" s="568" t="str">
        <f>CONCATENATE(IF($E$5="Foundation",FDN_R,""),IF($E$5="Endurance",END_R,""),IF($E$5="Speed",SPD_R,""),IF($E$5="Hypertrophy",HYP_R,""),IF($E$5="Power",PWR_R,""),IF($E$5="Strength Capacity",STC_R,""),IF($E$5="Strength",STR_R,""),IF($E$5="Max Strength",MAX_R,""),IF($E$5="Total Fitness",TF_R,""),IF($E$5="Unload",UNL_R,""))</f>
        <v>2:00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3x7</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3x7</v>
      </c>
      <c r="G28" s="566" t="str">
        <f>CONCATENATE(IF($E$5="Foundation",FDN_R,""),IF($E$5="Endurance",END_R,""),IF($E$5="Speed",SPD_R,""),IF($E$5="Hypertrophy",HYP_R,""),IF($E$5="Power",PWR_R,""),IF($E$5="Strength Capacity",STC_R,""),IF($E$5="Strength",STR_R,""),IF($E$5="Max Strength",MAX_R,""),IF($E$5="Total Fitness",TF_R,""),IF($E$5="Unload",UNL_R,""))</f>
        <v>2:00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3x7</v>
      </c>
      <c r="G29" s="570"/>
      <c r="H29" s="158"/>
      <c r="I29" s="158"/>
      <c r="J29" s="158"/>
    </row>
    <row r="30" spans="1:13" ht="15" customHeight="1" thickBot="1" x14ac:dyDescent="0.3">
      <c r="A30" s="199" t="s">
        <v>23</v>
      </c>
      <c r="B30" s="152"/>
      <c r="C30" s="183">
        <f>+C22+1</f>
        <v>45252</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3x7</v>
      </c>
      <c r="G32" s="566" t="str">
        <f>CONCATENATE(IF($E$5="Foundation",FDN_R,""),IF($E$5="Endurance",END_R,""),IF($E$5="Speed",SPD_R,""),IF($E$5="Hypertrophy",HYP_R,""),IF($E$5="Power",PWR_R,""),IF($E$5="Strength Capacity",STC_R,""),IF($E$5="Strength",STR_R,""),IF($E$5="Max Strength",MAX_R,""),IF($E$5="Total Fitness",TF_R,""),IF($E$5="Unload",UNL_R,""))</f>
        <v>2:00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3x7</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3x7</v>
      </c>
      <c r="G34" s="568" t="str">
        <f>CONCATENATE(IF($E$5="Foundation",FDN_R,""),IF($E$5="Endurance",END_R,""),IF($E$5="Speed",SPD_R,""),IF($E$5="Hypertrophy",HYP_R,""),IF($E$5="Power",PWR_R,""),IF($E$5="Strength Capacity",STC_R,""),IF($E$5="Strength",STR_R,""),IF($E$5="Max Strength",MAX_R,""),IF($E$5="Total Fitness",TF_R,""),IF($E$5="Unload",UNL_R,""))</f>
        <v>2:00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3x7</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3x7</v>
      </c>
      <c r="G36" s="566" t="str">
        <f>CONCATENATE(IF($E$5="Foundation",FDN_R,""),IF($E$5="Endurance",END_R,""),IF($E$5="Speed",SPD_R,""),IF($E$5="Hypertrophy",HYP_R,""),IF($E$5="Power",PWR_R,""),IF($E$5="Strength Capacity",STC_R,""),IF($E$5="Strength",STR_R,""),IF($E$5="Max Strength",MAX_R,""),IF($E$5="Total Fitness",TF_R,""),IF($E$5="Unload",UNL_R,""))</f>
        <v>2:00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3x7</v>
      </c>
      <c r="G37" s="570"/>
      <c r="H37" s="158"/>
      <c r="I37" s="158"/>
      <c r="J37" s="158"/>
    </row>
    <row r="38" spans="1:13" ht="15" customHeight="1" thickBot="1" x14ac:dyDescent="0.3">
      <c r="A38" s="199" t="s">
        <v>24</v>
      </c>
      <c r="B38" s="152"/>
      <c r="C38" s="183">
        <f>+C30+1</f>
        <v>45253</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3x7</v>
      </c>
      <c r="G40" s="566" t="str">
        <f>CONCATENATE(IF($E$5="Foundation",FDN_R,""),IF($E$5="Endurance",END_R,""),IF($E$5="Speed",SPD_R,""),IF($E$5="Hypertrophy",HYP_R,""),IF($E$5="Power",PWR_R,""),IF($E$5="Strength Capacity",STC_R,""),IF($E$5="Strength",STR_R,""),IF($E$5="Max Strength",MAX_R,""),IF($E$5="Total Fitness",TF_R,""),IF($E$5="Unload",UNL_R,""))</f>
        <v>2:00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3x7</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3x7</v>
      </c>
      <c r="G42" s="568" t="str">
        <f>CONCATENATE(IF($E$5="Foundation",FDN_R,""),IF($E$5="Endurance",END_R,""),IF($E$5="Speed",SPD_R,""),IF($E$5="Hypertrophy",HYP_R,""),IF($E$5="Power",PWR_R,""),IF($E$5="Strength Capacity",STC_R,""),IF($E$5="Strength",STR_R,""),IF($E$5="Max Strength",MAX_R,""),IF($E$5="Total Fitness",TF_R,""),IF($E$5="Unload",UNL_R,""))</f>
        <v>2:00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3x7</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3x7</v>
      </c>
      <c r="G44" s="566" t="str">
        <f>CONCATENATE(IF($E$5="Foundation",FDN_R,""),IF($E$5="Endurance",END_R,""),IF($E$5="Speed",SPD_R,""),IF($E$5="Hypertrophy",HYP_R,""),IF($E$5="Power",PWR_R,""),IF($E$5="Strength Capacity",STC_R,""),IF($E$5="Strength",STR_R,""),IF($E$5="Max Strength",MAX_R,""),IF($E$5="Total Fitness",TF_R,""),IF($E$5="Unload",UNL_R,""))</f>
        <v>2:00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3x7</v>
      </c>
      <c r="G45" s="570"/>
      <c r="H45" s="158"/>
      <c r="I45" s="158"/>
      <c r="J45" s="158"/>
    </row>
    <row r="46" spans="1:13" ht="15" customHeight="1" thickBot="1" x14ac:dyDescent="0.3">
      <c r="A46" s="199" t="s">
        <v>25</v>
      </c>
      <c r="B46" s="152"/>
      <c r="C46" s="183">
        <f>+C38+1</f>
        <v>45254</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3x7</v>
      </c>
      <c r="G48" s="566" t="str">
        <f>CONCATENATE(IF($E$5="Foundation",FDN_R,""),IF($E$5="Endurance",END_R,""),IF($E$5="Speed",SPD_R,""),IF($E$5="Hypertrophy",HYP_R,""),IF($E$5="Power",PWR_R,""),IF($E$5="Strength Capacity",STC_R,""),IF($E$5="Strength",STR_R,""),IF($E$5="Max Strength",MAX_R,""),IF($E$5="Total Fitness",TF_R,""),IF($E$5="Unload",UNL_R,""))</f>
        <v>2:00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3x7</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3x7</v>
      </c>
      <c r="G50" s="568" t="str">
        <f>CONCATENATE(IF($E$5="Foundation",FDN_R,""),IF($E$5="Endurance",END_R,""),IF($E$5="Speed",SPD_R,""),IF($E$5="Hypertrophy",HYP_R,""),IF($E$5="Power",PWR_R,""),IF($E$5="Strength Capacity",STC_R,""),IF($E$5="Strength",STR_R,""),IF($E$5="Max Strength",MAX_R,""),IF($E$5="Total Fitness",TF_R,""),IF($E$5="Unload",UNL_R,""))</f>
        <v>2:00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3x7</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3x7</v>
      </c>
      <c r="G52" s="566" t="str">
        <f>CONCATENATE(IF($E$5="Foundation",FDN_R,""),IF($E$5="Endurance",END_R,""),IF($E$5="Speed",SPD_R,""),IF($E$5="Hypertrophy",HYP_R,""),IF($E$5="Power",PWR_R,""),IF($E$5="Strength Capacity",STC_R,""),IF($E$5="Strength",STR_R,""),IF($E$5="Max Strength",MAX_R,""),IF($E$5="Total Fitness",TF_R,""),IF($E$5="Unload",UNL_R,""))</f>
        <v>2:00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3x7</v>
      </c>
      <c r="G53" s="570"/>
      <c r="H53" s="158"/>
      <c r="I53" s="158"/>
      <c r="J53" s="158"/>
    </row>
    <row r="54" spans="1:13" ht="15" customHeight="1" thickBot="1" x14ac:dyDescent="0.3">
      <c r="A54" s="201" t="s">
        <v>26</v>
      </c>
      <c r="B54" s="152"/>
      <c r="C54" s="200">
        <f>+C46+1</f>
        <v>45255</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3x7</v>
      </c>
      <c r="G56" s="566" t="str">
        <f>CONCATENATE(IF($E$5="Foundation",FDN_R,""),IF($E$5="Endurance",END_R,""),IF($E$5="Speed",SPD_R,""),IF($E$5="Hypertrophy",HYP_R,""),IF($E$5="Power",PWR_R,""),IF($E$5="Strength Capacity",STC_R,""),IF($E$5="Strength",STR_R,""),IF($E$5="Max Strength",MAX_R,""),IF($E$5="Total Fitness",TF_R,""),IF($E$5="Unload",UNL_R,""))</f>
        <v>2:00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3x7</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3x7</v>
      </c>
      <c r="G58" s="568" t="str">
        <f>CONCATENATE(IF($E$5="Foundation",FDN_R,""),IF($E$5="Endurance",END_R,""),IF($E$5="Speed",SPD_R,""),IF($E$5="Hypertrophy",HYP_R,""),IF($E$5="Power",PWR_R,""),IF($E$5="Strength Capacity",STC_R,""),IF($E$5="Strength",STR_R,""),IF($E$5="Max Strength",MAX_R,""),IF($E$5="Total Fitness",TF_R,""),IF($E$5="Unload",UNL_R,""))</f>
        <v>2:00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3x7</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3x7</v>
      </c>
      <c r="G60" s="566" t="str">
        <f>CONCATENATE(IF($E$5="Foundation",FDN_R,""),IF($E$5="Endurance",END_R,""),IF($E$5="Speed",SPD_R,""),IF($E$5="Hypertrophy",HYP_R,""),IF($E$5="Power",PWR_R,""),IF($E$5="Strength Capacity",STC_R,""),IF($E$5="Strength",STR_R,""),IF($E$5="Max Strength",MAX_R,""),IF($E$5="Total Fitness",TF_R,""),IF($E$5="Unload",UNL_R,""))</f>
        <v>2:00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3x7</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4E007CC5-DE74-43C8-8067-D710A208958D}">
      <formula1>INDIRECT(D8)</formula1>
    </dataValidation>
  </dataValidations>
  <hyperlinks>
    <hyperlink ref="K1" location="'Reference Page'!A1" display="Home" xr:uid="{0E89A15E-8461-4D6E-8CA6-5BB81C4D3C32}"/>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7405F6F-195C-4BED-9BF6-CE3CA2D17850}">
          <x14:formula1>
            <xm:f>PeriodizationTables!$E$33:$E$42</xm:f>
          </x14:formula1>
          <xm:sqref>E5</xm:sqref>
        </x14:dataValidation>
        <x14:dataValidation type="list" allowBlank="1" showInputMessage="1" showErrorMessage="1" xr:uid="{BF09851E-374F-4707-B61B-98D16B35A246}">
          <x14:formula1>
            <xm:f>Exercises!$1:$1</xm:f>
          </x14:formula1>
          <xm:sqref>D24:D29 D32:D37 D8:D13 D56:D61 D40:D45 D48:D53 D16:D21</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Plan'!$A$50</f>
        <v>45256</v>
      </c>
      <c r="B3" s="172" t="s">
        <v>20</v>
      </c>
      <c r="C3" s="174">
        <f>+A3+6</f>
        <v>45262</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HYP1_3O</v>
      </c>
    </row>
    <row r="5" spans="1:41" ht="16.5" thickBot="1" x14ac:dyDescent="0.3">
      <c r="A5" s="586" t="str">
        <f>'Annual Plan'!$F$47</f>
        <v>Sharpen</v>
      </c>
      <c r="B5" s="587"/>
      <c r="C5" s="587"/>
      <c r="D5" s="216" t="s">
        <v>494</v>
      </c>
      <c r="E5" s="583" t="s">
        <v>360</v>
      </c>
      <c r="F5" s="584"/>
      <c r="G5" s="584"/>
      <c r="H5" s="584"/>
      <c r="I5" s="584"/>
      <c r="J5" s="585"/>
      <c r="L5" t="s">
        <v>117</v>
      </c>
      <c r="M5" t="s">
        <v>506</v>
      </c>
    </row>
    <row r="6" spans="1:41" ht="15.75" thickBot="1" x14ac:dyDescent="0.3">
      <c r="A6" s="159" t="s">
        <v>27</v>
      </c>
      <c r="B6" s="163"/>
      <c r="C6" s="183">
        <f>A3</f>
        <v>45256</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45257</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45258</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45259</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45260</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45261</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45262</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C22E4F43-568B-42CE-A873-B3F6EB4FCD97}">
      <formula1>INDIRECT(D8)</formula1>
    </dataValidation>
  </dataValidations>
  <hyperlinks>
    <hyperlink ref="K1" location="'Reference Page'!A1" display="Home" xr:uid="{8E9EE282-E5C0-4C82-A168-B96EB1EFED26}"/>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666B9F7-267B-4174-A6E9-07AF91A38B5F}">
          <x14:formula1>
            <xm:f>PeriodizationTables!$E$33:$E$42</xm:f>
          </x14:formula1>
          <xm:sqref>E5</xm:sqref>
        </x14:dataValidation>
        <x14:dataValidation type="list" allowBlank="1" showInputMessage="1" showErrorMessage="1" xr:uid="{AB45047E-0155-494A-8CD6-B7E63542AC88}">
          <x14:formula1>
            <xm:f>Exercises!$1:$1</xm:f>
          </x14:formula1>
          <xm:sqref>D24:D29 D32:D37 D8:D13 D56:D61 D40:D45 D48:D53 D16:D21</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Plan'!$A$51</f>
        <v>45263</v>
      </c>
      <c r="B3" s="172" t="s">
        <v>20</v>
      </c>
      <c r="C3" s="174">
        <f>+A3+6</f>
        <v>45269</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HYP1_3O</v>
      </c>
    </row>
    <row r="5" spans="1:41" ht="16.5" thickBot="1" x14ac:dyDescent="0.3">
      <c r="A5" s="586" t="str">
        <f>'Annual Plan'!$F$47</f>
        <v>Sharpen</v>
      </c>
      <c r="B5" s="587"/>
      <c r="C5" s="587"/>
      <c r="D5" s="216" t="s">
        <v>494</v>
      </c>
      <c r="E5" s="583" t="s">
        <v>360</v>
      </c>
      <c r="F5" s="584"/>
      <c r="G5" s="584"/>
      <c r="H5" s="584"/>
      <c r="I5" s="584"/>
      <c r="J5" s="585"/>
      <c r="L5" t="s">
        <v>117</v>
      </c>
      <c r="M5" t="s">
        <v>506</v>
      </c>
    </row>
    <row r="6" spans="1:41" ht="15.75" thickBot="1" x14ac:dyDescent="0.3">
      <c r="A6" s="159" t="s">
        <v>27</v>
      </c>
      <c r="B6" s="163"/>
      <c r="C6" s="183">
        <f>A3</f>
        <v>45263</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45264</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45265</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45266</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45267</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45268</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45269</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1F95659B-A6FD-4FF4-ADF6-32B27B77AF4A}">
      <formula1>INDIRECT(D8)</formula1>
    </dataValidation>
  </dataValidations>
  <hyperlinks>
    <hyperlink ref="K1" location="'Reference Page'!A1" display="Home" xr:uid="{4E33CE81-4987-4255-ADEE-2F85714A4A0D}"/>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FEC2A81-F117-4712-820E-58FF63646359}">
          <x14:formula1>
            <xm:f>PeriodizationTables!$E$33:$E$42</xm:f>
          </x14:formula1>
          <xm:sqref>E5</xm:sqref>
        </x14:dataValidation>
        <x14:dataValidation type="list" allowBlank="1" showInputMessage="1" showErrorMessage="1" xr:uid="{A9EB9C66-F8A6-43A8-AB1A-C3CBD626C8F7}">
          <x14:formula1>
            <xm:f>Exercises!$1:$1</xm:f>
          </x14:formula1>
          <xm:sqref>D24:D29 D32:D37 D8:D13 D56:D61 D40:D45 D48:D53 D16:D21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HYP1_3E</v>
      </c>
    </row>
    <row r="3" spans="1:41" x14ac:dyDescent="0.25">
      <c r="A3" s="173">
        <f>'Annual Plan'!$A$52</f>
        <v>45270</v>
      </c>
      <c r="B3" s="172" t="s">
        <v>20</v>
      </c>
      <c r="C3" s="174">
        <f>+A3+6</f>
        <v>45276</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HYP1_3C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HYP1_3O</v>
      </c>
    </row>
    <row r="5" spans="1:41" ht="16.5" thickBot="1" x14ac:dyDescent="0.3">
      <c r="A5" s="586" t="str">
        <f>'Annual Plan'!$F$47</f>
        <v>Sharpen</v>
      </c>
      <c r="B5" s="587"/>
      <c r="C5" s="587"/>
      <c r="D5" s="216" t="s">
        <v>494</v>
      </c>
      <c r="E5" s="583" t="s">
        <v>360</v>
      </c>
      <c r="F5" s="584"/>
      <c r="G5" s="584"/>
      <c r="H5" s="584"/>
      <c r="I5" s="584"/>
      <c r="J5" s="585"/>
      <c r="L5" t="s">
        <v>117</v>
      </c>
      <c r="M5" t="s">
        <v>506</v>
      </c>
    </row>
    <row r="6" spans="1:41" ht="15.75" thickBot="1" x14ac:dyDescent="0.3">
      <c r="A6" s="159" t="s">
        <v>27</v>
      </c>
      <c r="B6" s="163"/>
      <c r="C6" s="183">
        <f>A3</f>
        <v>45270</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3x10</v>
      </c>
      <c r="G8" s="566" t="str">
        <f>CONCATENATE(IF($E$5="Foundation",FDN_R,""),IF($E$5="Endurance",END_R,""),IF($E$5="Speed",SPD_R,""),IF($E$5="Hypertrophy",HYP_R,""),IF($E$5="Power",PWR_R,""),IF($E$5="Strength Capacity",STC_R,""),IF($E$5="Strength",STR_R,""),IF($E$5="Max Strength",MAX_R,""),IF($E$5="Total Fitness",TF_R,""),IF($E$5="Unload",UNL_R,""))</f>
        <v>1:30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3x10</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3x10</v>
      </c>
      <c r="G10" s="568" t="str">
        <f>CONCATENATE(IF($E$5="Foundation",FDN_R,""),IF($E$5="Endurance",END_R,""),IF($E$5="Speed",SPD_R,""),IF($E$5="Hypertrophy",HYP_R,""),IF($E$5="Power",PWR_R,""),IF($E$5="Strength Capacity",STC_R,""),IF($E$5="Strength",STR_R,""),IF($E$5="Max Strength",MAX_R,""),IF($E$5="Total Fitness",TF_R,""),IF($E$5="Unload",UNL_R,""))</f>
        <v>1:30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3x10</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3x10</v>
      </c>
      <c r="G12" s="566" t="str">
        <f>CONCATENATE(IF($E$5="Foundation",FDN_R,""),IF($E$5="Endurance",END_R,""),IF($E$5="Speed",SPD_R,""),IF($E$5="Hypertrophy",HYP_R,""),IF($E$5="Power",PWR_R,""),IF($E$5="Strength Capacity",STC_R,""),IF($E$5="Strength",STR_R,""),IF($E$5="Max Strength",MAX_R,""),IF($E$5="Total Fitness",TF_R,""),IF($E$5="Unload",UNL_R,""))</f>
        <v>1:30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3x10</v>
      </c>
      <c r="G13" s="570"/>
      <c r="H13" s="158"/>
      <c r="I13" s="158"/>
      <c r="J13" s="158"/>
    </row>
    <row r="14" spans="1:41" ht="15" customHeight="1" thickBot="1" x14ac:dyDescent="0.3">
      <c r="A14" s="199" t="s">
        <v>21</v>
      </c>
      <c r="B14" s="152"/>
      <c r="C14" s="183">
        <f>+C6+1</f>
        <v>45271</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3x10</v>
      </c>
      <c r="G16" s="566" t="str">
        <f>CONCATENATE(IF($E$5="Foundation",FDN_R,""),IF($E$5="Endurance",END_R,""),IF($E$5="Speed",SPD_R,""),IF($E$5="Hypertrophy",HYP_R,""),IF($E$5="Power",PWR_R,""),IF($E$5="Strength Capacity",STC_R,""),IF($E$5="Strength",STR_R,""),IF($E$5="Max Strength",MAX_R,""),IF($E$5="Total Fitness",TF_R,""),IF($E$5="Unload",UNL_R,""))</f>
        <v>1:30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3x10</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3x10</v>
      </c>
      <c r="G18" s="568" t="str">
        <f>CONCATENATE(IF($E$5="Foundation",FDN_R,""),IF($E$5="Endurance",END_R,""),IF($E$5="Speed",SPD_R,""),IF($E$5="Hypertrophy",HYP_R,""),IF($E$5="Power",PWR_R,""),IF($E$5="Strength Capacity",STC_R,""),IF($E$5="Strength",STR_R,""),IF($E$5="Max Strength",MAX_R,""),IF($E$5="Total Fitness",TF_R,""),IF($E$5="Unload",UNL_R,""))</f>
        <v>1:30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3x10</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3x10</v>
      </c>
      <c r="G20" s="566" t="str">
        <f>CONCATENATE(IF($E$5="Foundation",FDN_R,""),IF($E$5="Endurance",END_R,""),IF($E$5="Speed",SPD_R,""),IF($E$5="Hypertrophy",HYP_R,""),IF($E$5="Power",PWR_R,""),IF($E$5="Strength Capacity",STC_R,""),IF($E$5="Strength",STR_R,""),IF($E$5="Max Strength",MAX_R,""),IF($E$5="Total Fitness",TF_R,""),IF($E$5="Unload",UNL_R,""))</f>
        <v>1:30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3x10</v>
      </c>
      <c r="G21" s="570"/>
      <c r="H21" s="158"/>
      <c r="I21" s="158"/>
      <c r="J21" s="158"/>
    </row>
    <row r="22" spans="1:13" ht="15" customHeight="1" thickBot="1" x14ac:dyDescent="0.3">
      <c r="A22" s="199" t="s">
        <v>22</v>
      </c>
      <c r="B22" s="152"/>
      <c r="C22" s="183">
        <f>+C14+1</f>
        <v>45272</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3x10</v>
      </c>
      <c r="G24" s="566" t="str">
        <f>CONCATENATE(IF($E$5="Foundation",FDN_R,""),IF($E$5="Endurance",END_R,""),IF($E$5="Speed",SPD_R,""),IF($E$5="Hypertrophy",HYP_R,""),IF($E$5="Power",PWR_R,""),IF($E$5="Strength Capacity",STC_R,""),IF($E$5="Strength",STR_R,""),IF($E$5="Max Strength",MAX_R,""),IF($E$5="Total Fitness",TF_R,""),IF($E$5="Unload",UNL_R,""))</f>
        <v>1:30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3x10</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3x10</v>
      </c>
      <c r="G26" s="568" t="str">
        <f>CONCATENATE(IF($E$5="Foundation",FDN_R,""),IF($E$5="Endurance",END_R,""),IF($E$5="Speed",SPD_R,""),IF($E$5="Hypertrophy",HYP_R,""),IF($E$5="Power",PWR_R,""),IF($E$5="Strength Capacity",STC_R,""),IF($E$5="Strength",STR_R,""),IF($E$5="Max Strength",MAX_R,""),IF($E$5="Total Fitness",TF_R,""),IF($E$5="Unload",UNL_R,""))</f>
        <v>1:30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3x10</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3x10</v>
      </c>
      <c r="G28" s="566" t="str">
        <f>CONCATENATE(IF($E$5="Foundation",FDN_R,""),IF($E$5="Endurance",END_R,""),IF($E$5="Speed",SPD_R,""),IF($E$5="Hypertrophy",HYP_R,""),IF($E$5="Power",PWR_R,""),IF($E$5="Strength Capacity",STC_R,""),IF($E$5="Strength",STR_R,""),IF($E$5="Max Strength",MAX_R,""),IF($E$5="Total Fitness",TF_R,""),IF($E$5="Unload",UNL_R,""))</f>
        <v>1:30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3x10</v>
      </c>
      <c r="G29" s="570"/>
      <c r="H29" s="158"/>
      <c r="I29" s="158"/>
      <c r="J29" s="158"/>
    </row>
    <row r="30" spans="1:13" ht="15" customHeight="1" thickBot="1" x14ac:dyDescent="0.3">
      <c r="A30" s="199" t="s">
        <v>23</v>
      </c>
      <c r="B30" s="152"/>
      <c r="C30" s="183">
        <f>+C22+1</f>
        <v>45273</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3x10</v>
      </c>
      <c r="G32" s="566" t="str">
        <f>CONCATENATE(IF($E$5="Foundation",FDN_R,""),IF($E$5="Endurance",END_R,""),IF($E$5="Speed",SPD_R,""),IF($E$5="Hypertrophy",HYP_R,""),IF($E$5="Power",PWR_R,""),IF($E$5="Strength Capacity",STC_R,""),IF($E$5="Strength",STR_R,""),IF($E$5="Max Strength",MAX_R,""),IF($E$5="Total Fitness",TF_R,""),IF($E$5="Unload",UNL_R,""))</f>
        <v>1:30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3x10</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3x10</v>
      </c>
      <c r="G34" s="568" t="str">
        <f>CONCATENATE(IF($E$5="Foundation",FDN_R,""),IF($E$5="Endurance",END_R,""),IF($E$5="Speed",SPD_R,""),IF($E$5="Hypertrophy",HYP_R,""),IF($E$5="Power",PWR_R,""),IF($E$5="Strength Capacity",STC_R,""),IF($E$5="Strength",STR_R,""),IF($E$5="Max Strength",MAX_R,""),IF($E$5="Total Fitness",TF_R,""),IF($E$5="Unload",UNL_R,""))</f>
        <v>1:30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3x10</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3x10</v>
      </c>
      <c r="G36" s="566" t="str">
        <f>CONCATENATE(IF($E$5="Foundation",FDN_R,""),IF($E$5="Endurance",END_R,""),IF($E$5="Speed",SPD_R,""),IF($E$5="Hypertrophy",HYP_R,""),IF($E$5="Power",PWR_R,""),IF($E$5="Strength Capacity",STC_R,""),IF($E$5="Strength",STR_R,""),IF($E$5="Max Strength",MAX_R,""),IF($E$5="Total Fitness",TF_R,""),IF($E$5="Unload",UNL_R,""))</f>
        <v>1:30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3x10</v>
      </c>
      <c r="G37" s="570"/>
      <c r="H37" s="158"/>
      <c r="I37" s="158"/>
      <c r="J37" s="158"/>
    </row>
    <row r="38" spans="1:13" ht="15" customHeight="1" thickBot="1" x14ac:dyDescent="0.3">
      <c r="A38" s="199" t="s">
        <v>24</v>
      </c>
      <c r="B38" s="152"/>
      <c r="C38" s="183">
        <f>+C30+1</f>
        <v>45274</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3x10</v>
      </c>
      <c r="G40" s="566" t="str">
        <f>CONCATENATE(IF($E$5="Foundation",FDN_R,""),IF($E$5="Endurance",END_R,""),IF($E$5="Speed",SPD_R,""),IF($E$5="Hypertrophy",HYP_R,""),IF($E$5="Power",PWR_R,""),IF($E$5="Strength Capacity",STC_R,""),IF($E$5="Strength",STR_R,""),IF($E$5="Max Strength",MAX_R,""),IF($E$5="Total Fitness",TF_R,""),IF($E$5="Unload",UNL_R,""))</f>
        <v>1:30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3x10</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3x10</v>
      </c>
      <c r="G42" s="568" t="str">
        <f>CONCATENATE(IF($E$5="Foundation",FDN_R,""),IF($E$5="Endurance",END_R,""),IF($E$5="Speed",SPD_R,""),IF($E$5="Hypertrophy",HYP_R,""),IF($E$5="Power",PWR_R,""),IF($E$5="Strength Capacity",STC_R,""),IF($E$5="Strength",STR_R,""),IF($E$5="Max Strength",MAX_R,""),IF($E$5="Total Fitness",TF_R,""),IF($E$5="Unload",UNL_R,""))</f>
        <v>1:30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3x10</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3x10</v>
      </c>
      <c r="G44" s="566" t="str">
        <f>CONCATENATE(IF($E$5="Foundation",FDN_R,""),IF($E$5="Endurance",END_R,""),IF($E$5="Speed",SPD_R,""),IF($E$5="Hypertrophy",HYP_R,""),IF($E$5="Power",PWR_R,""),IF($E$5="Strength Capacity",STC_R,""),IF($E$5="Strength",STR_R,""),IF($E$5="Max Strength",MAX_R,""),IF($E$5="Total Fitness",TF_R,""),IF($E$5="Unload",UNL_R,""))</f>
        <v>1:30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3x10</v>
      </c>
      <c r="G45" s="570"/>
      <c r="H45" s="158"/>
      <c r="I45" s="158"/>
      <c r="J45" s="158"/>
    </row>
    <row r="46" spans="1:13" ht="15" customHeight="1" thickBot="1" x14ac:dyDescent="0.3">
      <c r="A46" s="199" t="s">
        <v>25</v>
      </c>
      <c r="B46" s="152"/>
      <c r="C46" s="183">
        <f>+C38+1</f>
        <v>45275</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3x10</v>
      </c>
      <c r="G48" s="566" t="str">
        <f>CONCATENATE(IF($E$5="Foundation",FDN_R,""),IF($E$5="Endurance",END_R,""),IF($E$5="Speed",SPD_R,""),IF($E$5="Hypertrophy",HYP_R,""),IF($E$5="Power",PWR_R,""),IF($E$5="Strength Capacity",STC_R,""),IF($E$5="Strength",STR_R,""),IF($E$5="Max Strength",MAX_R,""),IF($E$5="Total Fitness",TF_R,""),IF($E$5="Unload",UNL_R,""))</f>
        <v>1:30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3x10</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3x10</v>
      </c>
      <c r="G50" s="568" t="str">
        <f>CONCATENATE(IF($E$5="Foundation",FDN_R,""),IF($E$5="Endurance",END_R,""),IF($E$5="Speed",SPD_R,""),IF($E$5="Hypertrophy",HYP_R,""),IF($E$5="Power",PWR_R,""),IF($E$5="Strength Capacity",STC_R,""),IF($E$5="Strength",STR_R,""),IF($E$5="Max Strength",MAX_R,""),IF($E$5="Total Fitness",TF_R,""),IF($E$5="Unload",UNL_R,""))</f>
        <v>1:30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3x10</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3x10</v>
      </c>
      <c r="G52" s="566" t="str">
        <f>CONCATENATE(IF($E$5="Foundation",FDN_R,""),IF($E$5="Endurance",END_R,""),IF($E$5="Speed",SPD_R,""),IF($E$5="Hypertrophy",HYP_R,""),IF($E$5="Power",PWR_R,""),IF($E$5="Strength Capacity",STC_R,""),IF($E$5="Strength",STR_R,""),IF($E$5="Max Strength",MAX_R,""),IF($E$5="Total Fitness",TF_R,""),IF($E$5="Unload",UNL_R,""))</f>
        <v>1:30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3x10</v>
      </c>
      <c r="G53" s="570"/>
      <c r="H53" s="158"/>
      <c r="I53" s="158"/>
      <c r="J53" s="158"/>
    </row>
    <row r="54" spans="1:13" ht="15" customHeight="1" thickBot="1" x14ac:dyDescent="0.3">
      <c r="A54" s="201" t="s">
        <v>26</v>
      </c>
      <c r="B54" s="152"/>
      <c r="C54" s="200">
        <f>+C46+1</f>
        <v>45276</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3x10</v>
      </c>
      <c r="G56" s="566" t="str">
        <f>CONCATENATE(IF($E$5="Foundation",FDN_R,""),IF($E$5="Endurance",END_R,""),IF($E$5="Speed",SPD_R,""),IF($E$5="Hypertrophy",HYP_R,""),IF($E$5="Power",PWR_R,""),IF($E$5="Strength Capacity",STC_R,""),IF($E$5="Strength",STR_R,""),IF($E$5="Max Strength",MAX_R,""),IF($E$5="Total Fitness",TF_R,""),IF($E$5="Unload",UNL_R,""))</f>
        <v>1:30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3x10</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3x10</v>
      </c>
      <c r="G58" s="568" t="str">
        <f>CONCATENATE(IF($E$5="Foundation",FDN_R,""),IF($E$5="Endurance",END_R,""),IF($E$5="Speed",SPD_R,""),IF($E$5="Hypertrophy",HYP_R,""),IF($E$5="Power",PWR_R,""),IF($E$5="Strength Capacity",STC_R,""),IF($E$5="Strength",STR_R,""),IF($E$5="Max Strength",MAX_R,""),IF($E$5="Total Fitness",TF_R,""),IF($E$5="Unload",UNL_R,""))</f>
        <v>1:30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3x10</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3x10</v>
      </c>
      <c r="G60" s="566" t="str">
        <f>CONCATENATE(IF($E$5="Foundation",FDN_R,""),IF($E$5="Endurance",END_R,""),IF($E$5="Speed",SPD_R,""),IF($E$5="Hypertrophy",HYP_R,""),IF($E$5="Power",PWR_R,""),IF($E$5="Strength Capacity",STC_R,""),IF($E$5="Strength",STR_R,""),IF($E$5="Max Strength",MAX_R,""),IF($E$5="Total Fitness",TF_R,""),IF($E$5="Unload",UNL_R,""))</f>
        <v>1:30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3x10</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8E20F836-416E-4CD9-9A3E-F529BDE2C764}">
      <formula1>INDIRECT(D8)</formula1>
    </dataValidation>
  </dataValidations>
  <hyperlinks>
    <hyperlink ref="K1" location="'Reference Page'!A1" display="Home" xr:uid="{B5D38CBE-812C-4398-85A5-D82C4428ED08}"/>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040BD16-655D-474B-9FD1-456424991430}">
          <x14:formula1>
            <xm:f>PeriodizationTables!$E$33:$E$42</xm:f>
          </x14:formula1>
          <xm:sqref>E5</xm:sqref>
        </x14:dataValidation>
        <x14:dataValidation type="list" allowBlank="1" showInputMessage="1" showErrorMessage="1" xr:uid="{C4D89D9C-7F30-4AB8-99A2-B592720CB194}">
          <x14:formula1>
            <xm:f>Exercises!$1:$1</xm:f>
          </x14:formula1>
          <xm:sqref>D24:D29 D32:D37 D8:D13 D56:D61 D40:D45 D48:D53 D16:D21</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K1048576"/>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MAX1_3E</v>
      </c>
    </row>
    <row r="3" spans="1:41" x14ac:dyDescent="0.25">
      <c r="A3" s="173">
        <f>'Annual Plan'!$A$53</f>
        <v>45277</v>
      </c>
      <c r="B3" s="172" t="s">
        <v>20</v>
      </c>
      <c r="C3" s="174">
        <f>+A3+6</f>
        <v>45283</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MAX1_3C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MAX1_3O</v>
      </c>
    </row>
    <row r="5" spans="1:41" ht="16.5" thickBot="1" x14ac:dyDescent="0.3">
      <c r="A5" s="556" t="str">
        <f>'Annual Plan'!$F$3</f>
        <v>Acidosis</v>
      </c>
      <c r="B5" s="557"/>
      <c r="C5" s="557"/>
      <c r="D5" s="220" t="s">
        <v>494</v>
      </c>
      <c r="E5" s="613" t="s">
        <v>357</v>
      </c>
      <c r="F5" s="614"/>
      <c r="G5" s="614"/>
      <c r="H5" s="614"/>
      <c r="I5" s="614"/>
      <c r="J5" s="615"/>
      <c r="L5" t="s">
        <v>117</v>
      </c>
      <c r="M5" t="s">
        <v>506</v>
      </c>
    </row>
    <row r="6" spans="1:41" ht="15.75" thickBot="1" x14ac:dyDescent="0.3">
      <c r="A6" s="159" t="s">
        <v>27</v>
      </c>
      <c r="B6" s="163"/>
      <c r="C6" s="183">
        <f>A3</f>
        <v>45277</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10-6-3-2+</v>
      </c>
      <c r="G8" s="566" t="str">
        <f>CONCATENATE(IF($E$5="Foundation",FDN_R,""),IF($E$5="Endurance",END_R,""),IF($E$5="Speed",SPD_R,""),IF($E$5="Hypertrophy",HYP_R,""),IF($E$5="Power",PWR_R,""),IF($E$5="Strength Capacity",STC_R,""),IF($E$5="Strength",STR_R,""),IF($E$5="Max Strength",MAX_R,""),IF($E$5="Total Fitness",TF_R,""),IF($E$5="Unload",UNL_R,""))</f>
        <v>4:00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10-6-3-2+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10-6-3-2+</v>
      </c>
      <c r="G10" s="568" t="str">
        <f>CONCATENATE(IF($E$5="Foundation",FDN_R,""),IF($E$5="Endurance",END_R,""),IF($E$5="Speed",SPD_R,""),IF($E$5="Hypertrophy",HYP_R,""),IF($E$5="Power",PWR_R,""),IF($E$5="Strength Capacity",STC_R,""),IF($E$5="Strength",STR_R,""),IF($E$5="Max Strength",MAX_R,""),IF($E$5="Total Fitness",TF_R,""),IF($E$5="Unload",UNL_R,""))</f>
        <v>4:00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10-6-3-2+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10-6-3-2+</v>
      </c>
      <c r="G12" s="566" t="str">
        <f>CONCATENATE(IF($E$5="Foundation",FDN_R,""),IF($E$5="Endurance",END_R,""),IF($E$5="Speed",SPD_R,""),IF($E$5="Hypertrophy",HYP_R,""),IF($E$5="Power",PWR_R,""),IF($E$5="Strength Capacity",STC_R,""),IF($E$5="Strength",STR_R,""),IF($E$5="Max Strength",MAX_R,""),IF($E$5="Total Fitness",TF_R,""),IF($E$5="Unload",UNL_R,""))</f>
        <v>4:00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10-6-3-2+</v>
      </c>
      <c r="G13" s="570"/>
      <c r="H13" s="158"/>
      <c r="I13" s="158"/>
      <c r="J13" s="158"/>
    </row>
    <row r="14" spans="1:41" ht="15" customHeight="1" thickBot="1" x14ac:dyDescent="0.3">
      <c r="A14" s="199" t="s">
        <v>21</v>
      </c>
      <c r="B14" s="152"/>
      <c r="C14" s="183">
        <f>+C6+1</f>
        <v>45278</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10-6-3-2+</v>
      </c>
      <c r="G16" s="566" t="str">
        <f>CONCATENATE(IF($E$5="Foundation",FDN_R,""),IF($E$5="Endurance",END_R,""),IF($E$5="Speed",SPD_R,""),IF($E$5="Hypertrophy",HYP_R,""),IF($E$5="Power",PWR_R,""),IF($E$5="Strength Capacity",STC_R,""),IF($E$5="Strength",STR_R,""),IF($E$5="Max Strength",MAX_R,""),IF($E$5="Total Fitness",TF_R,""),IF($E$5="Unload",UNL_R,""))</f>
        <v>4:00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10-6-3-2+</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10-6-3-2+</v>
      </c>
      <c r="G18" s="568" t="str">
        <f>CONCATENATE(IF($E$5="Foundation",FDN_R,""),IF($E$5="Endurance",END_R,""),IF($E$5="Speed",SPD_R,""),IF($E$5="Hypertrophy",HYP_R,""),IF($E$5="Power",PWR_R,""),IF($E$5="Strength Capacity",STC_R,""),IF($E$5="Strength",STR_R,""),IF($E$5="Max Strength",MAX_R,""),IF($E$5="Total Fitness",TF_R,""),IF($E$5="Unload",UNL_R,""))</f>
        <v>4:00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10-6-3-2+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10-6-3-2+</v>
      </c>
      <c r="G20" s="566" t="str">
        <f>CONCATENATE(IF($E$5="Foundation",FDN_R,""),IF($E$5="Endurance",END_R,""),IF($E$5="Speed",SPD_R,""),IF($E$5="Hypertrophy",HYP_R,""),IF($E$5="Power",PWR_R,""),IF($E$5="Strength Capacity",STC_R,""),IF($E$5="Strength",STR_R,""),IF($E$5="Max Strength",MAX_R,""),IF($E$5="Total Fitness",TF_R,""),IF($E$5="Unload",UNL_R,""))</f>
        <v>4:00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10-6-3-2+</v>
      </c>
      <c r="G21" s="570"/>
      <c r="H21" s="158"/>
      <c r="I21" s="158"/>
      <c r="J21" s="158"/>
    </row>
    <row r="22" spans="1:13" ht="15" customHeight="1" thickBot="1" x14ac:dyDescent="0.3">
      <c r="A22" s="199" t="s">
        <v>22</v>
      </c>
      <c r="B22" s="152"/>
      <c r="C22" s="183">
        <f>+C14+1</f>
        <v>45279</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10-6-3-2+</v>
      </c>
      <c r="G24" s="566" t="str">
        <f>CONCATENATE(IF($E$5="Foundation",FDN_R,""),IF($E$5="Endurance",END_R,""),IF($E$5="Speed",SPD_R,""),IF($E$5="Hypertrophy",HYP_R,""),IF($E$5="Power",PWR_R,""),IF($E$5="Strength Capacity",STC_R,""),IF($E$5="Strength",STR_R,""),IF($E$5="Max Strength",MAX_R,""),IF($E$5="Total Fitness",TF_R,""),IF($E$5="Unload",UNL_R,""))</f>
        <v>4:00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10-6-3-2+</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10-6-3-2+</v>
      </c>
      <c r="G26" s="568" t="str">
        <f>CONCATENATE(IF($E$5="Foundation",FDN_R,""),IF($E$5="Endurance",END_R,""),IF($E$5="Speed",SPD_R,""),IF($E$5="Hypertrophy",HYP_R,""),IF($E$5="Power",PWR_R,""),IF($E$5="Strength Capacity",STC_R,""),IF($E$5="Strength",STR_R,""),IF($E$5="Max Strength",MAX_R,""),IF($E$5="Total Fitness",TF_R,""),IF($E$5="Unload",UNL_R,""))</f>
        <v>4:00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10-6-3-2+</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10-6-3-2+</v>
      </c>
      <c r="G28" s="566" t="str">
        <f>CONCATENATE(IF($E$5="Foundation",FDN_R,""),IF($E$5="Endurance",END_R,""),IF($E$5="Speed",SPD_R,""),IF($E$5="Hypertrophy",HYP_R,""),IF($E$5="Power",PWR_R,""),IF($E$5="Strength Capacity",STC_R,""),IF($E$5="Strength",STR_R,""),IF($E$5="Max Strength",MAX_R,""),IF($E$5="Total Fitness",TF_R,""),IF($E$5="Unload",UNL_R,""))</f>
        <v>4:00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10-6-3-2+</v>
      </c>
      <c r="G29" s="570"/>
      <c r="H29" s="158"/>
      <c r="I29" s="158"/>
      <c r="J29" s="158"/>
    </row>
    <row r="30" spans="1:13" ht="15" customHeight="1" thickBot="1" x14ac:dyDescent="0.3">
      <c r="A30" s="199" t="s">
        <v>23</v>
      </c>
      <c r="B30" s="152"/>
      <c r="C30" s="183">
        <f>+C22+1</f>
        <v>45280</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10-6-3-2+</v>
      </c>
      <c r="G32" s="566" t="str">
        <f>CONCATENATE(IF($E$5="Foundation",FDN_R,""),IF($E$5="Endurance",END_R,""),IF($E$5="Speed",SPD_R,""),IF($E$5="Hypertrophy",HYP_R,""),IF($E$5="Power",PWR_R,""),IF($E$5="Strength Capacity",STC_R,""),IF($E$5="Strength",STR_R,""),IF($E$5="Max Strength",MAX_R,""),IF($E$5="Total Fitness",TF_R,""),IF($E$5="Unload",UNL_R,""))</f>
        <v>4:00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10-6-3-2+</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10-6-3-2+</v>
      </c>
      <c r="G34" s="568" t="str">
        <f>CONCATENATE(IF($E$5="Foundation",FDN_R,""),IF($E$5="Endurance",END_R,""),IF($E$5="Speed",SPD_R,""),IF($E$5="Hypertrophy",HYP_R,""),IF($E$5="Power",PWR_R,""),IF($E$5="Strength Capacity",STC_R,""),IF($E$5="Strength",STR_R,""),IF($E$5="Max Strength",MAX_R,""),IF($E$5="Total Fitness",TF_R,""),IF($E$5="Unload",UNL_R,""))</f>
        <v>4:00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10-6-3-2+</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10-6-3-2+</v>
      </c>
      <c r="G36" s="566" t="str">
        <f>CONCATENATE(IF($E$5="Foundation",FDN_R,""),IF($E$5="Endurance",END_R,""),IF($E$5="Speed",SPD_R,""),IF($E$5="Hypertrophy",HYP_R,""),IF($E$5="Power",PWR_R,""),IF($E$5="Strength Capacity",STC_R,""),IF($E$5="Strength",STR_R,""),IF($E$5="Max Strength",MAX_R,""),IF($E$5="Total Fitness",TF_R,""),IF($E$5="Unload",UNL_R,""))</f>
        <v>4:00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10-6-3-2+</v>
      </c>
      <c r="G37" s="570"/>
      <c r="H37" s="158"/>
      <c r="I37" s="158"/>
      <c r="J37" s="158"/>
    </row>
    <row r="38" spans="1:13" ht="15" customHeight="1" thickBot="1" x14ac:dyDescent="0.3">
      <c r="A38" s="199" t="s">
        <v>24</v>
      </c>
      <c r="B38" s="152"/>
      <c r="C38" s="183">
        <f>+C30+1</f>
        <v>45281</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10-6-3-2+</v>
      </c>
      <c r="G40" s="566" t="str">
        <f>CONCATENATE(IF($E$5="Foundation",FDN_R,""),IF($E$5="Endurance",END_R,""),IF($E$5="Speed",SPD_R,""),IF($E$5="Hypertrophy",HYP_R,""),IF($E$5="Power",PWR_R,""),IF($E$5="Strength Capacity",STC_R,""),IF($E$5="Strength",STR_R,""),IF($E$5="Max Strength",MAX_R,""),IF($E$5="Total Fitness",TF_R,""),IF($E$5="Unload",UNL_R,""))</f>
        <v>4:00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10-6-3-2+</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10-6-3-2+</v>
      </c>
      <c r="G42" s="568" t="str">
        <f>CONCATENATE(IF($E$5="Foundation",FDN_R,""),IF($E$5="Endurance",END_R,""),IF($E$5="Speed",SPD_R,""),IF($E$5="Hypertrophy",HYP_R,""),IF($E$5="Power",PWR_R,""),IF($E$5="Strength Capacity",STC_R,""),IF($E$5="Strength",STR_R,""),IF($E$5="Max Strength",MAX_R,""),IF($E$5="Total Fitness",TF_R,""),IF($E$5="Unload",UNL_R,""))</f>
        <v>4:00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10-6-3-2+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10-6-3-2+</v>
      </c>
      <c r="G44" s="566" t="str">
        <f>CONCATENATE(IF($E$5="Foundation",FDN_R,""),IF($E$5="Endurance",END_R,""),IF($E$5="Speed",SPD_R,""),IF($E$5="Hypertrophy",HYP_R,""),IF($E$5="Power",PWR_R,""),IF($E$5="Strength Capacity",STC_R,""),IF($E$5="Strength",STR_R,""),IF($E$5="Max Strength",MAX_R,""),IF($E$5="Total Fitness",TF_R,""),IF($E$5="Unload",UNL_R,""))</f>
        <v>4:00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10-6-3-2+</v>
      </c>
      <c r="G45" s="570"/>
      <c r="H45" s="158"/>
      <c r="I45" s="158"/>
      <c r="J45" s="158"/>
    </row>
    <row r="46" spans="1:13" ht="15" customHeight="1" thickBot="1" x14ac:dyDescent="0.3">
      <c r="A46" s="199" t="s">
        <v>25</v>
      </c>
      <c r="B46" s="152"/>
      <c r="C46" s="183">
        <f>+C38+1</f>
        <v>45282</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10-6-3-2+</v>
      </c>
      <c r="G48" s="566" t="str">
        <f>CONCATENATE(IF($E$5="Foundation",FDN_R,""),IF($E$5="Endurance",END_R,""),IF($E$5="Speed",SPD_R,""),IF($E$5="Hypertrophy",HYP_R,""),IF($E$5="Power",PWR_R,""),IF($E$5="Strength Capacity",STC_R,""),IF($E$5="Strength",STR_R,""),IF($E$5="Max Strength",MAX_R,""),IF($E$5="Total Fitness",TF_R,""),IF($E$5="Unload",UNL_R,""))</f>
        <v>4:00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10-6-3-2+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10-6-3-2+</v>
      </c>
      <c r="G50" s="568" t="str">
        <f>CONCATENATE(IF($E$5="Foundation",FDN_R,""),IF($E$5="Endurance",END_R,""),IF($E$5="Speed",SPD_R,""),IF($E$5="Hypertrophy",HYP_R,""),IF($E$5="Power",PWR_R,""),IF($E$5="Strength Capacity",STC_R,""),IF($E$5="Strength",STR_R,""),IF($E$5="Max Strength",MAX_R,""),IF($E$5="Total Fitness",TF_R,""),IF($E$5="Unload",UNL_R,""))</f>
        <v>4:00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10-6-3-2+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10-6-3-2+</v>
      </c>
      <c r="G52" s="566" t="str">
        <f>CONCATENATE(IF($E$5="Foundation",FDN_R,""),IF($E$5="Endurance",END_R,""),IF($E$5="Speed",SPD_R,""),IF($E$5="Hypertrophy",HYP_R,""),IF($E$5="Power",PWR_R,""),IF($E$5="Strength Capacity",STC_R,""),IF($E$5="Strength",STR_R,""),IF($E$5="Max Strength",MAX_R,""),IF($E$5="Total Fitness",TF_R,""),IF($E$5="Unload",UNL_R,""))</f>
        <v>4:00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10-6-3-2+</v>
      </c>
      <c r="G53" s="570"/>
      <c r="H53" s="158"/>
      <c r="I53" s="158"/>
      <c r="J53" s="158"/>
    </row>
    <row r="54" spans="1:13" ht="15" customHeight="1" thickBot="1" x14ac:dyDescent="0.3">
      <c r="A54" s="201" t="s">
        <v>26</v>
      </c>
      <c r="B54" s="152"/>
      <c r="C54" s="200">
        <f>+C46+1</f>
        <v>45283</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10-6-3-2+</v>
      </c>
      <c r="G56" s="566" t="str">
        <f>CONCATENATE(IF($E$5="Foundation",FDN_R,""),IF($E$5="Endurance",END_R,""),IF($E$5="Speed",SPD_R,""),IF($E$5="Hypertrophy",HYP_R,""),IF($E$5="Power",PWR_R,""),IF($E$5="Strength Capacity",STC_R,""),IF($E$5="Strength",STR_R,""),IF($E$5="Max Strength",MAX_R,""),IF($E$5="Total Fitness",TF_R,""),IF($E$5="Unload",UNL_R,""))</f>
        <v>4:00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10-6-3-2+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10-6-3-2+</v>
      </c>
      <c r="G58" s="568" t="str">
        <f>CONCATENATE(IF($E$5="Foundation",FDN_R,""),IF($E$5="Endurance",END_R,""),IF($E$5="Speed",SPD_R,""),IF($E$5="Hypertrophy",HYP_R,""),IF($E$5="Power",PWR_R,""),IF($E$5="Strength Capacity",STC_R,""),IF($E$5="Strength",STR_R,""),IF($E$5="Max Strength",MAX_R,""),IF($E$5="Total Fitness",TF_R,""),IF($E$5="Unload",UNL_R,""))</f>
        <v>4:00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10-6-3-2+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10-6-3-2+</v>
      </c>
      <c r="G60" s="566" t="str">
        <f>CONCATENATE(IF($E$5="Foundation",FDN_R,""),IF($E$5="Endurance",END_R,""),IF($E$5="Speed",SPD_R,""),IF($E$5="Hypertrophy",HYP_R,""),IF($E$5="Power",PWR_R,""),IF($E$5="Strength Capacity",STC_R,""),IF($E$5="Strength",STR_R,""),IF($E$5="Max Strength",MAX_R,""),IF($E$5="Total Fitness",TF_R,""),IF($E$5="Unload",UNL_R,""))</f>
        <v>4:00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10-6-3-2+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22ABE9E7-A0F3-4CBA-9EAD-26333B5ED7CC}">
      <formula1>INDIRECT(D8)</formula1>
    </dataValidation>
  </dataValidations>
  <hyperlinks>
    <hyperlink ref="K1" location="'Reference Page'!A1" display="Home" xr:uid="{F4E99084-A0FB-4A0F-A467-BB5B913A2A9A}"/>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E3F01A4-BA81-4D49-8C9A-D7F31D199839}">
          <x14:formula1>
            <xm:f>PeriodizationTables!$E$33:$E$42</xm:f>
          </x14:formula1>
          <xm:sqref>E5</xm:sqref>
        </x14:dataValidation>
        <x14:dataValidation type="list" allowBlank="1" showInputMessage="1" showErrorMessage="1" xr:uid="{EDD16747-6A7D-437E-811D-7A05A3BF8DF2}">
          <x14:formula1>
            <xm:f>Exercises!$1:$1</xm:f>
          </x14:formula1>
          <xm:sqref>D24:D29 D32:D37 D8:D13 D56:D61 D40:D45 D48:D53 D16:D21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CC99FF"/>
    <pageSetUpPr fitToPage="1"/>
  </sheetPr>
  <dimension ref="A1:AO202"/>
  <sheetViews>
    <sheetView showGridLines="0" workbookViewId="0">
      <pane ySplit="5" topLeftCell="A6" activePane="bottomLeft" state="frozen"/>
      <selection activeCell="A6" sqref="A6:AA61"/>
      <selection pane="bottomLeft" activeCell="K1" sqref="K1"/>
    </sheetView>
  </sheetViews>
  <sheetFormatPr defaultRowHeight="15" x14ac:dyDescent="0.25"/>
  <cols>
    <col min="1" max="1" width="48.5703125" customWidth="1"/>
    <col min="2" max="2" width="2.85546875" bestFit="1" customWidth="1"/>
    <col min="3" max="3" width="17.85546875" style="21" customWidth="1"/>
    <col min="4" max="4" width="14.7109375" customWidth="1"/>
    <col min="5" max="5" width="33.85546875" style="21" customWidth="1"/>
    <col min="6" max="6" width="7.42578125" customWidth="1"/>
    <col min="7" max="10" width="4.85546875" customWidth="1"/>
    <col min="11" max="11" width="45.5703125" style="224" customWidth="1"/>
    <col min="12" max="12" width="22" customWidth="1"/>
  </cols>
  <sheetData>
    <row r="1" spans="1:41" ht="18.75" x14ac:dyDescent="0.3">
      <c r="A1" s="544" t="s">
        <v>229</v>
      </c>
      <c r="B1" s="545"/>
      <c r="C1" s="545"/>
      <c r="D1" s="545"/>
      <c r="E1" s="545"/>
      <c r="F1" s="545"/>
      <c r="G1" s="545"/>
      <c r="H1" s="545"/>
      <c r="I1" s="545"/>
      <c r="J1" s="546"/>
      <c r="K1" s="222" t="s">
        <v>88</v>
      </c>
    </row>
    <row r="2" spans="1:41" x14ac:dyDescent="0.25">
      <c r="A2" s="547" t="s">
        <v>7</v>
      </c>
      <c r="B2" s="548"/>
      <c r="C2" s="548"/>
      <c r="D2" s="548"/>
      <c r="E2" s="548"/>
      <c r="F2" s="548"/>
      <c r="G2" s="548"/>
      <c r="H2" s="548"/>
      <c r="I2" s="548"/>
      <c r="J2" s="549"/>
      <c r="K2" s="223" t="str">
        <f>CONCATENATE(IF($E$5="Foundation","FDN",""),IF($E$5="Endurance","END",""),IF($E$5="Speed","SPD",""),IF($E$5="Hypertrophy","HYP",""),IF($E$5="Power","PWR",""),IF($E$5="Strength Capacity","STC",""),IF($E$5="Strength","STR",""),IF($E$5="Max Strength","MAX",""),IF($E$5="Total Fitness","TF",""),IF($E$5="Unload","UNL",""),"1_3E")</f>
        <v>MAX1_3E</v>
      </c>
    </row>
    <row r="3" spans="1:41" x14ac:dyDescent="0.25">
      <c r="A3" s="173">
        <f>'Annual Plan'!$A$54</f>
        <v>45284</v>
      </c>
      <c r="B3" s="172" t="s">
        <v>20</v>
      </c>
      <c r="C3" s="174">
        <f>+A3+6</f>
        <v>45290</v>
      </c>
      <c r="D3" s="550" t="s">
        <v>84</v>
      </c>
      <c r="E3" s="551"/>
      <c r="F3" s="551"/>
      <c r="G3" s="551"/>
      <c r="H3" s="551"/>
      <c r="I3" s="551"/>
      <c r="J3" s="552"/>
      <c r="K3" s="223" t="str">
        <f>CONCATENATE(IF($E$5="Foundation","FDN",""),IF($E$5="Endurance","END",""),IF($E$5="Speed","SPD",""),IF($E$5="Hypertrophy","HYP",""),IF($E$5="Power","PWR",""),IF($E$5="Strength Capacity","STC",""),IF($E$5="Strength","STR",""),IF($E$5="Max Strength","MAX",""),IF($E$5="Total Fitness","TF",""),IF($E$5="Unload","UNL",""),"1_3C")</f>
        <v>MAX1_3C</v>
      </c>
    </row>
    <row r="4" spans="1:41" x14ac:dyDescent="0.25">
      <c r="A4" s="553" t="str">
        <f>'Annual Plan'!$H$47</f>
        <v>INDOOR</v>
      </c>
      <c r="B4" s="554"/>
      <c r="C4" s="554"/>
      <c r="D4" s="554"/>
      <c r="E4" s="554"/>
      <c r="F4" s="554"/>
      <c r="G4" s="554"/>
      <c r="H4" s="554"/>
      <c r="I4" s="554"/>
      <c r="J4" s="555"/>
      <c r="K4" s="223" t="str">
        <f>CONCATENATE(IF($E$5="Foundation","FDN",""),IF($E$5="Endurance","END",""),IF($E$5="Speed","SPD",""),IF($E$5="Hypertrophy","HYP",""),IF($E$5="Power","PWR",""),IF($E$5="Strength Capacity","STC",""),IF($E$5="Strength","STR",""),IF($E$5="Max Strength","MAX",""),IF($E$5="Total Fitness","TF",""),IF($E$5="Unload","UNL",""),"1_3O")</f>
        <v>MAX1_3O</v>
      </c>
    </row>
    <row r="5" spans="1:41" ht="16.5" thickBot="1" x14ac:dyDescent="0.3">
      <c r="A5" s="556" t="str">
        <f>'Annual Plan'!$F$3</f>
        <v>Acidosis</v>
      </c>
      <c r="B5" s="557"/>
      <c r="C5" s="557"/>
      <c r="D5" s="220" t="s">
        <v>494</v>
      </c>
      <c r="E5" s="613" t="s">
        <v>357</v>
      </c>
      <c r="F5" s="614"/>
      <c r="G5" s="614"/>
      <c r="H5" s="614"/>
      <c r="I5" s="614"/>
      <c r="J5" s="615"/>
      <c r="L5" t="s">
        <v>117</v>
      </c>
      <c r="M5" t="s">
        <v>506</v>
      </c>
    </row>
    <row r="6" spans="1:41" ht="15.75" thickBot="1" x14ac:dyDescent="0.3">
      <c r="A6" s="159" t="s">
        <v>27</v>
      </c>
      <c r="B6" s="163"/>
      <c r="C6" s="183">
        <f>A3</f>
        <v>45284</v>
      </c>
      <c r="D6" s="202" t="s">
        <v>493</v>
      </c>
      <c r="E6" s="203" t="s">
        <v>393</v>
      </c>
      <c r="F6" s="202" t="s">
        <v>492</v>
      </c>
      <c r="G6" s="202" t="s">
        <v>495</v>
      </c>
      <c r="H6" s="561" t="s">
        <v>504</v>
      </c>
      <c r="I6" s="561"/>
      <c r="J6" s="562"/>
      <c r="K6" s="225"/>
      <c r="L6" s="184"/>
      <c r="M6" s="184"/>
    </row>
    <row r="7" spans="1:41" s="154" customFormat="1" ht="15" customHeight="1" thickTop="1" x14ac:dyDescent="0.25">
      <c r="A7" s="198" t="s">
        <v>502</v>
      </c>
      <c r="B7" s="23"/>
      <c r="C7" s="164" t="str">
        <f>"("&amp;LEFT(K6,1)&amp;")"</f>
        <v>()</v>
      </c>
      <c r="D7" s="209" t="s">
        <v>503</v>
      </c>
      <c r="E7" s="204"/>
      <c r="F7" s="205"/>
      <c r="G7" s="205"/>
      <c r="H7" s="563"/>
      <c r="I7" s="563"/>
      <c r="J7" s="564"/>
      <c r="K7" s="565"/>
      <c r="L7"/>
      <c r="M7"/>
      <c r="N7"/>
      <c r="O7"/>
      <c r="P7"/>
      <c r="Q7"/>
      <c r="R7"/>
      <c r="S7"/>
      <c r="T7"/>
      <c r="U7"/>
      <c r="V7"/>
      <c r="W7"/>
      <c r="X7"/>
      <c r="Y7"/>
      <c r="Z7"/>
      <c r="AA7"/>
      <c r="AB7"/>
      <c r="AC7"/>
      <c r="AD7"/>
      <c r="AE7"/>
      <c r="AF7"/>
      <c r="AG7"/>
      <c r="AH7"/>
      <c r="AI7"/>
      <c r="AJ7"/>
      <c r="AK7"/>
      <c r="AL7"/>
      <c r="AM7"/>
      <c r="AN7"/>
      <c r="AO7"/>
    </row>
    <row r="8" spans="1:41" ht="15" customHeight="1" x14ac:dyDescent="0.25">
      <c r="A8" s="176"/>
      <c r="B8" s="176"/>
      <c r="C8" s="177"/>
      <c r="D8" s="166"/>
      <c r="E8" s="155"/>
      <c r="F8" s="157" t="str" cm="1">
        <f t="array" aca="1" ref="F8" ca="1">IF(D8="Core", INDIRECT($K$3), IF(D8="Core_Rotational",INDIRECT($K$3), IF(D8="Core_Pillar", INDIRECT($K$3),IF(D8="Explosive_Cardio", INDIRECT($K$2), IF(D8="Explosive", INDIRECT($K$2),INDIRECT($K$4))))))</f>
        <v>10-6-3-2+</v>
      </c>
      <c r="G8" s="566" t="str">
        <f>CONCATENATE(IF($E$5="Foundation",FDN_R,""),IF($E$5="Endurance",END_R,""),IF($E$5="Speed",SPD_R,""),IF($E$5="Hypertrophy",HYP_R,""),IF($E$5="Power",PWR_R,""),IF($E$5="Strength Capacity",STC_R,""),IF($E$5="Strength",STR_R,""),IF($E$5="Max Strength",MAX_R,""),IF($E$5="Total Fitness",TF_R,""),IF($E$5="Unload",UNL_R,""))</f>
        <v>4:00</v>
      </c>
      <c r="H8" s="185"/>
      <c r="I8" s="185"/>
      <c r="J8" s="185"/>
      <c r="K8" s="565"/>
    </row>
    <row r="9" spans="1:41" ht="15" customHeight="1" x14ac:dyDescent="0.25">
      <c r="A9" s="24"/>
      <c r="B9" s="22"/>
      <c r="C9" s="160"/>
      <c r="D9" s="167"/>
      <c r="E9" s="156"/>
      <c r="F9" s="158" t="str" cm="1">
        <f t="array" aca="1" ref="F9" ca="1">IF(D9="Core", INDIRECT($K$3), IF(D9="Core_Rotational",INDIRECT($K$3), IF(D9="Core_Pillar", INDIRECT($K$3),IF(D9="Explosive_Cardio", INDIRECT($K$2), IF(D9="Explosive", INDIRECT($K$2),INDIRECT($K$4))))))</f>
        <v>10-6-3-2+</v>
      </c>
      <c r="G9" s="567"/>
      <c r="H9" s="158"/>
      <c r="I9" s="158"/>
      <c r="J9" s="158"/>
      <c r="K9" s="565"/>
    </row>
    <row r="10" spans="1:41" ht="15" customHeight="1" x14ac:dyDescent="0.25">
      <c r="A10" s="176"/>
      <c r="B10" s="176"/>
      <c r="C10" s="177"/>
      <c r="D10" s="178"/>
      <c r="E10" s="179"/>
      <c r="F10" s="157" t="str" cm="1">
        <f t="array" aca="1" ref="F10" ca="1">IF(D10="Core", INDIRECT($K$3), IF(D10="Core_Rotational",INDIRECT($K$3), IF(D10="Core_Pillar", INDIRECT($K$3),IF(D10="Explosive_Cardio", INDIRECT($K$2), IF(D10="Explosive", INDIRECT($K$2),INDIRECT($K$4))))))</f>
        <v>10-6-3-2+</v>
      </c>
      <c r="G10" s="568" t="str">
        <f>CONCATENATE(IF($E$5="Foundation",FDN_R,""),IF($E$5="Endurance",END_R,""),IF($E$5="Speed",SPD_R,""),IF($E$5="Hypertrophy",HYP_R,""),IF($E$5="Power",PWR_R,""),IF($E$5="Strength Capacity",STC_R,""),IF($E$5="Strength",STR_R,""),IF($E$5="Max Strength",MAX_R,""),IF($E$5="Total Fitness",TF_R,""),IF($E$5="Unload",UNL_R,""))</f>
        <v>4:00</v>
      </c>
      <c r="H10" s="186"/>
      <c r="I10" s="186"/>
      <c r="J10" s="186"/>
      <c r="K10" s="565"/>
    </row>
    <row r="11" spans="1:41" ht="15" customHeight="1" x14ac:dyDescent="0.25">
      <c r="A11" s="24"/>
      <c r="B11" s="22"/>
      <c r="C11" s="160"/>
      <c r="D11" s="180"/>
      <c r="E11" s="181"/>
      <c r="F11" s="158" t="str" cm="1">
        <f t="array" aca="1" ref="F11" ca="1">IF(D11="Core", INDIRECT($K$3), IF(D11="Core_Rotational",INDIRECT($K$3), IF(D11="Core_Pillar", INDIRECT($K$3),IF(D11="Explosive_Cardio", INDIRECT($K$2), IF(D11="Explosive", INDIRECT($K$2),INDIRECT($K$4))))))</f>
        <v>10-6-3-2+</v>
      </c>
      <c r="G11" s="569"/>
      <c r="H11" s="182"/>
      <c r="I11" s="182"/>
      <c r="J11" s="182"/>
      <c r="K11" s="565"/>
    </row>
    <row r="12" spans="1:41" ht="15" customHeight="1" x14ac:dyDescent="0.25">
      <c r="A12" s="176"/>
      <c r="B12" s="176"/>
      <c r="C12" s="177"/>
      <c r="D12" s="166"/>
      <c r="E12" s="155"/>
      <c r="F12" s="157" t="str" cm="1">
        <f t="array" aca="1" ref="F12" ca="1">IF(D12="Core", INDIRECT($K$3), IF(D12="Core_Rotational",INDIRECT($K$3), IF(D12="Core_Pillar", INDIRECT($K$3),IF(D12="Explosive_Cardio", INDIRECT($K$2), IF(D12="Explosive", INDIRECT($K$2),INDIRECT($K$4))))))</f>
        <v>10-6-3-2+</v>
      </c>
      <c r="G12" s="566" t="str">
        <f>CONCATENATE(IF($E$5="Foundation",FDN_R,""),IF($E$5="Endurance",END_R,""),IF($E$5="Speed",SPD_R,""),IF($E$5="Hypertrophy",HYP_R,""),IF($E$5="Power",PWR_R,""),IF($E$5="Strength Capacity",STC_R,""),IF($E$5="Strength",STR_R,""),IF($E$5="Max Strength",MAX_R,""),IF($E$5="Total Fitness",TF_R,""),IF($E$5="Unload",UNL_R,""))</f>
        <v>4:00</v>
      </c>
      <c r="H12" s="185"/>
      <c r="I12" s="185"/>
      <c r="J12" s="185"/>
      <c r="K12" s="565"/>
    </row>
    <row r="13" spans="1:41" ht="15" customHeight="1" thickBot="1" x14ac:dyDescent="0.3">
      <c r="A13" s="24"/>
      <c r="B13" s="162"/>
      <c r="C13" s="161">
        <f>SUM(C7:C12)</f>
        <v>0</v>
      </c>
      <c r="D13" s="168"/>
      <c r="E13" s="206"/>
      <c r="F13" s="158" t="str" cm="1">
        <f t="array" aca="1" ref="F13" ca="1">IF(D13="Core", INDIRECT($K$3), IF(D13="Core_Rotational",INDIRECT($K$3), IF(D13="Core_Pillar", INDIRECT($K$3),IF(D13="Explosive_Cardio", INDIRECT($K$2), IF(D13="Explosive", INDIRECT($K$2),INDIRECT($K$4))))))</f>
        <v>10-6-3-2+</v>
      </c>
      <c r="G13" s="570"/>
      <c r="H13" s="158"/>
      <c r="I13" s="158"/>
      <c r="J13" s="158"/>
    </row>
    <row r="14" spans="1:41" ht="15" customHeight="1" thickBot="1" x14ac:dyDescent="0.3">
      <c r="A14" s="199" t="s">
        <v>21</v>
      </c>
      <c r="B14" s="152"/>
      <c r="C14" s="183">
        <f>+C6+1</f>
        <v>45285</v>
      </c>
      <c r="D14" s="202" t="s">
        <v>493</v>
      </c>
      <c r="E14" s="207" t="s">
        <v>393</v>
      </c>
      <c r="F14" s="208" t="s">
        <v>492</v>
      </c>
      <c r="G14" s="202" t="s">
        <v>495</v>
      </c>
      <c r="H14" s="561" t="s">
        <v>504</v>
      </c>
      <c r="I14" s="561"/>
      <c r="J14" s="562"/>
      <c r="K14" s="225"/>
      <c r="L14" s="184"/>
      <c r="M14" s="184"/>
    </row>
    <row r="15" spans="1:41" ht="15" customHeight="1" thickTop="1" x14ac:dyDescent="0.25">
      <c r="A15" s="198" t="s">
        <v>502</v>
      </c>
      <c r="B15" s="153"/>
      <c r="C15" s="164" t="str">
        <f>"("&amp;LEFT(K14,1)&amp;")"</f>
        <v>()</v>
      </c>
      <c r="D15" s="209" t="s">
        <v>503</v>
      </c>
      <c r="E15" s="204"/>
      <c r="F15" s="205"/>
      <c r="G15" s="205"/>
      <c r="H15" s="563"/>
      <c r="I15" s="563"/>
      <c r="J15" s="564"/>
      <c r="K15" s="565"/>
    </row>
    <row r="16" spans="1:41" ht="15" customHeight="1" x14ac:dyDescent="0.25">
      <c r="A16" s="176"/>
      <c r="B16" s="176"/>
      <c r="C16" s="177"/>
      <c r="D16" s="166"/>
      <c r="E16" s="155"/>
      <c r="F16" s="157" t="str" cm="1">
        <f t="array" aca="1" ref="F16" ca="1">IF(D16="Core", INDIRECT($K$3), IF(D16="Core_Rotational",INDIRECT($K$3), IF(D16="Core_Pillar", INDIRECT($K$3),IF(D16="Explosive_Cardio", INDIRECT($K$2), IF(D16="Explosive", INDIRECT($K$2),INDIRECT($K$4))))))</f>
        <v>10-6-3-2+</v>
      </c>
      <c r="G16" s="566" t="str">
        <f>CONCATENATE(IF($E$5="Foundation",FDN_R,""),IF($E$5="Endurance",END_R,""),IF($E$5="Speed",SPD_R,""),IF($E$5="Hypertrophy",HYP_R,""),IF($E$5="Power",PWR_R,""),IF($E$5="Strength Capacity",STC_R,""),IF($E$5="Strength",STR_R,""),IF($E$5="Max Strength",MAX_R,""),IF($E$5="Total Fitness",TF_R,""),IF($E$5="Unload",UNL_R,""))</f>
        <v>4:00</v>
      </c>
      <c r="H16" s="185"/>
      <c r="I16" s="185"/>
      <c r="J16" s="185"/>
      <c r="K16" s="565"/>
    </row>
    <row r="17" spans="1:13" ht="15" customHeight="1" x14ac:dyDescent="0.25">
      <c r="A17" s="24"/>
      <c r="B17" s="22"/>
      <c r="C17" s="160"/>
      <c r="D17" s="167"/>
      <c r="E17" s="156"/>
      <c r="F17" s="158" t="str" cm="1">
        <f t="array" aca="1" ref="F17" ca="1">IF(D17="Core", INDIRECT($K$3), IF(D17="Core_Rotational",INDIRECT($K$3), IF(D17="Core_Pillar", INDIRECT($K$3),IF(D17="Explosive_Cardio", INDIRECT($K$2), IF(D17="Explosive", INDIRECT($K$2),INDIRECT($K$4))))))</f>
        <v>10-6-3-2+</v>
      </c>
      <c r="G17" s="571"/>
      <c r="H17" s="158"/>
      <c r="I17" s="158"/>
      <c r="J17" s="158"/>
      <c r="K17" s="565"/>
    </row>
    <row r="18" spans="1:13" ht="15" customHeight="1" x14ac:dyDescent="0.25">
      <c r="A18" s="176"/>
      <c r="B18" s="176"/>
      <c r="C18" s="177"/>
      <c r="D18" s="178"/>
      <c r="E18" s="179"/>
      <c r="F18" s="157" t="str" cm="1">
        <f t="array" aca="1" ref="F18" ca="1">IF(D18="Core", INDIRECT($K$3), IF(D18="Core_Rotational",INDIRECT($K$3), IF(D18="Core_Pillar", INDIRECT($K$3),IF(D18="Explosive_Cardio", INDIRECT($K$2), IF(D18="Explosive", INDIRECT($K$2),INDIRECT($K$4))))))</f>
        <v>10-6-3-2+</v>
      </c>
      <c r="G18" s="568" t="str">
        <f>CONCATENATE(IF($E$5="Foundation",FDN_R,""),IF($E$5="Endurance",END_R,""),IF($E$5="Speed",SPD_R,""),IF($E$5="Hypertrophy",HYP_R,""),IF($E$5="Power",PWR_R,""),IF($E$5="Strength Capacity",STC_R,""),IF($E$5="Strength",STR_R,""),IF($E$5="Max Strength",MAX_R,""),IF($E$5="Total Fitness",TF_R,""),IF($E$5="Unload",UNL_R,""))</f>
        <v>4:00</v>
      </c>
      <c r="H18" s="186"/>
      <c r="I18" s="186"/>
      <c r="J18" s="186"/>
      <c r="K18" s="565"/>
    </row>
    <row r="19" spans="1:13" ht="15" customHeight="1" x14ac:dyDescent="0.25">
      <c r="A19" s="24"/>
      <c r="B19" s="22"/>
      <c r="C19" s="160"/>
      <c r="D19" s="180"/>
      <c r="E19" s="181"/>
      <c r="F19" s="158" t="str" cm="1">
        <f t="array" aca="1" ref="F19" ca="1">IF(D19="Core", INDIRECT($K$3), IF(D19="Core_Rotational",INDIRECT($K$3), IF(D19="Core_Pillar", INDIRECT($K$3),IF(D19="Explosive_Cardio", INDIRECT($K$2), IF(D19="Explosive", INDIRECT($K$2),INDIRECT($K$4))))))</f>
        <v>10-6-3-2+</v>
      </c>
      <c r="G19" s="569"/>
      <c r="H19" s="182"/>
      <c r="I19" s="182"/>
      <c r="J19" s="182"/>
      <c r="K19" s="565"/>
    </row>
    <row r="20" spans="1:13" ht="15" customHeight="1" x14ac:dyDescent="0.25">
      <c r="A20" s="176"/>
      <c r="B20" s="176"/>
      <c r="C20" s="177"/>
      <c r="D20" s="166"/>
      <c r="E20" s="155"/>
      <c r="F20" s="157" t="str" cm="1">
        <f t="array" aca="1" ref="F20" ca="1">IF(D20="Core", INDIRECT($K$3), IF(D20="Core_Rotational",INDIRECT($K$3), IF(D20="Core_Pillar", INDIRECT($K$3),IF(D20="Explosive_Cardio", INDIRECT($K$2), IF(D20="Explosive", INDIRECT($K$2),INDIRECT($K$4))))))</f>
        <v>10-6-3-2+</v>
      </c>
      <c r="G20" s="566" t="str">
        <f>CONCATENATE(IF($E$5="Foundation",FDN_R,""),IF($E$5="Endurance",END_R,""),IF($E$5="Speed",SPD_R,""),IF($E$5="Hypertrophy",HYP_R,""),IF($E$5="Power",PWR_R,""),IF($E$5="Strength Capacity",STC_R,""),IF($E$5="Strength",STR_R,""),IF($E$5="Max Strength",MAX_R,""),IF($E$5="Total Fitness",TF_R,""),IF($E$5="Unload",UNL_R,""))</f>
        <v>4:00</v>
      </c>
      <c r="H20" s="185"/>
      <c r="I20" s="185"/>
      <c r="J20" s="185"/>
      <c r="K20" s="565"/>
    </row>
    <row r="21" spans="1:13" ht="15" customHeight="1" thickBot="1" x14ac:dyDescent="0.3">
      <c r="A21" s="24"/>
      <c r="B21" s="25"/>
      <c r="C21" s="165">
        <f>SUM(C15:C20)</f>
        <v>0</v>
      </c>
      <c r="D21" s="168"/>
      <c r="E21" s="156"/>
      <c r="F21" s="158" t="str" cm="1">
        <f t="array" aca="1" ref="F21" ca="1">IF(D21="Core", INDIRECT($K$3), IF(D21="Core_Rotational",INDIRECT($K$3), IF(D21="Core_Pillar", INDIRECT($K$3),IF(D21="Explosive_Cardio", INDIRECT($K$2), IF(D21="Explosive", INDIRECT($K$2),INDIRECT($K$4))))))</f>
        <v>10-6-3-2+</v>
      </c>
      <c r="G21" s="570"/>
      <c r="H21" s="158"/>
      <c r="I21" s="158"/>
      <c r="J21" s="158"/>
    </row>
    <row r="22" spans="1:13" ht="15" customHeight="1" thickBot="1" x14ac:dyDescent="0.3">
      <c r="A22" s="199" t="s">
        <v>22</v>
      </c>
      <c r="B22" s="152"/>
      <c r="C22" s="183">
        <f>+C14+1</f>
        <v>45286</v>
      </c>
      <c r="D22" s="202" t="s">
        <v>493</v>
      </c>
      <c r="E22" s="203" t="s">
        <v>393</v>
      </c>
      <c r="F22" s="202" t="s">
        <v>492</v>
      </c>
      <c r="G22" s="202" t="s">
        <v>495</v>
      </c>
      <c r="H22" s="561" t="s">
        <v>504</v>
      </c>
      <c r="I22" s="561"/>
      <c r="J22" s="562"/>
      <c r="K22" s="225"/>
      <c r="L22" s="184"/>
      <c r="M22" s="184"/>
    </row>
    <row r="23" spans="1:13" ht="15" customHeight="1" thickTop="1" x14ac:dyDescent="0.25">
      <c r="A23" s="198" t="s">
        <v>502</v>
      </c>
      <c r="B23" s="153"/>
      <c r="C23" s="164" t="str">
        <f>"("&amp;LEFT(K22,1)&amp;")"</f>
        <v>()</v>
      </c>
      <c r="D23" s="209" t="s">
        <v>503</v>
      </c>
      <c r="E23" s="204"/>
      <c r="F23" s="205"/>
      <c r="G23" s="205"/>
      <c r="H23" s="563"/>
      <c r="I23" s="563"/>
      <c r="J23" s="564"/>
      <c r="K23" s="565"/>
    </row>
    <row r="24" spans="1:13" ht="15" customHeight="1" x14ac:dyDescent="0.25">
      <c r="A24" s="176"/>
      <c r="B24" s="176"/>
      <c r="C24" s="177"/>
      <c r="D24" s="166"/>
      <c r="E24" s="155"/>
      <c r="F24" s="157" t="str" cm="1">
        <f t="array" aca="1" ref="F24" ca="1">IF(D24="Core", INDIRECT($K$3), IF(D24="Core_Rotational",INDIRECT($K$3), IF(D24="Core_Pillar", INDIRECT($K$3),IF(D24="Explosive_Cardio", INDIRECT($K$2), IF(D24="Explosive", INDIRECT($K$2),INDIRECT($K$4))))))</f>
        <v>10-6-3-2+</v>
      </c>
      <c r="G24" s="566" t="str">
        <f>CONCATENATE(IF($E$5="Foundation",FDN_R,""),IF($E$5="Endurance",END_R,""),IF($E$5="Speed",SPD_R,""),IF($E$5="Hypertrophy",HYP_R,""),IF($E$5="Power",PWR_R,""),IF($E$5="Strength Capacity",STC_R,""),IF($E$5="Strength",STR_R,""),IF($E$5="Max Strength",MAX_R,""),IF($E$5="Total Fitness",TF_R,""),IF($E$5="Unload",UNL_R,""))</f>
        <v>4:00</v>
      </c>
      <c r="H24" s="185"/>
      <c r="I24" s="185"/>
      <c r="J24" s="185"/>
      <c r="K24" s="565"/>
    </row>
    <row r="25" spans="1:13" ht="15" customHeight="1" x14ac:dyDescent="0.25">
      <c r="A25" s="24"/>
      <c r="B25" s="22"/>
      <c r="C25" s="160"/>
      <c r="D25" s="167"/>
      <c r="E25" s="156"/>
      <c r="F25" s="158" t="str" cm="1">
        <f t="array" aca="1" ref="F25" ca="1">IF(D25="Core", INDIRECT($K$3), IF(D25="Core_Rotational",INDIRECT($K$3), IF(D25="Core_Pillar", INDIRECT($K$3),IF(D25="Explosive_Cardio", INDIRECT($K$2), IF(D25="Explosive", INDIRECT($K$2),INDIRECT($K$4))))))</f>
        <v>10-6-3-2+</v>
      </c>
      <c r="G25" s="571"/>
      <c r="H25" s="158"/>
      <c r="I25" s="158"/>
      <c r="J25" s="158"/>
      <c r="K25" s="565"/>
    </row>
    <row r="26" spans="1:13" ht="15" customHeight="1" x14ac:dyDescent="0.25">
      <c r="A26" s="176"/>
      <c r="B26" s="176"/>
      <c r="C26" s="177"/>
      <c r="D26" s="178"/>
      <c r="E26" s="179"/>
      <c r="F26" s="157" t="str" cm="1">
        <f t="array" aca="1" ref="F26" ca="1">IF(D26="Core", INDIRECT($K$3), IF(D26="Core_Rotational",INDIRECT($K$3), IF(D26="Core_Pillar", INDIRECT($K$3),IF(D26="Explosive_Cardio", INDIRECT($K$2), IF(D26="Explosive", INDIRECT($K$2),INDIRECT($K$4))))))</f>
        <v>10-6-3-2+</v>
      </c>
      <c r="G26" s="568" t="str">
        <f>CONCATENATE(IF($E$5="Foundation",FDN_R,""),IF($E$5="Endurance",END_R,""),IF($E$5="Speed",SPD_R,""),IF($E$5="Hypertrophy",HYP_R,""),IF($E$5="Power",PWR_R,""),IF($E$5="Strength Capacity",STC_R,""),IF($E$5="Strength",STR_R,""),IF($E$5="Max Strength",MAX_R,""),IF($E$5="Total Fitness",TF_R,""),IF($E$5="Unload",UNL_R,""))</f>
        <v>4:00</v>
      </c>
      <c r="H26" s="186"/>
      <c r="I26" s="186"/>
      <c r="J26" s="186"/>
      <c r="K26" s="565"/>
    </row>
    <row r="27" spans="1:13" ht="15" customHeight="1" x14ac:dyDescent="0.25">
      <c r="A27" s="24"/>
      <c r="B27" s="22"/>
      <c r="C27" s="160"/>
      <c r="D27" s="180"/>
      <c r="E27" s="181"/>
      <c r="F27" s="158" t="str" cm="1">
        <f t="array" aca="1" ref="F27" ca="1">IF(D27="Core", INDIRECT($K$3), IF(D27="Core_Rotational",INDIRECT($K$3), IF(D27="Core_Pillar", INDIRECT($K$3),IF(D27="Explosive_Cardio", INDIRECT($K$2), IF(D27="Explosive", INDIRECT($K$2),INDIRECT($K$4))))))</f>
        <v>10-6-3-2+</v>
      </c>
      <c r="G27" s="569"/>
      <c r="H27" s="182"/>
      <c r="I27" s="182"/>
      <c r="J27" s="182"/>
      <c r="K27" s="565"/>
    </row>
    <row r="28" spans="1:13" ht="15" customHeight="1" x14ac:dyDescent="0.25">
      <c r="A28" s="176"/>
      <c r="B28" s="176"/>
      <c r="C28" s="177"/>
      <c r="D28" s="166"/>
      <c r="E28" s="155"/>
      <c r="F28" s="157" t="str" cm="1">
        <f t="array" aca="1" ref="F28" ca="1">IF(D28="Core", INDIRECT($K$3), IF(D28="Core_Rotational",INDIRECT($K$3), IF(D28="Core_Pillar", INDIRECT($K$3),IF(D28="Explosive_Cardio", INDIRECT($K$2), IF(D28="Explosive", INDIRECT($K$2),INDIRECT($K$4))))))</f>
        <v>10-6-3-2+</v>
      </c>
      <c r="G28" s="566" t="str">
        <f>CONCATENATE(IF($E$5="Foundation",FDN_R,""),IF($E$5="Endurance",END_R,""),IF($E$5="Speed",SPD_R,""),IF($E$5="Hypertrophy",HYP_R,""),IF($E$5="Power",PWR_R,""),IF($E$5="Strength Capacity",STC_R,""),IF($E$5="Strength",STR_R,""),IF($E$5="Max Strength",MAX_R,""),IF($E$5="Total Fitness",TF_R,""),IF($E$5="Unload",UNL_R,""))</f>
        <v>4:00</v>
      </c>
      <c r="H28" s="185"/>
      <c r="I28" s="185"/>
      <c r="J28" s="185"/>
      <c r="K28" s="565"/>
    </row>
    <row r="29" spans="1:13" ht="15" customHeight="1" thickBot="1" x14ac:dyDescent="0.3">
      <c r="A29" s="24"/>
      <c r="B29" s="25"/>
      <c r="C29" s="165">
        <f>SUM(C23:C28)</f>
        <v>0</v>
      </c>
      <c r="D29" s="168"/>
      <c r="E29" s="156"/>
      <c r="F29" s="158" t="str" cm="1">
        <f t="array" aca="1" ref="F29" ca="1">IF(D29="Core", INDIRECT($K$3), IF(D29="Core_Rotational",INDIRECT($K$3), IF(D29="Core_Pillar", INDIRECT($K$3),IF(D29="Explosive_Cardio", INDIRECT($K$2), IF(D29="Explosive", INDIRECT($K$2),INDIRECT($K$4))))))</f>
        <v>10-6-3-2+</v>
      </c>
      <c r="G29" s="570"/>
      <c r="H29" s="158"/>
      <c r="I29" s="158"/>
      <c r="J29" s="158"/>
    </row>
    <row r="30" spans="1:13" ht="15" customHeight="1" thickBot="1" x14ac:dyDescent="0.3">
      <c r="A30" s="199" t="s">
        <v>23</v>
      </c>
      <c r="B30" s="152"/>
      <c r="C30" s="183">
        <f>+C22+1</f>
        <v>45287</v>
      </c>
      <c r="D30" s="202" t="s">
        <v>493</v>
      </c>
      <c r="E30" s="203" t="s">
        <v>393</v>
      </c>
      <c r="F30" s="202" t="s">
        <v>492</v>
      </c>
      <c r="G30" s="202" t="s">
        <v>495</v>
      </c>
      <c r="H30" s="561" t="s">
        <v>504</v>
      </c>
      <c r="I30" s="561"/>
      <c r="J30" s="562"/>
      <c r="K30" s="225"/>
      <c r="L30" s="184"/>
      <c r="M30" s="184"/>
    </row>
    <row r="31" spans="1:13" ht="15" customHeight="1" thickTop="1" x14ac:dyDescent="0.25">
      <c r="A31" s="198" t="s">
        <v>502</v>
      </c>
      <c r="B31" s="153"/>
      <c r="C31" s="164" t="str">
        <f>"("&amp;LEFT(K30,1)&amp;")"</f>
        <v>()</v>
      </c>
      <c r="D31" s="209" t="s">
        <v>503</v>
      </c>
      <c r="E31" s="204"/>
      <c r="F31" s="205"/>
      <c r="G31" s="205"/>
      <c r="H31" s="563"/>
      <c r="I31" s="563"/>
      <c r="J31" s="564"/>
      <c r="K31" s="565"/>
    </row>
    <row r="32" spans="1:13" ht="15" customHeight="1" x14ac:dyDescent="0.25">
      <c r="A32" s="176"/>
      <c r="B32" s="176"/>
      <c r="C32" s="177"/>
      <c r="D32" s="166"/>
      <c r="E32" s="155"/>
      <c r="F32" s="157" t="str" cm="1">
        <f t="array" aca="1" ref="F32" ca="1">IF(D32="Core", INDIRECT($K$3), IF(D32="Core_Rotational",INDIRECT($K$3), IF(D32="Core_Pillar", INDIRECT($K$3),IF(D32="Explosive_Cardio", INDIRECT($K$2), IF(D32="Explosive", INDIRECT($K$2),INDIRECT($K$4))))))</f>
        <v>10-6-3-2+</v>
      </c>
      <c r="G32" s="566" t="str">
        <f>CONCATENATE(IF($E$5="Foundation",FDN_R,""),IF($E$5="Endurance",END_R,""),IF($E$5="Speed",SPD_R,""),IF($E$5="Hypertrophy",HYP_R,""),IF($E$5="Power",PWR_R,""),IF($E$5="Strength Capacity",STC_R,""),IF($E$5="Strength",STR_R,""),IF($E$5="Max Strength",MAX_R,""),IF($E$5="Total Fitness",TF_R,""),IF($E$5="Unload",UNL_R,""))</f>
        <v>4:00</v>
      </c>
      <c r="H32" s="185"/>
      <c r="I32" s="185"/>
      <c r="J32" s="185"/>
      <c r="K32" s="565"/>
    </row>
    <row r="33" spans="1:13" ht="15" customHeight="1" x14ac:dyDescent="0.25">
      <c r="A33" s="24"/>
      <c r="B33" s="22"/>
      <c r="C33" s="160"/>
      <c r="D33" s="167"/>
      <c r="E33" s="156"/>
      <c r="F33" s="158" t="str" cm="1">
        <f t="array" aca="1" ref="F33" ca="1">IF(D33="Core", INDIRECT($K$3), IF(D33="Core_Rotational",INDIRECT($K$3), IF(D33="Core_Pillar", INDIRECT($K$3),IF(D33="Explosive_Cardio", INDIRECT($K$2), IF(D33="Explosive", INDIRECT($K$2),INDIRECT($K$4))))))</f>
        <v>10-6-3-2+</v>
      </c>
      <c r="G33" s="571"/>
      <c r="H33" s="158"/>
      <c r="I33" s="158"/>
      <c r="J33" s="158"/>
      <c r="K33" s="565"/>
    </row>
    <row r="34" spans="1:13" ht="15" customHeight="1" x14ac:dyDescent="0.25">
      <c r="A34" s="176"/>
      <c r="B34" s="176"/>
      <c r="C34" s="177"/>
      <c r="D34" s="178"/>
      <c r="E34" s="179"/>
      <c r="F34" s="157" t="str" cm="1">
        <f t="array" aca="1" ref="F34" ca="1">IF(D34="Core", INDIRECT($K$3), IF(D34="Core_Rotational",INDIRECT($K$3), IF(D34="Core_Pillar", INDIRECT($K$3),IF(D34="Explosive_Cardio", INDIRECT($K$2), IF(D34="Explosive", INDIRECT($K$2),INDIRECT($K$4))))))</f>
        <v>10-6-3-2+</v>
      </c>
      <c r="G34" s="568" t="str">
        <f>CONCATENATE(IF($E$5="Foundation",FDN_R,""),IF($E$5="Endurance",END_R,""),IF($E$5="Speed",SPD_R,""),IF($E$5="Hypertrophy",HYP_R,""),IF($E$5="Power",PWR_R,""),IF($E$5="Strength Capacity",STC_R,""),IF($E$5="Strength",STR_R,""),IF($E$5="Max Strength",MAX_R,""),IF($E$5="Total Fitness",TF_R,""),IF($E$5="Unload",UNL_R,""))</f>
        <v>4:00</v>
      </c>
      <c r="H34" s="186"/>
      <c r="I34" s="186"/>
      <c r="J34" s="186"/>
      <c r="K34" s="565"/>
    </row>
    <row r="35" spans="1:13" ht="15" customHeight="1" x14ac:dyDescent="0.25">
      <c r="A35" s="24"/>
      <c r="B35" s="22"/>
      <c r="C35" s="160"/>
      <c r="D35" s="180"/>
      <c r="E35" s="181"/>
      <c r="F35" s="158" t="str" cm="1">
        <f t="array" aca="1" ref="F35" ca="1">IF(D35="Core", INDIRECT($K$3), IF(D35="Core_Rotational",INDIRECT($K$3), IF(D35="Core_Pillar", INDIRECT($K$3),IF(D35="Explosive_Cardio", INDIRECT($K$2), IF(D35="Explosive", INDIRECT($K$2),INDIRECT($K$4))))))</f>
        <v>10-6-3-2+</v>
      </c>
      <c r="G35" s="569"/>
      <c r="H35" s="182"/>
      <c r="I35" s="182"/>
      <c r="J35" s="182"/>
      <c r="K35" s="565"/>
    </row>
    <row r="36" spans="1:13" ht="15" customHeight="1" x14ac:dyDescent="0.25">
      <c r="A36" s="176"/>
      <c r="B36" s="176"/>
      <c r="C36" s="177"/>
      <c r="D36" s="166"/>
      <c r="E36" s="155"/>
      <c r="F36" s="157" t="str" cm="1">
        <f t="array" aca="1" ref="F36" ca="1">IF(D36="Core", INDIRECT($K$3), IF(D36="Core_Rotational",INDIRECT($K$3), IF(D36="Core_Pillar", INDIRECT($K$3),IF(D36="Explosive_Cardio", INDIRECT($K$2), IF(D36="Explosive", INDIRECT($K$2),INDIRECT($K$4))))))</f>
        <v>10-6-3-2+</v>
      </c>
      <c r="G36" s="566" t="str">
        <f>CONCATENATE(IF($E$5="Foundation",FDN_R,""),IF($E$5="Endurance",END_R,""),IF($E$5="Speed",SPD_R,""),IF($E$5="Hypertrophy",HYP_R,""),IF($E$5="Power",PWR_R,""),IF($E$5="Strength Capacity",STC_R,""),IF($E$5="Strength",STR_R,""),IF($E$5="Max Strength",MAX_R,""),IF($E$5="Total Fitness",TF_R,""),IF($E$5="Unload",UNL_R,""))</f>
        <v>4:00</v>
      </c>
      <c r="H36" s="185"/>
      <c r="I36" s="185"/>
      <c r="J36" s="185"/>
      <c r="K36" s="565"/>
    </row>
    <row r="37" spans="1:13" ht="15" customHeight="1" thickBot="1" x14ac:dyDescent="0.3">
      <c r="A37" s="24"/>
      <c r="B37" s="25"/>
      <c r="C37" s="165">
        <f>SUM(C31:C36)</f>
        <v>0</v>
      </c>
      <c r="D37" s="168"/>
      <c r="E37" s="156"/>
      <c r="F37" s="158" t="str" cm="1">
        <f t="array" aca="1" ref="F37" ca="1">IF(D37="Core", INDIRECT($K$3), IF(D37="Core_Rotational",INDIRECT($K$3), IF(D37="Core_Pillar", INDIRECT($K$3),IF(D37="Explosive_Cardio", INDIRECT($K$2), IF(D37="Explosive", INDIRECT($K$2),INDIRECT($K$4))))))</f>
        <v>10-6-3-2+</v>
      </c>
      <c r="G37" s="570"/>
      <c r="H37" s="158"/>
      <c r="I37" s="158"/>
      <c r="J37" s="158"/>
    </row>
    <row r="38" spans="1:13" ht="15" customHeight="1" thickBot="1" x14ac:dyDescent="0.3">
      <c r="A38" s="199" t="s">
        <v>24</v>
      </c>
      <c r="B38" s="152"/>
      <c r="C38" s="183">
        <f>+C30+1</f>
        <v>45288</v>
      </c>
      <c r="D38" s="202" t="s">
        <v>493</v>
      </c>
      <c r="E38" s="203" t="s">
        <v>393</v>
      </c>
      <c r="F38" s="202" t="s">
        <v>492</v>
      </c>
      <c r="G38" s="202" t="s">
        <v>495</v>
      </c>
      <c r="H38" s="561" t="s">
        <v>504</v>
      </c>
      <c r="I38" s="561"/>
      <c r="J38" s="562"/>
      <c r="K38" s="225"/>
      <c r="L38" s="184"/>
      <c r="M38" s="184"/>
    </row>
    <row r="39" spans="1:13" ht="15" customHeight="1" thickTop="1" x14ac:dyDescent="0.25">
      <c r="A39" s="198" t="s">
        <v>502</v>
      </c>
      <c r="B39" s="153"/>
      <c r="C39" s="164" t="str">
        <f>"("&amp;LEFT(K38,1)&amp;")"</f>
        <v>()</v>
      </c>
      <c r="D39" s="209" t="s">
        <v>503</v>
      </c>
      <c r="E39" s="204"/>
      <c r="F39" s="205"/>
      <c r="G39" s="205"/>
      <c r="H39" s="563"/>
      <c r="I39" s="563"/>
      <c r="J39" s="564"/>
      <c r="K39" s="565"/>
    </row>
    <row r="40" spans="1:13" ht="15" customHeight="1" x14ac:dyDescent="0.25">
      <c r="A40" s="176"/>
      <c r="B40" s="176"/>
      <c r="C40" s="177"/>
      <c r="D40" s="166"/>
      <c r="E40" s="155"/>
      <c r="F40" s="157" t="str" cm="1">
        <f t="array" aca="1" ref="F40" ca="1">IF(D40="Core", INDIRECT($K$3), IF(D40="Core_Rotational",INDIRECT($K$3), IF(D40="Core_Pillar", INDIRECT($K$3),IF(D40="Explosive_Cardio", INDIRECT($K$2), IF(D40="Explosive", INDIRECT($K$2),INDIRECT($K$4))))))</f>
        <v>10-6-3-2+</v>
      </c>
      <c r="G40" s="566" t="str">
        <f>CONCATENATE(IF($E$5="Foundation",FDN_R,""),IF($E$5="Endurance",END_R,""),IF($E$5="Speed",SPD_R,""),IF($E$5="Hypertrophy",HYP_R,""),IF($E$5="Power",PWR_R,""),IF($E$5="Strength Capacity",STC_R,""),IF($E$5="Strength",STR_R,""),IF($E$5="Max Strength",MAX_R,""),IF($E$5="Total Fitness",TF_R,""),IF($E$5="Unload",UNL_R,""))</f>
        <v>4:00</v>
      </c>
      <c r="H40" s="185"/>
      <c r="I40" s="185"/>
      <c r="J40" s="185"/>
      <c r="K40" s="565"/>
    </row>
    <row r="41" spans="1:13" ht="15" customHeight="1" x14ac:dyDescent="0.25">
      <c r="A41" s="24"/>
      <c r="B41" s="22"/>
      <c r="C41" s="160"/>
      <c r="D41" s="167"/>
      <c r="E41" s="156"/>
      <c r="F41" s="158" t="str" cm="1">
        <f t="array" aca="1" ref="F41" ca="1">IF(D41="Core", INDIRECT($K$3), IF(D41="Core_Rotational",INDIRECT($K$3), IF(D41="Core_Pillar", INDIRECT($K$3),IF(D41="Explosive_Cardio", INDIRECT($K$2), IF(D41="Explosive", INDIRECT($K$2),INDIRECT($K$4))))))</f>
        <v>10-6-3-2+</v>
      </c>
      <c r="G41" s="571"/>
      <c r="H41" s="158"/>
      <c r="I41" s="158"/>
      <c r="J41" s="158"/>
      <c r="K41" s="565"/>
    </row>
    <row r="42" spans="1:13" ht="15" customHeight="1" x14ac:dyDescent="0.25">
      <c r="A42" s="176"/>
      <c r="B42" s="176"/>
      <c r="C42" s="177"/>
      <c r="D42" s="178"/>
      <c r="E42" s="179"/>
      <c r="F42" s="157" t="str" cm="1">
        <f t="array" aca="1" ref="F42" ca="1">IF(D42="Core", INDIRECT($K$3), IF(D42="Core_Rotational",INDIRECT($K$3), IF(D42="Core_Pillar", INDIRECT($K$3),IF(D42="Explosive_Cardio", INDIRECT($K$2), IF(D42="Explosive", INDIRECT($K$2),INDIRECT($K$4))))))</f>
        <v>10-6-3-2+</v>
      </c>
      <c r="G42" s="568" t="str">
        <f>CONCATENATE(IF($E$5="Foundation",FDN_R,""),IF($E$5="Endurance",END_R,""),IF($E$5="Speed",SPD_R,""),IF($E$5="Hypertrophy",HYP_R,""),IF($E$5="Power",PWR_R,""),IF($E$5="Strength Capacity",STC_R,""),IF($E$5="Strength",STR_R,""),IF($E$5="Max Strength",MAX_R,""),IF($E$5="Total Fitness",TF_R,""),IF($E$5="Unload",UNL_R,""))</f>
        <v>4:00</v>
      </c>
      <c r="H42" s="186"/>
      <c r="I42" s="186"/>
      <c r="J42" s="186"/>
      <c r="K42" s="565"/>
    </row>
    <row r="43" spans="1:13" ht="15" customHeight="1" x14ac:dyDescent="0.25">
      <c r="A43" s="24"/>
      <c r="B43" s="22"/>
      <c r="C43" s="160"/>
      <c r="D43" s="180"/>
      <c r="E43" s="181"/>
      <c r="F43" s="158" t="str" cm="1">
        <f t="array" aca="1" ref="F43" ca="1">IF(D43="Core", INDIRECT($K$3), IF(D43="Core_Rotational",INDIRECT($K$3), IF(D43="Core_Pillar", INDIRECT($K$3),IF(D43="Explosive_Cardio", INDIRECT($K$2), IF(D43="Explosive", INDIRECT($K$2),INDIRECT($K$4))))))</f>
        <v>10-6-3-2+</v>
      </c>
      <c r="G43" s="569"/>
      <c r="H43" s="182"/>
      <c r="I43" s="182"/>
      <c r="J43" s="182"/>
      <c r="K43" s="565"/>
    </row>
    <row r="44" spans="1:13" ht="15" customHeight="1" x14ac:dyDescent="0.25">
      <c r="A44" s="176"/>
      <c r="B44" s="176"/>
      <c r="C44" s="177"/>
      <c r="D44" s="166"/>
      <c r="E44" s="155"/>
      <c r="F44" s="157" t="str" cm="1">
        <f t="array" aca="1" ref="F44" ca="1">IF(D44="Core", INDIRECT($K$3), IF(D44="Core_Rotational",INDIRECT($K$3), IF(D44="Core_Pillar", INDIRECT($K$3),IF(D44="Explosive_Cardio", INDIRECT($K$2), IF(D44="Explosive", INDIRECT($K$2),INDIRECT($K$4))))))</f>
        <v>10-6-3-2+</v>
      </c>
      <c r="G44" s="566" t="str">
        <f>CONCATENATE(IF($E$5="Foundation",FDN_R,""),IF($E$5="Endurance",END_R,""),IF($E$5="Speed",SPD_R,""),IF($E$5="Hypertrophy",HYP_R,""),IF($E$5="Power",PWR_R,""),IF($E$5="Strength Capacity",STC_R,""),IF($E$5="Strength",STR_R,""),IF($E$5="Max Strength",MAX_R,""),IF($E$5="Total Fitness",TF_R,""),IF($E$5="Unload",UNL_R,""))</f>
        <v>4:00</v>
      </c>
      <c r="H44" s="185"/>
      <c r="I44" s="185"/>
      <c r="J44" s="185"/>
      <c r="K44" s="565"/>
    </row>
    <row r="45" spans="1:13" ht="15" customHeight="1" thickBot="1" x14ac:dyDescent="0.3">
      <c r="A45" s="24"/>
      <c r="B45" s="25"/>
      <c r="C45" s="165">
        <f>SUM(C39:C44)</f>
        <v>0</v>
      </c>
      <c r="D45" s="168"/>
      <c r="E45" s="156"/>
      <c r="F45" s="158" t="str" cm="1">
        <f t="array" aca="1" ref="F45" ca="1">IF(D45="Core", INDIRECT($K$3), IF(D45="Core_Rotational",INDIRECT($K$3), IF(D45="Core_Pillar", INDIRECT($K$3),IF(D45="Explosive_Cardio", INDIRECT($K$2), IF(D45="Explosive", INDIRECT($K$2),INDIRECT($K$4))))))</f>
        <v>10-6-3-2+</v>
      </c>
      <c r="G45" s="570"/>
      <c r="H45" s="158"/>
      <c r="I45" s="158"/>
      <c r="J45" s="158"/>
    </row>
    <row r="46" spans="1:13" ht="15" customHeight="1" thickBot="1" x14ac:dyDescent="0.3">
      <c r="A46" s="199" t="s">
        <v>25</v>
      </c>
      <c r="B46" s="152"/>
      <c r="C46" s="183">
        <f>+C38+1</f>
        <v>45289</v>
      </c>
      <c r="D46" s="202" t="s">
        <v>493</v>
      </c>
      <c r="E46" s="203" t="s">
        <v>393</v>
      </c>
      <c r="F46" s="202" t="s">
        <v>492</v>
      </c>
      <c r="G46" s="202" t="s">
        <v>495</v>
      </c>
      <c r="H46" s="561" t="s">
        <v>504</v>
      </c>
      <c r="I46" s="561"/>
      <c r="J46" s="562"/>
      <c r="K46" s="225"/>
      <c r="L46" s="184"/>
      <c r="M46" s="184"/>
    </row>
    <row r="47" spans="1:13" ht="15" customHeight="1" thickTop="1" x14ac:dyDescent="0.25">
      <c r="A47" s="198" t="s">
        <v>502</v>
      </c>
      <c r="B47" s="153"/>
      <c r="C47" s="164" t="str">
        <f>"("&amp;LEFT(K46,1)&amp;")"</f>
        <v>()</v>
      </c>
      <c r="D47" s="209" t="s">
        <v>503</v>
      </c>
      <c r="E47" s="204"/>
      <c r="F47" s="205"/>
      <c r="G47" s="205"/>
      <c r="H47" s="563"/>
      <c r="I47" s="563"/>
      <c r="J47" s="564"/>
      <c r="K47" s="565"/>
    </row>
    <row r="48" spans="1:13" ht="15" customHeight="1" x14ac:dyDescent="0.25">
      <c r="A48" s="176"/>
      <c r="B48" s="176"/>
      <c r="C48" s="177"/>
      <c r="D48" s="166"/>
      <c r="E48" s="155"/>
      <c r="F48" s="157" t="str" cm="1">
        <f t="array" aca="1" ref="F48" ca="1">IF(D48="Core", INDIRECT($K$3), IF(D48="Core_Rotational",INDIRECT($K$3), IF(D48="Core_Pillar", INDIRECT($K$3),IF(D48="Explosive_Cardio", INDIRECT($K$2), IF(D48="Explosive", INDIRECT($K$2),INDIRECT($K$4))))))</f>
        <v>10-6-3-2+</v>
      </c>
      <c r="G48" s="566" t="str">
        <f>CONCATENATE(IF($E$5="Foundation",FDN_R,""),IF($E$5="Endurance",END_R,""),IF($E$5="Speed",SPD_R,""),IF($E$5="Hypertrophy",HYP_R,""),IF($E$5="Power",PWR_R,""),IF($E$5="Strength Capacity",STC_R,""),IF($E$5="Strength",STR_R,""),IF($E$5="Max Strength",MAX_R,""),IF($E$5="Total Fitness",TF_R,""),IF($E$5="Unload",UNL_R,""))</f>
        <v>4:00</v>
      </c>
      <c r="H48" s="185"/>
      <c r="I48" s="185"/>
      <c r="J48" s="185"/>
      <c r="K48" s="565"/>
    </row>
    <row r="49" spans="1:13" ht="15" customHeight="1" x14ac:dyDescent="0.25">
      <c r="A49" s="24"/>
      <c r="B49" s="22"/>
      <c r="C49" s="160"/>
      <c r="D49" s="167"/>
      <c r="E49" s="156"/>
      <c r="F49" s="158" t="str" cm="1">
        <f t="array" aca="1" ref="F49" ca="1">IF(D49="Core", INDIRECT($K$3), IF(D49="Core_Rotational",INDIRECT($K$3), IF(D49="Core_Pillar", INDIRECT($K$3),IF(D49="Explosive_Cardio", INDIRECT($K$2), IF(D49="Explosive", INDIRECT($K$2),INDIRECT($K$4))))))</f>
        <v>10-6-3-2+</v>
      </c>
      <c r="G49" s="571"/>
      <c r="H49" s="158"/>
      <c r="I49" s="158"/>
      <c r="J49" s="158"/>
      <c r="K49" s="565"/>
    </row>
    <row r="50" spans="1:13" ht="15" customHeight="1" x14ac:dyDescent="0.25">
      <c r="A50" s="176"/>
      <c r="B50" s="176"/>
      <c r="C50" s="177"/>
      <c r="D50" s="178"/>
      <c r="E50" s="179"/>
      <c r="F50" s="157" t="str" cm="1">
        <f t="array" aca="1" ref="F50" ca="1">IF(D50="Core", INDIRECT($K$3), IF(D50="Core_Rotational",INDIRECT($K$3), IF(D50="Core_Pillar", INDIRECT($K$3),IF(D50="Explosive_Cardio", INDIRECT($K$2), IF(D50="Explosive", INDIRECT($K$2),INDIRECT($K$4))))))</f>
        <v>10-6-3-2+</v>
      </c>
      <c r="G50" s="568" t="str">
        <f>CONCATENATE(IF($E$5="Foundation",FDN_R,""),IF($E$5="Endurance",END_R,""),IF($E$5="Speed",SPD_R,""),IF($E$5="Hypertrophy",HYP_R,""),IF($E$5="Power",PWR_R,""),IF($E$5="Strength Capacity",STC_R,""),IF($E$5="Strength",STR_R,""),IF($E$5="Max Strength",MAX_R,""),IF($E$5="Total Fitness",TF_R,""),IF($E$5="Unload",UNL_R,""))</f>
        <v>4:00</v>
      </c>
      <c r="H50" s="186"/>
      <c r="I50" s="186"/>
      <c r="J50" s="186"/>
      <c r="K50" s="565"/>
    </row>
    <row r="51" spans="1:13" ht="15" customHeight="1" x14ac:dyDescent="0.25">
      <c r="A51" s="24"/>
      <c r="B51" s="22"/>
      <c r="C51" s="160"/>
      <c r="D51" s="180"/>
      <c r="E51" s="181"/>
      <c r="F51" s="158" t="str" cm="1">
        <f t="array" aca="1" ref="F51" ca="1">IF(D51="Core", INDIRECT($K$3), IF(D51="Core_Rotational",INDIRECT($K$3), IF(D51="Core_Pillar", INDIRECT($K$3),IF(D51="Explosive_Cardio", INDIRECT($K$2), IF(D51="Explosive", INDIRECT($K$2),INDIRECT($K$4))))))</f>
        <v>10-6-3-2+</v>
      </c>
      <c r="G51" s="569"/>
      <c r="H51" s="182"/>
      <c r="I51" s="182"/>
      <c r="J51" s="182"/>
      <c r="K51" s="565"/>
    </row>
    <row r="52" spans="1:13" ht="15" customHeight="1" x14ac:dyDescent="0.25">
      <c r="A52" s="176"/>
      <c r="B52" s="176"/>
      <c r="C52" s="177"/>
      <c r="D52" s="166"/>
      <c r="E52" s="155"/>
      <c r="F52" s="157" t="str" cm="1">
        <f t="array" aca="1" ref="F52" ca="1">IF(D52="Core", INDIRECT($K$3), IF(D52="Core_Rotational",INDIRECT($K$3), IF(D52="Core_Pillar", INDIRECT($K$3),IF(D52="Explosive_Cardio", INDIRECT($K$2), IF(D52="Explosive", INDIRECT($K$2),INDIRECT($K$4))))))</f>
        <v>10-6-3-2+</v>
      </c>
      <c r="G52" s="566" t="str">
        <f>CONCATENATE(IF($E$5="Foundation",FDN_R,""),IF($E$5="Endurance",END_R,""),IF($E$5="Speed",SPD_R,""),IF($E$5="Hypertrophy",HYP_R,""),IF($E$5="Power",PWR_R,""),IF($E$5="Strength Capacity",STC_R,""),IF($E$5="Strength",STR_R,""),IF($E$5="Max Strength",MAX_R,""),IF($E$5="Total Fitness",TF_R,""),IF($E$5="Unload",UNL_R,""))</f>
        <v>4:00</v>
      </c>
      <c r="H52" s="185"/>
      <c r="I52" s="185"/>
      <c r="J52" s="185"/>
      <c r="K52" s="565"/>
    </row>
    <row r="53" spans="1:13" ht="15" customHeight="1" thickBot="1" x14ac:dyDescent="0.3">
      <c r="A53" s="24"/>
      <c r="B53" s="25"/>
      <c r="C53" s="165">
        <f>SUM(C47:C52)</f>
        <v>0</v>
      </c>
      <c r="D53" s="168"/>
      <c r="E53" s="156"/>
      <c r="F53" s="158" t="str" cm="1">
        <f t="array" aca="1" ref="F53" ca="1">IF(D53="Core", INDIRECT($K$3), IF(D53="Core_Rotational",INDIRECT($K$3), IF(D53="Core_Pillar", INDIRECT($K$3),IF(D53="Explosive_Cardio", INDIRECT($K$2), IF(D53="Explosive", INDIRECT($K$2),INDIRECT($K$4))))))</f>
        <v>10-6-3-2+</v>
      </c>
      <c r="G53" s="570"/>
      <c r="H53" s="158"/>
      <c r="I53" s="158"/>
      <c r="J53" s="158"/>
    </row>
    <row r="54" spans="1:13" ht="15" customHeight="1" thickBot="1" x14ac:dyDescent="0.3">
      <c r="A54" s="201" t="s">
        <v>26</v>
      </c>
      <c r="B54" s="152"/>
      <c r="C54" s="200">
        <f>+C46+1</f>
        <v>45290</v>
      </c>
      <c r="D54" s="202" t="s">
        <v>493</v>
      </c>
      <c r="E54" s="203" t="s">
        <v>393</v>
      </c>
      <c r="F54" s="202" t="s">
        <v>492</v>
      </c>
      <c r="G54" s="202" t="s">
        <v>495</v>
      </c>
      <c r="H54" s="561" t="s">
        <v>504</v>
      </c>
      <c r="I54" s="561"/>
      <c r="J54" s="562"/>
      <c r="K54" s="225"/>
      <c r="L54" s="184"/>
      <c r="M54" s="184"/>
    </row>
    <row r="55" spans="1:13" ht="15" customHeight="1" thickTop="1" x14ac:dyDescent="0.25">
      <c r="A55" s="198" t="s">
        <v>502</v>
      </c>
      <c r="B55" s="153"/>
      <c r="C55" s="164" t="str">
        <f>"("&amp;LEFT(K54,1)&amp;")"</f>
        <v>()</v>
      </c>
      <c r="D55" s="209" t="s">
        <v>503</v>
      </c>
      <c r="E55" s="204"/>
      <c r="F55" s="205"/>
      <c r="G55" s="205"/>
      <c r="H55" s="563"/>
      <c r="I55" s="563"/>
      <c r="J55" s="564"/>
      <c r="K55" s="565"/>
    </row>
    <row r="56" spans="1:13" ht="15" customHeight="1" x14ac:dyDescent="0.25">
      <c r="A56" s="187"/>
      <c r="B56" s="176"/>
      <c r="C56" s="177"/>
      <c r="D56" s="166"/>
      <c r="E56" s="155"/>
      <c r="F56" s="157" t="str" cm="1">
        <f t="array" aca="1" ref="F56" ca="1">IF(D56="Core", INDIRECT($K$3), IF(D56="Core_Rotational",INDIRECT($K$3), IF(D56="Core_Pillar", INDIRECT($K$3),IF(D56="Explosive_Cardio", INDIRECT($K$2), IF(D56="Explosive", INDIRECT($K$2),INDIRECT($K$4))))))</f>
        <v>10-6-3-2+</v>
      </c>
      <c r="G56" s="566" t="str">
        <f>CONCATENATE(IF($E$5="Foundation",FDN_R,""),IF($E$5="Endurance",END_R,""),IF($E$5="Speed",SPD_R,""),IF($E$5="Hypertrophy",HYP_R,""),IF($E$5="Power",PWR_R,""),IF($E$5="Strength Capacity",STC_R,""),IF($E$5="Strength",STR_R,""),IF($E$5="Max Strength",MAX_R,""),IF($E$5="Total Fitness",TF_R,""),IF($E$5="Unload",UNL_R,""))</f>
        <v>4:00</v>
      </c>
      <c r="H56" s="185"/>
      <c r="I56" s="185"/>
      <c r="J56" s="193"/>
      <c r="K56" s="565"/>
    </row>
    <row r="57" spans="1:13" ht="15" customHeight="1" x14ac:dyDescent="0.25">
      <c r="A57" s="188"/>
      <c r="B57" s="22"/>
      <c r="C57" s="160"/>
      <c r="D57" s="167"/>
      <c r="E57" s="156"/>
      <c r="F57" s="158" t="str" cm="1">
        <f t="array" aca="1" ref="F57" ca="1">IF(D57="Core", INDIRECT($K$3), IF(D57="Core_Rotational",INDIRECT($K$3), IF(D57="Core_Pillar", INDIRECT($K$3),IF(D57="Explosive_Cardio", INDIRECT($K$2), IF(D57="Explosive", INDIRECT($K$2),INDIRECT($K$4))))))</f>
        <v>10-6-3-2+</v>
      </c>
      <c r="G57" s="571"/>
      <c r="H57" s="158"/>
      <c r="I57" s="158"/>
      <c r="J57" s="194"/>
      <c r="K57" s="565"/>
    </row>
    <row r="58" spans="1:13" ht="15" customHeight="1" x14ac:dyDescent="0.25">
      <c r="A58" s="187"/>
      <c r="B58" s="176"/>
      <c r="C58" s="177"/>
      <c r="D58" s="178"/>
      <c r="E58" s="179"/>
      <c r="F58" s="157" t="str" cm="1">
        <f t="array" aca="1" ref="F58" ca="1">IF(D58="Core", INDIRECT($K$3), IF(D58="Core_Rotational",INDIRECT($K$3), IF(D58="Core_Pillar", INDIRECT($K$3),IF(D58="Explosive_Cardio", INDIRECT($K$2), IF(D58="Explosive", INDIRECT($K$2),INDIRECT($K$4))))))</f>
        <v>10-6-3-2+</v>
      </c>
      <c r="G58" s="568" t="str">
        <f>CONCATENATE(IF($E$5="Foundation",FDN_R,""),IF($E$5="Endurance",END_R,""),IF($E$5="Speed",SPD_R,""),IF($E$5="Hypertrophy",HYP_R,""),IF($E$5="Power",PWR_R,""),IF($E$5="Strength Capacity",STC_R,""),IF($E$5="Strength",STR_R,""),IF($E$5="Max Strength",MAX_R,""),IF($E$5="Total Fitness",TF_R,""),IF($E$5="Unload",UNL_R,""))</f>
        <v>4:00</v>
      </c>
      <c r="H58" s="186"/>
      <c r="I58" s="186"/>
      <c r="J58" s="195"/>
      <c r="K58" s="565"/>
    </row>
    <row r="59" spans="1:13" ht="15" customHeight="1" x14ac:dyDescent="0.25">
      <c r="A59" s="188"/>
      <c r="B59" s="22"/>
      <c r="C59" s="160"/>
      <c r="D59" s="180"/>
      <c r="E59" s="181"/>
      <c r="F59" s="158" t="str" cm="1">
        <f t="array" aca="1" ref="F59" ca="1">IF(D59="Core", INDIRECT($K$3), IF(D59="Core_Rotational",INDIRECT($K$3), IF(D59="Core_Pillar", INDIRECT($K$3),IF(D59="Explosive_Cardio", INDIRECT($K$2), IF(D59="Explosive", INDIRECT($K$2),INDIRECT($K$4))))))</f>
        <v>10-6-3-2+</v>
      </c>
      <c r="G59" s="569"/>
      <c r="H59" s="182"/>
      <c r="I59" s="182"/>
      <c r="J59" s="196"/>
      <c r="K59" s="565"/>
    </row>
    <row r="60" spans="1:13" ht="15" customHeight="1" x14ac:dyDescent="0.25">
      <c r="A60" s="187"/>
      <c r="B60" s="176"/>
      <c r="C60" s="177"/>
      <c r="D60" s="166"/>
      <c r="E60" s="155"/>
      <c r="F60" s="157" t="str" cm="1">
        <f t="array" aca="1" ref="F60" ca="1">IF(D60="Core", INDIRECT($K$3), IF(D60="Core_Rotational",INDIRECT($K$3), IF(D60="Core_Pillar", INDIRECT($K$3),IF(D60="Explosive_Cardio", INDIRECT($K$2), IF(D60="Explosive", INDIRECT($K$2),INDIRECT($K$4))))))</f>
        <v>10-6-3-2+</v>
      </c>
      <c r="G60" s="566" t="str">
        <f>CONCATENATE(IF($E$5="Foundation",FDN_R,""),IF($E$5="Endurance",END_R,""),IF($E$5="Speed",SPD_R,""),IF($E$5="Hypertrophy",HYP_R,""),IF($E$5="Power",PWR_R,""),IF($E$5="Strength Capacity",STC_R,""),IF($E$5="Strength",STR_R,""),IF($E$5="Max Strength",MAX_R,""),IF($E$5="Total Fitness",TF_R,""),IF($E$5="Unload",UNL_R,""))</f>
        <v>4:00</v>
      </c>
      <c r="H60" s="185"/>
      <c r="I60" s="185"/>
      <c r="J60" s="193"/>
      <c r="K60" s="565"/>
    </row>
    <row r="61" spans="1:13" ht="15" customHeight="1" thickBot="1" x14ac:dyDescent="0.3">
      <c r="A61" s="189"/>
      <c r="B61" s="190"/>
      <c r="C61" s="165">
        <f>SUM(C55:C60)</f>
        <v>0</v>
      </c>
      <c r="D61" s="168"/>
      <c r="E61" s="191"/>
      <c r="F61" s="158" t="str" cm="1">
        <f t="array" aca="1" ref="F61" ca="1">IF(D61="Core", INDIRECT($K$3), IF(D61="Core_Rotational",INDIRECT($K$3), IF(D61="Core_Pillar", INDIRECT($K$3),IF(D61="Explosive_Cardio", INDIRECT($K$2), IF(D61="Explosive", INDIRECT($K$2),INDIRECT($K$4))))))</f>
        <v>10-6-3-2+</v>
      </c>
      <c r="G61" s="570"/>
      <c r="H61" s="192"/>
      <c r="I61" s="192"/>
      <c r="J61" s="197"/>
      <c r="K61" s="226"/>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54:J54"/>
    <mergeCell ref="H55:J55"/>
    <mergeCell ref="K55:K60"/>
    <mergeCell ref="G56:G57"/>
    <mergeCell ref="G58:G59"/>
    <mergeCell ref="G60:G61"/>
    <mergeCell ref="H46:J46"/>
    <mergeCell ref="H47:J47"/>
    <mergeCell ref="K47:K52"/>
    <mergeCell ref="G48:G49"/>
    <mergeCell ref="G50:G51"/>
    <mergeCell ref="G52:G53"/>
    <mergeCell ref="H38:J38"/>
    <mergeCell ref="H39:J39"/>
    <mergeCell ref="K39:K44"/>
    <mergeCell ref="G40:G41"/>
    <mergeCell ref="G42:G43"/>
    <mergeCell ref="G44:G45"/>
    <mergeCell ref="H30:J30"/>
    <mergeCell ref="H31:J31"/>
    <mergeCell ref="K31:K36"/>
    <mergeCell ref="G32:G33"/>
    <mergeCell ref="G34:G35"/>
    <mergeCell ref="G36:G37"/>
    <mergeCell ref="H23:J23"/>
    <mergeCell ref="K23:K28"/>
    <mergeCell ref="G24:G25"/>
    <mergeCell ref="G26:G27"/>
    <mergeCell ref="G28:G29"/>
    <mergeCell ref="K7:K12"/>
    <mergeCell ref="G8:G9"/>
    <mergeCell ref="G10:G11"/>
    <mergeCell ref="G12:G13"/>
    <mergeCell ref="H22:J22"/>
    <mergeCell ref="H15:J15"/>
    <mergeCell ref="K15:K20"/>
    <mergeCell ref="G16:G17"/>
    <mergeCell ref="G18:G19"/>
    <mergeCell ref="G20:G21"/>
    <mergeCell ref="H14:J14"/>
    <mergeCell ref="H6:J6"/>
    <mergeCell ref="H7:J7"/>
    <mergeCell ref="A1:J1"/>
    <mergeCell ref="A2:J2"/>
    <mergeCell ref="D3:J3"/>
    <mergeCell ref="A4:J4"/>
    <mergeCell ref="A5:C5"/>
    <mergeCell ref="E5:J5"/>
  </mergeCells>
  <dataValidations count="1">
    <dataValidation type="list" allowBlank="1" showErrorMessage="1" sqref="E24:E29 E32:E37 E8:E13 E56:E61 E40:E45 E48:E53 E16:E21" xr:uid="{D5EE08B1-34DA-4B8E-A39A-B203E2557BB1}">
      <formula1>INDIRECT(D8)</formula1>
    </dataValidation>
  </dataValidations>
  <hyperlinks>
    <hyperlink ref="K1" location="'Reference Page'!A1" display="Home" xr:uid="{F597A57E-1CF0-4C8E-920E-13070E13CA31}"/>
  </hyperlinks>
  <printOptions horizontalCentered="1" verticalCentered="1"/>
  <pageMargins left="0.3" right="0.3" top="0.5" bottom="0.25" header="0.3" footer="0.3"/>
  <pageSetup scale="8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C8DCC69-C3BE-4A2D-A07A-B50F2B137504}">
          <x14:formula1>
            <xm:f>PeriodizationTables!$E$33:$E$42</xm:f>
          </x14:formula1>
          <xm:sqref>E5</xm:sqref>
        </x14:dataValidation>
        <x14:dataValidation type="list" allowBlank="1" showInputMessage="1" showErrorMessage="1" xr:uid="{55CC5D34-6B8B-44AC-9763-A58BB4B7E804}">
          <x14:formula1>
            <xm:f>Exercises!$1:$1</xm:f>
          </x14:formula1>
          <xm:sqref>D24:D29 D32:D37 D8:D13 D56:D61 D40:D45 D48:D53 D16:D21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61</vt:i4>
      </vt:variant>
      <vt:variant>
        <vt:lpstr>Named Ranges</vt:lpstr>
      </vt:variant>
      <vt:variant>
        <vt:i4>219</vt:i4>
      </vt:variant>
    </vt:vector>
  </HeadingPairs>
  <TitlesOfParts>
    <vt:vector size="280" baseType="lpstr">
      <vt:lpstr>Exercises</vt:lpstr>
      <vt:lpstr>PeriodizationTables</vt:lpstr>
      <vt:lpstr>Spring Plan</vt:lpstr>
      <vt:lpstr>Daily Sched</vt:lpstr>
      <vt:lpstr>Summer Plan</vt:lpstr>
      <vt:lpstr>Annual Plan</vt:lpstr>
      <vt:lpstr>Sheet1</vt:lpstr>
      <vt:lpstr>Habits</vt:lpstr>
      <vt:lpstr>Calendar</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Core</vt:lpstr>
      <vt:lpstr>Core_Pillar</vt:lpstr>
      <vt:lpstr>Core_Rotational</vt:lpstr>
      <vt:lpstr>DenEND_E</vt:lpstr>
      <vt:lpstr>DenEND_NE</vt:lpstr>
      <vt:lpstr>DenFDN_E</vt:lpstr>
      <vt:lpstr>DenFDN_NE</vt:lpstr>
      <vt:lpstr>DenHYP_E</vt:lpstr>
      <vt:lpstr>DenHYP_NE</vt:lpstr>
      <vt:lpstr>DenMAX_E</vt:lpstr>
      <vt:lpstr>DenMAX_NE</vt:lpstr>
      <vt:lpstr>DenPWR_E</vt:lpstr>
      <vt:lpstr>DenPWR_NE</vt:lpstr>
      <vt:lpstr>Density</vt:lpstr>
      <vt:lpstr>DenSPD_E</vt:lpstr>
      <vt:lpstr>DenSPD_NE</vt:lpstr>
      <vt:lpstr>DenSTC_E</vt:lpstr>
      <vt:lpstr>DenSTC_NE</vt:lpstr>
      <vt:lpstr>DenSTR_E</vt:lpstr>
      <vt:lpstr>DenSTR_NE</vt:lpstr>
      <vt:lpstr>DenTF_E</vt:lpstr>
      <vt:lpstr>DenTF_NE</vt:lpstr>
      <vt:lpstr>DenUNL_E</vt:lpstr>
      <vt:lpstr>DenUNL_NE</vt:lpstr>
      <vt:lpstr>END_R</vt:lpstr>
      <vt:lpstr>END1_3C</vt:lpstr>
      <vt:lpstr>END1_3E</vt:lpstr>
      <vt:lpstr>END1_3O</vt:lpstr>
      <vt:lpstr>END10_12C</vt:lpstr>
      <vt:lpstr>END10_12E</vt:lpstr>
      <vt:lpstr>END10_12O</vt:lpstr>
      <vt:lpstr>END4_6C</vt:lpstr>
      <vt:lpstr>END4_6E</vt:lpstr>
      <vt:lpstr>END4_6O</vt:lpstr>
      <vt:lpstr>END7_9C</vt:lpstr>
      <vt:lpstr>END7_9E</vt:lpstr>
      <vt:lpstr>END7_9O</vt:lpstr>
      <vt:lpstr>Explosive_Cardio</vt:lpstr>
      <vt:lpstr>FDN_R</vt:lpstr>
      <vt:lpstr>FDN1_3C</vt:lpstr>
      <vt:lpstr>FDN1_3E</vt:lpstr>
      <vt:lpstr>FDN1_3O</vt:lpstr>
      <vt:lpstr>FDN10_12C</vt:lpstr>
      <vt:lpstr>FDN10_12E</vt:lpstr>
      <vt:lpstr>FDN10_12O</vt:lpstr>
      <vt:lpstr>FDN4_6C</vt:lpstr>
      <vt:lpstr>FDN4_6E</vt:lpstr>
      <vt:lpstr>FDN4_6O</vt:lpstr>
      <vt:lpstr>FDN7_9C</vt:lpstr>
      <vt:lpstr>FDN7_9E</vt:lpstr>
      <vt:lpstr>FDN7_9O</vt:lpstr>
      <vt:lpstr>FDNr</vt:lpstr>
      <vt:lpstr>Functional</vt:lpstr>
      <vt:lpstr>Hinge_Hip</vt:lpstr>
      <vt:lpstr>HYP_R</vt:lpstr>
      <vt:lpstr>HYP1_3C</vt:lpstr>
      <vt:lpstr>HYP1_3E</vt:lpstr>
      <vt:lpstr>HYP1_3O</vt:lpstr>
      <vt:lpstr>HYP10_12C</vt:lpstr>
      <vt:lpstr>HYP10_12E</vt:lpstr>
      <vt:lpstr>HYP10_12O</vt:lpstr>
      <vt:lpstr>HYP4_6C</vt:lpstr>
      <vt:lpstr>HYP4_6E</vt:lpstr>
      <vt:lpstr>HYP4_6O</vt:lpstr>
      <vt:lpstr>HYP7_9C</vt:lpstr>
      <vt:lpstr>HYP7_9E</vt:lpstr>
      <vt:lpstr>HYP7_9O</vt:lpstr>
      <vt:lpstr>MAX_R</vt:lpstr>
      <vt:lpstr>MAX1_3C</vt:lpstr>
      <vt:lpstr>MAX1_3E</vt:lpstr>
      <vt:lpstr>MAX1_3O</vt:lpstr>
      <vt:lpstr>MAX10_12C</vt:lpstr>
      <vt:lpstr>MAX10_12E</vt:lpstr>
      <vt:lpstr>MAX10_12O</vt:lpstr>
      <vt:lpstr>MAX4_6C</vt:lpstr>
      <vt:lpstr>MAX4_6E</vt:lpstr>
      <vt:lpstr>MAX4_6O</vt:lpstr>
      <vt:lpstr>MAX7_9C</vt:lpstr>
      <vt:lpstr>MAX7_9E</vt:lpstr>
      <vt:lpstr>MAX7_9O</vt:lpstr>
      <vt:lpstr>Mobility</vt:lpstr>
      <vt:lpstr>Other</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'32'!Print_Area</vt:lpstr>
      <vt:lpstr>'33'!Print_Area</vt:lpstr>
      <vt:lpstr>'34'!Print_Area</vt:lpstr>
      <vt:lpstr>'35'!Print_Area</vt:lpstr>
      <vt:lpstr>'36'!Print_Area</vt:lpstr>
      <vt:lpstr>'37'!Print_Area</vt:lpstr>
      <vt:lpstr>'38'!Print_Area</vt:lpstr>
      <vt:lpstr>'39'!Print_Area</vt:lpstr>
      <vt:lpstr>'4'!Print_Area</vt:lpstr>
      <vt:lpstr>'40'!Print_Area</vt:lpstr>
      <vt:lpstr>'41'!Print_Area</vt:lpstr>
      <vt:lpstr>'42'!Print_Area</vt:lpstr>
      <vt:lpstr>'43'!Print_Area</vt:lpstr>
      <vt:lpstr>'44'!Print_Area</vt:lpstr>
      <vt:lpstr>'45'!Print_Area</vt:lpstr>
      <vt:lpstr>'46'!Print_Area</vt:lpstr>
      <vt:lpstr>'47'!Print_Area</vt:lpstr>
      <vt:lpstr>'48'!Print_Area</vt:lpstr>
      <vt:lpstr>'49'!Print_Area</vt:lpstr>
      <vt:lpstr>'5'!Print_Area</vt:lpstr>
      <vt:lpstr>'50'!Print_Area</vt:lpstr>
      <vt:lpstr>'51'!Print_Area</vt:lpstr>
      <vt:lpstr>'52'!Print_Area</vt:lpstr>
      <vt:lpstr>'6'!Print_Area</vt:lpstr>
      <vt:lpstr>'7'!Print_Area</vt:lpstr>
      <vt:lpstr>Pull</vt:lpstr>
      <vt:lpstr>Push</vt:lpstr>
      <vt:lpstr>PWR_R</vt:lpstr>
      <vt:lpstr>PWR1_3C</vt:lpstr>
      <vt:lpstr>PWR1_3E</vt:lpstr>
      <vt:lpstr>PWR1_3O</vt:lpstr>
      <vt:lpstr>PWR10_12C</vt:lpstr>
      <vt:lpstr>PWR10_12E</vt:lpstr>
      <vt:lpstr>PWR10_12O</vt:lpstr>
      <vt:lpstr>PWR4_6C</vt:lpstr>
      <vt:lpstr>PWR4_6E</vt:lpstr>
      <vt:lpstr>PWR4_6O</vt:lpstr>
      <vt:lpstr>PWR7_9C</vt:lpstr>
      <vt:lpstr>PWR7_9E</vt:lpstr>
      <vt:lpstr>PWR7_9O</vt:lpstr>
      <vt:lpstr>Sequence</vt:lpstr>
      <vt:lpstr>Six_Day</vt:lpstr>
      <vt:lpstr>SPD_R</vt:lpstr>
      <vt:lpstr>SPD1_3C</vt:lpstr>
      <vt:lpstr>SPD1_3E</vt:lpstr>
      <vt:lpstr>SPD1_3O</vt:lpstr>
      <vt:lpstr>SPD10_12C</vt:lpstr>
      <vt:lpstr>SPD10_12E</vt:lpstr>
      <vt:lpstr>SPD10_12O</vt:lpstr>
      <vt:lpstr>SPD4_6C</vt:lpstr>
      <vt:lpstr>SPD4_6E</vt:lpstr>
      <vt:lpstr>SPD4_6O</vt:lpstr>
      <vt:lpstr>SPD7_9C</vt:lpstr>
      <vt:lpstr>SPD7_9E</vt:lpstr>
      <vt:lpstr>SPD7_9O</vt:lpstr>
      <vt:lpstr>Squat_Lunge_Step</vt:lpstr>
      <vt:lpstr>STC_R</vt:lpstr>
      <vt:lpstr>STC1_3C</vt:lpstr>
      <vt:lpstr>STC1_3E</vt:lpstr>
      <vt:lpstr>STC1_3O</vt:lpstr>
      <vt:lpstr>STC10_12C</vt:lpstr>
      <vt:lpstr>STC10_12E</vt:lpstr>
      <vt:lpstr>STC10_12O</vt:lpstr>
      <vt:lpstr>STC4_6C</vt:lpstr>
      <vt:lpstr>STC4_6E</vt:lpstr>
      <vt:lpstr>STC4_6O</vt:lpstr>
      <vt:lpstr>STC7_9C</vt:lpstr>
      <vt:lpstr>STC7_9E</vt:lpstr>
      <vt:lpstr>STC7_9O</vt:lpstr>
      <vt:lpstr>STR_R</vt:lpstr>
      <vt:lpstr>STR1_3C</vt:lpstr>
      <vt:lpstr>STR1_3E</vt:lpstr>
      <vt:lpstr>STR1_3O</vt:lpstr>
      <vt:lpstr>STR10_12C</vt:lpstr>
      <vt:lpstr>STR10_12E</vt:lpstr>
      <vt:lpstr>STR10_12O</vt:lpstr>
      <vt:lpstr>STR4_6C</vt:lpstr>
      <vt:lpstr>STR4_6E</vt:lpstr>
      <vt:lpstr>STR4_6O</vt:lpstr>
      <vt:lpstr>STR7_9C</vt:lpstr>
      <vt:lpstr>STR7_9E</vt:lpstr>
      <vt:lpstr>STR7_9O</vt:lpstr>
      <vt:lpstr>TF_R</vt:lpstr>
      <vt:lpstr>TF1_3C</vt:lpstr>
      <vt:lpstr>TF1_3E</vt:lpstr>
      <vt:lpstr>TF1_3O</vt:lpstr>
      <vt:lpstr>TF10_12C</vt:lpstr>
      <vt:lpstr>TF10_12E</vt:lpstr>
      <vt:lpstr>TF10_12O</vt:lpstr>
      <vt:lpstr>TF4_6C</vt:lpstr>
      <vt:lpstr>TF4_6E</vt:lpstr>
      <vt:lpstr>TF4_6O</vt:lpstr>
      <vt:lpstr>TF7_9C</vt:lpstr>
      <vt:lpstr>TF7_9E</vt:lpstr>
      <vt:lpstr>TF7_9O</vt:lpstr>
      <vt:lpstr>UB_Push_Pull</vt:lpstr>
      <vt:lpstr>UNL_R</vt:lpstr>
      <vt:lpstr>UNL1_3C</vt:lpstr>
      <vt:lpstr>UNL1_3E</vt:lpstr>
      <vt:lpstr>UNL1_3O</vt:lpstr>
      <vt:lpstr>UNL10_12C</vt:lpstr>
      <vt:lpstr>UNL10_12E</vt:lpstr>
      <vt:lpstr>UNL10_12O</vt:lpstr>
      <vt:lpstr>UNL4_6C</vt:lpstr>
      <vt:lpstr>UNL4_6E</vt:lpstr>
      <vt:lpstr>UNL4_6O</vt:lpstr>
      <vt:lpstr>UNL7_9C</vt:lpstr>
      <vt:lpstr>UNL7_9E</vt:lpstr>
      <vt:lpstr>UNL7_9O</vt:lpstr>
      <vt:lpstr>Vertical_Pull</vt:lpstr>
      <vt:lpstr>Vertical_Push</vt:lpstr>
      <vt:lpstr>Exercises!Z_DCC3DCD6_EB92_4FE0_8514_03624E2989D8_.wvu.Rows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Smith</dc:creator>
  <cp:lastModifiedBy>Matt Goeckel</cp:lastModifiedBy>
  <cp:lastPrinted>2018-04-23T12:23:50Z</cp:lastPrinted>
  <dcterms:created xsi:type="dcterms:W3CDTF">2018-03-07T16:05:58Z</dcterms:created>
  <dcterms:modified xsi:type="dcterms:W3CDTF">2024-02-16T17:20:36Z</dcterms:modified>
</cp:coreProperties>
</file>