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v\JupyterNB\test\RoasUp\"/>
    </mc:Choice>
  </mc:AlternateContent>
  <xr:revisionPtr revIDLastSave="0" documentId="13_ncr:1_{1F8B0389-CD4D-4B0C-9B3A-97305B7FA9C0}" xr6:coauthVersionLast="45" xr6:coauthVersionMax="45" xr10:uidLastSave="{00000000-0000-0000-0000-000000000000}"/>
  <bookViews>
    <workbookView xWindow="-120" yWindow="-120" windowWidth="29040" windowHeight="15525" activeTab="4" xr2:uid="{00000000-000D-0000-FFFF-FFFF00000000}"/>
  </bookViews>
  <sheets>
    <sheet name="Data" sheetId="1" r:id="rId1"/>
    <sheet name="Лист1" sheetId="2" r:id="rId2"/>
    <sheet name="Лист1 (2)" sheetId="5" r:id="rId3"/>
    <sheet name="Лист2" sheetId="3" r:id="rId4"/>
    <sheet name="Data (2)" sheetId="6" r:id="rId5"/>
  </sheets>
  <definedNames>
    <definedName name="_xlchart.v1.0" hidden="1">Лист2!$A$2:$A$93</definedName>
    <definedName name="_xlchart.v1.1" hidden="1">Лист2!$B$1</definedName>
    <definedName name="_xlchart.v1.2" hidden="1">Лист2!$B$2:$B$93</definedName>
    <definedName name="_xlchart.v1.3" hidden="1">Лист2!$C$1</definedName>
    <definedName name="_xlchart.v1.4" hidden="1">Лист2!$C$2:$C$93</definedName>
    <definedName name="_xlchart.v1.5" hidden="1">Лист2!$D$1</definedName>
    <definedName name="_xlchart.v1.6" hidden="1">Лист2!$D$2:$D$93</definedName>
  </definedNames>
  <calcPr calcId="191029"/>
</workbook>
</file>

<file path=xl/calcChain.xml><?xml version="1.0" encoding="utf-8"?>
<calcChain xmlns="http://schemas.openxmlformats.org/spreadsheetml/2006/main">
  <c r="A6" i="6" l="1"/>
  <c r="A7" i="6"/>
  <c r="A8" i="6"/>
  <c r="A9" i="6"/>
  <c r="A10" i="6"/>
  <c r="A11" i="6"/>
  <c r="A5" i="6"/>
  <c r="D6" i="6"/>
  <c r="F6" i="6"/>
  <c r="J6" i="6"/>
  <c r="D7" i="6"/>
  <c r="F7" i="6"/>
  <c r="J7" i="6"/>
  <c r="D8" i="6"/>
  <c r="F8" i="6"/>
  <c r="J8" i="6"/>
  <c r="D9" i="6"/>
  <c r="F9" i="6"/>
  <c r="J9" i="6"/>
  <c r="D10" i="6"/>
  <c r="F10" i="6"/>
  <c r="J10" i="6"/>
  <c r="D11" i="6"/>
  <c r="F11" i="6"/>
  <c r="J11" i="6"/>
  <c r="O12" i="6"/>
  <c r="O13" i="6"/>
  <c r="O14" i="6"/>
  <c r="O15" i="6"/>
  <c r="O16" i="6"/>
  <c r="O17" i="6"/>
  <c r="O103" i="6"/>
  <c r="O102" i="6"/>
  <c r="O101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N4" i="6"/>
  <c r="M4" i="6"/>
  <c r="L4" i="6"/>
  <c r="K4" i="6"/>
  <c r="J4" i="6"/>
  <c r="I4" i="6"/>
  <c r="H4" i="6"/>
  <c r="G4" i="6"/>
  <c r="F4" i="6"/>
  <c r="E4" i="6"/>
  <c r="D4" i="6"/>
  <c r="C4" i="6"/>
  <c r="N3" i="6"/>
  <c r="M3" i="6"/>
  <c r="L3" i="6"/>
  <c r="K3" i="6"/>
  <c r="J3" i="6"/>
  <c r="I3" i="6"/>
  <c r="H3" i="6"/>
  <c r="G3" i="6"/>
  <c r="F3" i="6"/>
  <c r="E3" i="6"/>
  <c r="D3" i="6"/>
  <c r="C3" i="6"/>
  <c r="I3" i="5" a="1"/>
  <c r="J3" i="5" s="1"/>
  <c r="K6" i="5"/>
  <c r="J6" i="5"/>
  <c r="O6" i="5" s="1"/>
  <c r="N6" i="5"/>
  <c r="M6" i="5" a="1"/>
  <c r="M7" i="5" s="1"/>
  <c r="I3" i="5" l="1"/>
  <c r="L19" i="5"/>
  <c r="L7" i="5"/>
  <c r="M24" i="5"/>
  <c r="M20" i="5"/>
  <c r="M16" i="5"/>
  <c r="M12" i="5"/>
  <c r="M8" i="5"/>
  <c r="M22" i="5"/>
  <c r="M18" i="5"/>
  <c r="M14" i="5"/>
  <c r="M10" i="5"/>
  <c r="M6" i="5"/>
  <c r="M21" i="5"/>
  <c r="M17" i="5"/>
  <c r="M13" i="5"/>
  <c r="M9" i="5"/>
  <c r="M23" i="5"/>
  <c r="M19" i="5"/>
  <c r="M15" i="5"/>
  <c r="M11" i="5"/>
  <c r="B24" i="5"/>
  <c r="D3" i="5" a="1"/>
  <c r="E3" i="5" s="1"/>
  <c r="L24" i="5" l="1"/>
  <c r="L25" i="5"/>
  <c r="L6" i="5"/>
  <c r="L31" i="5"/>
  <c r="L32" i="5"/>
  <c r="L29" i="5"/>
  <c r="L11" i="5"/>
  <c r="L8" i="5"/>
  <c r="L9" i="5"/>
  <c r="L14" i="5"/>
  <c r="L15" i="5"/>
  <c r="L16" i="5"/>
  <c r="L21" i="5"/>
  <c r="L18" i="5"/>
  <c r="L26" i="5"/>
  <c r="L27" i="5"/>
  <c r="L20" i="5"/>
  <c r="L13" i="5"/>
  <c r="L10" i="5"/>
  <c r="L30" i="5"/>
  <c r="L34" i="5"/>
  <c r="L23" i="5"/>
  <c r="L12" i="5"/>
  <c r="L28" i="5"/>
  <c r="L17" i="5"/>
  <c r="L33" i="5"/>
  <c r="L22" i="5"/>
  <c r="S3" i="5" a="1"/>
  <c r="S3" i="5" s="1"/>
  <c r="D3" i="5"/>
  <c r="H3" i="3"/>
  <c r="H4" i="3"/>
  <c r="H5" i="3"/>
  <c r="H6" i="3"/>
  <c r="H7" i="3"/>
  <c r="H8" i="3"/>
  <c r="H2" i="3"/>
  <c r="I3" i="3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J2" i="3"/>
  <c r="K2" i="3"/>
  <c r="I2" i="3"/>
  <c r="E3" i="3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F2" i="3"/>
  <c r="G2" i="3"/>
  <c r="E2" i="3"/>
  <c r="Q28" i="2"/>
  <c r="Q29" i="2"/>
  <c r="Q30" i="2"/>
  <c r="Q31" i="2"/>
  <c r="Q32" i="2"/>
  <c r="Q33" i="2"/>
  <c r="Q34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6" i="2"/>
  <c r="S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O5" i="2" a="1"/>
  <c r="O5" i="2" s="1"/>
  <c r="B34" i="2"/>
  <c r="E28" i="2"/>
  <c r="E29" i="2"/>
  <c r="E30" i="2"/>
  <c r="E31" i="2"/>
  <c r="E32" i="2"/>
  <c r="E33" i="2"/>
  <c r="E34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G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C5" i="2" a="1"/>
  <c r="C5" i="2" s="1"/>
  <c r="B26" i="2"/>
  <c r="B25" i="2"/>
  <c r="B22" i="2"/>
  <c r="B23" i="2"/>
  <c r="B21" i="2"/>
  <c r="B18" i="2"/>
  <c r="B19" i="2"/>
  <c r="B17" i="2"/>
  <c r="B15" i="2"/>
  <c r="B14" i="2"/>
  <c r="L3" i="1"/>
  <c r="M3" i="1"/>
  <c r="N3" i="1"/>
  <c r="K3" i="1"/>
  <c r="D3" i="1"/>
  <c r="E3" i="1"/>
  <c r="F3" i="1"/>
  <c r="G3" i="1"/>
  <c r="H3" i="1"/>
  <c r="I3" i="1"/>
  <c r="J3" i="1"/>
  <c r="C3" i="1"/>
  <c r="D4" i="1"/>
  <c r="E4" i="1"/>
  <c r="F4" i="1"/>
  <c r="G4" i="1"/>
  <c r="H4" i="1"/>
  <c r="I4" i="1"/>
  <c r="J4" i="1"/>
  <c r="K4" i="1"/>
  <c r="L4" i="1"/>
  <c r="M4" i="1"/>
  <c r="N4" i="1"/>
  <c r="C4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5" i="1"/>
  <c r="D8" i="5" l="1"/>
  <c r="D12" i="5"/>
  <c r="D16" i="5"/>
  <c r="D20" i="5"/>
  <c r="D24" i="5"/>
  <c r="D28" i="5"/>
  <c r="D32" i="5"/>
  <c r="D9" i="5"/>
  <c r="D13" i="5"/>
  <c r="D17" i="5"/>
  <c r="D21" i="5"/>
  <c r="D25" i="5"/>
  <c r="D29" i="5"/>
  <c r="D33" i="5"/>
  <c r="D10" i="5"/>
  <c r="D14" i="5"/>
  <c r="D18" i="5"/>
  <c r="D22" i="5"/>
  <c r="D26" i="5"/>
  <c r="D30" i="5"/>
  <c r="D34" i="5"/>
  <c r="D7" i="5"/>
  <c r="D11" i="5"/>
  <c r="D15" i="5"/>
  <c r="D19" i="5"/>
  <c r="D23" i="5"/>
  <c r="D27" i="5"/>
  <c r="D31" i="5"/>
  <c r="D6" i="5"/>
  <c r="T3" i="5"/>
  <c r="P5" i="2"/>
  <c r="D5" i="2"/>
  <c r="S7" i="5" l="1"/>
  <c r="T7" i="5" s="1"/>
  <c r="S11" i="5"/>
  <c r="T11" i="5" s="1"/>
  <c r="S15" i="5"/>
  <c r="T15" i="5" s="1"/>
  <c r="S19" i="5"/>
  <c r="T19" i="5" s="1"/>
  <c r="S23" i="5"/>
  <c r="T23" i="5" s="1"/>
  <c r="S27" i="5"/>
  <c r="T27" i="5" s="1"/>
  <c r="S31" i="5"/>
  <c r="T31" i="5" s="1"/>
  <c r="S6" i="5"/>
  <c r="T6" i="5" s="1"/>
  <c r="S13" i="5"/>
  <c r="T13" i="5" s="1"/>
  <c r="S21" i="5"/>
  <c r="T21" i="5" s="1"/>
  <c r="S29" i="5"/>
  <c r="T29" i="5" s="1"/>
  <c r="S10" i="5"/>
  <c r="T10" i="5" s="1"/>
  <c r="S14" i="5"/>
  <c r="T14" i="5" s="1"/>
  <c r="S18" i="5"/>
  <c r="T18" i="5" s="1"/>
  <c r="S22" i="5"/>
  <c r="T22" i="5" s="1"/>
  <c r="S26" i="5"/>
  <c r="T26" i="5" s="1"/>
  <c r="S30" i="5"/>
  <c r="T30" i="5" s="1"/>
  <c r="S34" i="5"/>
  <c r="T34" i="5" s="1"/>
  <c r="S8" i="5"/>
  <c r="T8" i="5" s="1"/>
  <c r="S12" i="5"/>
  <c r="T12" i="5" s="1"/>
  <c r="S16" i="5"/>
  <c r="T16" i="5" s="1"/>
  <c r="S20" i="5"/>
  <c r="T20" i="5" s="1"/>
  <c r="S24" i="5"/>
  <c r="T24" i="5" s="1"/>
  <c r="S28" i="5"/>
  <c r="T28" i="5" s="1"/>
  <c r="S32" i="5"/>
  <c r="T32" i="5" s="1"/>
  <c r="S9" i="5"/>
  <c r="T9" i="5" s="1"/>
  <c r="S17" i="5"/>
  <c r="T17" i="5" s="1"/>
  <c r="S25" i="5"/>
  <c r="T25" i="5" s="1"/>
  <c r="S33" i="5"/>
  <c r="T33" i="5" s="1"/>
  <c r="E31" i="5"/>
  <c r="E15" i="5"/>
  <c r="E30" i="5"/>
  <c r="E14" i="5"/>
  <c r="E25" i="5"/>
  <c r="E9" i="5"/>
  <c r="E20" i="5"/>
  <c r="E27" i="5"/>
  <c r="E11" i="5"/>
  <c r="E26" i="5"/>
  <c r="E10" i="5"/>
  <c r="E21" i="5"/>
  <c r="E32" i="5"/>
  <c r="E16" i="5"/>
  <c r="E23" i="5"/>
  <c r="E7" i="5"/>
  <c r="E22" i="5"/>
  <c r="E33" i="5"/>
  <c r="E17" i="5"/>
  <c r="E28" i="5"/>
  <c r="E12" i="5"/>
  <c r="E6" i="5"/>
  <c r="E19" i="5"/>
  <c r="E34" i="5"/>
  <c r="E18" i="5"/>
  <c r="E29" i="5"/>
  <c r="E13" i="5"/>
  <c r="E24" i="5"/>
  <c r="E8" i="5"/>
  <c r="E6" i="2"/>
  <c r="F6" i="2" s="1"/>
  <c r="Q6" i="2"/>
  <c r="R6" i="2" s="1"/>
  <c r="F6" i="5" l="1"/>
  <c r="G7" i="5" s="1"/>
  <c r="H6" i="2"/>
  <c r="U6" i="5" l="1"/>
  <c r="V6" i="5" s="1"/>
  <c r="G10" i="5"/>
  <c r="G11" i="5"/>
  <c r="G9" i="5"/>
  <c r="G23" i="5"/>
  <c r="G24" i="5"/>
  <c r="G32" i="5"/>
  <c r="G8" i="5"/>
  <c r="G26" i="5"/>
  <c r="G21" i="5"/>
  <c r="G30" i="5"/>
  <c r="G19" i="5"/>
  <c r="G20" i="5"/>
  <c r="G12" i="5"/>
  <c r="G15" i="5"/>
  <c r="G33" i="5"/>
  <c r="G18" i="5"/>
  <c r="G13" i="5"/>
  <c r="G27" i="5"/>
  <c r="G28" i="5"/>
  <c r="G31" i="5"/>
  <c r="G22" i="5"/>
  <c r="G25" i="5"/>
  <c r="G17" i="5"/>
  <c r="G14" i="5"/>
  <c r="G6" i="5"/>
  <c r="H25" i="5"/>
  <c r="H20" i="5"/>
  <c r="H11" i="5"/>
  <c r="H32" i="5"/>
  <c r="H17" i="5"/>
  <c r="H12" i="5"/>
  <c r="H13" i="5"/>
  <c r="H8" i="5"/>
  <c r="H31" i="5"/>
  <c r="H30" i="5"/>
  <c r="H10" i="5"/>
  <c r="H23" i="5"/>
  <c r="H22" i="5"/>
  <c r="H19" i="5"/>
  <c r="H18" i="5"/>
  <c r="H9" i="5"/>
  <c r="H21" i="5"/>
  <c r="H16" i="5"/>
  <c r="H7" i="5"/>
  <c r="H33" i="5"/>
  <c r="H28" i="5"/>
  <c r="H29" i="5"/>
  <c r="H24" i="5"/>
  <c r="H15" i="5"/>
  <c r="H14" i="5"/>
  <c r="H27" i="5"/>
  <c r="H26" i="5"/>
  <c r="H6" i="5"/>
  <c r="H34" i="5"/>
  <c r="G34" i="5"/>
  <c r="G16" i="5"/>
  <c r="G29" i="5"/>
  <c r="V30" i="5" l="1"/>
  <c r="V14" i="5"/>
  <c r="V28" i="5"/>
  <c r="V21" i="5"/>
  <c r="V23" i="5"/>
  <c r="V34" i="5"/>
  <c r="V24" i="5"/>
  <c r="V22" i="5"/>
  <c r="V26" i="5"/>
  <c r="V7" i="5"/>
  <c r="V9" i="5"/>
  <c r="V17" i="5"/>
  <c r="V8" i="5"/>
  <c r="V13" i="5"/>
  <c r="V18" i="5"/>
  <c r="V10" i="5"/>
  <c r="V31" i="5"/>
  <c r="V29" i="5"/>
  <c r="V25" i="5"/>
  <c r="V16" i="5"/>
  <c r="V20" i="5"/>
  <c r="V19" i="5"/>
  <c r="V11" i="5"/>
  <c r="V27" i="5"/>
  <c r="V15" i="5"/>
  <c r="V12" i="5"/>
  <c r="V33" i="5"/>
  <c r="V32" i="5"/>
  <c r="W15" i="5"/>
  <c r="W9" i="5"/>
  <c r="W29" i="5"/>
  <c r="W11" i="5"/>
  <c r="W23" i="5"/>
  <c r="W17" i="5"/>
  <c r="W13" i="5"/>
  <c r="W27" i="5"/>
  <c r="W7" i="5"/>
  <c r="W33" i="5"/>
  <c r="W34" i="5"/>
  <c r="W26" i="5"/>
  <c r="W24" i="5"/>
  <c r="W18" i="5"/>
  <c r="W16" i="5"/>
  <c r="W14" i="5"/>
  <c r="W12" i="5"/>
  <c r="W10" i="5"/>
  <c r="W20" i="5"/>
  <c r="W28" i="5"/>
  <c r="W22" i="5"/>
  <c r="W31" i="5"/>
  <c r="W25" i="5"/>
  <c r="W19" i="5"/>
  <c r="W21" i="5"/>
  <c r="W6" i="5"/>
  <c r="W30" i="5"/>
  <c r="W32" i="5"/>
  <c r="W8" i="5"/>
  <c r="D5" i="6"/>
  <c r="J5" i="6"/>
  <c r="F5" i="6"/>
</calcChain>
</file>

<file path=xl/sharedStrings.xml><?xml version="1.0" encoding="utf-8"?>
<sst xmlns="http://schemas.openxmlformats.org/spreadsheetml/2006/main" count="140" uniqueCount="40">
  <si>
    <t>RPI (Revenue per Install)</t>
  </si>
  <si>
    <t>Retention</t>
  </si>
  <si>
    <t>Ad Views per Day</t>
  </si>
  <si>
    <t>Installs</t>
  </si>
  <si>
    <t>Install Day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</si>
  <si>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</si>
  <si>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</si>
  <si>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</si>
  <si>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</si>
  <si>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</si>
  <si>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</si>
  <si>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</si>
  <si>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</si>
  <si>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10</t>
  </si>
  <si>
    <t>Day 14</t>
  </si>
  <si>
    <t>Day 18</t>
  </si>
  <si>
    <t>Day 21</t>
  </si>
  <si>
    <t>День недели</t>
  </si>
  <si>
    <t>Средн</t>
  </si>
  <si>
    <t>День</t>
  </si>
  <si>
    <t>Средн RPI</t>
  </si>
  <si>
    <t>Линейн приближ</t>
  </si>
  <si>
    <t>Экспон приближ</t>
  </si>
  <si>
    <t>m</t>
  </si>
  <si>
    <t>b</t>
  </si>
  <si>
    <t>Отклонен</t>
  </si>
  <si>
    <t>Ср.отклон</t>
  </si>
  <si>
    <t>Прогноз</t>
  </si>
  <si>
    <t>К-ты очищенные от роста</t>
  </si>
  <si>
    <t>Лин RPI</t>
  </si>
  <si>
    <t>Логар приближ</t>
  </si>
  <si>
    <t>Логар RPI</t>
  </si>
  <si>
    <t>Эксп RPI</t>
  </si>
  <si>
    <t>Пн</t>
  </si>
  <si>
    <t>Вт</t>
  </si>
  <si>
    <t>Ср</t>
  </si>
  <si>
    <t>Чт</t>
  </si>
  <si>
    <t>Пт</t>
  </si>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</sst>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\-mm\-dd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10" fontId="3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NumberFormat="1" applyFont="1" applyAlignment="1">
      <alignment horizontal="center"/>
    </xf>
    <xf numFmtId="0" fontId="0" fillId="0" borderId="0" xfId="0" applyNumberFormat="1" applyFont="1" applyAlignment="1"/>
    <xf numFmtId="0" fontId="0" fillId="3" borderId="0" xfId="0" applyFont="1" applyFill="1" applyAlignment="1"/>
    <xf numFmtId="164" fontId="1" fillId="0" borderId="0" xfId="0" applyNumberFormat="1" applyFont="1" applyAlignment="1">
      <alignment horizontal="center"/>
    </xf>
    <xf numFmtId="0" fontId="0" fillId="0" borderId="0" xfId="0" applyFont="1" applyAlignment="1"/>
    <xf numFmtId="1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Data!$D$2</c:f>
              <c:strCache>
                <c:ptCount val="1"/>
                <c:pt idx="0">
                  <c:v>Day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Data!$O$5:$O$96</c:f>
              <c:numCache>
                <c:formatCode>General</c:formatCode>
                <c:ptCount val="92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6</c:v>
                </c:pt>
                <c:pt idx="9">
                  <c:v>1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2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4</c:v>
                </c:pt>
                <c:pt idx="33">
                  <c:v>7</c:v>
                </c:pt>
                <c:pt idx="34">
                  <c:v>5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6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7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7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6</c:v>
                </c:pt>
                <c:pt idx="53">
                  <c:v>6</c:v>
                </c:pt>
                <c:pt idx="54">
                  <c:v>5</c:v>
                </c:pt>
                <c:pt idx="55">
                  <c:v>7</c:v>
                </c:pt>
                <c:pt idx="56">
                  <c:v>3</c:v>
                </c:pt>
                <c:pt idx="57">
                  <c:v>7</c:v>
                </c:pt>
                <c:pt idx="58">
                  <c:v>4</c:v>
                </c:pt>
                <c:pt idx="59">
                  <c:v>6</c:v>
                </c:pt>
                <c:pt idx="60">
                  <c:v>5</c:v>
                </c:pt>
                <c:pt idx="61">
                  <c:v>4</c:v>
                </c:pt>
                <c:pt idx="62">
                  <c:v>6</c:v>
                </c:pt>
                <c:pt idx="63">
                  <c:v>1</c:v>
                </c:pt>
                <c:pt idx="64">
                  <c:v>3</c:v>
                </c:pt>
                <c:pt idx="65">
                  <c:v>5</c:v>
                </c:pt>
                <c:pt idx="66">
                  <c:v>4</c:v>
                </c:pt>
                <c:pt idx="67">
                  <c:v>6</c:v>
                </c:pt>
                <c:pt idx="68">
                  <c:v>1</c:v>
                </c:pt>
                <c:pt idx="69">
                  <c:v>5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6</c:v>
                </c:pt>
                <c:pt idx="76">
                  <c:v>7</c:v>
                </c:pt>
                <c:pt idx="77">
                  <c:v>6</c:v>
                </c:pt>
                <c:pt idx="78">
                  <c:v>1</c:v>
                </c:pt>
                <c:pt idx="79">
                  <c:v>5</c:v>
                </c:pt>
                <c:pt idx="80">
                  <c:v>3</c:v>
                </c:pt>
                <c:pt idx="81">
                  <c:v>7</c:v>
                </c:pt>
                <c:pt idx="82">
                  <c:v>1</c:v>
                </c:pt>
                <c:pt idx="83">
                  <c:v>6</c:v>
                </c:pt>
                <c:pt idx="84">
                  <c:v>7</c:v>
                </c:pt>
                <c:pt idx="85">
                  <c:v>7</c:v>
                </c:pt>
                <c:pt idx="86">
                  <c:v>4</c:v>
                </c:pt>
                <c:pt idx="87">
                  <c:v>5</c:v>
                </c:pt>
                <c:pt idx="88">
                  <c:v>7</c:v>
                </c:pt>
                <c:pt idx="89">
                  <c:v>3</c:v>
                </c:pt>
                <c:pt idx="90">
                  <c:v>1</c:v>
                </c:pt>
                <c:pt idx="91">
                  <c:v>2</c:v>
                </c:pt>
              </c:numCache>
            </c:numRef>
          </c:xVal>
          <c:yVal>
            <c:numRef>
              <c:f>Data!$D$5:$D$96</c:f>
              <c:numCache>
                <c:formatCode>#\ ##0.000</c:formatCode>
                <c:ptCount val="92"/>
                <c:pt idx="0">
                  <c:v>0.361906795374</c:v>
                </c:pt>
                <c:pt idx="1">
                  <c:v>0.364803155529</c:v>
                </c:pt>
                <c:pt idx="2">
                  <c:v>0.41829430336399998</c:v>
                </c:pt>
                <c:pt idx="3">
                  <c:v>0.34290617414899999</c:v>
                </c:pt>
                <c:pt idx="4">
                  <c:v>0.318115950285</c:v>
                </c:pt>
                <c:pt idx="5">
                  <c:v>0.33017832677499998</c:v>
                </c:pt>
                <c:pt idx="6">
                  <c:v>0.36248005477</c:v>
                </c:pt>
                <c:pt idx="7">
                  <c:v>0.33704791376100002</c:v>
                </c:pt>
                <c:pt idx="8">
                  <c:v>0.37809028666</c:v>
                </c:pt>
                <c:pt idx="9">
                  <c:v>0.320725062954</c:v>
                </c:pt>
                <c:pt idx="10">
                  <c:v>0.35447698348200002</c:v>
                </c:pt>
                <c:pt idx="11">
                  <c:v>0.33512467441900001</c:v>
                </c:pt>
                <c:pt idx="12">
                  <c:v>0.347381302103</c:v>
                </c:pt>
                <c:pt idx="13">
                  <c:v>0.29478954038499999</c:v>
                </c:pt>
                <c:pt idx="14">
                  <c:v>0.28707418257299999</c:v>
                </c:pt>
                <c:pt idx="15">
                  <c:v>0.358065991561</c:v>
                </c:pt>
                <c:pt idx="16">
                  <c:v>0.34700197722100001</c:v>
                </c:pt>
                <c:pt idx="17">
                  <c:v>0.25769311494300001</c:v>
                </c:pt>
                <c:pt idx="18">
                  <c:v>0.29645482830600001</c:v>
                </c:pt>
                <c:pt idx="19">
                  <c:v>0.35685082558100001</c:v>
                </c:pt>
                <c:pt idx="20">
                  <c:v>0.278966693396</c:v>
                </c:pt>
                <c:pt idx="21">
                  <c:v>0.315821835509</c:v>
                </c:pt>
                <c:pt idx="22">
                  <c:v>0.33993806315800001</c:v>
                </c:pt>
                <c:pt idx="23">
                  <c:v>0.35483611831</c:v>
                </c:pt>
                <c:pt idx="24">
                  <c:v>0.23770075073300001</c:v>
                </c:pt>
                <c:pt idx="25">
                  <c:v>0.26393593093099998</c:v>
                </c:pt>
                <c:pt idx="26">
                  <c:v>0.239126941358</c:v>
                </c:pt>
                <c:pt idx="27">
                  <c:v>0.34295416346199997</c:v>
                </c:pt>
                <c:pt idx="28">
                  <c:v>0.29785183766200002</c:v>
                </c:pt>
                <c:pt idx="29">
                  <c:v>0.26368025490199998</c:v>
                </c:pt>
                <c:pt idx="30">
                  <c:v>0.25790523178800001</c:v>
                </c:pt>
                <c:pt idx="31">
                  <c:v>0.308087468531</c:v>
                </c:pt>
                <c:pt idx="32">
                  <c:v>0.37158051428599997</c:v>
                </c:pt>
                <c:pt idx="33">
                  <c:v>0.29123176470599998</c:v>
                </c:pt>
                <c:pt idx="34">
                  <c:v>0.34382926136399999</c:v>
                </c:pt>
                <c:pt idx="35">
                  <c:v>0.34221452123599999</c:v>
                </c:pt>
                <c:pt idx="36">
                  <c:v>0.29287239920899999</c:v>
                </c:pt>
                <c:pt idx="37">
                  <c:v>0.248478436123</c:v>
                </c:pt>
                <c:pt idx="38">
                  <c:v>0.23379974107099999</c:v>
                </c:pt>
                <c:pt idx="39">
                  <c:v>0.24394159821399999</c:v>
                </c:pt>
                <c:pt idx="40">
                  <c:v>0.28131007657700002</c:v>
                </c:pt>
                <c:pt idx="41">
                  <c:v>0.23705190000000001</c:v>
                </c:pt>
                <c:pt idx="42">
                  <c:v>0.32018428767099999</c:v>
                </c:pt>
                <c:pt idx="43">
                  <c:v>0.30372294036699998</c:v>
                </c:pt>
                <c:pt idx="44">
                  <c:v>0.39360574074100002</c:v>
                </c:pt>
                <c:pt idx="45">
                  <c:v>0.29148778109500001</c:v>
                </c:pt>
                <c:pt idx="46">
                  <c:v>0.23810972820500001</c:v>
                </c:pt>
                <c:pt idx="47">
                  <c:v>0.35539803076900001</c:v>
                </c:pt>
                <c:pt idx="48">
                  <c:v>0.288367430052</c:v>
                </c:pt>
                <c:pt idx="49">
                  <c:v>0.252596429319</c:v>
                </c:pt>
                <c:pt idx="50">
                  <c:v>0.34960855026499998</c:v>
                </c:pt>
                <c:pt idx="51">
                  <c:v>0.35341350877200001</c:v>
                </c:pt>
                <c:pt idx="52">
                  <c:v>0.297490415663</c:v>
                </c:pt>
                <c:pt idx="53">
                  <c:v>0.37680907317099999</c:v>
                </c:pt>
                <c:pt idx="54">
                  <c:v>0.3505556125</c:v>
                </c:pt>
                <c:pt idx="55">
                  <c:v>0.30008240645200002</c:v>
                </c:pt>
                <c:pt idx="56">
                  <c:v>0.24191537748299999</c:v>
                </c:pt>
                <c:pt idx="57">
                  <c:v>0.28975873509900002</c:v>
                </c:pt>
                <c:pt idx="58">
                  <c:v>0.31976213492099997</c:v>
                </c:pt>
                <c:pt idx="59">
                  <c:v>0.28131741739100002</c:v>
                </c:pt>
                <c:pt idx="60">
                  <c:v>0.37772891228099997</c:v>
                </c:pt>
                <c:pt idx="61">
                  <c:v>0.24530988288300001</c:v>
                </c:pt>
                <c:pt idx="62">
                  <c:v>0.242722441441</c:v>
                </c:pt>
                <c:pt idx="63">
                  <c:v>0.26772153270999999</c:v>
                </c:pt>
                <c:pt idx="64">
                  <c:v>0.32619992452800001</c:v>
                </c:pt>
                <c:pt idx="65">
                  <c:v>0.22072177669900001</c:v>
                </c:pt>
                <c:pt idx="66">
                  <c:v>0.32586786000000001</c:v>
                </c:pt>
                <c:pt idx="67">
                  <c:v>0.20303915624999999</c:v>
                </c:pt>
                <c:pt idx="68">
                  <c:v>0.13926313793100001</c:v>
                </c:pt>
                <c:pt idx="69">
                  <c:v>0.53055183750000001</c:v>
                </c:pt>
                <c:pt idx="70">
                  <c:v>0.295862368421</c:v>
                </c:pt>
                <c:pt idx="71">
                  <c:v>0.239336514286</c:v>
                </c:pt>
                <c:pt idx="72">
                  <c:v>0.22914245454500001</c:v>
                </c:pt>
                <c:pt idx="73">
                  <c:v>0.229336269841</c:v>
                </c:pt>
                <c:pt idx="74">
                  <c:v>0.24211178333300001</c:v>
                </c:pt>
                <c:pt idx="75">
                  <c:v>0.21748664285700001</c:v>
                </c:pt>
                <c:pt idx="76">
                  <c:v>0.23825023913000001</c:v>
                </c:pt>
                <c:pt idx="77">
                  <c:v>0.24259376190500001</c:v>
                </c:pt>
                <c:pt idx="78">
                  <c:v>0.325135289474</c:v>
                </c:pt>
                <c:pt idx="79">
                  <c:v>0.203900944444</c:v>
                </c:pt>
                <c:pt idx="80">
                  <c:v>0.23044300000000001</c:v>
                </c:pt>
                <c:pt idx="81">
                  <c:v>0.12280608571399999</c:v>
                </c:pt>
                <c:pt idx="82">
                  <c:v>0.195901363636</c:v>
                </c:pt>
                <c:pt idx="83">
                  <c:v>0.10643559375</c:v>
                </c:pt>
                <c:pt idx="84">
                  <c:v>0.29656715625000002</c:v>
                </c:pt>
                <c:pt idx="85">
                  <c:v>0.25437525</c:v>
                </c:pt>
                <c:pt idx="86">
                  <c:v>0.51669336363600005</c:v>
                </c:pt>
                <c:pt idx="87">
                  <c:v>0.17788336363599999</c:v>
                </c:pt>
                <c:pt idx="88">
                  <c:v>0.16814380952399999</c:v>
                </c:pt>
                <c:pt idx="89">
                  <c:v>0.15778534999999999</c:v>
                </c:pt>
                <c:pt idx="90">
                  <c:v>0.207249411765</c:v>
                </c:pt>
                <c:pt idx="91">
                  <c:v>8.3718937500000007E-2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82A-4950-9646-6D97365DDC4A}"/>
            </c:ext>
          </c:extLst>
        </c:ser>
        <c:ser>
          <c:idx val="1"/>
          <c:order val="1"/>
          <c:tx>
            <c:strRef>
              <c:f>Data!$F$2</c:f>
              <c:strCache>
                <c:ptCount val="1"/>
                <c:pt idx="0">
                  <c:v>Day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Data!$O$5:$O$96</c:f>
              <c:numCache>
                <c:formatCode>General</c:formatCode>
                <c:ptCount val="92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6</c:v>
                </c:pt>
                <c:pt idx="9">
                  <c:v>1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2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4</c:v>
                </c:pt>
                <c:pt idx="33">
                  <c:v>7</c:v>
                </c:pt>
                <c:pt idx="34">
                  <c:v>5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6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7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7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6</c:v>
                </c:pt>
                <c:pt idx="53">
                  <c:v>6</c:v>
                </c:pt>
                <c:pt idx="54">
                  <c:v>5</c:v>
                </c:pt>
                <c:pt idx="55">
                  <c:v>7</c:v>
                </c:pt>
                <c:pt idx="56">
                  <c:v>3</c:v>
                </c:pt>
                <c:pt idx="57">
                  <c:v>7</c:v>
                </c:pt>
                <c:pt idx="58">
                  <c:v>4</c:v>
                </c:pt>
                <c:pt idx="59">
                  <c:v>6</c:v>
                </c:pt>
                <c:pt idx="60">
                  <c:v>5</c:v>
                </c:pt>
                <c:pt idx="61">
                  <c:v>4</c:v>
                </c:pt>
                <c:pt idx="62">
                  <c:v>6</c:v>
                </c:pt>
                <c:pt idx="63">
                  <c:v>1</c:v>
                </c:pt>
                <c:pt idx="64">
                  <c:v>3</c:v>
                </c:pt>
                <c:pt idx="65">
                  <c:v>5</c:v>
                </c:pt>
                <c:pt idx="66">
                  <c:v>4</c:v>
                </c:pt>
                <c:pt idx="67">
                  <c:v>6</c:v>
                </c:pt>
                <c:pt idx="68">
                  <c:v>1</c:v>
                </c:pt>
                <c:pt idx="69">
                  <c:v>5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6</c:v>
                </c:pt>
                <c:pt idx="76">
                  <c:v>7</c:v>
                </c:pt>
                <c:pt idx="77">
                  <c:v>6</c:v>
                </c:pt>
                <c:pt idx="78">
                  <c:v>1</c:v>
                </c:pt>
                <c:pt idx="79">
                  <c:v>5</c:v>
                </c:pt>
                <c:pt idx="80">
                  <c:v>3</c:v>
                </c:pt>
                <c:pt idx="81">
                  <c:v>7</c:v>
                </c:pt>
                <c:pt idx="82">
                  <c:v>1</c:v>
                </c:pt>
                <c:pt idx="83">
                  <c:v>6</c:v>
                </c:pt>
                <c:pt idx="84">
                  <c:v>7</c:v>
                </c:pt>
                <c:pt idx="85">
                  <c:v>7</c:v>
                </c:pt>
                <c:pt idx="86">
                  <c:v>4</c:v>
                </c:pt>
                <c:pt idx="87">
                  <c:v>5</c:v>
                </c:pt>
                <c:pt idx="88">
                  <c:v>7</c:v>
                </c:pt>
                <c:pt idx="89">
                  <c:v>3</c:v>
                </c:pt>
                <c:pt idx="90">
                  <c:v>1</c:v>
                </c:pt>
                <c:pt idx="91">
                  <c:v>2</c:v>
                </c:pt>
              </c:numCache>
            </c:numRef>
          </c:xVal>
          <c:yVal>
            <c:numRef>
              <c:f>Data!$F$5:$F$96</c:f>
              <c:numCache>
                <c:formatCode>#\ ##0.000</c:formatCode>
                <c:ptCount val="92"/>
                <c:pt idx="0">
                  <c:v>0.475072441874</c:v>
                </c:pt>
                <c:pt idx="1">
                  <c:v>0.48000021506700002</c:v>
                </c:pt>
                <c:pt idx="2">
                  <c:v>0.54018387128099998</c:v>
                </c:pt>
                <c:pt idx="3">
                  <c:v>0.45695074148600001</c:v>
                </c:pt>
                <c:pt idx="4">
                  <c:v>0.401766559902</c:v>
                </c:pt>
                <c:pt idx="5">
                  <c:v>0.43825088366100001</c:v>
                </c:pt>
                <c:pt idx="6">
                  <c:v>0.47353025883400002</c:v>
                </c:pt>
                <c:pt idx="7">
                  <c:v>0.41882153394499999</c:v>
                </c:pt>
                <c:pt idx="8">
                  <c:v>0.486283009461</c:v>
                </c:pt>
                <c:pt idx="9">
                  <c:v>0.40877220460000002</c:v>
                </c:pt>
                <c:pt idx="10">
                  <c:v>0.48669308005099998</c:v>
                </c:pt>
                <c:pt idx="11">
                  <c:v>0.46128386046499997</c:v>
                </c:pt>
                <c:pt idx="12">
                  <c:v>0.47512239005700002</c:v>
                </c:pt>
                <c:pt idx="13">
                  <c:v>0.38604762500000001</c:v>
                </c:pt>
                <c:pt idx="14">
                  <c:v>0.39533526763499999</c:v>
                </c:pt>
                <c:pt idx="15">
                  <c:v>0.48489481012699998</c:v>
                </c:pt>
                <c:pt idx="16">
                  <c:v>0.47098755580899998</c:v>
                </c:pt>
                <c:pt idx="17">
                  <c:v>0.35916559080499999</c:v>
                </c:pt>
                <c:pt idx="18">
                  <c:v>0.40298318329499999</c:v>
                </c:pt>
                <c:pt idx="19">
                  <c:v>0.47055718139500002</c:v>
                </c:pt>
                <c:pt idx="20">
                  <c:v>0.36580557783000001</c:v>
                </c:pt>
                <c:pt idx="21">
                  <c:v>0.41853869973899999</c:v>
                </c:pt>
                <c:pt idx="22">
                  <c:v>0.45675295526300003</c:v>
                </c:pt>
                <c:pt idx="23">
                  <c:v>0.433451383099</c:v>
                </c:pt>
                <c:pt idx="24">
                  <c:v>0.33016232258099998</c:v>
                </c:pt>
                <c:pt idx="25">
                  <c:v>0.39086108108099998</c:v>
                </c:pt>
                <c:pt idx="26">
                  <c:v>0.27992816358</c:v>
                </c:pt>
                <c:pt idx="27">
                  <c:v>0.46557805448700001</c:v>
                </c:pt>
                <c:pt idx="28">
                  <c:v>0.40341283441600001</c:v>
                </c:pt>
                <c:pt idx="29">
                  <c:v>0.33699760784299998</c:v>
                </c:pt>
                <c:pt idx="30">
                  <c:v>0.37398865231799999</c:v>
                </c:pt>
                <c:pt idx="31">
                  <c:v>0.39949076223800001</c:v>
                </c:pt>
                <c:pt idx="32">
                  <c:v>0.47517026071399998</c:v>
                </c:pt>
                <c:pt idx="33">
                  <c:v>0.37706925367600003</c:v>
                </c:pt>
                <c:pt idx="34">
                  <c:v>0.42183196212099999</c:v>
                </c:pt>
                <c:pt idx="35">
                  <c:v>0.45195469111999997</c:v>
                </c:pt>
                <c:pt idx="36">
                  <c:v>0.29287239920899999</c:v>
                </c:pt>
                <c:pt idx="37">
                  <c:v>0.248478436123</c:v>
                </c:pt>
                <c:pt idx="38">
                  <c:v>0.32494120089299999</c:v>
                </c:pt>
                <c:pt idx="39">
                  <c:v>0.29063055357099998</c:v>
                </c:pt>
                <c:pt idx="40">
                  <c:v>0.36107337837800002</c:v>
                </c:pt>
                <c:pt idx="41">
                  <c:v>0.23705190000000001</c:v>
                </c:pt>
                <c:pt idx="42">
                  <c:v>0.404487484018</c:v>
                </c:pt>
                <c:pt idx="43">
                  <c:v>0.42617818348600001</c:v>
                </c:pt>
                <c:pt idx="44">
                  <c:v>0.55855914351900005</c:v>
                </c:pt>
                <c:pt idx="45">
                  <c:v>0.36929193034800001</c:v>
                </c:pt>
                <c:pt idx="46">
                  <c:v>0.23810972820500001</c:v>
                </c:pt>
                <c:pt idx="47">
                  <c:v>0.46718203589700003</c:v>
                </c:pt>
                <c:pt idx="48">
                  <c:v>0.336168668394</c:v>
                </c:pt>
                <c:pt idx="49">
                  <c:v>0.358258209424</c:v>
                </c:pt>
                <c:pt idx="50">
                  <c:v>0.43107293121700002</c:v>
                </c:pt>
                <c:pt idx="51">
                  <c:v>0.452381912281</c:v>
                </c:pt>
                <c:pt idx="52">
                  <c:v>0.36826003614500002</c:v>
                </c:pt>
                <c:pt idx="53">
                  <c:v>0.44916113414600001</c:v>
                </c:pt>
                <c:pt idx="54">
                  <c:v>0.43154299374999999</c:v>
                </c:pt>
                <c:pt idx="55">
                  <c:v>0.41038973548399998</c:v>
                </c:pt>
                <c:pt idx="56">
                  <c:v>0.31775836423800002</c:v>
                </c:pt>
                <c:pt idx="57">
                  <c:v>0.36326551655599998</c:v>
                </c:pt>
                <c:pt idx="58">
                  <c:v>0.43170772222199999</c:v>
                </c:pt>
                <c:pt idx="59">
                  <c:v>0.35569386086999999</c:v>
                </c:pt>
                <c:pt idx="60">
                  <c:v>0.48396657894700001</c:v>
                </c:pt>
                <c:pt idx="61">
                  <c:v>0.32809571171200003</c:v>
                </c:pt>
                <c:pt idx="62">
                  <c:v>0.26954059459500002</c:v>
                </c:pt>
                <c:pt idx="63">
                  <c:v>0.35541737383200001</c:v>
                </c:pt>
                <c:pt idx="64">
                  <c:v>0.413403981132</c:v>
                </c:pt>
                <c:pt idx="65">
                  <c:v>0.22072177669900001</c:v>
                </c:pt>
                <c:pt idx="66">
                  <c:v>0.32586786000000001</c:v>
                </c:pt>
                <c:pt idx="67">
                  <c:v>0.20303915624999999</c:v>
                </c:pt>
                <c:pt idx="68">
                  <c:v>0.171571597701</c:v>
                </c:pt>
                <c:pt idx="69">
                  <c:v>0.66528323749999996</c:v>
                </c:pt>
                <c:pt idx="70">
                  <c:v>0.44034286842100001</c:v>
                </c:pt>
                <c:pt idx="71">
                  <c:v>0.27771042857099998</c:v>
                </c:pt>
                <c:pt idx="72">
                  <c:v>0.26652766666700001</c:v>
                </c:pt>
                <c:pt idx="73">
                  <c:v>0.334252777778</c:v>
                </c:pt>
                <c:pt idx="74">
                  <c:v>0.31383823333299998</c:v>
                </c:pt>
                <c:pt idx="75">
                  <c:v>0.32690451785699998</c:v>
                </c:pt>
                <c:pt idx="76">
                  <c:v>0.23825023913000001</c:v>
                </c:pt>
                <c:pt idx="77">
                  <c:v>0.346187547619</c:v>
                </c:pt>
                <c:pt idx="78">
                  <c:v>0.38865223684200001</c:v>
                </c:pt>
                <c:pt idx="79">
                  <c:v>0.24012211111099999</c:v>
                </c:pt>
                <c:pt idx="80">
                  <c:v>0.23044300000000001</c:v>
                </c:pt>
                <c:pt idx="81">
                  <c:v>0.174300771429</c:v>
                </c:pt>
                <c:pt idx="82">
                  <c:v>0.24300663636399999</c:v>
                </c:pt>
                <c:pt idx="83">
                  <c:v>0.13211996875000001</c:v>
                </c:pt>
                <c:pt idx="84">
                  <c:v>0.31965890624999999</c:v>
                </c:pt>
                <c:pt idx="85">
                  <c:v>0.34549441666699998</c:v>
                </c:pt>
                <c:pt idx="86">
                  <c:v>0.64082804545500005</c:v>
                </c:pt>
                <c:pt idx="87">
                  <c:v>0.27371718181799998</c:v>
                </c:pt>
                <c:pt idx="88">
                  <c:v>0.26775390476200001</c:v>
                </c:pt>
                <c:pt idx="89">
                  <c:v>0.22541565</c:v>
                </c:pt>
                <c:pt idx="90">
                  <c:v>0.249858235294</c:v>
                </c:pt>
                <c:pt idx="91">
                  <c:v>8.3718937500000007E-2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82A-4950-9646-6D97365DDC4A}"/>
            </c:ext>
          </c:extLst>
        </c:ser>
        <c:ser>
          <c:idx val="2"/>
          <c:order val="2"/>
          <c:tx>
            <c:strRef>
              <c:f>Data!$J$2</c:f>
              <c:strCache>
                <c:ptCount val="1"/>
                <c:pt idx="0">
                  <c:v>Day 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Data!$O$5:$O$96</c:f>
              <c:numCache>
                <c:formatCode>General</c:formatCode>
                <c:ptCount val="92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6</c:v>
                </c:pt>
                <c:pt idx="9">
                  <c:v>1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2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4</c:v>
                </c:pt>
                <c:pt idx="33">
                  <c:v>7</c:v>
                </c:pt>
                <c:pt idx="34">
                  <c:v>5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6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7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7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6</c:v>
                </c:pt>
                <c:pt idx="53">
                  <c:v>6</c:v>
                </c:pt>
                <c:pt idx="54">
                  <c:v>5</c:v>
                </c:pt>
                <c:pt idx="55">
                  <c:v>7</c:v>
                </c:pt>
                <c:pt idx="56">
                  <c:v>3</c:v>
                </c:pt>
                <c:pt idx="57">
                  <c:v>7</c:v>
                </c:pt>
                <c:pt idx="58">
                  <c:v>4</c:v>
                </c:pt>
                <c:pt idx="59">
                  <c:v>6</c:v>
                </c:pt>
                <c:pt idx="60">
                  <c:v>5</c:v>
                </c:pt>
                <c:pt idx="61">
                  <c:v>4</c:v>
                </c:pt>
                <c:pt idx="62">
                  <c:v>6</c:v>
                </c:pt>
                <c:pt idx="63">
                  <c:v>1</c:v>
                </c:pt>
                <c:pt idx="64">
                  <c:v>3</c:v>
                </c:pt>
                <c:pt idx="65">
                  <c:v>5</c:v>
                </c:pt>
                <c:pt idx="66">
                  <c:v>4</c:v>
                </c:pt>
                <c:pt idx="67">
                  <c:v>6</c:v>
                </c:pt>
                <c:pt idx="68">
                  <c:v>1</c:v>
                </c:pt>
                <c:pt idx="69">
                  <c:v>5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6</c:v>
                </c:pt>
                <c:pt idx="76">
                  <c:v>7</c:v>
                </c:pt>
                <c:pt idx="77">
                  <c:v>6</c:v>
                </c:pt>
                <c:pt idx="78">
                  <c:v>1</c:v>
                </c:pt>
                <c:pt idx="79">
                  <c:v>5</c:v>
                </c:pt>
                <c:pt idx="80">
                  <c:v>3</c:v>
                </c:pt>
                <c:pt idx="81">
                  <c:v>7</c:v>
                </c:pt>
                <c:pt idx="82">
                  <c:v>1</c:v>
                </c:pt>
                <c:pt idx="83">
                  <c:v>6</c:v>
                </c:pt>
                <c:pt idx="84">
                  <c:v>7</c:v>
                </c:pt>
                <c:pt idx="85">
                  <c:v>7</c:v>
                </c:pt>
                <c:pt idx="86">
                  <c:v>4</c:v>
                </c:pt>
                <c:pt idx="87">
                  <c:v>5</c:v>
                </c:pt>
                <c:pt idx="88">
                  <c:v>7</c:v>
                </c:pt>
                <c:pt idx="89">
                  <c:v>3</c:v>
                </c:pt>
                <c:pt idx="90">
                  <c:v>1</c:v>
                </c:pt>
                <c:pt idx="91">
                  <c:v>2</c:v>
                </c:pt>
              </c:numCache>
            </c:numRef>
          </c:xVal>
          <c:yVal>
            <c:numRef>
              <c:f>Data!$J$5:$J$96</c:f>
              <c:numCache>
                <c:formatCode>#\ ##0.000</c:formatCode>
                <c:ptCount val="92"/>
                <c:pt idx="0">
                  <c:v>0.62795145195699997</c:v>
                </c:pt>
                <c:pt idx="1">
                  <c:v>0.63703208748499995</c:v>
                </c:pt>
                <c:pt idx="2">
                  <c:v>0.71053044696000001</c:v>
                </c:pt>
                <c:pt idx="3">
                  <c:v>0.587570143963</c:v>
                </c:pt>
                <c:pt idx="4">
                  <c:v>0.50754245965800004</c:v>
                </c:pt>
                <c:pt idx="5">
                  <c:v>0.55957161933300004</c:v>
                </c:pt>
                <c:pt idx="6">
                  <c:v>0.59152997703200005</c:v>
                </c:pt>
                <c:pt idx="7">
                  <c:v>0.56811400183500005</c:v>
                </c:pt>
                <c:pt idx="8">
                  <c:v>0.62063834910100002</c:v>
                </c:pt>
                <c:pt idx="9">
                  <c:v>0.55652190435799997</c:v>
                </c:pt>
                <c:pt idx="10">
                  <c:v>0.64765652096600002</c:v>
                </c:pt>
                <c:pt idx="11">
                  <c:v>0.58097505008899997</c:v>
                </c:pt>
                <c:pt idx="12">
                  <c:v>0.64657893690199997</c:v>
                </c:pt>
                <c:pt idx="13">
                  <c:v>0.50769015384600003</c:v>
                </c:pt>
                <c:pt idx="14">
                  <c:v>0.53530904979299998</c:v>
                </c:pt>
                <c:pt idx="15">
                  <c:v>0.63875338396600001</c:v>
                </c:pt>
                <c:pt idx="16">
                  <c:v>0.64867298633299997</c:v>
                </c:pt>
                <c:pt idx="17">
                  <c:v>0.47434717701099999</c:v>
                </c:pt>
                <c:pt idx="18">
                  <c:v>0.52891547099799996</c:v>
                </c:pt>
                <c:pt idx="19">
                  <c:v>0.602279746512</c:v>
                </c:pt>
                <c:pt idx="20">
                  <c:v>0.46493732783000002</c:v>
                </c:pt>
                <c:pt idx="21">
                  <c:v>0.52539011749300002</c:v>
                </c:pt>
                <c:pt idx="22">
                  <c:v>0.59533585263199995</c:v>
                </c:pt>
                <c:pt idx="23">
                  <c:v>0.56507146197199998</c:v>
                </c:pt>
                <c:pt idx="24">
                  <c:v>0.44146938709700001</c:v>
                </c:pt>
                <c:pt idx="25">
                  <c:v>0.51971373273300003</c:v>
                </c:pt>
                <c:pt idx="26">
                  <c:v>0.354648058642</c:v>
                </c:pt>
                <c:pt idx="27">
                  <c:v>0.60614807051300001</c:v>
                </c:pt>
                <c:pt idx="28">
                  <c:v>0.54093590909099998</c:v>
                </c:pt>
                <c:pt idx="29">
                  <c:v>0.42627833660100001</c:v>
                </c:pt>
                <c:pt idx="30">
                  <c:v>0.49665386755000002</c:v>
                </c:pt>
                <c:pt idx="31">
                  <c:v>0.54476726223799998</c:v>
                </c:pt>
                <c:pt idx="32">
                  <c:v>0.56396576071399995</c:v>
                </c:pt>
                <c:pt idx="33">
                  <c:v>0.53064690073499998</c:v>
                </c:pt>
                <c:pt idx="34">
                  <c:v>0.52519067424200006</c:v>
                </c:pt>
                <c:pt idx="35">
                  <c:v>0.58370270270299995</c:v>
                </c:pt>
                <c:pt idx="36">
                  <c:v>0.50415298814200005</c:v>
                </c:pt>
                <c:pt idx="37">
                  <c:v>0.41091852863400002</c:v>
                </c:pt>
                <c:pt idx="38">
                  <c:v>0.44254207142899998</c:v>
                </c:pt>
                <c:pt idx="39">
                  <c:v>0.35683633035700002</c:v>
                </c:pt>
                <c:pt idx="40">
                  <c:v>0.46267329729700002</c:v>
                </c:pt>
                <c:pt idx="41">
                  <c:v>0.36535466818200002</c:v>
                </c:pt>
                <c:pt idx="42">
                  <c:v>0.540647799087</c:v>
                </c:pt>
                <c:pt idx="43">
                  <c:v>0.57987233486199996</c:v>
                </c:pt>
                <c:pt idx="44">
                  <c:v>0.70661335648099999</c:v>
                </c:pt>
                <c:pt idx="45">
                  <c:v>0.45397663681599998</c:v>
                </c:pt>
                <c:pt idx="46">
                  <c:v>0.46065612307699999</c:v>
                </c:pt>
                <c:pt idx="47">
                  <c:v>0.61520935384599995</c:v>
                </c:pt>
                <c:pt idx="48">
                  <c:v>0.415383528497</c:v>
                </c:pt>
                <c:pt idx="49">
                  <c:v>0.50775607329799999</c:v>
                </c:pt>
                <c:pt idx="50">
                  <c:v>0.54372810581999997</c:v>
                </c:pt>
                <c:pt idx="51">
                  <c:v>0.54848111111099995</c:v>
                </c:pt>
                <c:pt idx="52">
                  <c:v>0.43358087349399999</c:v>
                </c:pt>
                <c:pt idx="53">
                  <c:v>0.56312182317100001</c:v>
                </c:pt>
                <c:pt idx="54">
                  <c:v>0.50459048124999994</c:v>
                </c:pt>
                <c:pt idx="55">
                  <c:v>0.481216554839</c:v>
                </c:pt>
                <c:pt idx="56">
                  <c:v>0.40411527814600001</c:v>
                </c:pt>
                <c:pt idx="57">
                  <c:v>0.45298646357599998</c:v>
                </c:pt>
                <c:pt idx="58">
                  <c:v>0.521818801587</c:v>
                </c:pt>
                <c:pt idx="59">
                  <c:v>0.469658365217</c:v>
                </c:pt>
                <c:pt idx="60">
                  <c:v>0.66719064035099995</c:v>
                </c:pt>
                <c:pt idx="61">
                  <c:v>0.53258061261300005</c:v>
                </c:pt>
                <c:pt idx="62">
                  <c:v>0.294329216216</c:v>
                </c:pt>
                <c:pt idx="63">
                  <c:v>0.445204672897</c:v>
                </c:pt>
                <c:pt idx="64">
                  <c:v>0.49817429245299999</c:v>
                </c:pt>
                <c:pt idx="65">
                  <c:v>0.315775592233</c:v>
                </c:pt>
                <c:pt idx="66">
                  <c:v>0.54340191000000004</c:v>
                </c:pt>
                <c:pt idx="67">
                  <c:v>0.31949223958299999</c:v>
                </c:pt>
                <c:pt idx="68">
                  <c:v>0.23388455172399999</c:v>
                </c:pt>
                <c:pt idx="69">
                  <c:v>0.78325446249999997</c:v>
                </c:pt>
                <c:pt idx="70">
                  <c:v>0.64815456578899999</c:v>
                </c:pt>
                <c:pt idx="71">
                  <c:v>0.296695085714</c:v>
                </c:pt>
                <c:pt idx="72">
                  <c:v>0.328671651515</c:v>
                </c:pt>
                <c:pt idx="73">
                  <c:v>0.45172182539700001</c:v>
                </c:pt>
                <c:pt idx="74">
                  <c:v>0.413221866667</c:v>
                </c:pt>
                <c:pt idx="75">
                  <c:v>0.47267898214300003</c:v>
                </c:pt>
                <c:pt idx="76">
                  <c:v>0.40988530434800002</c:v>
                </c:pt>
                <c:pt idx="77">
                  <c:v>0.43032350000000003</c:v>
                </c:pt>
                <c:pt idx="78">
                  <c:v>0.41647552631599999</c:v>
                </c:pt>
                <c:pt idx="79">
                  <c:v>0.28479188888899998</c:v>
                </c:pt>
                <c:pt idx="80">
                  <c:v>0.38559688888900001</c:v>
                </c:pt>
                <c:pt idx="81">
                  <c:v>0.28086254285700002</c:v>
                </c:pt>
                <c:pt idx="82">
                  <c:v>0.27627548484800002</c:v>
                </c:pt>
                <c:pt idx="83">
                  <c:v>0.14532834375000001</c:v>
                </c:pt>
                <c:pt idx="84">
                  <c:v>0.36122703125</c:v>
                </c:pt>
                <c:pt idx="85">
                  <c:v>0.50300845833300001</c:v>
                </c:pt>
                <c:pt idx="86">
                  <c:v>0.72900004545499997</c:v>
                </c:pt>
                <c:pt idx="87">
                  <c:v>0.47442904545499998</c:v>
                </c:pt>
                <c:pt idx="88">
                  <c:v>0.383517952381</c:v>
                </c:pt>
                <c:pt idx="89">
                  <c:v>0.27949400000000002</c:v>
                </c:pt>
                <c:pt idx="90">
                  <c:v>0.26380141176499999</c:v>
                </c:pt>
                <c:pt idx="91">
                  <c:v>9.1311437499999995E-2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82A-4950-9646-6D97365DD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358415"/>
        <c:axId val="1430262815"/>
      </c:scatterChart>
      <c:valAx>
        <c:axId val="142235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262815"/>
        <c:crosses val="autoZero"/>
        <c:crossBetween val="midCat"/>
      </c:valAx>
      <c:valAx>
        <c:axId val="143026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2358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Лист1!$B$5</c:f>
              <c:strCache>
                <c:ptCount val="1"/>
                <c:pt idx="0">
                  <c:v>Средн RPI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Лист1!$A$6:$A$34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Лист1!$B$6:$B$34</c:f>
              <c:numCache>
                <c:formatCode>General</c:formatCode>
                <c:ptCount val="29"/>
                <c:pt idx="0">
                  <c:v>0.20655747096593477</c:v>
                </c:pt>
                <c:pt idx="1">
                  <c:v>0.28935921698398909</c:v>
                </c:pt>
                <c:pt idx="2">
                  <c:v>0.33578296692953269</c:v>
                </c:pt>
                <c:pt idx="3">
                  <c:v>0.37037202320886958</c:v>
                </c:pt>
                <c:pt idx="4">
                  <c:v>0.39876250486009784</c:v>
                </c:pt>
                <c:pt idx="5">
                  <c:v>0.43806835789181525</c:v>
                </c:pt>
                <c:pt idx="6">
                  <c:v>0.46297728173533692</c:v>
                </c:pt>
                <c:pt idx="7">
                  <c:v>0.48661617737968499</c:v>
                </c:pt>
                <c:pt idx="8">
                  <c:v>0.50606576103569934</c:v>
                </c:pt>
                <c:pt idx="9">
                  <c:v>0.52551534469171379</c:v>
                </c:pt>
                <c:pt idx="10">
                  <c:v>0.54496492834772814</c:v>
                </c:pt>
                <c:pt idx="11">
                  <c:v>0.55985561352626889</c:v>
                </c:pt>
                <c:pt idx="12">
                  <c:v>0.57474629870480964</c:v>
                </c:pt>
                <c:pt idx="13">
                  <c:v>0.5896369838833504</c:v>
                </c:pt>
                <c:pt idx="14">
                  <c:v>0.60452766906189115</c:v>
                </c:pt>
                <c:pt idx="15">
                  <c:v>0.61626444453585583</c:v>
                </c:pt>
                <c:pt idx="16">
                  <c:v>0.62800122000982062</c:v>
                </c:pt>
                <c:pt idx="17">
                  <c:v>0.63973799548378529</c:v>
                </c:pt>
                <c:pt idx="18">
                  <c:v>0.65147477095774997</c:v>
                </c:pt>
                <c:pt idx="19">
                  <c:v>0.66117641517382963</c:v>
                </c:pt>
                <c:pt idx="20">
                  <c:v>0.67087805938990919</c:v>
                </c:pt>
                <c:pt idx="21">
                  <c:v>0.68057970360598885</c:v>
                </c:pt>
                <c:pt idx="28">
                  <c:v>0.74849121311854627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FA-4AC4-99AC-F90C3FEEE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353311"/>
        <c:axId val="2033502655"/>
      </c:scatterChart>
      <c:valAx>
        <c:axId val="202135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3502655"/>
        <c:crosses val="autoZero"/>
        <c:crossBetween val="midCat"/>
      </c:valAx>
      <c:valAx>
        <c:axId val="203350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135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'Лист1 (2)'!$B$5</c:f>
              <c:strCache>
                <c:ptCount val="1"/>
                <c:pt idx="0">
                  <c:v>Средн RPI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(2)'!$A$6:$A$23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10</c:v>
                </c:pt>
                <c:pt idx="9">
                  <c:v>14</c:v>
                </c:pt>
                <c:pt idx="10">
                  <c:v>18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'Лист1 (2)'!$B$6:$B$23</c:f>
              <c:numCache>
                <c:formatCode>General</c:formatCode>
                <c:ptCount val="18"/>
                <c:pt idx="0">
                  <c:v>0.20655747096593477</c:v>
                </c:pt>
                <c:pt idx="1">
                  <c:v>0.28935921698398909</c:v>
                </c:pt>
                <c:pt idx="2">
                  <c:v>0.33578296692953269</c:v>
                </c:pt>
                <c:pt idx="3">
                  <c:v>0.37037202320886958</c:v>
                </c:pt>
                <c:pt idx="4">
                  <c:v>0.39876250486009784</c:v>
                </c:pt>
                <c:pt idx="5">
                  <c:v>0.43806835789181525</c:v>
                </c:pt>
                <c:pt idx="6">
                  <c:v>0.46297728173533692</c:v>
                </c:pt>
                <c:pt idx="7">
                  <c:v>0.48661617737968499</c:v>
                </c:pt>
                <c:pt idx="8">
                  <c:v>0.54496492834772814</c:v>
                </c:pt>
                <c:pt idx="9">
                  <c:v>0.60452766906189115</c:v>
                </c:pt>
                <c:pt idx="10">
                  <c:v>0.65147477095774997</c:v>
                </c:pt>
                <c:pt idx="11">
                  <c:v>0.68057970360598885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50-45F8-9D1B-097CB04B64D3}"/>
            </c:ext>
          </c:extLst>
        </c:ser>
        <c:ser>
          <c:idx val="1"/>
          <c:order val="1"/>
          <c:tx>
            <c:strRef>
              <c:f>'Лист1 (2)'!$D$5</c:f>
              <c:strCache>
                <c:ptCount val="1"/>
                <c:pt idx="0">
                  <c:v>Лин RPI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(2)'!$C$6:$C$34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'Лист1 (2)'!$D$6:$D$34</c:f>
              <c:numCache>
                <c:formatCode>General</c:formatCode>
                <c:ptCount val="29"/>
                <c:pt idx="0">
                  <c:v>0.30010526819347694</c:v>
                </c:pt>
                <c:pt idx="1">
                  <c:v>0.32064131054080547</c:v>
                </c:pt>
                <c:pt idx="2">
                  <c:v>0.341177352888134</c:v>
                </c:pt>
                <c:pt idx="3">
                  <c:v>0.36171339523546253</c:v>
                </c:pt>
                <c:pt idx="4">
                  <c:v>0.38224943758279112</c:v>
                </c:pt>
                <c:pt idx="5">
                  <c:v>0.40278547993011965</c:v>
                </c:pt>
                <c:pt idx="6">
                  <c:v>0.42332152227744818</c:v>
                </c:pt>
                <c:pt idx="7">
                  <c:v>0.44385756462477677</c:v>
                </c:pt>
                <c:pt idx="8">
                  <c:v>0.4643936069721053</c:v>
                </c:pt>
                <c:pt idx="9">
                  <c:v>0.48492964931943383</c:v>
                </c:pt>
                <c:pt idx="10">
                  <c:v>0.50546569166676236</c:v>
                </c:pt>
                <c:pt idx="11">
                  <c:v>0.52600173401409089</c:v>
                </c:pt>
                <c:pt idx="12">
                  <c:v>0.54653777636141943</c:v>
                </c:pt>
                <c:pt idx="13">
                  <c:v>0.56707381870874796</c:v>
                </c:pt>
                <c:pt idx="14">
                  <c:v>0.58760986105607649</c:v>
                </c:pt>
                <c:pt idx="15">
                  <c:v>0.60814590340340513</c:v>
                </c:pt>
                <c:pt idx="16">
                  <c:v>0.62868194575073355</c:v>
                </c:pt>
                <c:pt idx="17">
                  <c:v>0.64921798809806219</c:v>
                </c:pt>
                <c:pt idx="18">
                  <c:v>0.66975403044539061</c:v>
                </c:pt>
                <c:pt idx="19">
                  <c:v>0.69029007279271926</c:v>
                </c:pt>
                <c:pt idx="20">
                  <c:v>0.71082611514004779</c:v>
                </c:pt>
                <c:pt idx="21">
                  <c:v>0.73136215748737632</c:v>
                </c:pt>
                <c:pt idx="22">
                  <c:v>0.75189819983470485</c:v>
                </c:pt>
                <c:pt idx="23">
                  <c:v>0.77243424218203338</c:v>
                </c:pt>
                <c:pt idx="24">
                  <c:v>0.79297028452936191</c:v>
                </c:pt>
                <c:pt idx="25">
                  <c:v>0.81350632687669044</c:v>
                </c:pt>
                <c:pt idx="26">
                  <c:v>0.83404236922401898</c:v>
                </c:pt>
                <c:pt idx="27">
                  <c:v>0.85457841157134762</c:v>
                </c:pt>
                <c:pt idx="28">
                  <c:v>0.87511445391867615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50-45F8-9D1B-097CB04B64D3}"/>
            </c:ext>
          </c:extLst>
        </c:ser>
        <c:ser>
          <c:idx val="2"/>
          <c:order val="2"/>
          <c:tx>
            <c:strRef>
              <c:f>'Лист1 (2)'!$S$5</c:f>
              <c:strCache>
                <c:ptCount val="1"/>
                <c:pt idx="0">
                  <c:v>Эксп RPI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'Лист1 (2)'!$C$6:$C$34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'Лист1 (2)'!$S$6:$S$34</c:f>
              <c:numCache>
                <c:formatCode>General</c:formatCode>
                <c:ptCount val="29"/>
                <c:pt idx="0">
                  <c:v>0.3050220743147703</c:v>
                </c:pt>
                <c:pt idx="1">
                  <c:v>0.31938732949901394</c:v>
                </c:pt>
                <c:pt idx="2">
                  <c:v>0.33442912770714212</c:v>
                </c:pt>
                <c:pt idx="3">
                  <c:v>0.35017933126650619</c:v>
                </c:pt>
                <c:pt idx="4">
                  <c:v>0.36667130308589646</c:v>
                </c:pt>
                <c:pt idx="5">
                  <c:v>0.38393997732660862</c:v>
                </c:pt>
                <c:pt idx="6">
                  <c:v>0.40202193340181974</c:v>
                </c:pt>
                <c:pt idx="7">
                  <c:v>0.42095547346102352</c:v>
                </c:pt>
                <c:pt idx="8">
                  <c:v>0.44078070352365611</c:v>
                </c:pt>
                <c:pt idx="9">
                  <c:v>0.46153961843377334</c:v>
                </c:pt>
                <c:pt idx="10">
                  <c:v>0.48327619081573664</c:v>
                </c:pt>
                <c:pt idx="11">
                  <c:v>0.50603646421933646</c:v>
                </c:pt>
                <c:pt idx="12">
                  <c:v>0.52986865065165833</c:v>
                </c:pt>
                <c:pt idx="13">
                  <c:v>0.55482323270229039</c:v>
                </c:pt>
                <c:pt idx="14">
                  <c:v>0.58095307047819678</c:v>
                </c:pt>
                <c:pt idx="15">
                  <c:v>0.60831351357477381</c:v>
                </c:pt>
                <c:pt idx="16">
                  <c:v>0.63696251832027184</c:v>
                </c:pt>
                <c:pt idx="17">
                  <c:v>0.66696077054193448</c:v>
                </c:pt>
                <c:pt idx="18">
                  <c:v>0.69837181411390681</c:v>
                </c:pt>
                <c:pt idx="19">
                  <c:v>0.73126218555920941</c:v>
                </c:pt>
                <c:pt idx="20">
                  <c:v>0.76570155499089609</c:v>
                </c:pt>
                <c:pt idx="21">
                  <c:v>0.80176287369094978</c:v>
                </c:pt>
                <c:pt idx="22">
                  <c:v>0.83952252863952059</c:v>
                </c:pt>
                <c:pt idx="23">
                  <c:v>0.87906050432184069</c:v>
                </c:pt>
                <c:pt idx="24">
                  <c:v>0.92046055215556455</c:v>
                </c:pt>
                <c:pt idx="25">
                  <c:v>0.96381036789742236</c:v>
                </c:pt>
                <c:pt idx="26">
                  <c:v>1.0092017774049793</c:v>
                </c:pt>
                <c:pt idx="27">
                  <c:v>1.0567309311469935</c:v>
                </c:pt>
                <c:pt idx="28">
                  <c:v>1.1064985078743901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50-45F8-9D1B-097CB04B64D3}"/>
            </c:ext>
          </c:extLst>
        </c:ser>
        <c:ser>
          <c:idx val="3"/>
          <c:order val="3"/>
          <c:tx>
            <c:v>28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'Лист1 (2)'!$A$24</c:f>
              <c:numCache>
                <c:formatCode>General</c:formatCode>
                <c:ptCount val="1"/>
                <c:pt idx="0">
                  <c:v>28</c:v>
                </c:pt>
              </c:numCache>
            </c:numRef>
          </c:xVal>
          <c:yVal>
            <c:numRef>
              <c:f>'Лист1 (2)'!$B$24</c:f>
              <c:numCache>
                <c:formatCode>General</c:formatCode>
                <c:ptCount val="1"/>
                <c:pt idx="0">
                  <c:v>0.74849121311854627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126-47B2-8213-945925648B1A}"/>
            </c:ext>
          </c:extLst>
        </c:ser>
        <c:ser>
          <c:idx val="4"/>
          <c:order val="4"/>
          <c:tx>
            <c:strRef>
              <c:f>'Лист1 (2)'!$L$5</c:f>
              <c:strCache>
                <c:ptCount val="1"/>
                <c:pt idx="0">
                  <c:v>Логар RPI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'Лист1 (2)'!$K$6:$K$34</c:f>
              <c:numCache>
                <c:formatCode>General</c:formatCode>
                <c:ptCount val="29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'Лист1 (2)'!$L$6:$L$34</c:f>
              <c:numCache>
                <c:formatCode>General</c:formatCode>
                <c:ptCount val="29"/>
                <c:pt idx="0">
                  <c:v>0.14719288332377395</c:v>
                </c:pt>
                <c:pt idx="1">
                  <c:v>0.24066031932832152</c:v>
                </c:pt>
                <c:pt idx="2">
                  <c:v>0.33412775533286909</c:v>
                </c:pt>
                <c:pt idx="3">
                  <c:v>0.38880270043408388</c:v>
                </c:pt>
                <c:pt idx="4">
                  <c:v>0.42759519133741664</c:v>
                </c:pt>
                <c:pt idx="5">
                  <c:v>0.4576849849443671</c:v>
                </c:pt>
                <c:pt idx="6">
                  <c:v>0.48227013643863142</c:v>
                </c:pt>
                <c:pt idx="7">
                  <c:v>0.50305658584779223</c:v>
                </c:pt>
                <c:pt idx="8">
                  <c:v>0.52106262734196418</c:v>
                </c:pt>
                <c:pt idx="9">
                  <c:v>0.53694508153984621</c:v>
                </c:pt>
                <c:pt idx="10">
                  <c:v>0.5511524209489147</c:v>
                </c:pt>
                <c:pt idx="11">
                  <c:v>0.56400452275541157</c:v>
                </c:pt>
                <c:pt idx="12">
                  <c:v>0.57573757244317902</c:v>
                </c:pt>
                <c:pt idx="13">
                  <c:v>0.58653093187236005</c:v>
                </c:pt>
                <c:pt idx="14">
                  <c:v>0.59652402185233977</c:v>
                </c:pt>
                <c:pt idx="15">
                  <c:v>0.60582736605012943</c:v>
                </c:pt>
                <c:pt idx="16">
                  <c:v>0.61453006334651183</c:v>
                </c:pt>
                <c:pt idx="17">
                  <c:v>0.62270499086385378</c:v>
                </c:pt>
                <c:pt idx="18">
                  <c:v>0.63041251754439376</c:v>
                </c:pt>
                <c:pt idx="19">
                  <c:v>0.63770321234306671</c:v>
                </c:pt>
                <c:pt idx="20">
                  <c:v>0.64461985695346224</c:v>
                </c:pt>
                <c:pt idx="21">
                  <c:v>0.65119896695355461</c:v>
                </c:pt>
                <c:pt idx="22">
                  <c:v>0.65747195875995912</c:v>
                </c:pt>
                <c:pt idx="23">
                  <c:v>0.66346605696868644</c:v>
                </c:pt>
                <c:pt idx="24">
                  <c:v>0.66920500844772657</c:v>
                </c:pt>
                <c:pt idx="25">
                  <c:v>0.67470965056041265</c:v>
                </c:pt>
                <c:pt idx="26">
                  <c:v>0.67999836787690771</c:v>
                </c:pt>
                <c:pt idx="27">
                  <c:v>0.6850874626456086</c:v>
                </c:pt>
                <c:pt idx="28">
                  <c:v>0.68999145785688742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126-47B2-8213-945925648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353311"/>
        <c:axId val="2033502655"/>
      </c:scatterChart>
      <c:valAx>
        <c:axId val="202135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3502655"/>
        <c:crosses val="autoZero"/>
        <c:crossBetween val="midCat"/>
      </c:valAx>
      <c:valAx>
        <c:axId val="203350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135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(2)'!$D$2</c:f>
              <c:strCache>
                <c:ptCount val="1"/>
                <c:pt idx="0">
                  <c:v>Day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(2)'!$O$12:$O$103</c:f>
              <c:numCache>
                <c:formatCode>General</c:formatCode>
                <c:ptCount val="92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6</c:v>
                </c:pt>
                <c:pt idx="9">
                  <c:v>1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2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4</c:v>
                </c:pt>
                <c:pt idx="33">
                  <c:v>7</c:v>
                </c:pt>
                <c:pt idx="34">
                  <c:v>5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6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7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7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6</c:v>
                </c:pt>
                <c:pt idx="53">
                  <c:v>6</c:v>
                </c:pt>
                <c:pt idx="54">
                  <c:v>5</c:v>
                </c:pt>
                <c:pt idx="55">
                  <c:v>7</c:v>
                </c:pt>
                <c:pt idx="56">
                  <c:v>3</c:v>
                </c:pt>
                <c:pt idx="57">
                  <c:v>7</c:v>
                </c:pt>
                <c:pt idx="58">
                  <c:v>4</c:v>
                </c:pt>
                <c:pt idx="59">
                  <c:v>6</c:v>
                </c:pt>
                <c:pt idx="60">
                  <c:v>5</c:v>
                </c:pt>
                <c:pt idx="61">
                  <c:v>4</c:v>
                </c:pt>
                <c:pt idx="62">
                  <c:v>6</c:v>
                </c:pt>
                <c:pt idx="63">
                  <c:v>1</c:v>
                </c:pt>
                <c:pt idx="64">
                  <c:v>3</c:v>
                </c:pt>
                <c:pt idx="65">
                  <c:v>5</c:v>
                </c:pt>
                <c:pt idx="66">
                  <c:v>4</c:v>
                </c:pt>
                <c:pt idx="67">
                  <c:v>6</c:v>
                </c:pt>
                <c:pt idx="68">
                  <c:v>1</c:v>
                </c:pt>
                <c:pt idx="69">
                  <c:v>5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6</c:v>
                </c:pt>
                <c:pt idx="76">
                  <c:v>7</c:v>
                </c:pt>
                <c:pt idx="77">
                  <c:v>6</c:v>
                </c:pt>
                <c:pt idx="78">
                  <c:v>1</c:v>
                </c:pt>
                <c:pt idx="79">
                  <c:v>5</c:v>
                </c:pt>
                <c:pt idx="80">
                  <c:v>3</c:v>
                </c:pt>
                <c:pt idx="81">
                  <c:v>7</c:v>
                </c:pt>
                <c:pt idx="82">
                  <c:v>1</c:v>
                </c:pt>
                <c:pt idx="83">
                  <c:v>6</c:v>
                </c:pt>
                <c:pt idx="84">
                  <c:v>7</c:v>
                </c:pt>
                <c:pt idx="85">
                  <c:v>7</c:v>
                </c:pt>
                <c:pt idx="86">
                  <c:v>4</c:v>
                </c:pt>
                <c:pt idx="87">
                  <c:v>5</c:v>
                </c:pt>
                <c:pt idx="88">
                  <c:v>7</c:v>
                </c:pt>
                <c:pt idx="89">
                  <c:v>3</c:v>
                </c:pt>
                <c:pt idx="90">
                  <c:v>1</c:v>
                </c:pt>
                <c:pt idx="91">
                  <c:v>2</c:v>
                </c:pt>
              </c:numCache>
            </c:numRef>
          </c:xVal>
          <c:yVal>
            <c:numRef>
              <c:f>'Data (2)'!$D$12:$D$103</c:f>
              <c:numCache>
                <c:formatCode>#\ ##0.000</c:formatCode>
                <c:ptCount val="92"/>
                <c:pt idx="0">
                  <c:v>0.361906795374</c:v>
                </c:pt>
                <c:pt idx="1">
                  <c:v>0.364803155529</c:v>
                </c:pt>
                <c:pt idx="2">
                  <c:v>0.41829430336399998</c:v>
                </c:pt>
                <c:pt idx="3">
                  <c:v>0.34290617414899999</c:v>
                </c:pt>
                <c:pt idx="4">
                  <c:v>0.318115950285</c:v>
                </c:pt>
                <c:pt idx="5">
                  <c:v>0.33017832677499998</c:v>
                </c:pt>
                <c:pt idx="6">
                  <c:v>0.36248005477</c:v>
                </c:pt>
                <c:pt idx="7">
                  <c:v>0.33704791376100002</c:v>
                </c:pt>
                <c:pt idx="8">
                  <c:v>0.37809028666</c:v>
                </c:pt>
                <c:pt idx="9">
                  <c:v>0.320725062954</c:v>
                </c:pt>
                <c:pt idx="10">
                  <c:v>0.35447698348200002</c:v>
                </c:pt>
                <c:pt idx="11">
                  <c:v>0.33512467441900001</c:v>
                </c:pt>
                <c:pt idx="12">
                  <c:v>0.347381302103</c:v>
                </c:pt>
                <c:pt idx="13">
                  <c:v>0.29478954038499999</c:v>
                </c:pt>
                <c:pt idx="14">
                  <c:v>0.28707418257299999</c:v>
                </c:pt>
                <c:pt idx="15">
                  <c:v>0.358065991561</c:v>
                </c:pt>
                <c:pt idx="16">
                  <c:v>0.34700197722100001</c:v>
                </c:pt>
                <c:pt idx="17">
                  <c:v>0.25769311494300001</c:v>
                </c:pt>
                <c:pt idx="18">
                  <c:v>0.29645482830600001</c:v>
                </c:pt>
                <c:pt idx="19">
                  <c:v>0.35685082558100001</c:v>
                </c:pt>
                <c:pt idx="20">
                  <c:v>0.278966693396</c:v>
                </c:pt>
                <c:pt idx="21">
                  <c:v>0.315821835509</c:v>
                </c:pt>
                <c:pt idx="22">
                  <c:v>0.33993806315800001</c:v>
                </c:pt>
                <c:pt idx="23">
                  <c:v>0.35483611831</c:v>
                </c:pt>
                <c:pt idx="24">
                  <c:v>0.23770075073300001</c:v>
                </c:pt>
                <c:pt idx="25">
                  <c:v>0.26393593093099998</c:v>
                </c:pt>
                <c:pt idx="26">
                  <c:v>0.239126941358</c:v>
                </c:pt>
                <c:pt idx="27">
                  <c:v>0.34295416346199997</c:v>
                </c:pt>
                <c:pt idx="28">
                  <c:v>0.29785183766200002</c:v>
                </c:pt>
                <c:pt idx="29">
                  <c:v>0.26368025490199998</c:v>
                </c:pt>
                <c:pt idx="30">
                  <c:v>0.25790523178800001</c:v>
                </c:pt>
                <c:pt idx="31">
                  <c:v>0.308087468531</c:v>
                </c:pt>
                <c:pt idx="32">
                  <c:v>0.37158051428599997</c:v>
                </c:pt>
                <c:pt idx="33">
                  <c:v>0.29123176470599998</c:v>
                </c:pt>
                <c:pt idx="34">
                  <c:v>0.34382926136399999</c:v>
                </c:pt>
                <c:pt idx="35">
                  <c:v>0.34221452123599999</c:v>
                </c:pt>
                <c:pt idx="36">
                  <c:v>0.29287239920899999</c:v>
                </c:pt>
                <c:pt idx="37">
                  <c:v>0.248478436123</c:v>
                </c:pt>
                <c:pt idx="38">
                  <c:v>0.23379974107099999</c:v>
                </c:pt>
                <c:pt idx="39">
                  <c:v>0.24394159821399999</c:v>
                </c:pt>
                <c:pt idx="40">
                  <c:v>0.28131007657700002</c:v>
                </c:pt>
                <c:pt idx="41">
                  <c:v>0.23705190000000001</c:v>
                </c:pt>
                <c:pt idx="42">
                  <c:v>0.32018428767099999</c:v>
                </c:pt>
                <c:pt idx="43">
                  <c:v>0.30372294036699998</c:v>
                </c:pt>
                <c:pt idx="44">
                  <c:v>0.39360574074100002</c:v>
                </c:pt>
                <c:pt idx="45">
                  <c:v>0.29148778109500001</c:v>
                </c:pt>
                <c:pt idx="46">
                  <c:v>0.23810972820500001</c:v>
                </c:pt>
                <c:pt idx="47">
                  <c:v>0.35539803076900001</c:v>
                </c:pt>
                <c:pt idx="48">
                  <c:v>0.288367430052</c:v>
                </c:pt>
                <c:pt idx="49">
                  <c:v>0.252596429319</c:v>
                </c:pt>
                <c:pt idx="50">
                  <c:v>0.34960855026499998</c:v>
                </c:pt>
                <c:pt idx="51">
                  <c:v>0.35341350877200001</c:v>
                </c:pt>
                <c:pt idx="52">
                  <c:v>0.297490415663</c:v>
                </c:pt>
                <c:pt idx="53">
                  <c:v>0.37680907317099999</c:v>
                </c:pt>
                <c:pt idx="54">
                  <c:v>0.3505556125</c:v>
                </c:pt>
                <c:pt idx="55">
                  <c:v>0.30008240645200002</c:v>
                </c:pt>
                <c:pt idx="56">
                  <c:v>0.24191537748299999</c:v>
                </c:pt>
                <c:pt idx="57">
                  <c:v>0.28975873509900002</c:v>
                </c:pt>
                <c:pt idx="58">
                  <c:v>0.31976213492099997</c:v>
                </c:pt>
                <c:pt idx="59">
                  <c:v>0.28131741739100002</c:v>
                </c:pt>
                <c:pt idx="60">
                  <c:v>0.37772891228099997</c:v>
                </c:pt>
                <c:pt idx="61">
                  <c:v>0.24530988288300001</c:v>
                </c:pt>
                <c:pt idx="62">
                  <c:v>0.242722441441</c:v>
                </c:pt>
                <c:pt idx="63">
                  <c:v>0.26772153270999999</c:v>
                </c:pt>
                <c:pt idx="64">
                  <c:v>0.32619992452800001</c:v>
                </c:pt>
                <c:pt idx="65">
                  <c:v>0.22072177669900001</c:v>
                </c:pt>
                <c:pt idx="66">
                  <c:v>0.32586786000000001</c:v>
                </c:pt>
                <c:pt idx="67">
                  <c:v>0.20303915624999999</c:v>
                </c:pt>
                <c:pt idx="68">
                  <c:v>0.13926313793100001</c:v>
                </c:pt>
                <c:pt idx="69">
                  <c:v>0.53055183750000001</c:v>
                </c:pt>
                <c:pt idx="70">
                  <c:v>0.295862368421</c:v>
                </c:pt>
                <c:pt idx="71">
                  <c:v>0.239336514286</c:v>
                </c:pt>
                <c:pt idx="72">
                  <c:v>0.22914245454500001</c:v>
                </c:pt>
                <c:pt idx="73">
                  <c:v>0.229336269841</c:v>
                </c:pt>
                <c:pt idx="74">
                  <c:v>0.24211178333300001</c:v>
                </c:pt>
                <c:pt idx="75">
                  <c:v>0.21748664285700001</c:v>
                </c:pt>
                <c:pt idx="76">
                  <c:v>0.23825023913000001</c:v>
                </c:pt>
                <c:pt idx="77">
                  <c:v>0.24259376190500001</c:v>
                </c:pt>
                <c:pt idx="78">
                  <c:v>0.325135289474</c:v>
                </c:pt>
                <c:pt idx="79">
                  <c:v>0.203900944444</c:v>
                </c:pt>
                <c:pt idx="80">
                  <c:v>0.23044300000000001</c:v>
                </c:pt>
                <c:pt idx="81">
                  <c:v>0.12280608571399999</c:v>
                </c:pt>
                <c:pt idx="82">
                  <c:v>0.195901363636</c:v>
                </c:pt>
                <c:pt idx="83">
                  <c:v>0.10643559375</c:v>
                </c:pt>
                <c:pt idx="84">
                  <c:v>0.29656715625000002</c:v>
                </c:pt>
                <c:pt idx="85">
                  <c:v>0.25437525</c:v>
                </c:pt>
                <c:pt idx="86">
                  <c:v>0.51669336363600005</c:v>
                </c:pt>
                <c:pt idx="87">
                  <c:v>0.17788336363599999</c:v>
                </c:pt>
                <c:pt idx="88">
                  <c:v>0.16814380952399999</c:v>
                </c:pt>
                <c:pt idx="89">
                  <c:v>0.15778534999999999</c:v>
                </c:pt>
                <c:pt idx="90">
                  <c:v>0.207249411765</c:v>
                </c:pt>
                <c:pt idx="91">
                  <c:v>8.3718937500000007E-2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B-43D6-B88C-605D327DDBE3}"/>
            </c:ext>
          </c:extLst>
        </c:ser>
        <c:ser>
          <c:idx val="1"/>
          <c:order val="1"/>
          <c:tx>
            <c:strRef>
              <c:f>'Data (2)'!$F$2</c:f>
              <c:strCache>
                <c:ptCount val="1"/>
                <c:pt idx="0">
                  <c:v>Day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(2)'!$O$12:$O$103</c:f>
              <c:numCache>
                <c:formatCode>General</c:formatCode>
                <c:ptCount val="92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6</c:v>
                </c:pt>
                <c:pt idx="9">
                  <c:v>1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2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4</c:v>
                </c:pt>
                <c:pt idx="33">
                  <c:v>7</c:v>
                </c:pt>
                <c:pt idx="34">
                  <c:v>5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6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7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7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6</c:v>
                </c:pt>
                <c:pt idx="53">
                  <c:v>6</c:v>
                </c:pt>
                <c:pt idx="54">
                  <c:v>5</c:v>
                </c:pt>
                <c:pt idx="55">
                  <c:v>7</c:v>
                </c:pt>
                <c:pt idx="56">
                  <c:v>3</c:v>
                </c:pt>
                <c:pt idx="57">
                  <c:v>7</c:v>
                </c:pt>
                <c:pt idx="58">
                  <c:v>4</c:v>
                </c:pt>
                <c:pt idx="59">
                  <c:v>6</c:v>
                </c:pt>
                <c:pt idx="60">
                  <c:v>5</c:v>
                </c:pt>
                <c:pt idx="61">
                  <c:v>4</c:v>
                </c:pt>
                <c:pt idx="62">
                  <c:v>6</c:v>
                </c:pt>
                <c:pt idx="63">
                  <c:v>1</c:v>
                </c:pt>
                <c:pt idx="64">
                  <c:v>3</c:v>
                </c:pt>
                <c:pt idx="65">
                  <c:v>5</c:v>
                </c:pt>
                <c:pt idx="66">
                  <c:v>4</c:v>
                </c:pt>
                <c:pt idx="67">
                  <c:v>6</c:v>
                </c:pt>
                <c:pt idx="68">
                  <c:v>1</c:v>
                </c:pt>
                <c:pt idx="69">
                  <c:v>5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6</c:v>
                </c:pt>
                <c:pt idx="76">
                  <c:v>7</c:v>
                </c:pt>
                <c:pt idx="77">
                  <c:v>6</c:v>
                </c:pt>
                <c:pt idx="78">
                  <c:v>1</c:v>
                </c:pt>
                <c:pt idx="79">
                  <c:v>5</c:v>
                </c:pt>
                <c:pt idx="80">
                  <c:v>3</c:v>
                </c:pt>
                <c:pt idx="81">
                  <c:v>7</c:v>
                </c:pt>
                <c:pt idx="82">
                  <c:v>1</c:v>
                </c:pt>
                <c:pt idx="83">
                  <c:v>6</c:v>
                </c:pt>
                <c:pt idx="84">
                  <c:v>7</c:v>
                </c:pt>
                <c:pt idx="85">
                  <c:v>7</c:v>
                </c:pt>
                <c:pt idx="86">
                  <c:v>4</c:v>
                </c:pt>
                <c:pt idx="87">
                  <c:v>5</c:v>
                </c:pt>
                <c:pt idx="88">
                  <c:v>7</c:v>
                </c:pt>
                <c:pt idx="89">
                  <c:v>3</c:v>
                </c:pt>
                <c:pt idx="90">
                  <c:v>1</c:v>
                </c:pt>
                <c:pt idx="91">
                  <c:v>2</c:v>
                </c:pt>
              </c:numCache>
            </c:numRef>
          </c:xVal>
          <c:yVal>
            <c:numRef>
              <c:f>'Data (2)'!$F$12:$F$103</c:f>
              <c:numCache>
                <c:formatCode>#\ ##0.000</c:formatCode>
                <c:ptCount val="92"/>
                <c:pt idx="0">
                  <c:v>0.475072441874</c:v>
                </c:pt>
                <c:pt idx="1">
                  <c:v>0.48000021506700002</c:v>
                </c:pt>
                <c:pt idx="2">
                  <c:v>0.54018387128099998</c:v>
                </c:pt>
                <c:pt idx="3">
                  <c:v>0.45695074148600001</c:v>
                </c:pt>
                <c:pt idx="4">
                  <c:v>0.401766559902</c:v>
                </c:pt>
                <c:pt idx="5">
                  <c:v>0.43825088366100001</c:v>
                </c:pt>
                <c:pt idx="6">
                  <c:v>0.47353025883400002</c:v>
                </c:pt>
                <c:pt idx="7">
                  <c:v>0.41882153394499999</c:v>
                </c:pt>
                <c:pt idx="8">
                  <c:v>0.486283009461</c:v>
                </c:pt>
                <c:pt idx="9">
                  <c:v>0.40877220460000002</c:v>
                </c:pt>
                <c:pt idx="10">
                  <c:v>0.48669308005099998</c:v>
                </c:pt>
                <c:pt idx="11">
                  <c:v>0.46128386046499997</c:v>
                </c:pt>
                <c:pt idx="12">
                  <c:v>0.47512239005700002</c:v>
                </c:pt>
                <c:pt idx="13">
                  <c:v>0.38604762500000001</c:v>
                </c:pt>
                <c:pt idx="14">
                  <c:v>0.39533526763499999</c:v>
                </c:pt>
                <c:pt idx="15">
                  <c:v>0.48489481012699998</c:v>
                </c:pt>
                <c:pt idx="16">
                  <c:v>0.47098755580899998</c:v>
                </c:pt>
                <c:pt idx="17">
                  <c:v>0.35916559080499999</c:v>
                </c:pt>
                <c:pt idx="18">
                  <c:v>0.40298318329499999</c:v>
                </c:pt>
                <c:pt idx="19">
                  <c:v>0.47055718139500002</c:v>
                </c:pt>
                <c:pt idx="20">
                  <c:v>0.36580557783000001</c:v>
                </c:pt>
                <c:pt idx="21">
                  <c:v>0.41853869973899999</c:v>
                </c:pt>
                <c:pt idx="22">
                  <c:v>0.45675295526300003</c:v>
                </c:pt>
                <c:pt idx="23">
                  <c:v>0.433451383099</c:v>
                </c:pt>
                <c:pt idx="24">
                  <c:v>0.33016232258099998</c:v>
                </c:pt>
                <c:pt idx="25">
                  <c:v>0.39086108108099998</c:v>
                </c:pt>
                <c:pt idx="26">
                  <c:v>0.27992816358</c:v>
                </c:pt>
                <c:pt idx="27">
                  <c:v>0.46557805448700001</c:v>
                </c:pt>
                <c:pt idx="28">
                  <c:v>0.40341283441600001</c:v>
                </c:pt>
                <c:pt idx="29">
                  <c:v>0.33699760784299998</c:v>
                </c:pt>
                <c:pt idx="30">
                  <c:v>0.37398865231799999</c:v>
                </c:pt>
                <c:pt idx="31">
                  <c:v>0.39949076223800001</c:v>
                </c:pt>
                <c:pt idx="32">
                  <c:v>0.47517026071399998</c:v>
                </c:pt>
                <c:pt idx="33">
                  <c:v>0.37706925367600003</c:v>
                </c:pt>
                <c:pt idx="34">
                  <c:v>0.42183196212099999</c:v>
                </c:pt>
                <c:pt idx="35">
                  <c:v>0.45195469111999997</c:v>
                </c:pt>
                <c:pt idx="36">
                  <c:v>0.29287239920899999</c:v>
                </c:pt>
                <c:pt idx="37">
                  <c:v>0.248478436123</c:v>
                </c:pt>
                <c:pt idx="38">
                  <c:v>0.32494120089299999</c:v>
                </c:pt>
                <c:pt idx="39">
                  <c:v>0.29063055357099998</c:v>
                </c:pt>
                <c:pt idx="40">
                  <c:v>0.36107337837800002</c:v>
                </c:pt>
                <c:pt idx="41">
                  <c:v>0.23705190000000001</c:v>
                </c:pt>
                <c:pt idx="42">
                  <c:v>0.404487484018</c:v>
                </c:pt>
                <c:pt idx="43">
                  <c:v>0.42617818348600001</c:v>
                </c:pt>
                <c:pt idx="44">
                  <c:v>0.55855914351900005</c:v>
                </c:pt>
                <c:pt idx="45">
                  <c:v>0.36929193034800001</c:v>
                </c:pt>
                <c:pt idx="46">
                  <c:v>0.23810972820500001</c:v>
                </c:pt>
                <c:pt idx="47">
                  <c:v>0.46718203589700003</c:v>
                </c:pt>
                <c:pt idx="48">
                  <c:v>0.336168668394</c:v>
                </c:pt>
                <c:pt idx="49">
                  <c:v>0.358258209424</c:v>
                </c:pt>
                <c:pt idx="50">
                  <c:v>0.43107293121700002</c:v>
                </c:pt>
                <c:pt idx="51">
                  <c:v>0.452381912281</c:v>
                </c:pt>
                <c:pt idx="52">
                  <c:v>0.36826003614500002</c:v>
                </c:pt>
                <c:pt idx="53">
                  <c:v>0.44916113414600001</c:v>
                </c:pt>
                <c:pt idx="54">
                  <c:v>0.43154299374999999</c:v>
                </c:pt>
                <c:pt idx="55">
                  <c:v>0.41038973548399998</c:v>
                </c:pt>
                <c:pt idx="56">
                  <c:v>0.31775836423800002</c:v>
                </c:pt>
                <c:pt idx="57">
                  <c:v>0.36326551655599998</c:v>
                </c:pt>
                <c:pt idx="58">
                  <c:v>0.43170772222199999</c:v>
                </c:pt>
                <c:pt idx="59">
                  <c:v>0.35569386086999999</c:v>
                </c:pt>
                <c:pt idx="60">
                  <c:v>0.48396657894700001</c:v>
                </c:pt>
                <c:pt idx="61">
                  <c:v>0.32809571171200003</c:v>
                </c:pt>
                <c:pt idx="62">
                  <c:v>0.26954059459500002</c:v>
                </c:pt>
                <c:pt idx="63">
                  <c:v>0.35541737383200001</c:v>
                </c:pt>
                <c:pt idx="64">
                  <c:v>0.413403981132</c:v>
                </c:pt>
                <c:pt idx="65">
                  <c:v>0.22072177669900001</c:v>
                </c:pt>
                <c:pt idx="66">
                  <c:v>0.32586786000000001</c:v>
                </c:pt>
                <c:pt idx="67">
                  <c:v>0.20303915624999999</c:v>
                </c:pt>
                <c:pt idx="68">
                  <c:v>0.171571597701</c:v>
                </c:pt>
                <c:pt idx="69">
                  <c:v>0.66528323749999996</c:v>
                </c:pt>
                <c:pt idx="70">
                  <c:v>0.44034286842100001</c:v>
                </c:pt>
                <c:pt idx="71">
                  <c:v>0.27771042857099998</c:v>
                </c:pt>
                <c:pt idx="72">
                  <c:v>0.26652766666700001</c:v>
                </c:pt>
                <c:pt idx="73">
                  <c:v>0.334252777778</c:v>
                </c:pt>
                <c:pt idx="74">
                  <c:v>0.31383823333299998</c:v>
                </c:pt>
                <c:pt idx="75">
                  <c:v>0.32690451785699998</c:v>
                </c:pt>
                <c:pt idx="76">
                  <c:v>0.23825023913000001</c:v>
                </c:pt>
                <c:pt idx="77">
                  <c:v>0.346187547619</c:v>
                </c:pt>
                <c:pt idx="78">
                  <c:v>0.38865223684200001</c:v>
                </c:pt>
                <c:pt idx="79">
                  <c:v>0.24012211111099999</c:v>
                </c:pt>
                <c:pt idx="80">
                  <c:v>0.23044300000000001</c:v>
                </c:pt>
                <c:pt idx="81">
                  <c:v>0.174300771429</c:v>
                </c:pt>
                <c:pt idx="82">
                  <c:v>0.24300663636399999</c:v>
                </c:pt>
                <c:pt idx="83">
                  <c:v>0.13211996875000001</c:v>
                </c:pt>
                <c:pt idx="84">
                  <c:v>0.31965890624999999</c:v>
                </c:pt>
                <c:pt idx="85">
                  <c:v>0.34549441666699998</c:v>
                </c:pt>
                <c:pt idx="86">
                  <c:v>0.64082804545500005</c:v>
                </c:pt>
                <c:pt idx="87">
                  <c:v>0.27371718181799998</c:v>
                </c:pt>
                <c:pt idx="88">
                  <c:v>0.26775390476200001</c:v>
                </c:pt>
                <c:pt idx="89">
                  <c:v>0.22541565</c:v>
                </c:pt>
                <c:pt idx="90">
                  <c:v>0.249858235294</c:v>
                </c:pt>
                <c:pt idx="91">
                  <c:v>8.3718937500000007E-2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8B-43D6-B88C-605D327DDBE3}"/>
            </c:ext>
          </c:extLst>
        </c:ser>
        <c:ser>
          <c:idx val="2"/>
          <c:order val="2"/>
          <c:tx>
            <c:strRef>
              <c:f>'Data (2)'!$J$2</c:f>
              <c:strCache>
                <c:ptCount val="1"/>
                <c:pt idx="0">
                  <c:v>Day 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(2)'!$O$12:$O$103</c:f>
              <c:numCache>
                <c:formatCode>General</c:formatCode>
                <c:ptCount val="92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6</c:v>
                </c:pt>
                <c:pt idx="9">
                  <c:v>1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2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4</c:v>
                </c:pt>
                <c:pt idx="33">
                  <c:v>7</c:v>
                </c:pt>
                <c:pt idx="34">
                  <c:v>5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6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7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7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6</c:v>
                </c:pt>
                <c:pt idx="53">
                  <c:v>6</c:v>
                </c:pt>
                <c:pt idx="54">
                  <c:v>5</c:v>
                </c:pt>
                <c:pt idx="55">
                  <c:v>7</c:v>
                </c:pt>
                <c:pt idx="56">
                  <c:v>3</c:v>
                </c:pt>
                <c:pt idx="57">
                  <c:v>7</c:v>
                </c:pt>
                <c:pt idx="58">
                  <c:v>4</c:v>
                </c:pt>
                <c:pt idx="59">
                  <c:v>6</c:v>
                </c:pt>
                <c:pt idx="60">
                  <c:v>5</c:v>
                </c:pt>
                <c:pt idx="61">
                  <c:v>4</c:v>
                </c:pt>
                <c:pt idx="62">
                  <c:v>6</c:v>
                </c:pt>
                <c:pt idx="63">
                  <c:v>1</c:v>
                </c:pt>
                <c:pt idx="64">
                  <c:v>3</c:v>
                </c:pt>
                <c:pt idx="65">
                  <c:v>5</c:v>
                </c:pt>
                <c:pt idx="66">
                  <c:v>4</c:v>
                </c:pt>
                <c:pt idx="67">
                  <c:v>6</c:v>
                </c:pt>
                <c:pt idx="68">
                  <c:v>1</c:v>
                </c:pt>
                <c:pt idx="69">
                  <c:v>5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6</c:v>
                </c:pt>
                <c:pt idx="76">
                  <c:v>7</c:v>
                </c:pt>
                <c:pt idx="77">
                  <c:v>6</c:v>
                </c:pt>
                <c:pt idx="78">
                  <c:v>1</c:v>
                </c:pt>
                <c:pt idx="79">
                  <c:v>5</c:v>
                </c:pt>
                <c:pt idx="80">
                  <c:v>3</c:v>
                </c:pt>
                <c:pt idx="81">
                  <c:v>7</c:v>
                </c:pt>
                <c:pt idx="82">
                  <c:v>1</c:v>
                </c:pt>
                <c:pt idx="83">
                  <c:v>6</c:v>
                </c:pt>
                <c:pt idx="84">
                  <c:v>7</c:v>
                </c:pt>
                <c:pt idx="85">
                  <c:v>7</c:v>
                </c:pt>
                <c:pt idx="86">
                  <c:v>4</c:v>
                </c:pt>
                <c:pt idx="87">
                  <c:v>5</c:v>
                </c:pt>
                <c:pt idx="88">
                  <c:v>7</c:v>
                </c:pt>
                <c:pt idx="89">
                  <c:v>3</c:v>
                </c:pt>
                <c:pt idx="90">
                  <c:v>1</c:v>
                </c:pt>
                <c:pt idx="91">
                  <c:v>2</c:v>
                </c:pt>
              </c:numCache>
            </c:numRef>
          </c:xVal>
          <c:yVal>
            <c:numRef>
              <c:f>'Data (2)'!$J$12:$J$103</c:f>
              <c:numCache>
                <c:formatCode>#\ ##0.000</c:formatCode>
                <c:ptCount val="92"/>
                <c:pt idx="0">
                  <c:v>0.62795145195699997</c:v>
                </c:pt>
                <c:pt idx="1">
                  <c:v>0.63703208748499995</c:v>
                </c:pt>
                <c:pt idx="2">
                  <c:v>0.71053044696000001</c:v>
                </c:pt>
                <c:pt idx="3">
                  <c:v>0.587570143963</c:v>
                </c:pt>
                <c:pt idx="4">
                  <c:v>0.50754245965800004</c:v>
                </c:pt>
                <c:pt idx="5">
                  <c:v>0.55957161933300004</c:v>
                </c:pt>
                <c:pt idx="6">
                  <c:v>0.59152997703200005</c:v>
                </c:pt>
                <c:pt idx="7">
                  <c:v>0.56811400183500005</c:v>
                </c:pt>
                <c:pt idx="8">
                  <c:v>0.62063834910100002</c:v>
                </c:pt>
                <c:pt idx="9">
                  <c:v>0.55652190435799997</c:v>
                </c:pt>
                <c:pt idx="10">
                  <c:v>0.64765652096600002</c:v>
                </c:pt>
                <c:pt idx="11">
                  <c:v>0.58097505008899997</c:v>
                </c:pt>
                <c:pt idx="12">
                  <c:v>0.64657893690199997</c:v>
                </c:pt>
                <c:pt idx="13">
                  <c:v>0.50769015384600003</c:v>
                </c:pt>
                <c:pt idx="14">
                  <c:v>0.53530904979299998</c:v>
                </c:pt>
                <c:pt idx="15">
                  <c:v>0.63875338396600001</c:v>
                </c:pt>
                <c:pt idx="16">
                  <c:v>0.64867298633299997</c:v>
                </c:pt>
                <c:pt idx="17">
                  <c:v>0.47434717701099999</c:v>
                </c:pt>
                <c:pt idx="18">
                  <c:v>0.52891547099799996</c:v>
                </c:pt>
                <c:pt idx="19">
                  <c:v>0.602279746512</c:v>
                </c:pt>
                <c:pt idx="20">
                  <c:v>0.46493732783000002</c:v>
                </c:pt>
                <c:pt idx="21">
                  <c:v>0.52539011749300002</c:v>
                </c:pt>
                <c:pt idx="22">
                  <c:v>0.59533585263199995</c:v>
                </c:pt>
                <c:pt idx="23">
                  <c:v>0.56507146197199998</c:v>
                </c:pt>
                <c:pt idx="24">
                  <c:v>0.44146938709700001</c:v>
                </c:pt>
                <c:pt idx="25">
                  <c:v>0.51971373273300003</c:v>
                </c:pt>
                <c:pt idx="26">
                  <c:v>0.354648058642</c:v>
                </c:pt>
                <c:pt idx="27">
                  <c:v>0.60614807051300001</c:v>
                </c:pt>
                <c:pt idx="28">
                  <c:v>0.54093590909099998</c:v>
                </c:pt>
                <c:pt idx="29">
                  <c:v>0.42627833660100001</c:v>
                </c:pt>
                <c:pt idx="30">
                  <c:v>0.49665386755000002</c:v>
                </c:pt>
                <c:pt idx="31">
                  <c:v>0.54476726223799998</c:v>
                </c:pt>
                <c:pt idx="32">
                  <c:v>0.56396576071399995</c:v>
                </c:pt>
                <c:pt idx="33">
                  <c:v>0.53064690073499998</c:v>
                </c:pt>
                <c:pt idx="34">
                  <c:v>0.52519067424200006</c:v>
                </c:pt>
                <c:pt idx="35">
                  <c:v>0.58370270270299995</c:v>
                </c:pt>
                <c:pt idx="36">
                  <c:v>0.50415298814200005</c:v>
                </c:pt>
                <c:pt idx="37">
                  <c:v>0.41091852863400002</c:v>
                </c:pt>
                <c:pt idx="38">
                  <c:v>0.44254207142899998</c:v>
                </c:pt>
                <c:pt idx="39">
                  <c:v>0.35683633035700002</c:v>
                </c:pt>
                <c:pt idx="40">
                  <c:v>0.46267329729700002</c:v>
                </c:pt>
                <c:pt idx="41">
                  <c:v>0.36535466818200002</c:v>
                </c:pt>
                <c:pt idx="42">
                  <c:v>0.540647799087</c:v>
                </c:pt>
                <c:pt idx="43">
                  <c:v>0.57987233486199996</c:v>
                </c:pt>
                <c:pt idx="44">
                  <c:v>0.70661335648099999</c:v>
                </c:pt>
                <c:pt idx="45">
                  <c:v>0.45397663681599998</c:v>
                </c:pt>
                <c:pt idx="46">
                  <c:v>0.46065612307699999</c:v>
                </c:pt>
                <c:pt idx="47">
                  <c:v>0.61520935384599995</c:v>
                </c:pt>
                <c:pt idx="48">
                  <c:v>0.415383528497</c:v>
                </c:pt>
                <c:pt idx="49">
                  <c:v>0.50775607329799999</c:v>
                </c:pt>
                <c:pt idx="50">
                  <c:v>0.54372810581999997</c:v>
                </c:pt>
                <c:pt idx="51">
                  <c:v>0.54848111111099995</c:v>
                </c:pt>
                <c:pt idx="52">
                  <c:v>0.43358087349399999</c:v>
                </c:pt>
                <c:pt idx="53">
                  <c:v>0.56312182317100001</c:v>
                </c:pt>
                <c:pt idx="54">
                  <c:v>0.50459048124999994</c:v>
                </c:pt>
                <c:pt idx="55">
                  <c:v>0.481216554839</c:v>
                </c:pt>
                <c:pt idx="56">
                  <c:v>0.40411527814600001</c:v>
                </c:pt>
                <c:pt idx="57">
                  <c:v>0.45298646357599998</c:v>
                </c:pt>
                <c:pt idx="58">
                  <c:v>0.521818801587</c:v>
                </c:pt>
                <c:pt idx="59">
                  <c:v>0.469658365217</c:v>
                </c:pt>
                <c:pt idx="60">
                  <c:v>0.66719064035099995</c:v>
                </c:pt>
                <c:pt idx="61">
                  <c:v>0.53258061261300005</c:v>
                </c:pt>
                <c:pt idx="62">
                  <c:v>0.294329216216</c:v>
                </c:pt>
                <c:pt idx="63">
                  <c:v>0.445204672897</c:v>
                </c:pt>
                <c:pt idx="64">
                  <c:v>0.49817429245299999</c:v>
                </c:pt>
                <c:pt idx="65">
                  <c:v>0.315775592233</c:v>
                </c:pt>
                <c:pt idx="66">
                  <c:v>0.54340191000000004</c:v>
                </c:pt>
                <c:pt idx="67">
                  <c:v>0.31949223958299999</c:v>
                </c:pt>
                <c:pt idx="68">
                  <c:v>0.23388455172399999</c:v>
                </c:pt>
                <c:pt idx="69">
                  <c:v>0.78325446249999997</c:v>
                </c:pt>
                <c:pt idx="70">
                  <c:v>0.64815456578899999</c:v>
                </c:pt>
                <c:pt idx="71">
                  <c:v>0.296695085714</c:v>
                </c:pt>
                <c:pt idx="72">
                  <c:v>0.328671651515</c:v>
                </c:pt>
                <c:pt idx="73">
                  <c:v>0.45172182539700001</c:v>
                </c:pt>
                <c:pt idx="74">
                  <c:v>0.413221866667</c:v>
                </c:pt>
                <c:pt idx="75">
                  <c:v>0.47267898214300003</c:v>
                </c:pt>
                <c:pt idx="76">
                  <c:v>0.40988530434800002</c:v>
                </c:pt>
                <c:pt idx="77">
                  <c:v>0.43032350000000003</c:v>
                </c:pt>
                <c:pt idx="78">
                  <c:v>0.41647552631599999</c:v>
                </c:pt>
                <c:pt idx="79">
                  <c:v>0.28479188888899998</c:v>
                </c:pt>
                <c:pt idx="80">
                  <c:v>0.38559688888900001</c:v>
                </c:pt>
                <c:pt idx="81">
                  <c:v>0.28086254285700002</c:v>
                </c:pt>
                <c:pt idx="82">
                  <c:v>0.27627548484800002</c:v>
                </c:pt>
                <c:pt idx="83">
                  <c:v>0.14532834375000001</c:v>
                </c:pt>
                <c:pt idx="84">
                  <c:v>0.36122703125</c:v>
                </c:pt>
                <c:pt idx="85">
                  <c:v>0.50300845833300001</c:v>
                </c:pt>
                <c:pt idx="86">
                  <c:v>0.72900004545499997</c:v>
                </c:pt>
                <c:pt idx="87">
                  <c:v>0.47442904545499998</c:v>
                </c:pt>
                <c:pt idx="88">
                  <c:v>0.383517952381</c:v>
                </c:pt>
                <c:pt idx="89">
                  <c:v>0.27949400000000002</c:v>
                </c:pt>
                <c:pt idx="90">
                  <c:v>0.26380141176499999</c:v>
                </c:pt>
                <c:pt idx="91">
                  <c:v>9.1311437499999995E-2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8B-43D6-B88C-605D327DD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358415"/>
        <c:axId val="1430262815"/>
      </c:scatterChart>
      <c:valAx>
        <c:axId val="142235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262815"/>
        <c:crosses val="autoZero"/>
        <c:crossBetween val="midCat"/>
      </c:valAx>
      <c:valAx>
        <c:axId val="143026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2358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(2)'!$D$2</c:f>
              <c:strCache>
                <c:ptCount val="1"/>
                <c:pt idx="0">
                  <c:v>Day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'Data (2)'!$B$5:$B$11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xVal>
          <c:yVal>
            <c:numRef>
              <c:f>'Data (2)'!$D$5:$D$11</c:f>
              <c:numCache>
                <c:formatCode>#\ ##0.000</c:formatCode>
                <c:ptCount val="7"/>
                <c:pt idx="0">
                  <c:v>0.27900989615521427</c:v>
                </c:pt>
                <c:pt idx="1">
                  <c:v>0.27468324001307692</c:v>
                </c:pt>
                <c:pt idx="2">
                  <c:v>0.28323304701023083</c:v>
                </c:pt>
                <c:pt idx="3">
                  <c:v>0.32278134048569235</c:v>
                </c:pt>
                <c:pt idx="4">
                  <c:v>0.31219148502299998</c:v>
                </c:pt>
                <c:pt idx="5">
                  <c:v>0.27194150726876926</c:v>
                </c:pt>
                <c:pt idx="6">
                  <c:v>0.28247010453415383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E5-4EA0-801E-054377D13DAC}"/>
            </c:ext>
          </c:extLst>
        </c:ser>
        <c:ser>
          <c:idx val="1"/>
          <c:order val="1"/>
          <c:tx>
            <c:strRef>
              <c:f>'Data (2)'!$F$2</c:f>
              <c:strCache>
                <c:ptCount val="1"/>
                <c:pt idx="0">
                  <c:v>Day 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'Data (2)'!$B$5:$B$11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xVal>
          <c:yVal>
            <c:numRef>
              <c:f>'Data (2)'!$F$5:$F$11</c:f>
              <c:numCache>
                <c:formatCode>#\ ##0.000</c:formatCode>
                <c:ptCount val="7"/>
                <c:pt idx="0">
                  <c:v>0.35758146846921424</c:v>
                </c:pt>
                <c:pt idx="1">
                  <c:v>0.3564228899108462</c:v>
                </c:pt>
                <c:pt idx="2">
                  <c:v>0.3674886019014616</c:v>
                </c:pt>
                <c:pt idx="3">
                  <c:v>0.40015359717415383</c:v>
                </c:pt>
                <c:pt idx="4">
                  <c:v>0.40152967902676928</c:v>
                </c:pt>
                <c:pt idx="5">
                  <c:v>0.3514247488518461</c:v>
                </c:pt>
                <c:pt idx="6">
                  <c:v>0.3589870659539231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E5-4EA0-801E-054377D13DAC}"/>
            </c:ext>
          </c:extLst>
        </c:ser>
        <c:ser>
          <c:idx val="2"/>
          <c:order val="2"/>
          <c:tx>
            <c:strRef>
              <c:f>'Data (2)'!$J$2</c:f>
              <c:strCache>
                <c:ptCount val="1"/>
                <c:pt idx="0">
                  <c:v>Day 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'Data (2)'!$B$5:$B$11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xVal>
          <c:yVal>
            <c:numRef>
              <c:f>'Data (2)'!$J$5:$J$11</c:f>
              <c:numCache>
                <c:formatCode>#\ ##0.000</c:formatCode>
                <c:ptCount val="7"/>
                <c:pt idx="0">
                  <c:v>0.47006613743992842</c:v>
                </c:pt>
                <c:pt idx="1">
                  <c:v>0.47054237360423073</c:v>
                </c:pt>
                <c:pt idx="2">
                  <c:v>0.48294552285861536</c:v>
                </c:pt>
                <c:pt idx="3">
                  <c:v>0.51575929833607692</c:v>
                </c:pt>
                <c:pt idx="4">
                  <c:v>0.5243291015485384</c:v>
                </c:pt>
                <c:pt idx="5">
                  <c:v>0.46035158240184609</c:v>
                </c:pt>
                <c:pt idx="6">
                  <c:v>0.48359230546392323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E5-4EA0-801E-054377D13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358415"/>
        <c:axId val="1430262815"/>
      </c:scatterChart>
      <c:valAx>
        <c:axId val="142235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262815"/>
        <c:crosses val="autoZero"/>
        <c:crossBetween val="midCat"/>
      </c:valAx>
      <c:valAx>
        <c:axId val="143026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2358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359A66F3-0C6E-4258-96C5-CAD3387AD658}" formatIdx="0">
          <cx:tx>
            <cx:txData>
              <cx:f>_xlchart.v1.1</cx:f>
              <cx:v>Day 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8CFE6F3B-593B-4606-AE4C-B63ED2BEE12F}" formatIdx="1">
          <cx:axisId val="2"/>
        </cx:series>
        <cx:series layoutId="clusteredColumn" hidden="1" uniqueId="{1C016821-5510-4B61-A97F-C8571FC570B5}" formatIdx="2">
          <cx:tx>
            <cx:txData>
              <cx:f>_xlchart.v1.3</cx:f>
              <cx:v>Day 3</cx:v>
            </cx:txData>
          </cx:tx>
          <cx:dataId val="1"/>
          <cx:layoutPr>
            <cx:aggregation/>
          </cx:layoutPr>
          <cx:axisId val="1"/>
        </cx:series>
        <cx:series layoutId="paretoLine" ownerIdx="2" uniqueId="{160C14D1-5C60-4DF2-BC36-39E6ACFA37F1}" formatIdx="3">
          <cx:axisId val="2"/>
        </cx:series>
        <cx:series layoutId="clusteredColumn" hidden="1" uniqueId="{4325302D-4239-4344-9C1F-8403F4AE8C01}" formatIdx="4">
          <cx:tx>
            <cx:txData>
              <cx:f>_xlchart.v1.5</cx:f>
              <cx:v>Day 7</cx:v>
            </cx:txData>
          </cx:tx>
          <cx:dataId val="2"/>
          <cx:layoutPr>
            <cx:aggregation/>
          </cx:layoutPr>
          <cx:axisId val="1"/>
        </cx:series>
        <cx:series layoutId="paretoLine" ownerIdx="4" uniqueId="{C94C9015-A6E3-44D1-B13D-40A10062B76E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257176</xdr:colOff>
      <xdr:row>10</xdr:row>
      <xdr:rowOff>123826</xdr:rowOff>
    </xdr:from>
    <xdr:to>
      <xdr:col>18</xdr:col>
      <xdr:colOff>352426</xdr:colOff>
      <xdr:row>35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728B82C-B1A7-42D4-810F-DE007D60A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271462</xdr:colOff>
      <xdr:row>21</xdr:row>
      <xdr:rowOff>52387</xdr:rowOff>
    </xdr:from>
    <xdr:to>
      <xdr:col>15</xdr:col>
      <xdr:colOff>576262</xdr:colOff>
      <xdr:row>38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DF3454B-0A63-4DB8-B5CB-4F1BF2603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352425</xdr:colOff>
      <xdr:row>12</xdr:row>
      <xdr:rowOff>95250</xdr:rowOff>
    </xdr:from>
    <xdr:to>
      <xdr:col>25</xdr:col>
      <xdr:colOff>257175</xdr:colOff>
      <xdr:row>38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AB258D6-AFDE-46AC-B801-04A8FC5B1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338136</xdr:colOff>
      <xdr:row>9</xdr:row>
      <xdr:rowOff>100011</xdr:rowOff>
    </xdr:from>
    <xdr:to>
      <xdr:col>16</xdr:col>
      <xdr:colOff>590549</xdr:colOff>
      <xdr:row>37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B00C7C81-C226-4141-BB2A-BBD4C8DA6F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76536" y="1557336"/>
              <a:ext cx="7567613" cy="4481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200026</xdr:colOff>
      <xdr:row>13</xdr:row>
      <xdr:rowOff>190501</xdr:rowOff>
    </xdr:from>
    <xdr:to>
      <xdr:col>27</xdr:col>
      <xdr:colOff>38101</xdr:colOff>
      <xdr:row>38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B9E54D0-A87D-4DBC-BF7A-6E986CB94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914400</xdr:colOff>
      <xdr:row>13</xdr:row>
      <xdr:rowOff>180975</xdr:rowOff>
    </xdr:from>
    <xdr:to>
      <xdr:col>15</xdr:col>
      <xdr:colOff>19050</xdr:colOff>
      <xdr:row>38</xdr:row>
      <xdr:rowOff>123824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A5BB41D-F517-44E0-9255-F3976E110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3"/>
  <sheetViews>
    <sheetView workbookViewId="0">
      <selection activeCell="Q1" sqref="Q1:AA1"/>
    </sheetView>
  </sheetViews>
  <sheetFormatPr defaultColWidth="14.42578125" defaultRowHeight="15.75" customHeight="1" x14ac:dyDescent="0.2"/>
  <cols>
    <col min="3" max="15" width="7.85546875" customWidth="1"/>
    <col min="17" max="40" width="8.28515625" customWidth="1"/>
  </cols>
  <sheetData>
    <row r="1" spans="1:40" x14ac:dyDescent="0.2">
      <c r="A1" s="1"/>
      <c r="B1" s="1"/>
      <c r="C1" s="19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Q1" s="19" t="s">
        <v>1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"/>
      <c r="AC1" s="19" t="s">
        <v>2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 spans="1:40" x14ac:dyDescent="0.2">
      <c r="A2" s="1" t="s">
        <v>3</v>
      </c>
      <c r="B2" s="1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11</v>
      </c>
      <c r="W2" s="3" t="s">
        <v>12</v>
      </c>
      <c r="X2" s="3" t="s">
        <v>13</v>
      </c>
      <c r="Y2" s="3" t="s">
        <v>14</v>
      </c>
      <c r="Z2" s="3" t="s">
        <v>15</v>
      </c>
      <c r="AA2" s="3" t="s">
        <v>16</v>
      </c>
      <c r="AB2" s="3"/>
      <c r="AC2" s="2" t="s">
        <v>5</v>
      </c>
      <c r="AD2" s="3" t="s">
        <v>6</v>
      </c>
      <c r="AE2" s="3" t="s">
        <v>7</v>
      </c>
      <c r="AF2" s="3" t="s">
        <v>8</v>
      </c>
      <c r="AG2" s="3" t="s">
        <v>9</v>
      </c>
      <c r="AH2" s="3" t="s">
        <v>10</v>
      </c>
      <c r="AI2" s="3" t="s">
        <v>11</v>
      </c>
      <c r="AJ2" s="3" t="s">
        <v>12</v>
      </c>
      <c r="AK2" s="3" t="s">
        <v>13</v>
      </c>
      <c r="AL2" s="3" t="s">
        <v>14</v>
      </c>
      <c r="AM2" s="3" t="s">
        <v>15</v>
      </c>
      <c r="AN2" s="3" t="s">
        <v>16</v>
      </c>
    </row>
    <row r="3" spans="1:40" x14ac:dyDescent="0.2">
      <c r="A3" s="1"/>
      <c r="B3" s="1" t="s">
        <v>19</v>
      </c>
      <c r="C3" s="13" t="str">
        <f>RIGHT(C2,1)</f>
        <v>0</v>
      </c>
      <c r="D3" s="13" t="str">
        <f t="shared" ref="D3:J3" si="0">RIGHT(D2,1)</f>
        <v>1</v>
      </c>
      <c r="E3" s="13" t="str">
        <f t="shared" si="0"/>
        <v>2</v>
      </c>
      <c r="F3" s="13" t="str">
        <f t="shared" si="0"/>
        <v>3</v>
      </c>
      <c r="G3" s="13" t="str">
        <f t="shared" si="0"/>
        <v>4</v>
      </c>
      <c r="H3" s="13" t="str">
        <f t="shared" si="0"/>
        <v>5</v>
      </c>
      <c r="I3" s="13" t="str">
        <f t="shared" si="0"/>
        <v>6</v>
      </c>
      <c r="J3" s="13" t="str">
        <f t="shared" si="0"/>
        <v>7</v>
      </c>
      <c r="K3" s="13" t="str">
        <f>RIGHT(K2,2)</f>
        <v>10</v>
      </c>
      <c r="L3" s="13" t="str">
        <f t="shared" ref="L3:N3" si="1">RIGHT(L2,2)</f>
        <v>14</v>
      </c>
      <c r="M3" s="13" t="str">
        <f t="shared" si="1"/>
        <v>18</v>
      </c>
      <c r="N3" s="13" t="str">
        <f t="shared" si="1"/>
        <v>21</v>
      </c>
      <c r="O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x14ac:dyDescent="0.2">
      <c r="A4" s="1"/>
      <c r="B4" s="1" t="s">
        <v>18</v>
      </c>
      <c r="C4" s="6">
        <f>AVERAGE(C5:C96)</f>
        <v>0.20655747096593477</v>
      </c>
      <c r="D4" s="6">
        <f t="shared" ref="D4:N4" si="2">AVERAGE(D5:D96)</f>
        <v>0.28935921698398909</v>
      </c>
      <c r="E4" s="6">
        <f t="shared" si="2"/>
        <v>0.33578296692953269</v>
      </c>
      <c r="F4" s="6">
        <f t="shared" si="2"/>
        <v>0.37037202320886958</v>
      </c>
      <c r="G4" s="6">
        <f t="shared" si="2"/>
        <v>0.39876250486009784</v>
      </c>
      <c r="H4" s="6">
        <f t="shared" si="2"/>
        <v>0.43806835789181525</v>
      </c>
      <c r="I4" s="6">
        <f t="shared" si="2"/>
        <v>0.46297728173533692</v>
      </c>
      <c r="J4" s="6">
        <f t="shared" si="2"/>
        <v>0.48661617737968499</v>
      </c>
      <c r="K4" s="6">
        <f t="shared" si="2"/>
        <v>0.54496492834772814</v>
      </c>
      <c r="L4" s="6">
        <f t="shared" si="2"/>
        <v>0.60452766906189115</v>
      </c>
      <c r="M4" s="6">
        <f t="shared" si="2"/>
        <v>0.65147477095774997</v>
      </c>
      <c r="N4" s="6">
        <f t="shared" si="2"/>
        <v>0.68057970360598885</v>
      </c>
      <c r="O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2">
      <c r="A5" s="4">
        <v>1686</v>
      </c>
      <c r="B5" s="5">
        <v>44179</v>
      </c>
      <c r="C5" s="6">
        <v>0.26487192704599999</v>
      </c>
      <c r="D5" s="6">
        <v>0.361906795374</v>
      </c>
      <c r="E5" s="6">
        <v>0.42384300118599999</v>
      </c>
      <c r="F5" s="6">
        <v>0.475072441874</v>
      </c>
      <c r="G5" s="6">
        <v>0.52691772835100004</v>
      </c>
      <c r="H5" s="6">
        <v>0.56154735824400004</v>
      </c>
      <c r="I5" s="6">
        <v>0.59653151719999997</v>
      </c>
      <c r="J5" s="6">
        <v>0.62795145195699997</v>
      </c>
      <c r="K5" s="6">
        <v>0.69962688552800001</v>
      </c>
      <c r="L5" s="6">
        <v>0.80270073843400003</v>
      </c>
      <c r="M5" s="6">
        <v>0.88823320759199997</v>
      </c>
      <c r="N5" s="6">
        <v>0.93936297983399997</v>
      </c>
      <c r="O5" s="13">
        <f>WEEKDAY(B5,2)</f>
        <v>1</v>
      </c>
      <c r="Q5" s="7">
        <v>0.38196915776987</v>
      </c>
      <c r="R5" s="7">
        <v>0.26215895610912998</v>
      </c>
      <c r="S5" s="7">
        <v>0.22835112692764001</v>
      </c>
      <c r="T5" s="7">
        <v>0.19750889679715</v>
      </c>
      <c r="U5" s="7">
        <v>0.18327402135231</v>
      </c>
      <c r="V5" s="7">
        <v>0.16903914590746999</v>
      </c>
      <c r="W5" s="7">
        <v>0.16310794780546001</v>
      </c>
      <c r="X5" s="7">
        <v>0.12099644128114</v>
      </c>
      <c r="Y5" s="7">
        <v>0.11032028469751</v>
      </c>
      <c r="Z5" s="7">
        <v>8.1850533807829001E-2</v>
      </c>
      <c r="AA5" s="7">
        <v>8.4223013048635997E-2</v>
      </c>
      <c r="AB5" s="8"/>
      <c r="AC5" s="8">
        <v>3.335112692764</v>
      </c>
      <c r="AD5" s="8">
        <v>6.5310559006210003</v>
      </c>
      <c r="AE5" s="8">
        <v>6.4796380090500003</v>
      </c>
      <c r="AF5" s="8">
        <v>6.2</v>
      </c>
      <c r="AG5" s="8">
        <v>7.966966966967</v>
      </c>
      <c r="AH5" s="8">
        <v>6.7022653721680001</v>
      </c>
      <c r="AI5" s="8">
        <v>7.8</v>
      </c>
      <c r="AJ5" s="8">
        <v>8.8472727272729994</v>
      </c>
      <c r="AK5" s="8">
        <v>5.666666666667</v>
      </c>
      <c r="AL5" s="8">
        <v>8.0591397849459998</v>
      </c>
      <c r="AM5" s="8">
        <v>6.1739130434779996</v>
      </c>
      <c r="AN5" s="8">
        <v>6.9859154929580001</v>
      </c>
    </row>
    <row r="6" spans="1:40" x14ac:dyDescent="0.2">
      <c r="A6" s="4">
        <v>1646</v>
      </c>
      <c r="B6" s="5">
        <v>44177</v>
      </c>
      <c r="C6" s="6">
        <v>0.25006440947800002</v>
      </c>
      <c r="D6" s="6">
        <v>0.364803155529</v>
      </c>
      <c r="E6" s="6">
        <v>0.42784098967200002</v>
      </c>
      <c r="F6" s="6">
        <v>0.48000021506700002</v>
      </c>
      <c r="G6" s="6">
        <v>0.52488833171299998</v>
      </c>
      <c r="H6" s="6">
        <v>0.56327716403399997</v>
      </c>
      <c r="I6" s="6">
        <v>0.60013478857799996</v>
      </c>
      <c r="J6" s="6">
        <v>0.63703208748499995</v>
      </c>
      <c r="K6" s="6">
        <v>0.72000936451999997</v>
      </c>
      <c r="L6" s="6">
        <v>0.81169353341399997</v>
      </c>
      <c r="M6" s="6">
        <v>0.91059798177399998</v>
      </c>
      <c r="N6" s="6">
        <v>0.96902037484799997</v>
      </c>
      <c r="O6" s="13">
        <f t="shared" ref="O6:O69" si="3">WEEKDAY(B6,2)</f>
        <v>6</v>
      </c>
      <c r="Q6" s="7">
        <v>0.39854191980559001</v>
      </c>
      <c r="R6" s="7">
        <v>0.28007290400972001</v>
      </c>
      <c r="S6" s="7">
        <v>0.23997569866342999</v>
      </c>
      <c r="T6" s="7">
        <v>0.20899149453220001</v>
      </c>
      <c r="U6" s="7">
        <v>0.17861482381530999</v>
      </c>
      <c r="V6" s="7">
        <v>0.16281895504252999</v>
      </c>
      <c r="W6" s="7">
        <v>0.15856622114216001</v>
      </c>
      <c r="X6" s="7">
        <v>0.11117861482381999</v>
      </c>
      <c r="Y6" s="7">
        <v>0.10206561360874999</v>
      </c>
      <c r="Z6" s="7">
        <v>8.9914945321992998E-2</v>
      </c>
      <c r="AA6" s="7">
        <v>8.0194410692587995E-2</v>
      </c>
      <c r="AB6" s="8"/>
      <c r="AC6" s="8">
        <v>3.428311057108</v>
      </c>
      <c r="AD6" s="8">
        <v>6.9542682926830004</v>
      </c>
      <c r="AE6" s="8">
        <v>7.1973969631239996</v>
      </c>
      <c r="AF6" s="8">
        <v>6.8481012658229998</v>
      </c>
      <c r="AG6" s="8">
        <v>7.863372093023</v>
      </c>
      <c r="AH6" s="8">
        <v>8.4047619047619992</v>
      </c>
      <c r="AI6" s="8">
        <v>8.2164179104479995</v>
      </c>
      <c r="AJ6" s="8">
        <v>8.0766283524899993</v>
      </c>
      <c r="AK6" s="8">
        <v>6.8852459016390002</v>
      </c>
      <c r="AL6" s="8">
        <v>8.9761904761900002</v>
      </c>
      <c r="AM6" s="8">
        <v>9.9324324324319999</v>
      </c>
      <c r="AN6" s="8">
        <v>7.833333333333</v>
      </c>
    </row>
    <row r="7" spans="1:40" x14ac:dyDescent="0.2">
      <c r="A7" s="4">
        <v>1546</v>
      </c>
      <c r="B7" s="5">
        <v>44178</v>
      </c>
      <c r="C7" s="6">
        <v>0.30462442949500002</v>
      </c>
      <c r="D7" s="6">
        <v>0.41829430336399998</v>
      </c>
      <c r="E7" s="6">
        <v>0.48586467464400002</v>
      </c>
      <c r="F7" s="6">
        <v>0.54018387128099998</v>
      </c>
      <c r="G7" s="6">
        <v>0.58525400840899999</v>
      </c>
      <c r="H7" s="6">
        <v>0.62783511836999994</v>
      </c>
      <c r="I7" s="6">
        <v>0.67230083311800004</v>
      </c>
      <c r="J7" s="6">
        <v>0.71053044696000001</v>
      </c>
      <c r="K7" s="6">
        <v>0.79088679495500003</v>
      </c>
      <c r="L7" s="6">
        <v>0.90561894501899998</v>
      </c>
      <c r="M7" s="6">
        <v>1.002750803364</v>
      </c>
      <c r="N7" s="6">
        <v>1.0620018674</v>
      </c>
      <c r="O7" s="13">
        <f t="shared" si="3"/>
        <v>7</v>
      </c>
      <c r="Q7" s="7">
        <v>0.38486416558862002</v>
      </c>
      <c r="R7" s="7">
        <v>0.27296248382923999</v>
      </c>
      <c r="S7" s="7">
        <v>0.21927554980594999</v>
      </c>
      <c r="T7" s="7">
        <v>0.19857697283312001</v>
      </c>
      <c r="U7" s="7">
        <v>0.17787839586028001</v>
      </c>
      <c r="V7" s="7">
        <v>0.18046571798189001</v>
      </c>
      <c r="W7" s="7">
        <v>0.15329883570505001</v>
      </c>
      <c r="X7" s="7">
        <v>0.11319534282018</v>
      </c>
      <c r="Y7" s="7">
        <v>0.10996119016818</v>
      </c>
      <c r="Z7" s="7">
        <v>8.1500646830530002E-2</v>
      </c>
      <c r="AA7" s="7">
        <v>8.2147477360931004E-2</v>
      </c>
      <c r="AB7" s="8"/>
      <c r="AC7" s="8">
        <v>3.615782664942</v>
      </c>
      <c r="AD7" s="8">
        <v>7.628571428571</v>
      </c>
      <c r="AE7" s="8">
        <v>7.3696682464450003</v>
      </c>
      <c r="AF7" s="8">
        <v>7.0058997050149996</v>
      </c>
      <c r="AG7" s="8">
        <v>7.7100977198700003</v>
      </c>
      <c r="AH7" s="8">
        <v>6.3709090909089996</v>
      </c>
      <c r="AI7" s="8">
        <v>7.1899641577060001</v>
      </c>
      <c r="AJ7" s="8">
        <v>7.9957805907169996</v>
      </c>
      <c r="AK7" s="8">
        <v>7.7028571428569999</v>
      </c>
      <c r="AL7" s="8">
        <v>8.3000000000000007</v>
      </c>
      <c r="AM7" s="8">
        <v>6.8809523809520003</v>
      </c>
      <c r="AN7" s="8">
        <v>7.4251968503940002</v>
      </c>
    </row>
    <row r="8" spans="1:40" x14ac:dyDescent="0.2">
      <c r="A8" s="4">
        <v>1292</v>
      </c>
      <c r="B8" s="5">
        <v>44180</v>
      </c>
      <c r="C8" s="6">
        <v>0.24919914628500001</v>
      </c>
      <c r="D8" s="6">
        <v>0.34290617414899999</v>
      </c>
      <c r="E8" s="6">
        <v>0.404457741486</v>
      </c>
      <c r="F8" s="6">
        <v>0.45695074148600001</v>
      </c>
      <c r="G8" s="6">
        <v>0.50234635139299999</v>
      </c>
      <c r="H8" s="6">
        <v>0.53537245278599999</v>
      </c>
      <c r="I8" s="6">
        <v>0.56266522910200001</v>
      </c>
      <c r="J8" s="6">
        <v>0.587570143963</v>
      </c>
      <c r="K8" s="6">
        <v>0.65422326006200004</v>
      </c>
      <c r="L8" s="6">
        <v>0.75511637461299996</v>
      </c>
      <c r="M8" s="6">
        <v>0.835419366873</v>
      </c>
      <c r="N8" s="6">
        <v>0.87684650077399995</v>
      </c>
      <c r="O8" s="13">
        <f t="shared" si="3"/>
        <v>2</v>
      </c>
      <c r="Q8" s="7">
        <v>0.35913312693498001</v>
      </c>
      <c r="R8" s="7">
        <v>0.26625386996903999</v>
      </c>
      <c r="S8" s="7">
        <v>0.18962848297213999</v>
      </c>
      <c r="T8" s="7">
        <v>0.18498452012384001</v>
      </c>
      <c r="U8" s="7">
        <v>0.16099071207429999</v>
      </c>
      <c r="V8" s="7">
        <v>0.15092879256965999</v>
      </c>
      <c r="W8" s="7">
        <v>0.14318885448915999</v>
      </c>
      <c r="X8" s="7">
        <v>9.2879256965943999E-2</v>
      </c>
      <c r="Y8" s="7">
        <v>8.9009287925696998E-2</v>
      </c>
      <c r="Z8" s="7">
        <v>7.8947368421053002E-2</v>
      </c>
      <c r="AA8" s="7">
        <v>6.4241486068111003E-2</v>
      </c>
      <c r="AB8" s="8"/>
      <c r="AC8" s="8">
        <v>2.8993808049540002</v>
      </c>
      <c r="AD8" s="8">
        <v>5.1702586206900003</v>
      </c>
      <c r="AE8" s="8">
        <v>4.4854651162790002</v>
      </c>
      <c r="AF8" s="8">
        <v>6.620408163265</v>
      </c>
      <c r="AG8" s="8">
        <v>6.3974895397490004</v>
      </c>
      <c r="AH8" s="8">
        <v>6.9519230769230003</v>
      </c>
      <c r="AI8" s="8">
        <v>6.1333333333329998</v>
      </c>
      <c r="AJ8" s="8">
        <v>6.5351351351350004</v>
      </c>
      <c r="AK8" s="8">
        <v>6.6333333333329998</v>
      </c>
      <c r="AL8" s="8">
        <v>7.1565217391299996</v>
      </c>
      <c r="AM8" s="8">
        <v>7.5490196078430003</v>
      </c>
      <c r="AN8" s="8">
        <v>5.915662650602</v>
      </c>
    </row>
    <row r="9" spans="1:40" x14ac:dyDescent="0.2">
      <c r="A9" s="4">
        <v>1227</v>
      </c>
      <c r="B9" s="5">
        <v>44182</v>
      </c>
      <c r="C9" s="6">
        <v>0.23338048166299999</v>
      </c>
      <c r="D9" s="6">
        <v>0.318115950285</v>
      </c>
      <c r="E9" s="6">
        <v>0.36977240668299999</v>
      </c>
      <c r="F9" s="6">
        <v>0.401766559902</v>
      </c>
      <c r="G9" s="6">
        <v>0.434319229014</v>
      </c>
      <c r="H9" s="6">
        <v>0.46165689405100002</v>
      </c>
      <c r="I9" s="6">
        <v>0.48524569682200003</v>
      </c>
      <c r="J9" s="6">
        <v>0.50754245965800004</v>
      </c>
      <c r="K9" s="6">
        <v>0.57032375631599996</v>
      </c>
      <c r="L9" s="6">
        <v>0.65114095191499999</v>
      </c>
      <c r="M9" s="6">
        <v>0.69876907987000003</v>
      </c>
      <c r="N9" s="6">
        <v>0.72781312143400001</v>
      </c>
      <c r="O9" s="13">
        <f t="shared" si="3"/>
        <v>4</v>
      </c>
      <c r="Q9" s="7">
        <v>0.36593317033415002</v>
      </c>
      <c r="R9" s="7">
        <v>0.23879380603097</v>
      </c>
      <c r="S9" s="7">
        <v>0.17522412387937999</v>
      </c>
      <c r="T9" s="7">
        <v>0.15158924205379001</v>
      </c>
      <c r="U9" s="7">
        <v>0.14017929910349999</v>
      </c>
      <c r="V9" s="7">
        <v>0.14017929910349999</v>
      </c>
      <c r="W9" s="7">
        <v>0.12550937245314001</v>
      </c>
      <c r="X9" s="7">
        <v>8.7204563977180002E-2</v>
      </c>
      <c r="Y9" s="7">
        <v>7.0904645476772998E-2</v>
      </c>
      <c r="Z9" s="7">
        <v>5.4604726976365002E-2</v>
      </c>
      <c r="AA9" s="7">
        <v>5.2974735126324002E-2</v>
      </c>
      <c r="AB9" s="8"/>
      <c r="AC9" s="8">
        <v>2.828035859821</v>
      </c>
      <c r="AD9" s="8">
        <v>4.734966592428</v>
      </c>
      <c r="AE9" s="8">
        <v>5.5494880546080001</v>
      </c>
      <c r="AF9" s="8">
        <v>5.3488372093020002</v>
      </c>
      <c r="AG9" s="8">
        <v>6.8440860215050003</v>
      </c>
      <c r="AH9" s="8">
        <v>5.6104651162790002</v>
      </c>
      <c r="AI9" s="8">
        <v>4.7267441860470001</v>
      </c>
      <c r="AJ9" s="8">
        <v>5.1948051948050002</v>
      </c>
      <c r="AK9" s="8">
        <v>5.8317757009350002</v>
      </c>
      <c r="AL9" s="8">
        <v>7.2758620689660001</v>
      </c>
      <c r="AM9" s="8">
        <v>6.0895522388060002</v>
      </c>
      <c r="AN9" s="8">
        <v>6.338461538462</v>
      </c>
    </row>
    <row r="10" spans="1:40" x14ac:dyDescent="0.2">
      <c r="A10" s="4">
        <v>1169</v>
      </c>
      <c r="B10" s="5">
        <v>44181</v>
      </c>
      <c r="C10" s="6">
        <v>0.23538572455099999</v>
      </c>
      <c r="D10" s="6">
        <v>0.33017832677499998</v>
      </c>
      <c r="E10" s="6">
        <v>0.39294155004300002</v>
      </c>
      <c r="F10" s="6">
        <v>0.43825088366100001</v>
      </c>
      <c r="G10" s="6">
        <v>0.47690119846000001</v>
      </c>
      <c r="H10" s="6">
        <v>0.51015271428599995</v>
      </c>
      <c r="I10" s="6">
        <v>0.53802562104399998</v>
      </c>
      <c r="J10" s="6">
        <v>0.55957161933300004</v>
      </c>
      <c r="K10" s="6">
        <v>0.62020111805</v>
      </c>
      <c r="L10" s="6">
        <v>0.71007251069300004</v>
      </c>
      <c r="M10" s="6">
        <v>0.77160835329300004</v>
      </c>
      <c r="N10" s="6">
        <v>0.810528080411</v>
      </c>
      <c r="O10" s="13">
        <f t="shared" si="3"/>
        <v>3</v>
      </c>
      <c r="Q10" s="7">
        <v>0.35158254918734</v>
      </c>
      <c r="R10" s="7">
        <v>0.24550898203593</v>
      </c>
      <c r="S10" s="7">
        <v>0.16852010265184</v>
      </c>
      <c r="T10" s="7">
        <v>0.16424294268605999</v>
      </c>
      <c r="U10" s="7">
        <v>0.15141146278871001</v>
      </c>
      <c r="V10" s="7">
        <v>0.13943541488451999</v>
      </c>
      <c r="W10" s="7">
        <v>0.10863986313088</v>
      </c>
      <c r="X10" s="7">
        <v>9.7519247219846006E-2</v>
      </c>
      <c r="Y10" s="7">
        <v>8.7254063301967E-2</v>
      </c>
      <c r="Z10" s="7">
        <v>6.8434559452523996E-2</v>
      </c>
      <c r="AA10" s="7">
        <v>6.7579127459367005E-2</v>
      </c>
      <c r="AB10" s="8"/>
      <c r="AC10" s="8">
        <v>2.7887082976899999</v>
      </c>
      <c r="AD10" s="8">
        <v>5.7420924574210002</v>
      </c>
      <c r="AE10" s="8">
        <v>5.8536585365849998</v>
      </c>
      <c r="AF10" s="8">
        <v>6.2893401015229999</v>
      </c>
      <c r="AG10" s="8">
        <v>7.609375</v>
      </c>
      <c r="AH10" s="8">
        <v>6.9039548022600004</v>
      </c>
      <c r="AI10" s="8">
        <v>8.0122699386500003</v>
      </c>
      <c r="AJ10" s="8">
        <v>7.8661417322830003</v>
      </c>
      <c r="AK10" s="8">
        <v>6.0526315789470004</v>
      </c>
      <c r="AL10" s="8">
        <v>8.5588235294120008</v>
      </c>
      <c r="AM10" s="8">
        <v>7.4625000000000004</v>
      </c>
      <c r="AN10" s="8">
        <v>6.3037974683540003</v>
      </c>
    </row>
    <row r="11" spans="1:40" x14ac:dyDescent="0.2">
      <c r="A11" s="4">
        <v>1132</v>
      </c>
      <c r="B11" s="5">
        <v>44183</v>
      </c>
      <c r="C11" s="6">
        <v>0.256844004417</v>
      </c>
      <c r="D11" s="6">
        <v>0.36248005477</v>
      </c>
      <c r="E11" s="6">
        <v>0.42944516342799999</v>
      </c>
      <c r="F11" s="6">
        <v>0.47353025883400002</v>
      </c>
      <c r="G11" s="6">
        <v>0.51836516607799998</v>
      </c>
      <c r="H11" s="6">
        <v>0.54777705123700005</v>
      </c>
      <c r="I11" s="6">
        <v>0.57209282243799997</v>
      </c>
      <c r="J11" s="6">
        <v>0.59152997703200005</v>
      </c>
      <c r="K11" s="6">
        <v>0.65622034010600006</v>
      </c>
      <c r="L11" s="6">
        <v>0.72426534894000005</v>
      </c>
      <c r="M11" s="6">
        <v>0.77520495229700004</v>
      </c>
      <c r="N11" s="6">
        <v>0.81063346466399999</v>
      </c>
      <c r="O11" s="13">
        <f t="shared" si="3"/>
        <v>5</v>
      </c>
      <c r="Q11" s="7">
        <v>0.31625441696112999</v>
      </c>
      <c r="R11" s="7">
        <v>0.24646643109541</v>
      </c>
      <c r="S11" s="7">
        <v>0.19876325088339</v>
      </c>
      <c r="T11" s="7">
        <v>0.17844522968198001</v>
      </c>
      <c r="U11" s="7">
        <v>0.14840989399293</v>
      </c>
      <c r="V11" s="7">
        <v>0.11925795053004</v>
      </c>
      <c r="W11" s="7">
        <v>0.10689045936395999</v>
      </c>
      <c r="X11" s="7">
        <v>8.4805653710246995E-2</v>
      </c>
      <c r="Y11" s="7">
        <v>6.8021201413428004E-2</v>
      </c>
      <c r="Z11" s="7">
        <v>6.0070671378092001E-2</v>
      </c>
      <c r="AA11" s="7">
        <v>6.0070671378092001E-2</v>
      </c>
      <c r="AB11" s="8"/>
      <c r="AC11" s="8">
        <v>2.7376325088339999</v>
      </c>
      <c r="AD11" s="8">
        <v>5.9441340782119996</v>
      </c>
      <c r="AE11" s="8">
        <v>6.8458781362009997</v>
      </c>
      <c r="AF11" s="8">
        <v>6.72</v>
      </c>
      <c r="AG11" s="8">
        <v>6.6782178217819999</v>
      </c>
      <c r="AH11" s="8">
        <v>7.3571428571429998</v>
      </c>
      <c r="AI11" s="8">
        <v>8.5851851851850007</v>
      </c>
      <c r="AJ11" s="8">
        <v>4.9173553719010004</v>
      </c>
      <c r="AK11" s="8">
        <v>6.729166666667</v>
      </c>
      <c r="AL11" s="8">
        <v>4.948051948052</v>
      </c>
      <c r="AM11" s="8">
        <v>5.2352941176470003</v>
      </c>
      <c r="AN11" s="8">
        <v>7.0588235294119999</v>
      </c>
    </row>
    <row r="12" spans="1:40" x14ac:dyDescent="0.2">
      <c r="A12" s="4">
        <v>1090</v>
      </c>
      <c r="B12" s="5">
        <v>44185</v>
      </c>
      <c r="C12" s="6">
        <v>0.24865909357800001</v>
      </c>
      <c r="D12" s="6">
        <v>0.33704791376100002</v>
      </c>
      <c r="E12" s="6">
        <v>0.380533101835</v>
      </c>
      <c r="F12" s="6">
        <v>0.41882153394499999</v>
      </c>
      <c r="G12" s="6">
        <v>0.450455947706</v>
      </c>
      <c r="H12" s="6">
        <v>0.48365290733900002</v>
      </c>
      <c r="I12" s="6">
        <v>0.52599592752299995</v>
      </c>
      <c r="J12" s="6">
        <v>0.56811400183500005</v>
      </c>
      <c r="K12" s="6">
        <v>0.65216797614699995</v>
      </c>
      <c r="L12" s="6">
        <v>0.73748623853200002</v>
      </c>
      <c r="M12" s="6">
        <v>0.79282764862400001</v>
      </c>
      <c r="N12" s="6">
        <v>0.83584755504599995</v>
      </c>
      <c r="O12" s="13">
        <f t="shared" si="3"/>
        <v>7</v>
      </c>
      <c r="Q12" s="7">
        <v>0.34128440366972002</v>
      </c>
      <c r="R12" s="7">
        <v>0.24220183486239</v>
      </c>
      <c r="S12" s="7">
        <v>0.18256880733945</v>
      </c>
      <c r="T12" s="7">
        <v>0.17064220183486001</v>
      </c>
      <c r="U12" s="7">
        <v>0.15596330275229001</v>
      </c>
      <c r="V12" s="7">
        <v>0.14954128440367001</v>
      </c>
      <c r="W12" s="7">
        <v>0.13853211009173999</v>
      </c>
      <c r="X12" s="7">
        <v>0.11192660550458999</v>
      </c>
      <c r="Y12" s="7">
        <v>9.6330275229357998E-2</v>
      </c>
      <c r="Z12" s="7">
        <v>6.6055045871559998E-2</v>
      </c>
      <c r="AA12" s="7">
        <v>6.6055045871559998E-2</v>
      </c>
      <c r="AB12" s="8"/>
      <c r="AC12" s="8">
        <v>2.6412844036699998</v>
      </c>
      <c r="AD12" s="8">
        <v>6.1263440860219998</v>
      </c>
      <c r="AE12" s="8">
        <v>5.1401515151519996</v>
      </c>
      <c r="AF12" s="8">
        <v>7.8291457286429997</v>
      </c>
      <c r="AG12" s="8">
        <v>6.3870967741940001</v>
      </c>
      <c r="AH12" s="8">
        <v>5.0941176470589999</v>
      </c>
      <c r="AI12" s="8">
        <v>6.8895705521470001</v>
      </c>
      <c r="AJ12" s="8">
        <v>7.3973509933769996</v>
      </c>
      <c r="AK12" s="8">
        <v>6.1475409836069996</v>
      </c>
      <c r="AL12" s="8">
        <v>6.4761904761900002</v>
      </c>
      <c r="AM12" s="8">
        <v>6.4027777777779997</v>
      </c>
      <c r="AN12" s="8">
        <v>9.8055555555559994</v>
      </c>
    </row>
    <row r="13" spans="1:40" x14ac:dyDescent="0.2">
      <c r="A13" s="4">
        <v>1057</v>
      </c>
      <c r="B13" s="5">
        <v>44184</v>
      </c>
      <c r="C13" s="6">
        <v>0.26665427909200001</v>
      </c>
      <c r="D13" s="6">
        <v>0.37809028666</v>
      </c>
      <c r="E13" s="6">
        <v>0.435317931883</v>
      </c>
      <c r="F13" s="6">
        <v>0.486283009461</v>
      </c>
      <c r="G13" s="6">
        <v>0.52545537653700003</v>
      </c>
      <c r="H13" s="6">
        <v>0.55939054777700004</v>
      </c>
      <c r="I13" s="6">
        <v>0.59151569820200001</v>
      </c>
      <c r="J13" s="6">
        <v>0.62063834910100002</v>
      </c>
      <c r="K13" s="6">
        <v>0.72815928665999996</v>
      </c>
      <c r="L13" s="6">
        <v>0.80697737086099997</v>
      </c>
      <c r="M13" s="6">
        <v>0.86189170198700005</v>
      </c>
      <c r="N13" s="6">
        <v>0.90500920246000005</v>
      </c>
      <c r="O13" s="13">
        <f t="shared" si="3"/>
        <v>6</v>
      </c>
      <c r="Q13" s="7">
        <v>0.36234626300850997</v>
      </c>
      <c r="R13" s="7">
        <v>0.25070955534532002</v>
      </c>
      <c r="S13" s="7">
        <v>0.22611163670765999</v>
      </c>
      <c r="T13" s="7">
        <v>0.18637653736991</v>
      </c>
      <c r="U13" s="7">
        <v>0.15704824976348</v>
      </c>
      <c r="V13" s="7">
        <v>0.13528855250710001</v>
      </c>
      <c r="W13" s="7">
        <v>0.12866603595080001</v>
      </c>
      <c r="X13" s="7">
        <v>0.13623462630085001</v>
      </c>
      <c r="Y13" s="7">
        <v>7.7578051087985003E-2</v>
      </c>
      <c r="Z13" s="7">
        <v>6.0548722800377999E-2</v>
      </c>
      <c r="AA13" s="7">
        <v>5.8656575212866997E-2</v>
      </c>
      <c r="AB13" s="8"/>
      <c r="AC13" s="8">
        <v>2.752128666036</v>
      </c>
      <c r="AD13" s="8">
        <v>5.2245430809400002</v>
      </c>
      <c r="AE13" s="8">
        <v>6.2641509433960003</v>
      </c>
      <c r="AF13" s="8">
        <v>5.6903765690380004</v>
      </c>
      <c r="AG13" s="8">
        <v>5.6700507614209998</v>
      </c>
      <c r="AH13" s="8">
        <v>6.6867469879519996</v>
      </c>
      <c r="AI13" s="8">
        <v>7.0559440559439999</v>
      </c>
      <c r="AJ13" s="8">
        <v>5.5808823529409999</v>
      </c>
      <c r="AK13" s="8">
        <v>6.0694444444439997</v>
      </c>
      <c r="AL13" s="8">
        <v>6.731707317073</v>
      </c>
      <c r="AM13" s="8">
        <v>8.59375</v>
      </c>
      <c r="AN13" s="8">
        <v>6.3064516129030004</v>
      </c>
    </row>
    <row r="14" spans="1:40" x14ac:dyDescent="0.2">
      <c r="A14" s="4">
        <v>826</v>
      </c>
      <c r="B14" s="5">
        <v>44186</v>
      </c>
      <c r="C14" s="6">
        <v>0.24658990435799999</v>
      </c>
      <c r="D14" s="6">
        <v>0.320725062954</v>
      </c>
      <c r="E14" s="6">
        <v>0.36869208958799998</v>
      </c>
      <c r="F14" s="6">
        <v>0.40877220460000002</v>
      </c>
      <c r="G14" s="6">
        <v>0.43853621186399999</v>
      </c>
      <c r="H14" s="6">
        <v>0.47775354116199997</v>
      </c>
      <c r="I14" s="6">
        <v>0.51957537651300001</v>
      </c>
      <c r="J14" s="6">
        <v>0.55652190435799997</v>
      </c>
      <c r="K14" s="6">
        <v>0.64912727360800004</v>
      </c>
      <c r="L14" s="6">
        <v>0.74525869975799997</v>
      </c>
      <c r="M14" s="6">
        <v>0.80585242372900001</v>
      </c>
      <c r="N14" s="6">
        <v>0.845187817191</v>
      </c>
      <c r="O14" s="13">
        <f t="shared" si="3"/>
        <v>1</v>
      </c>
      <c r="Q14" s="7">
        <v>0.33414043583535002</v>
      </c>
      <c r="R14" s="7">
        <v>0.22639225181597999</v>
      </c>
      <c r="S14" s="7">
        <v>0.18886198547215</v>
      </c>
      <c r="T14" s="7">
        <v>0.15980629539951999</v>
      </c>
      <c r="U14" s="7">
        <v>0.16585956416465</v>
      </c>
      <c r="V14" s="7">
        <v>0.15012106537530001</v>
      </c>
      <c r="W14" s="7">
        <v>0.13075060532687999</v>
      </c>
      <c r="X14" s="7">
        <v>0.10048426150121</v>
      </c>
      <c r="Y14" s="7">
        <v>8.7167070217918002E-2</v>
      </c>
      <c r="Z14" s="7">
        <v>6.5375302663437995E-2</v>
      </c>
      <c r="AA14" s="7">
        <v>5.5690072639225E-2</v>
      </c>
      <c r="AB14" s="8"/>
      <c r="AC14" s="8">
        <v>2.6222760290560001</v>
      </c>
      <c r="AD14" s="8">
        <v>5.1086956521740001</v>
      </c>
      <c r="AE14" s="8">
        <v>8.4919786096260008</v>
      </c>
      <c r="AF14" s="8">
        <v>5.5</v>
      </c>
      <c r="AG14" s="8">
        <v>4.7575757575760003</v>
      </c>
      <c r="AH14" s="8">
        <v>5.496350364964</v>
      </c>
      <c r="AI14" s="8">
        <v>6.3709677419349999</v>
      </c>
      <c r="AJ14" s="8">
        <v>6.8888888888890003</v>
      </c>
      <c r="AK14" s="8">
        <v>7.9518072289159996</v>
      </c>
      <c r="AL14" s="8">
        <v>4.916666666667</v>
      </c>
      <c r="AM14" s="8">
        <v>5.8888888888890003</v>
      </c>
      <c r="AN14" s="8">
        <v>5.2391304347830001</v>
      </c>
    </row>
    <row r="15" spans="1:40" x14ac:dyDescent="0.2">
      <c r="A15" s="4">
        <v>787</v>
      </c>
      <c r="B15" s="5">
        <v>44176</v>
      </c>
      <c r="C15" s="6">
        <v>0.23449591867899999</v>
      </c>
      <c r="D15" s="6">
        <v>0.35447698348200002</v>
      </c>
      <c r="E15" s="6">
        <v>0.42364111054600001</v>
      </c>
      <c r="F15" s="6">
        <v>0.48669308005099998</v>
      </c>
      <c r="G15" s="6">
        <v>0.52925426556499999</v>
      </c>
      <c r="H15" s="6">
        <v>0.57633490470100002</v>
      </c>
      <c r="I15" s="6">
        <v>0.614519885642</v>
      </c>
      <c r="J15" s="6">
        <v>0.64765652096600002</v>
      </c>
      <c r="K15" s="6">
        <v>0.71898837611199995</v>
      </c>
      <c r="L15" s="6">
        <v>0.79837851969499996</v>
      </c>
      <c r="M15" s="6">
        <v>0.86946460482800003</v>
      </c>
      <c r="N15" s="6">
        <v>0.92011388055900001</v>
      </c>
      <c r="O15" s="13">
        <f t="shared" si="3"/>
        <v>5</v>
      </c>
      <c r="Q15" s="7">
        <v>0.39644218551461002</v>
      </c>
      <c r="R15" s="7">
        <v>0.28081321473951998</v>
      </c>
      <c r="S15" s="7">
        <v>0.24650571791614001</v>
      </c>
      <c r="T15" s="7">
        <v>0.20711562897078001</v>
      </c>
      <c r="U15" s="7">
        <v>0.18551461245234999</v>
      </c>
      <c r="V15" s="7">
        <v>0.16899618805590999</v>
      </c>
      <c r="W15" s="7">
        <v>0.14739517153748</v>
      </c>
      <c r="X15" s="7">
        <v>0.12071156289708</v>
      </c>
      <c r="Y15" s="7">
        <v>8.3862770012706006E-2</v>
      </c>
      <c r="Z15" s="7">
        <v>7.4968233799238004E-2</v>
      </c>
      <c r="AA15" s="7">
        <v>7.2426937738247002E-2</v>
      </c>
      <c r="AB15" s="8"/>
      <c r="AC15" s="8">
        <v>2.813214739517</v>
      </c>
      <c r="AD15" s="8">
        <v>7.3205128205129997</v>
      </c>
      <c r="AE15" s="8">
        <v>7.2579185520360001</v>
      </c>
      <c r="AF15" s="8">
        <v>8.0721649484540006</v>
      </c>
      <c r="AG15" s="8">
        <v>7.6503067484659999</v>
      </c>
      <c r="AH15" s="8">
        <v>6.9452054794520004</v>
      </c>
      <c r="AI15" s="8">
        <v>7.8421052631580004</v>
      </c>
      <c r="AJ15" s="8">
        <v>7.2413793103449997</v>
      </c>
      <c r="AK15" s="8">
        <v>5.2</v>
      </c>
      <c r="AL15" s="8">
        <v>5.2727272727269998</v>
      </c>
      <c r="AM15" s="8">
        <v>6.7627118644069997</v>
      </c>
      <c r="AN15" s="8">
        <v>6.1228070175439999</v>
      </c>
    </row>
    <row r="16" spans="1:40" x14ac:dyDescent="0.2">
      <c r="A16" s="4">
        <v>559</v>
      </c>
      <c r="B16" s="5">
        <v>44175</v>
      </c>
      <c r="C16" s="6">
        <v>0.22505804472300001</v>
      </c>
      <c r="D16" s="6">
        <v>0.33512467441900001</v>
      </c>
      <c r="E16" s="6">
        <v>0.39617109660099997</v>
      </c>
      <c r="F16" s="6">
        <v>0.46128386046499997</v>
      </c>
      <c r="G16" s="6">
        <v>0.501014847943</v>
      </c>
      <c r="H16" s="6">
        <v>0.53018720930200003</v>
      </c>
      <c r="I16" s="6">
        <v>0.56230105903399996</v>
      </c>
      <c r="J16" s="6">
        <v>0.58097505008899997</v>
      </c>
      <c r="K16" s="6">
        <v>0.65937638819300004</v>
      </c>
      <c r="L16" s="6">
        <v>0.75952414311299998</v>
      </c>
      <c r="M16" s="6">
        <v>0.84524526654700005</v>
      </c>
      <c r="N16" s="6">
        <v>0.89759436672600001</v>
      </c>
      <c r="O16" s="13">
        <f t="shared" si="3"/>
        <v>4</v>
      </c>
      <c r="Q16" s="7">
        <v>0.40429338103757001</v>
      </c>
      <c r="R16" s="7">
        <v>0.28264758497317</v>
      </c>
      <c r="S16" s="7">
        <v>0.24150268336315001</v>
      </c>
      <c r="T16" s="7">
        <v>0.19499105545616999</v>
      </c>
      <c r="U16" s="7">
        <v>0.17352415026834</v>
      </c>
      <c r="V16" s="7">
        <v>0.15742397137746</v>
      </c>
      <c r="W16" s="7">
        <v>0.12880143112701001</v>
      </c>
      <c r="X16" s="7">
        <v>0.10733452593918</v>
      </c>
      <c r="Y16" s="7">
        <v>0.10196779964222</v>
      </c>
      <c r="Z16" s="7">
        <v>6.08228980322E-2</v>
      </c>
      <c r="AA16" s="7">
        <v>6.7978533094811999E-2</v>
      </c>
      <c r="AB16" s="8"/>
      <c r="AC16" s="8">
        <v>3.3864042933810001</v>
      </c>
      <c r="AD16" s="8">
        <v>6.0442477876109999</v>
      </c>
      <c r="AE16" s="8">
        <v>5.9556962025319997</v>
      </c>
      <c r="AF16" s="8">
        <v>8.785185185185</v>
      </c>
      <c r="AG16" s="8">
        <v>6.5045871559629997</v>
      </c>
      <c r="AH16" s="8">
        <v>5.4845360824740004</v>
      </c>
      <c r="AI16" s="8">
        <v>7.7272727272730002</v>
      </c>
      <c r="AJ16" s="8">
        <v>5.0694444444439997</v>
      </c>
      <c r="AK16" s="8">
        <v>7.0666666666670004</v>
      </c>
      <c r="AL16" s="8">
        <v>6.0877192982460002</v>
      </c>
      <c r="AM16" s="8">
        <v>12.382352941176</v>
      </c>
      <c r="AN16" s="8">
        <v>8.9473684210529996</v>
      </c>
    </row>
    <row r="17" spans="1:40" x14ac:dyDescent="0.2">
      <c r="A17" s="4">
        <v>523</v>
      </c>
      <c r="B17" s="5">
        <v>44145</v>
      </c>
      <c r="C17" s="6">
        <v>0.22617386424499999</v>
      </c>
      <c r="D17" s="6">
        <v>0.347381302103</v>
      </c>
      <c r="E17" s="6">
        <v>0.42062383365200001</v>
      </c>
      <c r="F17" s="6">
        <v>0.47512239005700002</v>
      </c>
      <c r="G17" s="6">
        <v>0.53351369024899997</v>
      </c>
      <c r="H17" s="6">
        <v>0.57153690248599998</v>
      </c>
      <c r="I17" s="6">
        <v>0.611943221797</v>
      </c>
      <c r="J17" s="6">
        <v>0.64657893690199997</v>
      </c>
      <c r="K17" s="6">
        <v>0.74569539005700003</v>
      </c>
      <c r="L17" s="6">
        <v>0.86904902485699997</v>
      </c>
      <c r="M17" s="6">
        <v>0.94849820076500002</v>
      </c>
      <c r="N17" s="6">
        <v>1.0075181414909999</v>
      </c>
      <c r="O17" s="13">
        <f t="shared" si="3"/>
        <v>2</v>
      </c>
      <c r="Q17" s="7">
        <v>0.45315487571702001</v>
      </c>
      <c r="R17" s="7">
        <v>0.30975143403442001</v>
      </c>
      <c r="S17" s="7">
        <v>0.23900573613767001</v>
      </c>
      <c r="T17" s="7">
        <v>0.22370936902485999</v>
      </c>
      <c r="U17" s="7">
        <v>0.18355640535373</v>
      </c>
      <c r="V17" s="7">
        <v>0.17017208413002</v>
      </c>
      <c r="W17" s="7">
        <v>0.17590822179731999</v>
      </c>
      <c r="X17" s="7">
        <v>0.14913957934989999</v>
      </c>
      <c r="Y17" s="7">
        <v>0.11663479923518</v>
      </c>
      <c r="Z17" s="7">
        <v>0.10516252390057</v>
      </c>
      <c r="AA17" s="7">
        <v>8.7954110898661994E-2</v>
      </c>
      <c r="AB17" s="8"/>
      <c r="AC17" s="8">
        <v>3.837476099426</v>
      </c>
      <c r="AD17" s="8">
        <v>7.8354430379749997</v>
      </c>
      <c r="AE17" s="8">
        <v>8.2345679012349997</v>
      </c>
      <c r="AF17" s="8">
        <v>9.5120000000000005</v>
      </c>
      <c r="AG17" s="8">
        <v>8.3931623931619992</v>
      </c>
      <c r="AH17" s="8">
        <v>8.854166666667</v>
      </c>
      <c r="AI17" s="8">
        <v>12.224719101124</v>
      </c>
      <c r="AJ17" s="8">
        <v>8</v>
      </c>
      <c r="AK17" s="8">
        <v>7.2051282051280001</v>
      </c>
      <c r="AL17" s="8">
        <v>7.7377049180329998</v>
      </c>
      <c r="AM17" s="8">
        <v>7.7272727272730002</v>
      </c>
      <c r="AN17" s="8">
        <v>9.6956521739130004</v>
      </c>
    </row>
    <row r="18" spans="1:40" x14ac:dyDescent="0.2">
      <c r="A18" s="4">
        <v>520</v>
      </c>
      <c r="B18" s="5">
        <v>44142</v>
      </c>
      <c r="C18" s="6">
        <v>0.21262018076899999</v>
      </c>
      <c r="D18" s="6">
        <v>0.29478954038499999</v>
      </c>
      <c r="E18" s="6">
        <v>0.34578283846199998</v>
      </c>
      <c r="F18" s="6">
        <v>0.38604762500000001</v>
      </c>
      <c r="G18" s="6">
        <v>0.41901182307700002</v>
      </c>
      <c r="H18" s="6">
        <v>0.44439014038500002</v>
      </c>
      <c r="I18" s="6">
        <v>0.47257464615400002</v>
      </c>
      <c r="J18" s="6">
        <v>0.50769015384600003</v>
      </c>
      <c r="K18" s="6">
        <v>0.58790709423099996</v>
      </c>
      <c r="L18" s="6">
        <v>0.66991448076899995</v>
      </c>
      <c r="M18" s="6">
        <v>0.73418653269199996</v>
      </c>
      <c r="N18" s="6">
        <v>0.775519819231</v>
      </c>
      <c r="O18" s="13">
        <f t="shared" si="3"/>
        <v>6</v>
      </c>
      <c r="Q18" s="7">
        <v>0.37884615384615</v>
      </c>
      <c r="R18" s="7">
        <v>0.26538461538461999</v>
      </c>
      <c r="S18" s="7">
        <v>0.21346153846154001</v>
      </c>
      <c r="T18" s="7">
        <v>0.17307692307691999</v>
      </c>
      <c r="U18" s="7">
        <v>0.15576923076922999</v>
      </c>
      <c r="V18" s="7">
        <v>0.13846153846154</v>
      </c>
      <c r="W18" s="7">
        <v>0.15</v>
      </c>
      <c r="X18" s="7">
        <v>0.11730769230769</v>
      </c>
      <c r="Y18" s="7">
        <v>0.1</v>
      </c>
      <c r="Z18" s="7">
        <v>6.3461538461538E-2</v>
      </c>
      <c r="AA18" s="7">
        <v>6.9230769230768999E-2</v>
      </c>
      <c r="AB18" s="8"/>
      <c r="AC18" s="8">
        <v>3.4576923076920001</v>
      </c>
      <c r="AD18" s="8">
        <v>5.8984771573600003</v>
      </c>
      <c r="AE18" s="8">
        <v>6.5434782608699997</v>
      </c>
      <c r="AF18" s="8">
        <v>7.648648648649</v>
      </c>
      <c r="AG18" s="8">
        <v>8.6444444444439998</v>
      </c>
      <c r="AH18" s="8">
        <v>7.79012345679</v>
      </c>
      <c r="AI18" s="8">
        <v>9.25</v>
      </c>
      <c r="AJ18" s="8">
        <v>10.628205128205</v>
      </c>
      <c r="AK18" s="8">
        <v>10.311475409836</v>
      </c>
      <c r="AL18" s="8">
        <v>9.2307692307690008</v>
      </c>
      <c r="AM18" s="8">
        <v>6.7878787878790003</v>
      </c>
      <c r="AN18" s="8">
        <v>8.1944444444440006</v>
      </c>
    </row>
    <row r="19" spans="1:40" x14ac:dyDescent="0.2">
      <c r="A19" s="4">
        <v>482</v>
      </c>
      <c r="B19" s="5">
        <v>44173</v>
      </c>
      <c r="C19" s="6">
        <v>0.208981829876</v>
      </c>
      <c r="D19" s="6">
        <v>0.28707418257299999</v>
      </c>
      <c r="E19" s="6">
        <v>0.34657271991700001</v>
      </c>
      <c r="F19" s="6">
        <v>0.39533526763499999</v>
      </c>
      <c r="G19" s="6">
        <v>0.43919295850599999</v>
      </c>
      <c r="H19" s="6">
        <v>0.47694118049799999</v>
      </c>
      <c r="I19" s="6">
        <v>0.50894390663900002</v>
      </c>
      <c r="J19" s="6">
        <v>0.53530904979299998</v>
      </c>
      <c r="K19" s="6">
        <v>0.60480038589200003</v>
      </c>
      <c r="L19" s="6">
        <v>0.67602046472999999</v>
      </c>
      <c r="M19" s="6">
        <v>0.73919335477199999</v>
      </c>
      <c r="N19" s="6">
        <v>0.79171679460599997</v>
      </c>
      <c r="O19" s="13">
        <f t="shared" si="3"/>
        <v>2</v>
      </c>
      <c r="Q19" s="7">
        <v>0.34232365145228</v>
      </c>
      <c r="R19" s="7">
        <v>0.24481327800829999</v>
      </c>
      <c r="S19" s="7">
        <v>0.20331950207468999</v>
      </c>
      <c r="T19" s="7">
        <v>0.20331950207468999</v>
      </c>
      <c r="U19" s="7">
        <v>0.16182572614108001</v>
      </c>
      <c r="V19" s="7">
        <v>0.15767634854772</v>
      </c>
      <c r="W19" s="7">
        <v>0.13900414937759001</v>
      </c>
      <c r="X19" s="7">
        <v>0.11825726141079</v>
      </c>
      <c r="Y19" s="7">
        <v>8.9211618257260997E-2</v>
      </c>
      <c r="Z19" s="7">
        <v>7.6763485477177998E-2</v>
      </c>
      <c r="AA19" s="7">
        <v>7.4688796680498007E-2</v>
      </c>
      <c r="AB19" s="8"/>
      <c r="AC19" s="8">
        <v>2.589211618257</v>
      </c>
      <c r="AD19" s="8">
        <v>5.4545454545450003</v>
      </c>
      <c r="AE19" s="8">
        <v>6.3644067796610004</v>
      </c>
      <c r="AF19" s="8">
        <v>8.8367346938780003</v>
      </c>
      <c r="AG19" s="8">
        <v>6.8163265306119998</v>
      </c>
      <c r="AH19" s="8">
        <v>7.7820512820510004</v>
      </c>
      <c r="AI19" s="8">
        <v>8.5263157894739994</v>
      </c>
      <c r="AJ19" s="8">
        <v>8.2985074626870006</v>
      </c>
      <c r="AK19" s="8">
        <v>7.7894736842109999</v>
      </c>
      <c r="AL19" s="8">
        <v>10.06976744186</v>
      </c>
      <c r="AM19" s="8">
        <v>7.0270270270269997</v>
      </c>
      <c r="AN19" s="8">
        <v>7.666666666667</v>
      </c>
    </row>
    <row r="20" spans="1:40" x14ac:dyDescent="0.2">
      <c r="A20" s="4">
        <v>474</v>
      </c>
      <c r="B20" s="5">
        <v>44146</v>
      </c>
      <c r="C20" s="6">
        <v>0.242171742616</v>
      </c>
      <c r="D20" s="6">
        <v>0.358065991561</v>
      </c>
      <c r="E20" s="6">
        <v>0.429045978903</v>
      </c>
      <c r="F20" s="6">
        <v>0.48489481012699998</v>
      </c>
      <c r="G20" s="6">
        <v>0.53423628902999998</v>
      </c>
      <c r="H20" s="6">
        <v>0.576429616034</v>
      </c>
      <c r="I20" s="6">
        <v>0.61130223417700003</v>
      </c>
      <c r="J20" s="6">
        <v>0.63875338396600001</v>
      </c>
      <c r="K20" s="6">
        <v>0.72182701898699997</v>
      </c>
      <c r="L20" s="6">
        <v>0.79391648945100002</v>
      </c>
      <c r="M20" s="6">
        <v>0.83797363291100002</v>
      </c>
      <c r="N20" s="6">
        <v>0.87135276793200001</v>
      </c>
      <c r="O20" s="13">
        <f t="shared" si="3"/>
        <v>3</v>
      </c>
      <c r="Q20" s="7">
        <v>0.39240506329114</v>
      </c>
      <c r="R20" s="7">
        <v>0.26160337552743002</v>
      </c>
      <c r="S20" s="7">
        <v>0.23206751054852001</v>
      </c>
      <c r="T20" s="7">
        <v>0.21097046413501999</v>
      </c>
      <c r="U20" s="7">
        <v>0.17088607594937</v>
      </c>
      <c r="V20" s="7">
        <v>0.19198312236286999</v>
      </c>
      <c r="W20" s="7">
        <v>0.15611814345992001</v>
      </c>
      <c r="X20" s="7">
        <v>0.11603375527426001</v>
      </c>
      <c r="Y20" s="7">
        <v>7.5949367088608E-2</v>
      </c>
      <c r="Z20" s="7">
        <v>6.3291139240506E-2</v>
      </c>
      <c r="AA20" s="7">
        <v>6.5400843881857004E-2</v>
      </c>
      <c r="AB20" s="8"/>
      <c r="AC20" s="8">
        <v>3.9324894514770001</v>
      </c>
      <c r="AD20" s="8">
        <v>7.4247311827960001</v>
      </c>
      <c r="AE20" s="8">
        <v>8.6854838709679996</v>
      </c>
      <c r="AF20" s="8">
        <v>9.8090909090909992</v>
      </c>
      <c r="AG20" s="8">
        <v>9.42</v>
      </c>
      <c r="AH20" s="8">
        <v>10.765432098765</v>
      </c>
      <c r="AI20" s="8">
        <v>5.967032967033</v>
      </c>
      <c r="AJ20" s="8">
        <v>7.5135135135139999</v>
      </c>
      <c r="AK20" s="8">
        <v>7.0181818181819997</v>
      </c>
      <c r="AL20" s="8">
        <v>6.9722222222220003</v>
      </c>
      <c r="AM20" s="8">
        <v>9.5</v>
      </c>
      <c r="AN20" s="8">
        <v>10.645161290322999</v>
      </c>
    </row>
    <row r="21" spans="1:40" x14ac:dyDescent="0.2">
      <c r="A21" s="4">
        <v>439</v>
      </c>
      <c r="B21" s="5">
        <v>44143</v>
      </c>
      <c r="C21" s="6">
        <v>0.26595371981799998</v>
      </c>
      <c r="D21" s="6">
        <v>0.34700197722100001</v>
      </c>
      <c r="E21" s="6">
        <v>0.42191614578600001</v>
      </c>
      <c r="F21" s="6">
        <v>0.47098755580899998</v>
      </c>
      <c r="G21" s="6">
        <v>0.52323375398600003</v>
      </c>
      <c r="H21" s="6">
        <v>0.56238779498900004</v>
      </c>
      <c r="I21" s="6">
        <v>0.59230903644599997</v>
      </c>
      <c r="J21" s="6">
        <v>0.64867298633299997</v>
      </c>
      <c r="K21" s="6">
        <v>0.74356064236899999</v>
      </c>
      <c r="L21" s="6">
        <v>0.873357908884</v>
      </c>
      <c r="M21" s="6">
        <v>0.94719273804100002</v>
      </c>
      <c r="N21" s="6">
        <v>0.989363118451</v>
      </c>
      <c r="O21" s="13">
        <f t="shared" si="3"/>
        <v>7</v>
      </c>
      <c r="Q21" s="7">
        <v>0.36446469248292002</v>
      </c>
      <c r="R21" s="7">
        <v>0.23234624145786001</v>
      </c>
      <c r="S21" s="7">
        <v>0.23006833712984001</v>
      </c>
      <c r="T21" s="7">
        <v>0.20728929384965999</v>
      </c>
      <c r="U21" s="7">
        <v>0.17539863325739999</v>
      </c>
      <c r="V21" s="7">
        <v>0.13895216400911001</v>
      </c>
      <c r="W21" s="7">
        <v>0.16400911161730999</v>
      </c>
      <c r="X21" s="7">
        <v>0.12528473804099999</v>
      </c>
      <c r="Y21" s="7">
        <v>0.1002277904328</v>
      </c>
      <c r="Z21" s="7">
        <v>7.5170842824601E-2</v>
      </c>
      <c r="AA21" s="7">
        <v>8.4282460136673995E-2</v>
      </c>
      <c r="AB21" s="8"/>
      <c r="AC21" s="8">
        <v>4.3052391799540004</v>
      </c>
      <c r="AD21" s="8">
        <v>6.9312500000000004</v>
      </c>
      <c r="AE21" s="8">
        <v>9.0784313725489998</v>
      </c>
      <c r="AF21" s="8">
        <v>8.2772277227720004</v>
      </c>
      <c r="AG21" s="8">
        <v>8.7692307692309992</v>
      </c>
      <c r="AH21" s="8">
        <v>6.844155844156</v>
      </c>
      <c r="AI21" s="8">
        <v>8.8852459016389993</v>
      </c>
      <c r="AJ21" s="8">
        <v>10.791666666667</v>
      </c>
      <c r="AK21" s="8">
        <v>7.7090909090909996</v>
      </c>
      <c r="AL21" s="8">
        <v>6.7727272727269998</v>
      </c>
      <c r="AM21" s="8">
        <v>9.8181818181819995</v>
      </c>
      <c r="AN21" s="8">
        <v>7.1351351351350001</v>
      </c>
    </row>
    <row r="22" spans="1:40" x14ac:dyDescent="0.2">
      <c r="A22" s="4">
        <v>435</v>
      </c>
      <c r="B22" s="5">
        <v>44139</v>
      </c>
      <c r="C22" s="6">
        <v>0.17859313793100001</v>
      </c>
      <c r="D22" s="6">
        <v>0.25769311494300001</v>
      </c>
      <c r="E22" s="6">
        <v>0.31289656092000001</v>
      </c>
      <c r="F22" s="6">
        <v>0.35916559080499999</v>
      </c>
      <c r="G22" s="6">
        <v>0.39231014022999999</v>
      </c>
      <c r="H22" s="6">
        <v>0.42065749885100001</v>
      </c>
      <c r="I22" s="6">
        <v>0.44593643678200001</v>
      </c>
      <c r="J22" s="6">
        <v>0.47434717701099999</v>
      </c>
      <c r="K22" s="6">
        <v>0.53345544367800002</v>
      </c>
      <c r="L22" s="6">
        <v>0.60384676551700001</v>
      </c>
      <c r="M22" s="6">
        <v>0.66617427586199995</v>
      </c>
      <c r="N22" s="6">
        <v>0.70782497471299999</v>
      </c>
      <c r="O22" s="13">
        <f t="shared" si="3"/>
        <v>3</v>
      </c>
      <c r="Q22" s="7">
        <v>0.32873563218391</v>
      </c>
      <c r="R22" s="7">
        <v>0.22758620689654999</v>
      </c>
      <c r="S22" s="7">
        <v>0.1816091954023</v>
      </c>
      <c r="T22" s="7">
        <v>0.16551724137931001</v>
      </c>
      <c r="U22" s="7">
        <v>0.16321839080459999</v>
      </c>
      <c r="V22" s="7">
        <v>0.15632183908045999</v>
      </c>
      <c r="W22" s="7">
        <v>0.14712643678161</v>
      </c>
      <c r="X22" s="7">
        <v>0.10114942528736</v>
      </c>
      <c r="Y22" s="7">
        <v>5.9770114942528998E-2</v>
      </c>
      <c r="Z22" s="7">
        <v>7.1264367816091995E-2</v>
      </c>
      <c r="AA22" s="7">
        <v>6.2068965517240997E-2</v>
      </c>
      <c r="AB22" s="8"/>
      <c r="AC22" s="8">
        <v>2.8666666666670002</v>
      </c>
      <c r="AD22" s="8">
        <v>6.5034965034969998</v>
      </c>
      <c r="AE22" s="8">
        <v>7.9191919191920004</v>
      </c>
      <c r="AF22" s="8">
        <v>7.7215189873419998</v>
      </c>
      <c r="AG22" s="8">
        <v>9.9305555555559994</v>
      </c>
      <c r="AH22" s="8">
        <v>4.4507042253520002</v>
      </c>
      <c r="AI22" s="8">
        <v>5.0882352941180002</v>
      </c>
      <c r="AJ22" s="8">
        <v>8</v>
      </c>
      <c r="AK22" s="8">
        <v>8.0227272727269998</v>
      </c>
      <c r="AL22" s="8">
        <v>8.3461538461539995</v>
      </c>
      <c r="AM22" s="8">
        <v>4.9677419354839998</v>
      </c>
      <c r="AN22" s="8">
        <v>7.5555555555560003</v>
      </c>
    </row>
    <row r="23" spans="1:40" x14ac:dyDescent="0.2">
      <c r="A23" s="4">
        <v>431</v>
      </c>
      <c r="B23" s="5">
        <v>44141</v>
      </c>
      <c r="C23" s="6">
        <v>0.19579637355000001</v>
      </c>
      <c r="D23" s="6">
        <v>0.29645482830600001</v>
      </c>
      <c r="E23" s="6">
        <v>0.36513752204200001</v>
      </c>
      <c r="F23" s="6">
        <v>0.40298318329499999</v>
      </c>
      <c r="G23" s="6">
        <v>0.44271120417600002</v>
      </c>
      <c r="H23" s="6">
        <v>0.483147893271</v>
      </c>
      <c r="I23" s="6">
        <v>0.50603791415300003</v>
      </c>
      <c r="J23" s="6">
        <v>0.52891547099799996</v>
      </c>
      <c r="K23" s="6">
        <v>0.590007719258</v>
      </c>
      <c r="L23" s="6">
        <v>0.63886516473300003</v>
      </c>
      <c r="M23" s="6">
        <v>0.68442135962899997</v>
      </c>
      <c r="N23" s="6">
        <v>0.71840670069599999</v>
      </c>
      <c r="O23" s="13">
        <f t="shared" si="3"/>
        <v>5</v>
      </c>
      <c r="Q23" s="7">
        <v>0.38979118329466</v>
      </c>
      <c r="R23" s="7">
        <v>0.25058004640371001</v>
      </c>
      <c r="S23" s="7">
        <v>0.19489559164733</v>
      </c>
      <c r="T23" s="7">
        <v>0.19257540603248</v>
      </c>
      <c r="U23" s="7">
        <v>0.17169373549884001</v>
      </c>
      <c r="V23" s="7">
        <v>0.1508120649652</v>
      </c>
      <c r="W23" s="7">
        <v>0.13689095127609999</v>
      </c>
      <c r="X23" s="7">
        <v>0.10904872389791</v>
      </c>
      <c r="Y23" s="7">
        <v>9.5127610208817007E-2</v>
      </c>
      <c r="Z23" s="7">
        <v>7.6566125290023004E-2</v>
      </c>
      <c r="AA23" s="7">
        <v>6.0324825986079002E-2</v>
      </c>
      <c r="AB23" s="8"/>
      <c r="AC23" s="8">
        <v>2.812064965197</v>
      </c>
      <c r="AD23" s="8">
        <v>7.2380952380950001</v>
      </c>
      <c r="AE23" s="8">
        <v>12.435185185185</v>
      </c>
      <c r="AF23" s="8">
        <v>10.761904761905001</v>
      </c>
      <c r="AG23" s="8">
        <v>7.638554216867</v>
      </c>
      <c r="AH23" s="8">
        <v>9.5135135135140008</v>
      </c>
      <c r="AI23" s="8">
        <v>7.0615384615380004</v>
      </c>
      <c r="AJ23" s="8">
        <v>5.9661016949150003</v>
      </c>
      <c r="AK23" s="8">
        <v>8.4680851063830005</v>
      </c>
      <c r="AL23" s="8">
        <v>6.7560975609760003</v>
      </c>
      <c r="AM23" s="8">
        <v>7.1818181818179996</v>
      </c>
      <c r="AN23" s="8">
        <v>9.1538461538460005</v>
      </c>
    </row>
    <row r="24" spans="1:40" x14ac:dyDescent="0.2">
      <c r="A24" s="4">
        <v>430</v>
      </c>
      <c r="B24" s="5">
        <v>44174</v>
      </c>
      <c r="C24" s="6">
        <v>0.23396445348799999</v>
      </c>
      <c r="D24" s="6">
        <v>0.35685082558100001</v>
      </c>
      <c r="E24" s="6">
        <v>0.42429224418599998</v>
      </c>
      <c r="F24" s="6">
        <v>0.47055718139500002</v>
      </c>
      <c r="G24" s="6">
        <v>0.51221846279100003</v>
      </c>
      <c r="H24" s="6">
        <v>0.54756275116300002</v>
      </c>
      <c r="I24" s="6">
        <v>0.578469406977</v>
      </c>
      <c r="J24" s="6">
        <v>0.602279746512</v>
      </c>
      <c r="K24" s="6">
        <v>0.68543153255800005</v>
      </c>
      <c r="L24" s="6">
        <v>0.77532059767399997</v>
      </c>
      <c r="M24" s="6">
        <v>0.84470228139500003</v>
      </c>
      <c r="N24" s="6">
        <v>0.89503229534899997</v>
      </c>
      <c r="O24" s="13">
        <f t="shared" si="3"/>
        <v>3</v>
      </c>
      <c r="Q24" s="7">
        <v>0.40465116279070001</v>
      </c>
      <c r="R24" s="7">
        <v>0.28837209302326</v>
      </c>
      <c r="S24" s="7">
        <v>0.22558139534884</v>
      </c>
      <c r="T24" s="7">
        <v>0.19534883720929999</v>
      </c>
      <c r="U24" s="7">
        <v>0.18372093023256</v>
      </c>
      <c r="V24" s="7">
        <v>0.14883720930232999</v>
      </c>
      <c r="W24" s="7">
        <v>0.14883720930232999</v>
      </c>
      <c r="X24" s="7">
        <v>0.14418604651163</v>
      </c>
      <c r="Y24" s="7">
        <v>0.10697674418604999</v>
      </c>
      <c r="Z24" s="7">
        <v>8.8372093023255993E-2</v>
      </c>
      <c r="AA24" s="7">
        <v>8.8372093023255993E-2</v>
      </c>
      <c r="AB24" s="8"/>
      <c r="AC24" s="8">
        <v>2.8697674418600001</v>
      </c>
      <c r="AD24" s="8">
        <v>7.7068965517240002</v>
      </c>
      <c r="AE24" s="8">
        <v>7.3870967741940001</v>
      </c>
      <c r="AF24" s="8">
        <v>6.2886597938140003</v>
      </c>
      <c r="AG24" s="8">
        <v>9.0357142857140005</v>
      </c>
      <c r="AH24" s="8">
        <v>7.1898734177219996</v>
      </c>
      <c r="AI24" s="8">
        <v>9.671875</v>
      </c>
      <c r="AJ24" s="8">
        <v>6.375</v>
      </c>
      <c r="AK24" s="8">
        <v>7.6129032258059999</v>
      </c>
      <c r="AL24" s="8">
        <v>8.5652173913039995</v>
      </c>
      <c r="AM24" s="8">
        <v>9.5263157894739994</v>
      </c>
      <c r="AN24" s="8">
        <v>5.4736842105259997</v>
      </c>
    </row>
    <row r="25" spans="1:40" x14ac:dyDescent="0.2">
      <c r="A25" s="4">
        <v>424</v>
      </c>
      <c r="B25" s="5">
        <v>44125</v>
      </c>
      <c r="C25" s="6">
        <v>0.19925818396200001</v>
      </c>
      <c r="D25" s="6">
        <v>0.278966693396</v>
      </c>
      <c r="E25" s="6">
        <v>0.33426959198099998</v>
      </c>
      <c r="F25" s="6">
        <v>0.36580557783000001</v>
      </c>
      <c r="G25" s="6">
        <v>0.40209832075500002</v>
      </c>
      <c r="H25" s="6">
        <v>0.429717568396</v>
      </c>
      <c r="I25" s="6">
        <v>0.44695469811299998</v>
      </c>
      <c r="J25" s="6">
        <v>0.46493732783000002</v>
      </c>
      <c r="K25" s="6">
        <v>0.50422780424500002</v>
      </c>
      <c r="L25" s="6">
        <v>0.54291221698100001</v>
      </c>
      <c r="M25" s="6">
        <v>0.57964307311300001</v>
      </c>
      <c r="N25" s="6">
        <v>0.60574725707499999</v>
      </c>
      <c r="O25" s="13">
        <f t="shared" si="3"/>
        <v>3</v>
      </c>
      <c r="Q25" s="7">
        <v>0.375</v>
      </c>
      <c r="R25" s="7">
        <v>0.29245283018868001</v>
      </c>
      <c r="S25" s="7">
        <v>0.18396226415094</v>
      </c>
      <c r="T25" s="7">
        <v>0.18396226415094</v>
      </c>
      <c r="U25" s="7">
        <v>0.15094339622642</v>
      </c>
      <c r="V25" s="7">
        <v>0.14622641509434001</v>
      </c>
      <c r="W25" s="7">
        <v>0.125</v>
      </c>
      <c r="X25" s="7">
        <v>9.6698113207546996E-2</v>
      </c>
      <c r="Y25" s="7">
        <v>7.7830188679245002E-2</v>
      </c>
      <c r="Z25" s="7">
        <v>7.0754716981132004E-2</v>
      </c>
      <c r="AA25" s="7">
        <v>5.6603773584906002E-2</v>
      </c>
      <c r="AB25" s="8"/>
      <c r="AC25" s="8">
        <v>3.9339622641509999</v>
      </c>
      <c r="AD25" s="8">
        <v>7.3081761006289998</v>
      </c>
      <c r="AE25" s="8">
        <v>6.4354838709679996</v>
      </c>
      <c r="AF25" s="8">
        <v>7.3974358974359999</v>
      </c>
      <c r="AG25" s="8">
        <v>9.7307692307690008</v>
      </c>
      <c r="AH25" s="8">
        <v>8.875</v>
      </c>
      <c r="AI25" s="8">
        <v>4.9193548387100003</v>
      </c>
      <c r="AJ25" s="8">
        <v>6.6037735849060004</v>
      </c>
      <c r="AK25" s="8">
        <v>4.6585365853659999</v>
      </c>
      <c r="AL25" s="8">
        <v>7</v>
      </c>
      <c r="AM25" s="8">
        <v>6</v>
      </c>
      <c r="AN25" s="8">
        <v>9.541666666667</v>
      </c>
    </row>
    <row r="26" spans="1:40" x14ac:dyDescent="0.2">
      <c r="A26" s="4">
        <v>383</v>
      </c>
      <c r="B26" s="5">
        <v>44138</v>
      </c>
      <c r="C26" s="6">
        <v>0.23816209138399999</v>
      </c>
      <c r="D26" s="6">
        <v>0.315821835509</v>
      </c>
      <c r="E26" s="6">
        <v>0.37817586422999999</v>
      </c>
      <c r="F26" s="6">
        <v>0.41853869973899999</v>
      </c>
      <c r="G26" s="6">
        <v>0.45224634986899998</v>
      </c>
      <c r="H26" s="6">
        <v>0.479493117493</v>
      </c>
      <c r="I26" s="6">
        <v>0.50289923237599998</v>
      </c>
      <c r="J26" s="6">
        <v>0.52539011749300002</v>
      </c>
      <c r="K26" s="6">
        <v>0.58607811488299999</v>
      </c>
      <c r="L26" s="6">
        <v>0.63848777023500003</v>
      </c>
      <c r="M26" s="6">
        <v>0.67330720626600005</v>
      </c>
      <c r="N26" s="6">
        <v>0.69915261096600001</v>
      </c>
      <c r="O26" s="13">
        <f t="shared" si="3"/>
        <v>2</v>
      </c>
      <c r="Q26" s="7">
        <v>0.38120104438642</v>
      </c>
      <c r="R26" s="7">
        <v>0.27154046997388998</v>
      </c>
      <c r="S26" s="7">
        <v>0.24281984334203999</v>
      </c>
      <c r="T26" s="7">
        <v>0.18537859007832999</v>
      </c>
      <c r="U26" s="7">
        <v>0.14621409921671</v>
      </c>
      <c r="V26" s="7">
        <v>0.15665796344648</v>
      </c>
      <c r="W26" s="7">
        <v>0.13577023498695001</v>
      </c>
      <c r="X26" s="7">
        <v>0.10704960835509</v>
      </c>
      <c r="Y26" s="7">
        <v>0.10966057441253001</v>
      </c>
      <c r="Z26" s="7">
        <v>6.0052219321149E-2</v>
      </c>
      <c r="AA26" s="7">
        <v>5.7441253263707998E-2</v>
      </c>
      <c r="AB26" s="8"/>
      <c r="AC26" s="8">
        <v>2.8668407310699999</v>
      </c>
      <c r="AD26" s="8">
        <v>5.0684931506849997</v>
      </c>
      <c r="AE26" s="8">
        <v>5.2596153846149996</v>
      </c>
      <c r="AF26" s="8">
        <v>7.5268817204299996</v>
      </c>
      <c r="AG26" s="8">
        <v>8.3943661971830004</v>
      </c>
      <c r="AH26" s="8">
        <v>9.375</v>
      </c>
      <c r="AI26" s="8">
        <v>7.9833333333330003</v>
      </c>
      <c r="AJ26" s="8">
        <v>6.4038461538459996</v>
      </c>
      <c r="AK26" s="8">
        <v>8.4390243902440005</v>
      </c>
      <c r="AL26" s="8">
        <v>4.7142857142860004</v>
      </c>
      <c r="AM26" s="8">
        <v>5.6521739130429998</v>
      </c>
      <c r="AN26" s="8">
        <v>7.5909090909090002</v>
      </c>
    </row>
    <row r="27" spans="1:40" x14ac:dyDescent="0.2">
      <c r="A27" s="4">
        <v>380</v>
      </c>
      <c r="B27" s="5">
        <v>44147</v>
      </c>
      <c r="C27" s="6">
        <v>0.235078060526</v>
      </c>
      <c r="D27" s="6">
        <v>0.33993806315800001</v>
      </c>
      <c r="E27" s="6">
        <v>0.39978987105300001</v>
      </c>
      <c r="F27" s="6">
        <v>0.45675295526300003</v>
      </c>
      <c r="G27" s="6">
        <v>0.49949477894700001</v>
      </c>
      <c r="H27" s="6">
        <v>0.539676923684</v>
      </c>
      <c r="I27" s="6">
        <v>0.57132349736800003</v>
      </c>
      <c r="J27" s="6">
        <v>0.59533585263199995</v>
      </c>
      <c r="K27" s="6">
        <v>0.66330803157899998</v>
      </c>
      <c r="L27" s="6">
        <v>0.71462850263199995</v>
      </c>
      <c r="M27" s="6">
        <v>0.76828238421100004</v>
      </c>
      <c r="N27" s="6">
        <v>0.79983413947399995</v>
      </c>
      <c r="O27" s="13">
        <f t="shared" si="3"/>
        <v>4</v>
      </c>
      <c r="Q27" s="7">
        <v>0.42631578947367998</v>
      </c>
      <c r="R27" s="7">
        <v>0.27894736842105</v>
      </c>
      <c r="S27" s="7">
        <v>0.24473684210526001</v>
      </c>
      <c r="T27" s="7">
        <v>0.21578947368421</v>
      </c>
      <c r="U27" s="7">
        <v>0.18421052631578999</v>
      </c>
      <c r="V27" s="7">
        <v>0.16578947368420999</v>
      </c>
      <c r="W27" s="7">
        <v>0.13157894736841999</v>
      </c>
      <c r="X27" s="7">
        <v>0.13684210526316001</v>
      </c>
      <c r="Y27" s="7">
        <v>7.3684210526316005E-2</v>
      </c>
      <c r="Z27" s="7">
        <v>6.8421052631578994E-2</v>
      </c>
      <c r="AA27" s="7">
        <v>6.3157894736841996E-2</v>
      </c>
      <c r="AB27" s="8"/>
      <c r="AC27" s="8">
        <v>4.0131578947369997</v>
      </c>
      <c r="AD27" s="8">
        <v>6.4012345679009997</v>
      </c>
      <c r="AE27" s="8">
        <v>7.7075471698109999</v>
      </c>
      <c r="AF27" s="8">
        <v>9.0537634408599992</v>
      </c>
      <c r="AG27" s="8">
        <v>8.1829268292680002</v>
      </c>
      <c r="AH27" s="8">
        <v>6.6714285714289998</v>
      </c>
      <c r="AI27" s="8">
        <v>11.412698412697999</v>
      </c>
      <c r="AJ27" s="8">
        <v>10.119999999999999</v>
      </c>
      <c r="AK27" s="8">
        <v>8.7307692307690008</v>
      </c>
      <c r="AL27" s="8">
        <v>7.0714285714290002</v>
      </c>
      <c r="AM27" s="8">
        <v>5.0384615384620002</v>
      </c>
      <c r="AN27" s="8">
        <v>6.916666666667</v>
      </c>
    </row>
    <row r="28" spans="1:40" x14ac:dyDescent="0.2">
      <c r="A28" s="4">
        <v>355</v>
      </c>
      <c r="B28" s="5">
        <v>44126</v>
      </c>
      <c r="C28" s="6">
        <v>0.26642494366199998</v>
      </c>
      <c r="D28" s="6">
        <v>0.35483611831</v>
      </c>
      <c r="E28" s="6">
        <v>0.40546739999999998</v>
      </c>
      <c r="F28" s="6">
        <v>0.433451383099</v>
      </c>
      <c r="G28" s="6">
        <v>0.46232176337999997</v>
      </c>
      <c r="H28" s="6">
        <v>0.49199818028199999</v>
      </c>
      <c r="I28" s="6">
        <v>0.52857845352099997</v>
      </c>
      <c r="J28" s="6">
        <v>0.56507146197199998</v>
      </c>
      <c r="K28" s="6">
        <v>0.60841339999999999</v>
      </c>
      <c r="L28" s="6">
        <v>0.65398873802799995</v>
      </c>
      <c r="M28" s="6">
        <v>0.68411336337999995</v>
      </c>
      <c r="N28" s="6">
        <v>0.71176946478900005</v>
      </c>
      <c r="O28" s="13">
        <f t="shared" si="3"/>
        <v>4</v>
      </c>
      <c r="Q28" s="9">
        <v>0.33802816901408</v>
      </c>
      <c r="R28" s="9">
        <v>0.2056338028169</v>
      </c>
      <c r="S28" s="9">
        <v>0.17746478873238999</v>
      </c>
      <c r="T28" s="9">
        <v>0.16056338028169001</v>
      </c>
      <c r="U28" s="9">
        <v>0.11549295774648</v>
      </c>
      <c r="V28" s="9">
        <v>0.11549295774648</v>
      </c>
      <c r="W28" s="9">
        <v>0.10140845070423</v>
      </c>
      <c r="X28" s="9">
        <v>7.8873239436620002E-2</v>
      </c>
      <c r="Y28" s="9">
        <v>5.9154929577465001E-2</v>
      </c>
      <c r="Z28" s="9">
        <v>5.6338028169014003E-2</v>
      </c>
      <c r="AA28" s="9">
        <v>4.7887323943661998E-2</v>
      </c>
      <c r="AB28" s="10"/>
      <c r="AC28" s="8">
        <v>3.7915492957749999</v>
      </c>
      <c r="AD28" s="8">
        <v>5.75</v>
      </c>
      <c r="AE28" s="8">
        <v>7.5616438356159996</v>
      </c>
      <c r="AF28" s="8">
        <v>3.8571428571430002</v>
      </c>
      <c r="AG28" s="8">
        <v>5.2631578947369997</v>
      </c>
      <c r="AH28" s="8">
        <v>5.7804878048779997</v>
      </c>
      <c r="AI28" s="8">
        <v>5.4390243902439996</v>
      </c>
      <c r="AJ28" s="8">
        <v>5.833333333333</v>
      </c>
      <c r="AK28" s="8">
        <v>3.6785714285709998</v>
      </c>
      <c r="AL28" s="8">
        <v>6.6190476190479997</v>
      </c>
      <c r="AM28" s="8">
        <v>7.2</v>
      </c>
      <c r="AN28" s="8">
        <v>3.4705882352940001</v>
      </c>
    </row>
    <row r="29" spans="1:40" x14ac:dyDescent="0.2">
      <c r="A29" s="4">
        <v>341</v>
      </c>
      <c r="B29" s="5">
        <v>44113</v>
      </c>
      <c r="C29" s="6">
        <v>0.179597472141</v>
      </c>
      <c r="D29" s="6">
        <v>0.23770075073300001</v>
      </c>
      <c r="E29" s="6">
        <v>0.28518835483900001</v>
      </c>
      <c r="F29" s="6">
        <v>0.33016232258099998</v>
      </c>
      <c r="G29" s="6">
        <v>0.36018005278600002</v>
      </c>
      <c r="H29" s="6">
        <v>0.38575042522000003</v>
      </c>
      <c r="I29" s="6">
        <v>0.41725267448699999</v>
      </c>
      <c r="J29" s="6">
        <v>0.44146938709700001</v>
      </c>
      <c r="K29" s="6">
        <v>0.48769446627599999</v>
      </c>
      <c r="L29" s="6">
        <v>0.53978627859200001</v>
      </c>
      <c r="M29" s="6">
        <v>0.574625175953</v>
      </c>
      <c r="N29" s="6">
        <v>0.59795979178900005</v>
      </c>
      <c r="O29" s="13">
        <f t="shared" si="3"/>
        <v>5</v>
      </c>
      <c r="Q29" s="7">
        <v>0.35777126099707002</v>
      </c>
      <c r="R29" s="7">
        <v>0.27565982404692002</v>
      </c>
      <c r="S29" s="7">
        <v>0.21994134897361001</v>
      </c>
      <c r="T29" s="7">
        <v>0.18181818181817999</v>
      </c>
      <c r="U29" s="7">
        <v>0.16129032258064999</v>
      </c>
      <c r="V29" s="7">
        <v>0.18181818181817999</v>
      </c>
      <c r="W29" s="7">
        <v>0.17008797653959001</v>
      </c>
      <c r="X29" s="7">
        <v>0.11730205278592</v>
      </c>
      <c r="Y29" s="7">
        <v>9.6774193548386997E-2</v>
      </c>
      <c r="Z29" s="7">
        <v>9.0909090909090995E-2</v>
      </c>
      <c r="AA29" s="7">
        <v>5.8651026392961998E-2</v>
      </c>
      <c r="AB29" s="8"/>
      <c r="AC29" s="8">
        <v>2.4926686217010001</v>
      </c>
      <c r="AD29" s="8">
        <v>4.1885245901639996</v>
      </c>
      <c r="AE29" s="8">
        <v>5.5319148936170004</v>
      </c>
      <c r="AF29" s="8">
        <v>7.1066666666670004</v>
      </c>
      <c r="AG29" s="8">
        <v>5.1451612903230002</v>
      </c>
      <c r="AH29" s="8">
        <v>6.2</v>
      </c>
      <c r="AI29" s="8">
        <v>5.0645161290320004</v>
      </c>
      <c r="AJ29" s="8">
        <v>5.2068965517240002</v>
      </c>
      <c r="AK29" s="8">
        <v>4.8250000000000002</v>
      </c>
      <c r="AL29" s="8">
        <v>5.0909090909090002</v>
      </c>
      <c r="AM29" s="8">
        <v>5.7096774193549997</v>
      </c>
      <c r="AN29" s="8">
        <v>8.4</v>
      </c>
    </row>
    <row r="30" spans="1:40" x14ac:dyDescent="0.2">
      <c r="A30" s="4">
        <v>333</v>
      </c>
      <c r="B30" s="5">
        <v>44117</v>
      </c>
      <c r="C30" s="6">
        <v>0.19013073873899999</v>
      </c>
      <c r="D30" s="6">
        <v>0.26393593093099998</v>
      </c>
      <c r="E30" s="6">
        <v>0.34487747747699998</v>
      </c>
      <c r="F30" s="6">
        <v>0.39086108108099998</v>
      </c>
      <c r="G30" s="6">
        <v>0.42217764864899998</v>
      </c>
      <c r="H30" s="6">
        <v>0.46022057057100002</v>
      </c>
      <c r="I30" s="6">
        <v>0.49212628528500002</v>
      </c>
      <c r="J30" s="6">
        <v>0.51971373273300003</v>
      </c>
      <c r="K30" s="6">
        <v>0.60116222822800003</v>
      </c>
      <c r="L30" s="6">
        <v>0.68499970570599999</v>
      </c>
      <c r="M30" s="6">
        <v>0.73544410510500002</v>
      </c>
      <c r="N30" s="6">
        <v>0.76882017417399995</v>
      </c>
      <c r="O30" s="13">
        <f t="shared" si="3"/>
        <v>2</v>
      </c>
      <c r="Q30" s="7">
        <v>0.42042042042041999</v>
      </c>
      <c r="R30" s="7">
        <v>0.30630630630631001</v>
      </c>
      <c r="S30" s="7">
        <v>0.27027027027027001</v>
      </c>
      <c r="T30" s="7">
        <v>0.25525525525525999</v>
      </c>
      <c r="U30" s="7">
        <v>0.21321321321320999</v>
      </c>
      <c r="V30" s="7">
        <v>0.2012012012012</v>
      </c>
      <c r="W30" s="7">
        <v>0.15615615615615999</v>
      </c>
      <c r="X30" s="7">
        <v>0.14114114114113999</v>
      </c>
      <c r="Y30" s="7">
        <v>0.11111111111110999</v>
      </c>
      <c r="Z30" s="7">
        <v>7.5075075075075007E-2</v>
      </c>
      <c r="AA30" s="7">
        <v>0.10810810810811</v>
      </c>
      <c r="AB30" s="8"/>
      <c r="AC30" s="8">
        <v>3.591591591592</v>
      </c>
      <c r="AD30" s="8">
        <v>4.628571428571</v>
      </c>
      <c r="AE30" s="8">
        <v>6.313725490196</v>
      </c>
      <c r="AF30" s="8">
        <v>6.2222222222220003</v>
      </c>
      <c r="AG30" s="8">
        <v>4.5882352941180002</v>
      </c>
      <c r="AH30" s="8">
        <v>7.6197183098589996</v>
      </c>
      <c r="AI30" s="8">
        <v>8.3432835820900006</v>
      </c>
      <c r="AJ30" s="8">
        <v>11.211538461538</v>
      </c>
      <c r="AK30" s="8">
        <v>11.617021276596001</v>
      </c>
      <c r="AL30" s="8">
        <v>11.621621621621999</v>
      </c>
      <c r="AM30" s="8">
        <v>15.48</v>
      </c>
      <c r="AN30" s="8">
        <v>8.583333333333</v>
      </c>
    </row>
    <row r="31" spans="1:40" x14ac:dyDescent="0.2">
      <c r="A31" s="4">
        <v>324</v>
      </c>
      <c r="B31" s="5">
        <v>44140</v>
      </c>
      <c r="C31" s="6">
        <v>0.184940237654</v>
      </c>
      <c r="D31" s="6">
        <v>0.239126941358</v>
      </c>
      <c r="E31" s="6">
        <v>0.263642003086</v>
      </c>
      <c r="F31" s="6">
        <v>0.27992816358</v>
      </c>
      <c r="G31" s="6">
        <v>0.30662005246899998</v>
      </c>
      <c r="H31" s="6">
        <v>0.32371409876500001</v>
      </c>
      <c r="I31" s="6">
        <v>0.34041046913599998</v>
      </c>
      <c r="J31" s="6">
        <v>0.354648058642</v>
      </c>
      <c r="K31" s="6">
        <v>0.39488830864199997</v>
      </c>
      <c r="L31" s="6">
        <v>0.43209336419799999</v>
      </c>
      <c r="M31" s="6">
        <v>0.47240427160499998</v>
      </c>
      <c r="N31" s="6">
        <v>0.49517697222200002</v>
      </c>
      <c r="O31" s="13">
        <f t="shared" si="3"/>
        <v>4</v>
      </c>
      <c r="Q31" s="7">
        <v>0.32716049382716</v>
      </c>
      <c r="R31" s="7">
        <v>0.23456790123457</v>
      </c>
      <c r="S31" s="7">
        <v>0.13580246913579999</v>
      </c>
      <c r="T31" s="7">
        <v>0.14814814814815</v>
      </c>
      <c r="U31" s="7">
        <v>0.14506172839506001</v>
      </c>
      <c r="V31" s="7">
        <v>0.12345679012346</v>
      </c>
      <c r="W31" s="7">
        <v>0.12345679012346</v>
      </c>
      <c r="X31" s="7">
        <v>8.0246913580247006E-2</v>
      </c>
      <c r="Y31" s="7">
        <v>5.8641975308642E-2</v>
      </c>
      <c r="Z31" s="7">
        <v>6.1728395061728003E-2</v>
      </c>
      <c r="AA31" s="7">
        <v>4.9382716049382998E-2</v>
      </c>
      <c r="AB31" s="8"/>
      <c r="AC31" s="8">
        <v>2.7222222222219998</v>
      </c>
      <c r="AD31" s="8">
        <v>3.2452830188680002</v>
      </c>
      <c r="AE31" s="8">
        <v>2.2105263157890001</v>
      </c>
      <c r="AF31" s="8">
        <v>3.431818181818</v>
      </c>
      <c r="AG31" s="8">
        <v>5.041666666667</v>
      </c>
      <c r="AH31" s="8">
        <v>3.893617021277</v>
      </c>
      <c r="AI31" s="8">
        <v>3.9</v>
      </c>
      <c r="AJ31" s="8">
        <v>4.1749999999999998</v>
      </c>
      <c r="AK31" s="8">
        <v>2.6538461538460001</v>
      </c>
      <c r="AL31" s="8">
        <v>4.5789473684209998</v>
      </c>
      <c r="AM31" s="8">
        <v>7.55</v>
      </c>
      <c r="AN31" s="8">
        <v>2.4375</v>
      </c>
    </row>
    <row r="32" spans="1:40" x14ac:dyDescent="0.2">
      <c r="A32" s="4">
        <v>312</v>
      </c>
      <c r="B32" s="5">
        <v>44144</v>
      </c>
      <c r="C32" s="6">
        <v>0.23635271794900001</v>
      </c>
      <c r="D32" s="6">
        <v>0.34295416346199997</v>
      </c>
      <c r="E32" s="6">
        <v>0.40623802884600002</v>
      </c>
      <c r="F32" s="6">
        <v>0.46557805448700001</v>
      </c>
      <c r="G32" s="6">
        <v>0.50216993269200005</v>
      </c>
      <c r="H32" s="6">
        <v>0.54328428205099999</v>
      </c>
      <c r="I32" s="6">
        <v>0.57880113141</v>
      </c>
      <c r="J32" s="6">
        <v>0.60614807051300001</v>
      </c>
      <c r="K32" s="6">
        <v>0.71417307692300003</v>
      </c>
      <c r="L32" s="6">
        <v>0.831369916667</v>
      </c>
      <c r="M32" s="6">
        <v>0.90795824358999999</v>
      </c>
      <c r="N32" s="6">
        <v>0.95106293589699997</v>
      </c>
      <c r="O32" s="13">
        <f t="shared" si="3"/>
        <v>1</v>
      </c>
      <c r="Q32" s="7">
        <v>0.41025641025641002</v>
      </c>
      <c r="R32" s="7">
        <v>0.29166666666667002</v>
      </c>
      <c r="S32" s="7">
        <v>0.23076923076923</v>
      </c>
      <c r="T32" s="7">
        <v>0.17307692307691999</v>
      </c>
      <c r="U32" s="7">
        <v>0.15064102564102999</v>
      </c>
      <c r="V32" s="7">
        <v>0.15384615384615</v>
      </c>
      <c r="W32" s="7">
        <v>0.13461538461538</v>
      </c>
      <c r="X32" s="7">
        <v>0.11538461538462</v>
      </c>
      <c r="Y32" s="7">
        <v>8.6538461538461994E-2</v>
      </c>
      <c r="Z32" s="7">
        <v>8.6538461538461994E-2</v>
      </c>
      <c r="AA32" s="7">
        <v>6.4102564102564E-2</v>
      </c>
      <c r="AB32" s="8"/>
      <c r="AC32" s="8">
        <v>4.3782051282049999</v>
      </c>
      <c r="AD32" s="8">
        <v>7.8515625</v>
      </c>
      <c r="AE32" s="8">
        <v>7.5824175824179996</v>
      </c>
      <c r="AF32" s="8">
        <v>11.347222222221999</v>
      </c>
      <c r="AG32" s="8">
        <v>9.6481481481479996</v>
      </c>
      <c r="AH32" s="8">
        <v>9.425531914894</v>
      </c>
      <c r="AI32" s="8">
        <v>11.0625</v>
      </c>
      <c r="AJ32" s="8">
        <v>9.5952380952380008</v>
      </c>
      <c r="AK32" s="8">
        <v>6.6388888888890003</v>
      </c>
      <c r="AL32" s="8">
        <v>6.9259259259260002</v>
      </c>
      <c r="AM32" s="8">
        <v>7.5925925925930002</v>
      </c>
      <c r="AN32" s="8">
        <v>7.95</v>
      </c>
    </row>
    <row r="33" spans="1:40" x14ac:dyDescent="0.2">
      <c r="A33" s="4">
        <v>308</v>
      </c>
      <c r="B33" s="5">
        <v>44172</v>
      </c>
      <c r="C33" s="6">
        <v>0.208937834416</v>
      </c>
      <c r="D33" s="6">
        <v>0.29785183766200002</v>
      </c>
      <c r="E33" s="6">
        <v>0.351891181818</v>
      </c>
      <c r="F33" s="6">
        <v>0.40341283441600001</v>
      </c>
      <c r="G33" s="6">
        <v>0.439825672078</v>
      </c>
      <c r="H33" s="6">
        <v>0.47869668831200002</v>
      </c>
      <c r="I33" s="6">
        <v>0.50569924026000002</v>
      </c>
      <c r="J33" s="6">
        <v>0.54093590909099998</v>
      </c>
      <c r="K33" s="6">
        <v>0.61286384740300004</v>
      </c>
      <c r="L33" s="6">
        <v>0.692840603896</v>
      </c>
      <c r="M33" s="6">
        <v>0.74869061688299998</v>
      </c>
      <c r="N33" s="6">
        <v>0.79048587337700005</v>
      </c>
      <c r="O33" s="13">
        <f t="shared" si="3"/>
        <v>1</v>
      </c>
      <c r="Q33" s="7">
        <v>0.40909090909091</v>
      </c>
      <c r="R33" s="7">
        <v>0.27597402597402998</v>
      </c>
      <c r="S33" s="7">
        <v>0.24675324675325</v>
      </c>
      <c r="T33" s="7">
        <v>0.18181818181817999</v>
      </c>
      <c r="U33" s="7">
        <v>0.22077922077921999</v>
      </c>
      <c r="V33" s="7">
        <v>0.14285714285713999</v>
      </c>
      <c r="W33" s="7">
        <v>0.17532467532467999</v>
      </c>
      <c r="X33" s="7">
        <v>0.12662337662338</v>
      </c>
      <c r="Y33" s="7">
        <v>0.10714285714286</v>
      </c>
      <c r="Z33" s="7">
        <v>9.4155844155844007E-2</v>
      </c>
      <c r="AA33" s="7">
        <v>8.4415584415584E-2</v>
      </c>
      <c r="AB33" s="8"/>
      <c r="AC33" s="8">
        <v>4.1201298701300004</v>
      </c>
      <c r="AD33" s="8">
        <v>9.2460317460319992</v>
      </c>
      <c r="AE33" s="8">
        <v>8.2470588235290005</v>
      </c>
      <c r="AF33" s="8">
        <v>13.263157894737001</v>
      </c>
      <c r="AG33" s="8">
        <v>10.285714285714</v>
      </c>
      <c r="AH33" s="8">
        <v>6.5441176470590001</v>
      </c>
      <c r="AI33" s="8">
        <v>7.7272727272730002</v>
      </c>
      <c r="AJ33" s="8">
        <v>14.925925925926</v>
      </c>
      <c r="AK33" s="8">
        <v>6.564102564103</v>
      </c>
      <c r="AL33" s="8">
        <v>7.2121212121209997</v>
      </c>
      <c r="AM33" s="8">
        <v>7.4827586206900003</v>
      </c>
      <c r="AN33" s="8">
        <v>10.923076923077</v>
      </c>
    </row>
    <row r="34" spans="1:40" x14ac:dyDescent="0.2">
      <c r="A34" s="4">
        <v>306</v>
      </c>
      <c r="B34" s="5">
        <v>44124</v>
      </c>
      <c r="C34" s="6">
        <v>0.18652577450999999</v>
      </c>
      <c r="D34" s="6">
        <v>0.26368025490199998</v>
      </c>
      <c r="E34" s="6">
        <v>0.30717839215699999</v>
      </c>
      <c r="F34" s="6">
        <v>0.33699760784299998</v>
      </c>
      <c r="G34" s="6">
        <v>0.36317292483699998</v>
      </c>
      <c r="H34" s="6">
        <v>0.38733934967299999</v>
      </c>
      <c r="I34" s="6">
        <v>0.41005306862699997</v>
      </c>
      <c r="J34" s="6">
        <v>0.42627833660100001</v>
      </c>
      <c r="K34" s="6">
        <v>0.46674331045799999</v>
      </c>
      <c r="L34" s="6">
        <v>0.50588380719000003</v>
      </c>
      <c r="M34" s="6">
        <v>0.54408984640500002</v>
      </c>
      <c r="N34" s="6">
        <v>0.56787647712400002</v>
      </c>
      <c r="O34" s="13">
        <f t="shared" si="3"/>
        <v>2</v>
      </c>
      <c r="Q34" s="7">
        <v>0.35294117647058998</v>
      </c>
      <c r="R34" s="7">
        <v>0.22875816993463999</v>
      </c>
      <c r="S34" s="7">
        <v>0.18300653594770999</v>
      </c>
      <c r="T34" s="7">
        <v>0.14052287581698999</v>
      </c>
      <c r="U34" s="7">
        <v>0.13071895424836999</v>
      </c>
      <c r="V34" s="7">
        <v>0.11764705882353001</v>
      </c>
      <c r="W34" s="7">
        <v>0.11764705882353001</v>
      </c>
      <c r="X34" s="7">
        <v>7.5163398692809996E-2</v>
      </c>
      <c r="Y34" s="7">
        <v>5.2287581699345997E-2</v>
      </c>
      <c r="Z34" s="7">
        <v>5.5555555555555997E-2</v>
      </c>
      <c r="AA34" s="7">
        <v>3.5947712418300998E-2</v>
      </c>
      <c r="AB34" s="8"/>
      <c r="AC34" s="8">
        <v>2.4052287581699998</v>
      </c>
      <c r="AD34" s="8">
        <v>5.4537037037039999</v>
      </c>
      <c r="AE34" s="8">
        <v>6.6142857142859999</v>
      </c>
      <c r="AF34" s="8">
        <v>7.4107142857139996</v>
      </c>
      <c r="AG34" s="8">
        <v>9.4186046511629993</v>
      </c>
      <c r="AH34" s="8">
        <v>7.5</v>
      </c>
      <c r="AI34" s="8">
        <v>11.194444444444001</v>
      </c>
      <c r="AJ34" s="8">
        <v>6.1388888888890003</v>
      </c>
      <c r="AK34" s="8">
        <v>15.95652173913</v>
      </c>
      <c r="AL34" s="8">
        <v>8.1875</v>
      </c>
      <c r="AM34" s="8">
        <v>8.7058823529409999</v>
      </c>
      <c r="AN34" s="8">
        <v>5.9090909090909998</v>
      </c>
    </row>
    <row r="35" spans="1:40" x14ac:dyDescent="0.2">
      <c r="A35" s="4">
        <v>302</v>
      </c>
      <c r="B35" s="5">
        <v>44160</v>
      </c>
      <c r="C35" s="6">
        <v>0.19483170860900001</v>
      </c>
      <c r="D35" s="6">
        <v>0.25790523178800001</v>
      </c>
      <c r="E35" s="6">
        <v>0.323547645695</v>
      </c>
      <c r="F35" s="6">
        <v>0.37398865231799999</v>
      </c>
      <c r="G35" s="6">
        <v>0.42088120198700002</v>
      </c>
      <c r="H35" s="6">
        <v>0.45006894370900002</v>
      </c>
      <c r="I35" s="6">
        <v>0.48361920198699998</v>
      </c>
      <c r="J35" s="6">
        <v>0.49665386755000002</v>
      </c>
      <c r="K35" s="6">
        <v>0.56052585099300001</v>
      </c>
      <c r="L35" s="6">
        <v>0.62352348013199999</v>
      </c>
      <c r="M35" s="6">
        <v>0.70439437748300004</v>
      </c>
      <c r="N35" s="6">
        <v>0.752810155629</v>
      </c>
      <c r="O35" s="13">
        <f t="shared" si="3"/>
        <v>3</v>
      </c>
      <c r="Q35" s="7">
        <v>0.30132450331125998</v>
      </c>
      <c r="R35" s="7">
        <v>0.22516556291390999</v>
      </c>
      <c r="S35" s="7">
        <v>0.19867549668873999</v>
      </c>
      <c r="T35" s="7">
        <v>0.18874172185429999</v>
      </c>
      <c r="U35" s="7">
        <v>0.17218543046358001</v>
      </c>
      <c r="V35" s="7">
        <v>0.14569536423841001</v>
      </c>
      <c r="W35" s="7">
        <v>0.10596026490066</v>
      </c>
      <c r="X35" s="7">
        <v>0.12582781456954001</v>
      </c>
      <c r="Y35" s="7">
        <v>9.2715231788079E-2</v>
      </c>
      <c r="Z35" s="7">
        <v>9.6026490066225004E-2</v>
      </c>
      <c r="AA35" s="7">
        <v>9.6026490066225004E-2</v>
      </c>
      <c r="AB35" s="8"/>
      <c r="AC35" s="8">
        <v>1.980132450331</v>
      </c>
      <c r="AD35" s="8">
        <v>3.8351648351650001</v>
      </c>
      <c r="AE35" s="8">
        <v>6.3676470588239997</v>
      </c>
      <c r="AF35" s="8">
        <v>5.8833333333329998</v>
      </c>
      <c r="AG35" s="8">
        <v>9.3684210526319998</v>
      </c>
      <c r="AH35" s="8">
        <v>4</v>
      </c>
      <c r="AI35" s="8">
        <v>3.5227272727269998</v>
      </c>
      <c r="AJ35" s="8">
        <v>3.625</v>
      </c>
      <c r="AK35" s="8">
        <v>5.1315789473680002</v>
      </c>
      <c r="AL35" s="8">
        <v>2.9285714285709998</v>
      </c>
      <c r="AM35" s="8">
        <v>4.4827586206900003</v>
      </c>
      <c r="AN35" s="8">
        <v>8.9310344827589994</v>
      </c>
    </row>
    <row r="36" spans="1:40" x14ac:dyDescent="0.2">
      <c r="A36" s="4">
        <v>286</v>
      </c>
      <c r="B36" s="5">
        <v>44137</v>
      </c>
      <c r="C36" s="6">
        <v>0.21530802097900001</v>
      </c>
      <c r="D36" s="6">
        <v>0.308087468531</v>
      </c>
      <c r="E36" s="6">
        <v>0.36568304895100001</v>
      </c>
      <c r="F36" s="6">
        <v>0.39949076223800001</v>
      </c>
      <c r="G36" s="6">
        <v>0.43847510489500002</v>
      </c>
      <c r="H36" s="6">
        <v>0.47942544755200001</v>
      </c>
      <c r="I36" s="6">
        <v>0.50967645454499999</v>
      </c>
      <c r="J36" s="6">
        <v>0.54476726223799998</v>
      </c>
      <c r="K36" s="6">
        <v>0.63275308042</v>
      </c>
      <c r="L36" s="6">
        <v>0.72556800349700001</v>
      </c>
      <c r="M36" s="6">
        <v>0.79818519930099996</v>
      </c>
      <c r="N36" s="6">
        <v>0.84223468531500001</v>
      </c>
      <c r="O36" s="13">
        <f t="shared" si="3"/>
        <v>1</v>
      </c>
      <c r="Q36" s="7">
        <v>0.41608391608391998</v>
      </c>
      <c r="R36" s="7">
        <v>0.30069930069930001</v>
      </c>
      <c r="S36" s="7">
        <v>0.23076923076923</v>
      </c>
      <c r="T36" s="7">
        <v>0.1958041958042</v>
      </c>
      <c r="U36" s="7">
        <v>0.20279720279720001</v>
      </c>
      <c r="V36" s="7">
        <v>0.16083916083916</v>
      </c>
      <c r="W36" s="7">
        <v>0.16083916083916</v>
      </c>
      <c r="X36" s="7">
        <v>0.18181818181817999</v>
      </c>
      <c r="Y36" s="7">
        <v>7.6923076923076997E-2</v>
      </c>
      <c r="Z36" s="7">
        <v>9.4405594405593998E-2</v>
      </c>
      <c r="AA36" s="7">
        <v>7.3426573426572994E-2</v>
      </c>
      <c r="AB36" s="8"/>
      <c r="AC36" s="8">
        <v>3.8146853146850002</v>
      </c>
      <c r="AD36" s="8">
        <v>7.7815126050419998</v>
      </c>
      <c r="AE36" s="8">
        <v>7.1279069767439998</v>
      </c>
      <c r="AF36" s="8">
        <v>7.6060606060609999</v>
      </c>
      <c r="AG36" s="8">
        <v>7.8928571428570002</v>
      </c>
      <c r="AH36" s="8">
        <v>9.4137931034480005</v>
      </c>
      <c r="AI36" s="8">
        <v>10.521739130435</v>
      </c>
      <c r="AJ36" s="8">
        <v>11.717391304348</v>
      </c>
      <c r="AK36" s="8">
        <v>8.8461538461539995</v>
      </c>
      <c r="AL36" s="8">
        <v>12.909090909091001</v>
      </c>
      <c r="AM36" s="8">
        <v>8.5185185185190004</v>
      </c>
      <c r="AN36" s="8">
        <v>16.333333333333002</v>
      </c>
    </row>
    <row r="37" spans="1:40" x14ac:dyDescent="0.2">
      <c r="A37" s="4">
        <v>280</v>
      </c>
      <c r="B37" s="5">
        <v>44161</v>
      </c>
      <c r="C37" s="6">
        <v>0.25036275714299999</v>
      </c>
      <c r="D37" s="6">
        <v>0.37158051428599997</v>
      </c>
      <c r="E37" s="6">
        <v>0.43904706785699998</v>
      </c>
      <c r="F37" s="6">
        <v>0.47517026071399998</v>
      </c>
      <c r="G37" s="6">
        <v>0.50093873571400005</v>
      </c>
      <c r="H37" s="6">
        <v>0.52785403214299997</v>
      </c>
      <c r="I37" s="6">
        <v>0.55136297499999998</v>
      </c>
      <c r="J37" s="6">
        <v>0.56396576071399995</v>
      </c>
      <c r="K37" s="6">
        <v>0.60816901785699995</v>
      </c>
      <c r="L37" s="6">
        <v>0.65709753928600001</v>
      </c>
      <c r="M37" s="6">
        <v>0.69321170714299996</v>
      </c>
      <c r="N37" s="6">
        <v>0.71108922500000005</v>
      </c>
      <c r="O37" s="13">
        <f t="shared" si="3"/>
        <v>4</v>
      </c>
      <c r="Q37" s="7">
        <v>0.33571428571429002</v>
      </c>
      <c r="R37" s="7">
        <v>0.2</v>
      </c>
      <c r="S37" s="7">
        <v>0.16785714285714001</v>
      </c>
      <c r="T37" s="7">
        <v>0.14285714285713999</v>
      </c>
      <c r="U37" s="7">
        <v>0.13214285714286</v>
      </c>
      <c r="V37" s="7">
        <v>0.13928571428570999</v>
      </c>
      <c r="W37" s="7">
        <v>9.6428571428571003E-2</v>
      </c>
      <c r="X37" s="7">
        <v>9.2857142857142999E-2</v>
      </c>
      <c r="Y37" s="7">
        <v>7.1428571428570994E-2</v>
      </c>
      <c r="Z37" s="7">
        <v>4.6428571428571E-2</v>
      </c>
      <c r="AA37" s="7">
        <v>4.6428571428571E-2</v>
      </c>
      <c r="AB37" s="8"/>
      <c r="AC37" s="8">
        <v>2.621428571429</v>
      </c>
      <c r="AD37" s="8">
        <v>3.9787234042550002</v>
      </c>
      <c r="AE37" s="8">
        <v>6.5714285714290002</v>
      </c>
      <c r="AF37" s="8">
        <v>8.0851063829789993</v>
      </c>
      <c r="AG37" s="8">
        <v>9.75</v>
      </c>
      <c r="AH37" s="8">
        <v>9.8378378378380003</v>
      </c>
      <c r="AI37" s="8">
        <v>7.4102564102560002</v>
      </c>
      <c r="AJ37" s="8">
        <v>9.0740740740739998</v>
      </c>
      <c r="AK37" s="8">
        <v>5.7307692307689999</v>
      </c>
      <c r="AL37" s="8">
        <v>3.1</v>
      </c>
      <c r="AM37" s="8">
        <v>4.9230769230769997</v>
      </c>
      <c r="AN37" s="8">
        <v>3.4615384615379998</v>
      </c>
    </row>
    <row r="38" spans="1:40" x14ac:dyDescent="0.2">
      <c r="A38" s="4">
        <v>272</v>
      </c>
      <c r="B38" s="5">
        <v>44171</v>
      </c>
      <c r="C38" s="6">
        <v>0.202866150735</v>
      </c>
      <c r="D38" s="6">
        <v>0.29123176470599998</v>
      </c>
      <c r="E38" s="6">
        <v>0.35077684191199998</v>
      </c>
      <c r="F38" s="6">
        <v>0.37706925367600003</v>
      </c>
      <c r="G38" s="6">
        <v>0.40858055147099998</v>
      </c>
      <c r="H38" s="6">
        <v>0.45877345955900001</v>
      </c>
      <c r="I38" s="6">
        <v>0.49497414338200002</v>
      </c>
      <c r="J38" s="6">
        <v>0.53064690073499998</v>
      </c>
      <c r="K38" s="6">
        <v>0.59862250367600001</v>
      </c>
      <c r="L38" s="6">
        <v>0.66345162499999999</v>
      </c>
      <c r="M38" s="6">
        <v>0.71198176102900002</v>
      </c>
      <c r="N38" s="6">
        <v>0.75286404044099997</v>
      </c>
      <c r="O38" s="13">
        <f t="shared" si="3"/>
        <v>7</v>
      </c>
      <c r="Q38" s="7">
        <v>0.42279411764705999</v>
      </c>
      <c r="R38" s="7">
        <v>0.30514705882352999</v>
      </c>
      <c r="S38" s="7">
        <v>0.19852941176471001</v>
      </c>
      <c r="T38" s="7">
        <v>0.21691176470588</v>
      </c>
      <c r="U38" s="7">
        <v>0.23897058823528999</v>
      </c>
      <c r="V38" s="7">
        <v>0.21691176470588</v>
      </c>
      <c r="W38" s="7">
        <v>0.18014705882352999</v>
      </c>
      <c r="X38" s="7">
        <v>0.12867647058824</v>
      </c>
      <c r="Y38" s="7">
        <v>0.10294117647059001</v>
      </c>
      <c r="Z38" s="7">
        <v>8.8235294117646995E-2</v>
      </c>
      <c r="AA38" s="7">
        <v>9.5588235294118001E-2</v>
      </c>
      <c r="AB38" s="8"/>
      <c r="AC38" s="8">
        <v>2.7647058823530002</v>
      </c>
      <c r="AD38" s="8">
        <v>5.0956521739129998</v>
      </c>
      <c r="AE38" s="8">
        <v>6.4096385542169996</v>
      </c>
      <c r="AF38" s="8">
        <v>6.0185185185190004</v>
      </c>
      <c r="AG38" s="8">
        <v>4.9322033898309998</v>
      </c>
      <c r="AH38" s="8">
        <v>6.7846153846149999</v>
      </c>
      <c r="AI38" s="8">
        <v>6.457627118644</v>
      </c>
      <c r="AJ38" s="8">
        <v>8.0408163265310009</v>
      </c>
      <c r="AK38" s="8">
        <v>7.4571428571430003</v>
      </c>
      <c r="AL38" s="8">
        <v>6.3214285714290002</v>
      </c>
      <c r="AM38" s="8">
        <v>3.75</v>
      </c>
      <c r="AN38" s="8">
        <v>5.9615384615379998</v>
      </c>
    </row>
    <row r="39" spans="1:40" x14ac:dyDescent="0.2">
      <c r="A39" s="4">
        <v>264</v>
      </c>
      <c r="B39" s="5">
        <v>44148</v>
      </c>
      <c r="C39" s="6">
        <v>0.25070418939400002</v>
      </c>
      <c r="D39" s="6">
        <v>0.34382926136399999</v>
      </c>
      <c r="E39" s="6">
        <v>0.39118924242399999</v>
      </c>
      <c r="F39" s="6">
        <v>0.42183196212099999</v>
      </c>
      <c r="G39" s="6">
        <v>0.456840227273</v>
      </c>
      <c r="H39" s="6">
        <v>0.48065967045500002</v>
      </c>
      <c r="I39" s="6">
        <v>0.50488088636399997</v>
      </c>
      <c r="J39" s="6">
        <v>0.52519067424200006</v>
      </c>
      <c r="K39" s="6">
        <v>0.57795639772700003</v>
      </c>
      <c r="L39" s="6">
        <v>0.63228595833300005</v>
      </c>
      <c r="M39" s="6">
        <v>0.68659673106100005</v>
      </c>
      <c r="N39" s="6">
        <v>0.71557582575800005</v>
      </c>
      <c r="O39" s="13">
        <f t="shared" si="3"/>
        <v>5</v>
      </c>
      <c r="Q39" s="7">
        <v>0.375</v>
      </c>
      <c r="R39" s="7">
        <v>0.21969696969697</v>
      </c>
      <c r="S39" s="7">
        <v>0.18560606060606</v>
      </c>
      <c r="T39" s="7">
        <v>0.18560606060606</v>
      </c>
      <c r="U39" s="7">
        <v>0.15530303030303</v>
      </c>
      <c r="V39" s="7">
        <v>0.15530303030303</v>
      </c>
      <c r="W39" s="7">
        <v>0.125</v>
      </c>
      <c r="X39" s="7">
        <v>0.10984848484848</v>
      </c>
      <c r="Y39" s="7">
        <v>8.3333333333332996E-2</v>
      </c>
      <c r="Z39" s="7">
        <v>6.8181818181817996E-2</v>
      </c>
      <c r="AA39" s="7">
        <v>5.6818181818181997E-2</v>
      </c>
      <c r="AB39" s="8"/>
      <c r="AC39" s="8">
        <v>2.8901515151520001</v>
      </c>
      <c r="AD39" s="8">
        <v>4.4242424242420002</v>
      </c>
      <c r="AE39" s="8">
        <v>7.5344827586210004</v>
      </c>
      <c r="AF39" s="8">
        <v>7</v>
      </c>
      <c r="AG39" s="8">
        <v>4.4489795918370003</v>
      </c>
      <c r="AH39" s="8">
        <v>5.19512195122</v>
      </c>
      <c r="AI39" s="8">
        <v>3.7560975609759999</v>
      </c>
      <c r="AJ39" s="8">
        <v>4.7272727272730002</v>
      </c>
      <c r="AK39" s="8">
        <v>3.9310344827589998</v>
      </c>
      <c r="AL39" s="8">
        <v>4.9545454545450003</v>
      </c>
      <c r="AM39" s="8">
        <v>4.8888888888890003</v>
      </c>
      <c r="AN39" s="8">
        <v>7.0666666666670004</v>
      </c>
    </row>
    <row r="40" spans="1:40" x14ac:dyDescent="0.2">
      <c r="A40" s="4">
        <v>259</v>
      </c>
      <c r="B40" s="5">
        <v>44152</v>
      </c>
      <c r="C40" s="6">
        <v>0.22436684169900001</v>
      </c>
      <c r="D40" s="6">
        <v>0.34221452123599999</v>
      </c>
      <c r="E40" s="6">
        <v>0.39941923165999998</v>
      </c>
      <c r="F40" s="6">
        <v>0.45195469111999997</v>
      </c>
      <c r="G40" s="6">
        <v>0.49349683783800002</v>
      </c>
      <c r="H40" s="6">
        <v>0.52266195752900002</v>
      </c>
      <c r="I40" s="6">
        <v>0.55209091505800001</v>
      </c>
      <c r="J40" s="6">
        <v>0.58370270270299995</v>
      </c>
      <c r="K40" s="6">
        <v>0.63606623552099995</v>
      </c>
      <c r="L40" s="6">
        <v>0.72622035135100005</v>
      </c>
      <c r="M40" s="6">
        <v>0.80780277220100005</v>
      </c>
      <c r="N40" s="6">
        <v>0.860594772201</v>
      </c>
      <c r="O40" s="13">
        <f t="shared" si="3"/>
        <v>2</v>
      </c>
      <c r="Q40" s="7">
        <v>0.31274131274131001</v>
      </c>
      <c r="R40" s="7">
        <v>0.23166023166023</v>
      </c>
      <c r="S40" s="7">
        <v>0.19691119691119999</v>
      </c>
      <c r="T40" s="7">
        <v>0.12741312741312999</v>
      </c>
      <c r="U40" s="7">
        <v>0.12741312741312999</v>
      </c>
      <c r="V40" s="7">
        <v>0.12741312741312999</v>
      </c>
      <c r="W40" s="7">
        <v>0.14285714285713999</v>
      </c>
      <c r="X40" s="7">
        <v>8.4942084942084994E-2</v>
      </c>
      <c r="Y40" s="7">
        <v>8.1081081081081002E-2</v>
      </c>
      <c r="Z40" s="7">
        <v>6.9498069498068998E-2</v>
      </c>
      <c r="AA40" s="7">
        <v>7.3359073359073004E-2</v>
      </c>
      <c r="AB40" s="8"/>
      <c r="AC40" s="8">
        <v>1.957528957529</v>
      </c>
      <c r="AD40" s="8">
        <v>6.9012345679009997</v>
      </c>
      <c r="AE40" s="8">
        <v>4.3666666666670002</v>
      </c>
      <c r="AF40" s="8">
        <v>4.8235294117649996</v>
      </c>
      <c r="AG40" s="8">
        <v>7.1818181818179996</v>
      </c>
      <c r="AH40" s="8">
        <v>6.363636363636</v>
      </c>
      <c r="AI40" s="8">
        <v>8.4848484848479995</v>
      </c>
      <c r="AJ40" s="8">
        <v>8.2702702702700002</v>
      </c>
      <c r="AK40" s="8">
        <v>9.3636363636359992</v>
      </c>
      <c r="AL40" s="8">
        <v>9.5238095238099998</v>
      </c>
      <c r="AM40" s="8">
        <v>12.222222222221999</v>
      </c>
      <c r="AN40" s="8">
        <v>7.2105263157890001</v>
      </c>
    </row>
    <row r="41" spans="1:40" x14ac:dyDescent="0.2">
      <c r="A41" s="4">
        <v>253</v>
      </c>
      <c r="B41" s="5">
        <v>44110</v>
      </c>
      <c r="C41" s="6">
        <v>0.19652886561300001</v>
      </c>
      <c r="D41" s="6">
        <v>0.29287239920899999</v>
      </c>
      <c r="E41" s="6">
        <v>0.29287239920899999</v>
      </c>
      <c r="F41" s="6">
        <v>0.29287239920899999</v>
      </c>
      <c r="G41" s="6">
        <v>0.29287239920899999</v>
      </c>
      <c r="H41" s="6">
        <v>0.45027735573099997</v>
      </c>
      <c r="I41" s="6">
        <v>0.48296773122499997</v>
      </c>
      <c r="J41" s="6">
        <v>0.50415298814200005</v>
      </c>
      <c r="K41" s="6">
        <v>0.56112577470400005</v>
      </c>
      <c r="L41" s="6">
        <v>0.62080753754899998</v>
      </c>
      <c r="M41" s="6">
        <v>0.67322286561300004</v>
      </c>
      <c r="N41" s="6">
        <v>0.70239535573099998</v>
      </c>
      <c r="O41" s="13">
        <f t="shared" si="3"/>
        <v>2</v>
      </c>
      <c r="Q41" s="7">
        <v>0.35177865612648002</v>
      </c>
      <c r="R41" s="7">
        <v>0.24505928853754999</v>
      </c>
      <c r="S41" s="7">
        <v>0.24110671936759001</v>
      </c>
      <c r="T41" s="7">
        <v>0.19367588932806001</v>
      </c>
      <c r="U41" s="7">
        <v>0.15415019762846</v>
      </c>
      <c r="V41" s="7">
        <v>0.15019762845849999</v>
      </c>
      <c r="W41" s="7">
        <v>0.14624505928854001</v>
      </c>
      <c r="X41" s="7">
        <v>0.11462450592885</v>
      </c>
      <c r="Y41" s="7">
        <v>0.10276679841897</v>
      </c>
      <c r="Z41" s="7">
        <v>5.9288537549407001E-2</v>
      </c>
      <c r="AA41" s="7">
        <v>5.1383399209486001E-2</v>
      </c>
      <c r="AB41" s="8"/>
      <c r="AC41" s="8">
        <v>2.7905138339920001</v>
      </c>
      <c r="AD41" s="8">
        <v>6.2584269662920002</v>
      </c>
      <c r="AE41" s="8">
        <v>5.4032258064520002</v>
      </c>
      <c r="AF41" s="8">
        <v>6.540983606557</v>
      </c>
      <c r="AG41" s="8">
        <v>4.9795918367349996</v>
      </c>
      <c r="AH41" s="8">
        <v>4.3846153846149996</v>
      </c>
      <c r="AI41" s="8">
        <v>9.8421052631580004</v>
      </c>
      <c r="AJ41" s="8">
        <v>5.4594594594589996</v>
      </c>
      <c r="AK41" s="8">
        <v>7.7586206896550003</v>
      </c>
      <c r="AL41" s="8">
        <v>7.3461538461540004</v>
      </c>
      <c r="AM41" s="8">
        <v>7.9333333333329996</v>
      </c>
      <c r="AN41" s="8">
        <v>5.7692307692310001</v>
      </c>
    </row>
    <row r="42" spans="1:40" x14ac:dyDescent="0.2">
      <c r="A42" s="4">
        <v>227</v>
      </c>
      <c r="B42" s="5">
        <v>44111</v>
      </c>
      <c r="C42" s="6">
        <v>0.18819324669599999</v>
      </c>
      <c r="D42" s="6">
        <v>0.248478436123</v>
      </c>
      <c r="E42" s="6">
        <v>0.248478436123</v>
      </c>
      <c r="F42" s="6">
        <v>0.248478436123</v>
      </c>
      <c r="G42" s="6">
        <v>0.248478436123</v>
      </c>
      <c r="H42" s="6">
        <v>0.37273292511</v>
      </c>
      <c r="I42" s="6">
        <v>0.39747002202600001</v>
      </c>
      <c r="J42" s="6">
        <v>0.41091852863400002</v>
      </c>
      <c r="K42" s="6">
        <v>0.44709700881100001</v>
      </c>
      <c r="L42" s="6">
        <v>0.52290628634400005</v>
      </c>
      <c r="M42" s="6">
        <v>0.59180899118899999</v>
      </c>
      <c r="N42" s="6">
        <v>0.61436253303999999</v>
      </c>
      <c r="O42" s="13">
        <f t="shared" si="3"/>
        <v>3</v>
      </c>
      <c r="Q42" s="7">
        <v>0.37004405286344</v>
      </c>
      <c r="R42" s="7">
        <v>0.26431718061673998</v>
      </c>
      <c r="S42" s="7">
        <v>0.19823788546255999</v>
      </c>
      <c r="T42" s="7">
        <v>0.17621145374448999</v>
      </c>
      <c r="U42" s="7">
        <v>0.15859030837004001</v>
      </c>
      <c r="V42" s="7">
        <v>0.12334801762115</v>
      </c>
      <c r="W42" s="7">
        <v>0.11013215859031</v>
      </c>
      <c r="X42" s="7">
        <v>9.2511013215859E-2</v>
      </c>
      <c r="Y42" s="7">
        <v>8.8105726872247006E-2</v>
      </c>
      <c r="Z42" s="7">
        <v>7.0484581497797003E-2</v>
      </c>
      <c r="AA42" s="7">
        <v>4.8458149779735997E-2</v>
      </c>
      <c r="AB42" s="8"/>
      <c r="AC42" s="8">
        <v>2.4537444933920001</v>
      </c>
      <c r="AD42" s="8">
        <v>4.6785714285709998</v>
      </c>
      <c r="AE42" s="8">
        <v>5.8833333333329998</v>
      </c>
      <c r="AF42" s="8">
        <v>5.7777777777779997</v>
      </c>
      <c r="AG42" s="8">
        <v>8.9749999999999996</v>
      </c>
      <c r="AH42" s="8">
        <v>5.5</v>
      </c>
      <c r="AI42" s="8">
        <v>11.035714285714</v>
      </c>
      <c r="AJ42" s="8">
        <v>8.56</v>
      </c>
      <c r="AK42" s="8">
        <v>5.0952380952379999</v>
      </c>
      <c r="AL42" s="8">
        <v>9.9</v>
      </c>
      <c r="AM42" s="8">
        <v>9.375</v>
      </c>
      <c r="AN42" s="8">
        <v>5.2727272727269998</v>
      </c>
    </row>
    <row r="43" spans="1:40" x14ac:dyDescent="0.2">
      <c r="A43" s="4">
        <v>224</v>
      </c>
      <c r="B43" s="5">
        <v>44114</v>
      </c>
      <c r="C43" s="6">
        <v>0.15825443303600001</v>
      </c>
      <c r="D43" s="6">
        <v>0.23379974107099999</v>
      </c>
      <c r="E43" s="6">
        <v>0.28248967857099999</v>
      </c>
      <c r="F43" s="6">
        <v>0.32494120089299999</v>
      </c>
      <c r="G43" s="6">
        <v>0.36233943749999997</v>
      </c>
      <c r="H43" s="6">
        <v>0.39093255357099999</v>
      </c>
      <c r="I43" s="6">
        <v>0.41186309375000002</v>
      </c>
      <c r="J43" s="6">
        <v>0.44254207142899998</v>
      </c>
      <c r="K43" s="6">
        <v>0.515422517857</v>
      </c>
      <c r="L43" s="6">
        <v>0.589115459821</v>
      </c>
      <c r="M43" s="6">
        <v>0.63616778124999995</v>
      </c>
      <c r="N43" s="6">
        <v>0.67351492410699998</v>
      </c>
      <c r="O43" s="13">
        <f t="shared" si="3"/>
        <v>6</v>
      </c>
      <c r="Q43" s="7">
        <v>0.35267857142857001</v>
      </c>
      <c r="R43" s="7">
        <v>0.27678571428571003</v>
      </c>
      <c r="S43" s="7">
        <v>0.26785714285714002</v>
      </c>
      <c r="T43" s="7">
        <v>0.19196428571429</v>
      </c>
      <c r="U43" s="7">
        <v>0.20535714285713999</v>
      </c>
      <c r="V43" s="7">
        <v>0.15178571428571</v>
      </c>
      <c r="W43" s="7">
        <v>0.15178571428571</v>
      </c>
      <c r="X43" s="7">
        <v>0.15178571428571</v>
      </c>
      <c r="Y43" s="7">
        <v>0.13839285714286001</v>
      </c>
      <c r="Z43" s="7">
        <v>0.10267857142857</v>
      </c>
      <c r="AA43" s="7">
        <v>0.10714285714286</v>
      </c>
      <c r="AB43" s="8"/>
      <c r="AC43" s="8">
        <v>2.71875</v>
      </c>
      <c r="AD43" s="8">
        <v>6.8607594936709999</v>
      </c>
      <c r="AE43" s="8">
        <v>6.4677419354839998</v>
      </c>
      <c r="AF43" s="8">
        <v>6.1</v>
      </c>
      <c r="AG43" s="8">
        <v>7.8837209302330002</v>
      </c>
      <c r="AH43" s="8">
        <v>6.5869565217390003</v>
      </c>
      <c r="AI43" s="8">
        <v>5.8823529411760003</v>
      </c>
      <c r="AJ43" s="8">
        <v>8.9411764705879992</v>
      </c>
      <c r="AK43" s="8">
        <v>4.9705882352939996</v>
      </c>
      <c r="AL43" s="8">
        <v>4.5483870967740003</v>
      </c>
      <c r="AM43" s="8">
        <v>6.6956521739130004</v>
      </c>
      <c r="AN43" s="8">
        <v>3.625</v>
      </c>
    </row>
    <row r="44" spans="1:40" x14ac:dyDescent="0.2">
      <c r="A44" s="4">
        <v>224</v>
      </c>
      <c r="B44" s="5">
        <v>44167</v>
      </c>
      <c r="C44" s="6">
        <v>0.18722904017899999</v>
      </c>
      <c r="D44" s="6">
        <v>0.24394159821399999</v>
      </c>
      <c r="E44" s="6">
        <v>0.26227112053599999</v>
      </c>
      <c r="F44" s="6">
        <v>0.29063055357099998</v>
      </c>
      <c r="G44" s="6">
        <v>0.31195873660700002</v>
      </c>
      <c r="H44" s="6">
        <v>0.33109707142900002</v>
      </c>
      <c r="I44" s="6">
        <v>0.34933859374999998</v>
      </c>
      <c r="J44" s="6">
        <v>0.35683633035700002</v>
      </c>
      <c r="K44" s="6">
        <v>0.37991974107100002</v>
      </c>
      <c r="L44" s="6">
        <v>0.40452706249999998</v>
      </c>
      <c r="M44" s="6">
        <v>0.42837986160699998</v>
      </c>
      <c r="N44" s="6">
        <v>0.44353342410699997</v>
      </c>
      <c r="O44" s="13">
        <f t="shared" si="3"/>
        <v>3</v>
      </c>
      <c r="Q44" s="7">
        <v>0.29910714285714002</v>
      </c>
      <c r="R44" s="7">
        <v>0.17857142857142999</v>
      </c>
      <c r="S44" s="7">
        <v>0.16517857142857001</v>
      </c>
      <c r="T44" s="7">
        <v>0.125</v>
      </c>
      <c r="U44" s="7">
        <v>0.11607142857143</v>
      </c>
      <c r="V44" s="7">
        <v>0.11160714285714</v>
      </c>
      <c r="W44" s="7">
        <v>8.4821428571429006E-2</v>
      </c>
      <c r="X44" s="7">
        <v>7.1428571428570994E-2</v>
      </c>
      <c r="Y44" s="7">
        <v>7.1428571428570994E-2</v>
      </c>
      <c r="Z44" s="7">
        <v>5.3571428571428999E-2</v>
      </c>
      <c r="AA44" s="7">
        <v>5.8035714285714003E-2</v>
      </c>
      <c r="AB44" s="8"/>
      <c r="AC44" s="8">
        <v>1.9776785714289999</v>
      </c>
      <c r="AD44" s="8">
        <v>5.1492537313430002</v>
      </c>
      <c r="AE44" s="8">
        <v>2.5249999999999999</v>
      </c>
      <c r="AF44" s="8">
        <v>3.3243243243239999</v>
      </c>
      <c r="AG44" s="8">
        <v>5.8214285714290002</v>
      </c>
      <c r="AH44" s="8">
        <v>4.6538461538459996</v>
      </c>
      <c r="AI44" s="8">
        <v>5.04</v>
      </c>
      <c r="AJ44" s="8">
        <v>3.3684210526320002</v>
      </c>
      <c r="AK44" s="8">
        <v>3.75</v>
      </c>
      <c r="AL44" s="8">
        <v>3.6875</v>
      </c>
      <c r="AM44" s="8">
        <v>7.666666666667</v>
      </c>
      <c r="AN44" s="8">
        <v>6.1538461538459996</v>
      </c>
    </row>
    <row r="45" spans="1:40" x14ac:dyDescent="0.2">
      <c r="A45" s="4">
        <v>222</v>
      </c>
      <c r="B45" s="5">
        <v>44159</v>
      </c>
      <c r="C45" s="6">
        <v>0.20652787837799999</v>
      </c>
      <c r="D45" s="6">
        <v>0.28131007657700002</v>
      </c>
      <c r="E45" s="6">
        <v>0.32290753603599998</v>
      </c>
      <c r="F45" s="6">
        <v>0.36107337837800002</v>
      </c>
      <c r="G45" s="6">
        <v>0.38795560810800001</v>
      </c>
      <c r="H45" s="6">
        <v>0.41826395945900002</v>
      </c>
      <c r="I45" s="6">
        <v>0.44210291441400001</v>
      </c>
      <c r="J45" s="6">
        <v>0.46267329729700002</v>
      </c>
      <c r="K45" s="6">
        <v>0.51029423873900004</v>
      </c>
      <c r="L45" s="6">
        <v>0.54725136486500003</v>
      </c>
      <c r="M45" s="6">
        <v>0.57239558558600001</v>
      </c>
      <c r="N45" s="6">
        <v>0.58665722973000001</v>
      </c>
      <c r="O45" s="13">
        <f t="shared" si="3"/>
        <v>2</v>
      </c>
      <c r="Q45" s="7">
        <v>0.27927927927927998</v>
      </c>
      <c r="R45" s="7">
        <v>0.21171171171170999</v>
      </c>
      <c r="S45" s="7">
        <v>0.18918918918919</v>
      </c>
      <c r="T45" s="7">
        <v>0.16216216216216001</v>
      </c>
      <c r="U45" s="7">
        <v>0.15765765765765999</v>
      </c>
      <c r="V45" s="7">
        <v>0.15315315315315001</v>
      </c>
      <c r="W45" s="7">
        <v>0.11261261261261001</v>
      </c>
      <c r="X45" s="7">
        <v>0.10360360360360001</v>
      </c>
      <c r="Y45" s="7">
        <v>9.0090090090090003E-2</v>
      </c>
      <c r="Z45" s="7">
        <v>5.8558558558559001E-2</v>
      </c>
      <c r="AA45" s="7">
        <v>5.4054054054054002E-2</v>
      </c>
      <c r="AB45" s="8"/>
      <c r="AC45" s="8">
        <v>2.216216216216</v>
      </c>
      <c r="AD45" s="8">
        <v>4.7096774193549997</v>
      </c>
      <c r="AE45" s="8">
        <v>3.531914893617</v>
      </c>
      <c r="AF45" s="8">
        <v>4.6190476190479997</v>
      </c>
      <c r="AG45" s="8">
        <v>2.75</v>
      </c>
      <c r="AH45" s="8">
        <v>5.5428571428569997</v>
      </c>
      <c r="AI45" s="8">
        <v>3.9117647058820002</v>
      </c>
      <c r="AJ45" s="8">
        <v>4.5999999999999996</v>
      </c>
      <c r="AK45" s="8">
        <v>2.5652173913039999</v>
      </c>
      <c r="AL45" s="8">
        <v>3.6</v>
      </c>
      <c r="AM45" s="8">
        <v>3.1538461538460001</v>
      </c>
      <c r="AN45" s="8">
        <v>2.916666666667</v>
      </c>
    </row>
    <row r="46" spans="1:40" x14ac:dyDescent="0.2">
      <c r="A46" s="4">
        <v>220</v>
      </c>
      <c r="B46" s="5">
        <v>44112</v>
      </c>
      <c r="C46" s="6">
        <v>0.170619795455</v>
      </c>
      <c r="D46" s="6">
        <v>0.23705190000000001</v>
      </c>
      <c r="E46" s="6">
        <v>0.23705190000000001</v>
      </c>
      <c r="F46" s="6">
        <v>0.23705190000000001</v>
      </c>
      <c r="G46" s="6">
        <v>0.23705190000000001</v>
      </c>
      <c r="H46" s="6">
        <v>0.31940920454499999</v>
      </c>
      <c r="I46" s="6">
        <v>0.34391691363600002</v>
      </c>
      <c r="J46" s="6">
        <v>0.36535466818200002</v>
      </c>
      <c r="K46" s="6">
        <v>0.403206627273</v>
      </c>
      <c r="L46" s="6">
        <v>0.44646931818199997</v>
      </c>
      <c r="M46" s="6">
        <v>0.482868931818</v>
      </c>
      <c r="N46" s="6">
        <v>0.49690391818200003</v>
      </c>
      <c r="O46" s="13">
        <f t="shared" si="3"/>
        <v>4</v>
      </c>
      <c r="Q46" s="7">
        <v>0.39090909090908998</v>
      </c>
      <c r="R46" s="7">
        <v>0.24090909090908999</v>
      </c>
      <c r="S46" s="7">
        <v>0.19090909090909</v>
      </c>
      <c r="T46" s="7">
        <v>0.18181818181817999</v>
      </c>
      <c r="U46" s="7">
        <v>0.13181818181818</v>
      </c>
      <c r="V46" s="7">
        <v>0.13181818181818</v>
      </c>
      <c r="W46" s="7">
        <v>0.13636363636363999</v>
      </c>
      <c r="X46" s="7">
        <v>7.7272727272726993E-2</v>
      </c>
      <c r="Y46" s="7">
        <v>9.5454545454545001E-2</v>
      </c>
      <c r="Z46" s="7">
        <v>7.7272727272726993E-2</v>
      </c>
      <c r="AA46" s="7">
        <v>4.5454545454544998E-2</v>
      </c>
      <c r="AB46" s="8"/>
      <c r="AC46" s="8">
        <v>3.0727272727270001</v>
      </c>
      <c r="AD46" s="8">
        <v>5.2325581395349996</v>
      </c>
      <c r="AE46" s="8">
        <v>4.1509433962260003</v>
      </c>
      <c r="AF46" s="8">
        <v>3.9523809523810001</v>
      </c>
      <c r="AG46" s="8">
        <v>4.95</v>
      </c>
      <c r="AH46" s="8">
        <v>4.8620689655170004</v>
      </c>
      <c r="AI46" s="8">
        <v>6.5862068965520004</v>
      </c>
      <c r="AJ46" s="8">
        <v>6.2333333333330003</v>
      </c>
      <c r="AK46" s="8">
        <v>11.058823529412001</v>
      </c>
      <c r="AL46" s="8">
        <v>4</v>
      </c>
      <c r="AM46" s="8">
        <v>7.5294117647060004</v>
      </c>
      <c r="AN46" s="8">
        <v>8</v>
      </c>
    </row>
    <row r="47" spans="1:40" x14ac:dyDescent="0.2">
      <c r="A47" s="4">
        <v>219</v>
      </c>
      <c r="B47" s="5">
        <v>44115</v>
      </c>
      <c r="C47" s="6">
        <v>0.21834317351599999</v>
      </c>
      <c r="D47" s="6">
        <v>0.32018428767099999</v>
      </c>
      <c r="E47" s="6">
        <v>0.36425336529699998</v>
      </c>
      <c r="F47" s="6">
        <v>0.404487484018</v>
      </c>
      <c r="G47" s="6">
        <v>0.43633124200899998</v>
      </c>
      <c r="H47" s="6">
        <v>0.47271949315099998</v>
      </c>
      <c r="I47" s="6">
        <v>0.507170141553</v>
      </c>
      <c r="J47" s="6">
        <v>0.540647799087</v>
      </c>
      <c r="K47" s="6">
        <v>0.58225607305899996</v>
      </c>
      <c r="L47" s="6">
        <v>0.65732396803699999</v>
      </c>
      <c r="M47" s="6">
        <v>0.74157325570800003</v>
      </c>
      <c r="N47" s="6">
        <v>0.77349549771699999</v>
      </c>
      <c r="O47" s="13">
        <f t="shared" si="3"/>
        <v>7</v>
      </c>
      <c r="Q47" s="7">
        <v>0.41552511415525001</v>
      </c>
      <c r="R47" s="7">
        <v>0.26940639269406003</v>
      </c>
      <c r="S47" s="7">
        <v>0.26484018264839998</v>
      </c>
      <c r="T47" s="7">
        <v>0.20547945205479001</v>
      </c>
      <c r="U47" s="7">
        <v>0.21004566210046</v>
      </c>
      <c r="V47" s="7">
        <v>0.20547945205479001</v>
      </c>
      <c r="W47" s="7">
        <v>0.16438356164383999</v>
      </c>
      <c r="X47" s="7">
        <v>0.12328767123287999</v>
      </c>
      <c r="Y47" s="7">
        <v>0.12785388127854</v>
      </c>
      <c r="Z47" s="7">
        <v>0.10958904109589</v>
      </c>
      <c r="AA47" s="7">
        <v>8.6757990867580001E-2</v>
      </c>
      <c r="AB47" s="8"/>
      <c r="AC47" s="8">
        <v>3.6621004566209998</v>
      </c>
      <c r="AD47" s="8">
        <v>11.868131868132</v>
      </c>
      <c r="AE47" s="8">
        <v>6.2033898305079997</v>
      </c>
      <c r="AF47" s="8">
        <v>5.6896551724139997</v>
      </c>
      <c r="AG47" s="8">
        <v>8.1777777777779992</v>
      </c>
      <c r="AH47" s="8">
        <v>6.4130434782609997</v>
      </c>
      <c r="AI47" s="8">
        <v>11.933333333333</v>
      </c>
      <c r="AJ47" s="8">
        <v>8.4722222222219994</v>
      </c>
      <c r="AK47" s="8">
        <v>6.333333333333</v>
      </c>
      <c r="AL47" s="8">
        <v>4.5</v>
      </c>
      <c r="AM47" s="8">
        <v>7.166666666667</v>
      </c>
      <c r="AN47" s="8">
        <v>5.3157894736840001</v>
      </c>
    </row>
    <row r="48" spans="1:40" x14ac:dyDescent="0.2">
      <c r="A48" s="4">
        <v>218</v>
      </c>
      <c r="B48" s="5">
        <v>44116</v>
      </c>
      <c r="C48" s="6">
        <v>0.18230589908299999</v>
      </c>
      <c r="D48" s="6">
        <v>0.30372294036699998</v>
      </c>
      <c r="E48" s="6">
        <v>0.37272682568799997</v>
      </c>
      <c r="F48" s="6">
        <v>0.42617818348600001</v>
      </c>
      <c r="G48" s="6">
        <v>0.467963972477</v>
      </c>
      <c r="H48" s="6">
        <v>0.51625654587199998</v>
      </c>
      <c r="I48" s="6">
        <v>0.55537775229399999</v>
      </c>
      <c r="J48" s="6">
        <v>0.57987233486199996</v>
      </c>
      <c r="K48" s="6">
        <v>0.65091675688100004</v>
      </c>
      <c r="L48" s="6">
        <v>0.75192347706399998</v>
      </c>
      <c r="M48" s="6">
        <v>0.81840260550499999</v>
      </c>
      <c r="N48" s="6">
        <v>0.85589149082600002</v>
      </c>
      <c r="O48" s="13">
        <f t="shared" si="3"/>
        <v>1</v>
      </c>
      <c r="Q48" s="7">
        <v>0.44954128440367003</v>
      </c>
      <c r="R48" s="7">
        <v>0.35321100917430998</v>
      </c>
      <c r="S48" s="7">
        <v>0.28899082568807</v>
      </c>
      <c r="T48" s="7">
        <v>0.23853211009174</v>
      </c>
      <c r="U48" s="7">
        <v>0.22477064220182999</v>
      </c>
      <c r="V48" s="7">
        <v>0.18807339449541</v>
      </c>
      <c r="W48" s="7">
        <v>0.16972477064220001</v>
      </c>
      <c r="X48" s="7">
        <v>0.14220183486238999</v>
      </c>
      <c r="Y48" s="7">
        <v>0.14678899082569</v>
      </c>
      <c r="Z48" s="7">
        <v>0.11467889908256999</v>
      </c>
      <c r="AA48" s="7">
        <v>0.10550458715596001</v>
      </c>
      <c r="AB48" s="8"/>
      <c r="AC48" s="8">
        <v>2.6330275229360001</v>
      </c>
      <c r="AD48" s="8">
        <v>8.3061224489800001</v>
      </c>
      <c r="AE48" s="8">
        <v>5.9610389610389998</v>
      </c>
      <c r="AF48" s="8">
        <v>6.8412698412699999</v>
      </c>
      <c r="AG48" s="8">
        <v>7.5576923076920002</v>
      </c>
      <c r="AH48" s="8">
        <v>8.7551020408160003</v>
      </c>
      <c r="AI48" s="8">
        <v>8.2439024390239997</v>
      </c>
      <c r="AJ48" s="8">
        <v>7.1891891891890003</v>
      </c>
      <c r="AK48" s="8">
        <v>5.3225806451609996</v>
      </c>
      <c r="AL48" s="8">
        <v>7.53125</v>
      </c>
      <c r="AM48" s="8">
        <v>4.8</v>
      </c>
      <c r="AN48" s="8">
        <v>6.8260869565220004</v>
      </c>
    </row>
    <row r="49" spans="1:40" x14ac:dyDescent="0.2">
      <c r="A49" s="4">
        <v>216</v>
      </c>
      <c r="B49" s="5">
        <v>44153</v>
      </c>
      <c r="C49" s="6">
        <v>0.27771853240700001</v>
      </c>
      <c r="D49" s="6">
        <v>0.39360574074100002</v>
      </c>
      <c r="E49" s="6">
        <v>0.50324132870399996</v>
      </c>
      <c r="F49" s="6">
        <v>0.55855914351900005</v>
      </c>
      <c r="G49" s="6">
        <v>0.58965594907399999</v>
      </c>
      <c r="H49" s="6">
        <v>0.61975867129600004</v>
      </c>
      <c r="I49" s="6">
        <v>0.66234382407400005</v>
      </c>
      <c r="J49" s="6">
        <v>0.70661335648099999</v>
      </c>
      <c r="K49" s="6">
        <v>0.79608989351899995</v>
      </c>
      <c r="L49" s="6">
        <v>0.86737507870399999</v>
      </c>
      <c r="M49" s="6">
        <v>0.92035268981499996</v>
      </c>
      <c r="N49" s="6">
        <v>0.95799012500000003</v>
      </c>
      <c r="O49" s="13">
        <f t="shared" si="3"/>
        <v>3</v>
      </c>
      <c r="Q49" s="7">
        <v>0.375</v>
      </c>
      <c r="R49" s="7">
        <v>0.25462962962962998</v>
      </c>
      <c r="S49" s="7">
        <v>0.20833333333333001</v>
      </c>
      <c r="T49" s="7">
        <v>0.18981481481481</v>
      </c>
      <c r="U49" s="7">
        <v>0.13888888888889001</v>
      </c>
      <c r="V49" s="7">
        <v>0.16203703703704</v>
      </c>
      <c r="W49" s="7">
        <v>0.11574074074074001</v>
      </c>
      <c r="X49" s="7">
        <v>0.10648148148148</v>
      </c>
      <c r="Y49" s="7">
        <v>7.4074074074074001E-2</v>
      </c>
      <c r="Z49" s="7">
        <v>6.4814814814815006E-2</v>
      </c>
      <c r="AA49" s="7">
        <v>6.0185185185185001E-2</v>
      </c>
      <c r="AB49" s="8"/>
      <c r="AC49" s="8">
        <v>3.5601851851849999</v>
      </c>
      <c r="AD49" s="8">
        <v>6.7407407407409998</v>
      </c>
      <c r="AE49" s="8">
        <v>15.218181818182</v>
      </c>
      <c r="AF49" s="8">
        <v>11.755555555556001</v>
      </c>
      <c r="AG49" s="8">
        <v>8.0243902439019994</v>
      </c>
      <c r="AH49" s="8">
        <v>8.4</v>
      </c>
      <c r="AI49" s="8">
        <v>9.4</v>
      </c>
      <c r="AJ49" s="8">
        <v>11.76</v>
      </c>
      <c r="AK49" s="8">
        <v>7.1739130434779996</v>
      </c>
      <c r="AL49" s="8">
        <v>8.75</v>
      </c>
      <c r="AM49" s="8">
        <v>11.928571428571001</v>
      </c>
      <c r="AN49" s="8">
        <v>6</v>
      </c>
    </row>
    <row r="50" spans="1:40" x14ac:dyDescent="0.2">
      <c r="A50" s="4">
        <v>201</v>
      </c>
      <c r="B50" s="5">
        <v>44166</v>
      </c>
      <c r="C50" s="6">
        <v>0.21520399502500001</v>
      </c>
      <c r="D50" s="6">
        <v>0.29148778109500001</v>
      </c>
      <c r="E50" s="6">
        <v>0.330491671642</v>
      </c>
      <c r="F50" s="6">
        <v>0.36929193034800001</v>
      </c>
      <c r="G50" s="6">
        <v>0.39657028855699999</v>
      </c>
      <c r="H50" s="6">
        <v>0.41384569154200002</v>
      </c>
      <c r="I50" s="6">
        <v>0.43825200995000002</v>
      </c>
      <c r="J50" s="6">
        <v>0.45397663681599998</v>
      </c>
      <c r="K50" s="6">
        <v>0.49801758209000002</v>
      </c>
      <c r="L50" s="6">
        <v>0.53806783084599996</v>
      </c>
      <c r="M50" s="6">
        <v>0.56141792537299995</v>
      </c>
      <c r="N50" s="6">
        <v>0.57905744776099999</v>
      </c>
      <c r="O50" s="13">
        <f t="shared" si="3"/>
        <v>2</v>
      </c>
      <c r="Q50" s="7">
        <v>0.33830845771144002</v>
      </c>
      <c r="R50" s="7">
        <v>0.21393034825870999</v>
      </c>
      <c r="S50" s="7">
        <v>0.15422885572139</v>
      </c>
      <c r="T50" s="7">
        <v>0.10945273631841</v>
      </c>
      <c r="U50" s="7">
        <v>9.4527363184080004E-2</v>
      </c>
      <c r="V50" s="7">
        <v>0.14925373134327999</v>
      </c>
      <c r="W50" s="7">
        <v>9.9502487562189004E-2</v>
      </c>
      <c r="X50" s="7">
        <v>6.4676616915422994E-2</v>
      </c>
      <c r="Y50" s="7">
        <v>4.4776119402985003E-2</v>
      </c>
      <c r="Z50" s="7">
        <v>2.9850746268657E-2</v>
      </c>
      <c r="AA50" s="7">
        <v>5.4726368159204002E-2</v>
      </c>
      <c r="AB50" s="8"/>
      <c r="AC50" s="8">
        <v>2.1840796019900002</v>
      </c>
      <c r="AD50" s="8">
        <v>4.0147058823529997</v>
      </c>
      <c r="AE50" s="8">
        <v>5.5813953488369998</v>
      </c>
      <c r="AF50" s="8">
        <v>9.4193548387099995</v>
      </c>
      <c r="AG50" s="8">
        <v>10.272727272727</v>
      </c>
      <c r="AH50" s="8">
        <v>7.7368421052630003</v>
      </c>
      <c r="AI50" s="8">
        <v>8.4333333333329996</v>
      </c>
      <c r="AJ50" s="8">
        <v>14.15</v>
      </c>
      <c r="AK50" s="8">
        <v>8.7692307692309992</v>
      </c>
      <c r="AL50" s="8">
        <v>5.333333333333</v>
      </c>
      <c r="AM50" s="8">
        <v>12.166666666667</v>
      </c>
      <c r="AN50" s="8">
        <v>4.8181818181820004</v>
      </c>
    </row>
    <row r="51" spans="1:40" x14ac:dyDescent="0.2">
      <c r="A51" s="4">
        <v>195</v>
      </c>
      <c r="B51" s="5">
        <v>44109</v>
      </c>
      <c r="C51" s="6">
        <v>0.15804650256399999</v>
      </c>
      <c r="D51" s="6">
        <v>0.23810972820500001</v>
      </c>
      <c r="E51" s="6">
        <v>0.23810972820500001</v>
      </c>
      <c r="F51" s="6">
        <v>0.23810972820500001</v>
      </c>
      <c r="G51" s="6">
        <v>0.23810972820500001</v>
      </c>
      <c r="H51" s="6">
        <v>0.40480869230799998</v>
      </c>
      <c r="I51" s="6">
        <v>0.42755814871800002</v>
      </c>
      <c r="J51" s="6">
        <v>0.46065612307699999</v>
      </c>
      <c r="K51" s="6">
        <v>0.54083552820500003</v>
      </c>
      <c r="L51" s="6">
        <v>0.59307797948700003</v>
      </c>
      <c r="M51" s="6">
        <v>0.64979945641000003</v>
      </c>
      <c r="N51" s="6">
        <v>0.68625768717900004</v>
      </c>
      <c r="O51" s="13">
        <f t="shared" si="3"/>
        <v>1</v>
      </c>
      <c r="Q51" s="7">
        <v>0.38461538461537997</v>
      </c>
      <c r="R51" s="7">
        <v>0.24102564102564</v>
      </c>
      <c r="S51" s="7">
        <v>0.22051282051282001</v>
      </c>
      <c r="T51" s="7">
        <v>0.18974358974359001</v>
      </c>
      <c r="U51" s="7">
        <v>0.12820512820513</v>
      </c>
      <c r="V51" s="7">
        <v>0.17435897435896999</v>
      </c>
      <c r="W51" s="7">
        <v>0.14871794871794999</v>
      </c>
      <c r="X51" s="7">
        <v>0.10769230769231</v>
      </c>
      <c r="Y51" s="7">
        <v>9.2307692307691994E-2</v>
      </c>
      <c r="Z51" s="7">
        <v>9.2307692307691994E-2</v>
      </c>
      <c r="AA51" s="7">
        <v>8.7179487179486995E-2</v>
      </c>
      <c r="AB51" s="8"/>
      <c r="AC51" s="8">
        <v>2.7025641025640001</v>
      </c>
      <c r="AD51" s="8">
        <v>6.0266666666670003</v>
      </c>
      <c r="AE51" s="8">
        <v>8.3404255319150007</v>
      </c>
      <c r="AF51" s="8">
        <v>9.0232558139529999</v>
      </c>
      <c r="AG51" s="8">
        <v>10.72972972973</v>
      </c>
      <c r="AH51" s="8">
        <v>12.32</v>
      </c>
      <c r="AI51" s="8">
        <v>7.2352941176470003</v>
      </c>
      <c r="AJ51" s="8">
        <v>9.1724137931030008</v>
      </c>
      <c r="AK51" s="8">
        <v>9.5714285714289993</v>
      </c>
      <c r="AL51" s="8">
        <v>6.4444444444439997</v>
      </c>
      <c r="AM51" s="8">
        <v>7.5</v>
      </c>
      <c r="AN51" s="8">
        <v>7.4117647058819998</v>
      </c>
    </row>
    <row r="52" spans="1:40" x14ac:dyDescent="0.2">
      <c r="A52" s="4">
        <v>195</v>
      </c>
      <c r="B52" s="5">
        <v>44151</v>
      </c>
      <c r="C52" s="6">
        <v>0.24897954871799999</v>
      </c>
      <c r="D52" s="6">
        <v>0.35539803076900001</v>
      </c>
      <c r="E52" s="6">
        <v>0.41318518461499998</v>
      </c>
      <c r="F52" s="6">
        <v>0.46718203589700003</v>
      </c>
      <c r="G52" s="6">
        <v>0.49883791282099998</v>
      </c>
      <c r="H52" s="6">
        <v>0.54575534871800002</v>
      </c>
      <c r="I52" s="6">
        <v>0.58687695384600003</v>
      </c>
      <c r="J52" s="6">
        <v>0.61520935384599995</v>
      </c>
      <c r="K52" s="6">
        <v>0.69367441538499997</v>
      </c>
      <c r="L52" s="6">
        <v>0.79116293333300003</v>
      </c>
      <c r="M52" s="6">
        <v>0.839041528205</v>
      </c>
      <c r="N52" s="6">
        <v>0.87454442051299996</v>
      </c>
      <c r="O52" s="13">
        <f t="shared" si="3"/>
        <v>1</v>
      </c>
      <c r="Q52" s="7">
        <v>0.35897435897435997</v>
      </c>
      <c r="R52" s="7">
        <v>0.24615384615385</v>
      </c>
      <c r="S52" s="7">
        <v>0.23589743589744</v>
      </c>
      <c r="T52" s="7">
        <v>0.16410256410255999</v>
      </c>
      <c r="U52" s="7">
        <v>0.16923076923076999</v>
      </c>
      <c r="V52" s="7">
        <v>0.15897435897435999</v>
      </c>
      <c r="W52" s="7">
        <v>0.17948717948717999</v>
      </c>
      <c r="X52" s="7">
        <v>0.12307692307692</v>
      </c>
      <c r="Y52" s="7">
        <v>0.12307692307692</v>
      </c>
      <c r="Z52" s="7">
        <v>6.1538461538462E-2</v>
      </c>
      <c r="AA52" s="7">
        <v>9.2307692307691994E-2</v>
      </c>
      <c r="AB52" s="8"/>
      <c r="AC52" s="8">
        <v>3.2615384615380001</v>
      </c>
      <c r="AD52" s="8">
        <v>9.1</v>
      </c>
      <c r="AE52" s="8">
        <v>7.145833333333</v>
      </c>
      <c r="AF52" s="8">
        <v>7.869565217391</v>
      </c>
      <c r="AG52" s="8">
        <v>10.96875</v>
      </c>
      <c r="AH52" s="8">
        <v>10.575757575758001</v>
      </c>
      <c r="AI52" s="8">
        <v>11.129032258064999</v>
      </c>
      <c r="AJ52" s="8">
        <v>7.1428571428570002</v>
      </c>
      <c r="AK52" s="8">
        <v>6.666666666667</v>
      </c>
      <c r="AL52" s="8">
        <v>9.166666666667</v>
      </c>
      <c r="AM52" s="8">
        <v>9.333333333333</v>
      </c>
      <c r="AN52" s="8">
        <v>7.2777777777779997</v>
      </c>
    </row>
    <row r="53" spans="1:40" x14ac:dyDescent="0.2">
      <c r="A53" s="4">
        <v>193</v>
      </c>
      <c r="B53" s="5">
        <v>44150</v>
      </c>
      <c r="C53" s="6">
        <v>0.230532590674</v>
      </c>
      <c r="D53" s="6">
        <v>0.288367430052</v>
      </c>
      <c r="E53" s="6">
        <v>0.31699717098399999</v>
      </c>
      <c r="F53" s="6">
        <v>0.336168668394</v>
      </c>
      <c r="G53" s="6">
        <v>0.361139518135</v>
      </c>
      <c r="H53" s="6">
        <v>0.37918882383399999</v>
      </c>
      <c r="I53" s="6">
        <v>0.38852182901600002</v>
      </c>
      <c r="J53" s="6">
        <v>0.415383528497</v>
      </c>
      <c r="K53" s="6">
        <v>0.46712332642499999</v>
      </c>
      <c r="L53" s="6">
        <v>0.51696976165800002</v>
      </c>
      <c r="M53" s="6">
        <v>0.54701662694300002</v>
      </c>
      <c r="N53" s="6">
        <v>0.57334724352300004</v>
      </c>
      <c r="O53" s="13">
        <f t="shared" si="3"/>
        <v>7</v>
      </c>
      <c r="Q53" s="7">
        <v>0.39378238341969002</v>
      </c>
      <c r="R53" s="7">
        <v>0.19689119170984001</v>
      </c>
      <c r="S53" s="7">
        <v>0.15025906735750999</v>
      </c>
      <c r="T53" s="7">
        <v>0.13471502590674</v>
      </c>
      <c r="U53" s="7">
        <v>0.10880829015544</v>
      </c>
      <c r="V53" s="7">
        <v>8.2901554404144998E-2</v>
      </c>
      <c r="W53" s="7">
        <v>0.12953367875648</v>
      </c>
      <c r="X53" s="7">
        <v>7.2538860103627006E-2</v>
      </c>
      <c r="Y53" s="7">
        <v>8.8082901554404E-2</v>
      </c>
      <c r="Z53" s="7">
        <v>6.7357512953368004E-2</v>
      </c>
      <c r="AA53" s="7">
        <v>6.7357512953368004E-2</v>
      </c>
      <c r="AB53" s="8"/>
      <c r="AC53" s="8">
        <v>2.3160621761660001</v>
      </c>
      <c r="AD53" s="8">
        <v>2.8684210526320002</v>
      </c>
      <c r="AE53" s="8">
        <v>2.7105263157890001</v>
      </c>
      <c r="AF53" s="8">
        <v>2.9655172413790001</v>
      </c>
      <c r="AG53" s="8">
        <v>2.9230769230770002</v>
      </c>
      <c r="AH53" s="8">
        <v>3.0952380952379999</v>
      </c>
      <c r="AI53" s="8">
        <v>2.375</v>
      </c>
      <c r="AJ53" s="8">
        <v>2.6</v>
      </c>
      <c r="AK53" s="8">
        <v>3.4285714285709998</v>
      </c>
      <c r="AL53" s="8">
        <v>4</v>
      </c>
      <c r="AM53" s="8">
        <v>1.461538461538</v>
      </c>
      <c r="AN53" s="8">
        <v>3.4615384615379998</v>
      </c>
    </row>
    <row r="54" spans="1:40" x14ac:dyDescent="0.2">
      <c r="A54" s="4">
        <v>191</v>
      </c>
      <c r="B54" s="5">
        <v>44127</v>
      </c>
      <c r="C54" s="6">
        <v>0.17626617801</v>
      </c>
      <c r="D54" s="6">
        <v>0.252596429319</v>
      </c>
      <c r="E54" s="6">
        <v>0.315070664921</v>
      </c>
      <c r="F54" s="6">
        <v>0.358258209424</v>
      </c>
      <c r="G54" s="6">
        <v>0.40830162303700002</v>
      </c>
      <c r="H54" s="6">
        <v>0.44804725654499999</v>
      </c>
      <c r="I54" s="6">
        <v>0.47803571204200002</v>
      </c>
      <c r="J54" s="6">
        <v>0.50775607329799999</v>
      </c>
      <c r="K54" s="6">
        <v>0.573931136126</v>
      </c>
      <c r="L54" s="6">
        <v>0.63178054450300003</v>
      </c>
      <c r="M54" s="6">
        <v>0.66568730890100003</v>
      </c>
      <c r="N54" s="6">
        <v>0.70295893193699999</v>
      </c>
      <c r="O54" s="13">
        <f t="shared" si="3"/>
        <v>5</v>
      </c>
      <c r="Q54" s="7">
        <v>0.31413612565444998</v>
      </c>
      <c r="R54" s="7">
        <v>0.29842931937173001</v>
      </c>
      <c r="S54" s="7">
        <v>0.25130890052355997</v>
      </c>
      <c r="T54" s="7">
        <v>0.23560209424084</v>
      </c>
      <c r="U54" s="7">
        <v>0.16230366492147</v>
      </c>
      <c r="V54" s="7">
        <v>0.17801047120419</v>
      </c>
      <c r="W54" s="7">
        <v>0.12565445026177999</v>
      </c>
      <c r="X54" s="7">
        <v>0.13612565445026001</v>
      </c>
      <c r="Y54" s="7">
        <v>6.2827225130889994E-2</v>
      </c>
      <c r="Z54" s="7">
        <v>9.4240837696334998E-2</v>
      </c>
      <c r="AA54" s="7">
        <v>8.3769633507853006E-2</v>
      </c>
      <c r="AB54" s="8"/>
      <c r="AC54" s="8">
        <v>2.0366492146600002</v>
      </c>
      <c r="AD54" s="8">
        <v>4.666666666667</v>
      </c>
      <c r="AE54" s="8">
        <v>3.8596491228069998</v>
      </c>
      <c r="AF54" s="8">
        <v>3.270833333333</v>
      </c>
      <c r="AG54" s="8">
        <v>3.911111111111</v>
      </c>
      <c r="AH54" s="8">
        <v>4.5483870967740003</v>
      </c>
      <c r="AI54" s="8">
        <v>2.2352941176469998</v>
      </c>
      <c r="AJ54" s="8">
        <v>2</v>
      </c>
      <c r="AK54" s="8">
        <v>3.2307692307689999</v>
      </c>
      <c r="AL54" s="8">
        <v>3</v>
      </c>
      <c r="AM54" s="8">
        <v>3.5</v>
      </c>
      <c r="AN54" s="8">
        <v>4.9375</v>
      </c>
    </row>
    <row r="55" spans="1:40" x14ac:dyDescent="0.2">
      <c r="A55" s="4">
        <v>189</v>
      </c>
      <c r="B55" s="5">
        <v>44155</v>
      </c>
      <c r="C55" s="6">
        <v>0.25686794179900002</v>
      </c>
      <c r="D55" s="6">
        <v>0.34960855026499998</v>
      </c>
      <c r="E55" s="6">
        <v>0.39766141269799998</v>
      </c>
      <c r="F55" s="6">
        <v>0.43107293121700002</v>
      </c>
      <c r="G55" s="6">
        <v>0.46405449206299998</v>
      </c>
      <c r="H55" s="6">
        <v>0.48878413756599998</v>
      </c>
      <c r="I55" s="6">
        <v>0.51987180423299995</v>
      </c>
      <c r="J55" s="6">
        <v>0.54372810581999997</v>
      </c>
      <c r="K55" s="6">
        <v>0.62020644973500005</v>
      </c>
      <c r="L55" s="6">
        <v>0.64978329100499999</v>
      </c>
      <c r="M55" s="6">
        <v>0.74573051851899996</v>
      </c>
      <c r="N55" s="6">
        <v>0.79379930158699996</v>
      </c>
      <c r="O55" s="13">
        <f t="shared" si="3"/>
        <v>5</v>
      </c>
      <c r="Q55" s="7">
        <v>0.32804232804233002</v>
      </c>
      <c r="R55" s="7">
        <v>0.20105820105819999</v>
      </c>
      <c r="S55" s="7">
        <v>0.12698412698413</v>
      </c>
      <c r="T55" s="7">
        <v>0.14285714285713999</v>
      </c>
      <c r="U55" s="7">
        <v>0.11640211640212</v>
      </c>
      <c r="V55" s="7">
        <v>0.13756613756614</v>
      </c>
      <c r="W55" s="7">
        <v>0.13227513227512999</v>
      </c>
      <c r="X55" s="7">
        <v>6.8783068783069001E-2</v>
      </c>
      <c r="Y55" s="7">
        <v>5.8201058201057997E-2</v>
      </c>
      <c r="Z55" s="7">
        <v>3.1746031746032001E-2</v>
      </c>
      <c r="AA55" s="7">
        <v>3.1746031746032001E-2</v>
      </c>
      <c r="AB55" s="8"/>
      <c r="AC55" s="8">
        <v>2.6031746031749998</v>
      </c>
      <c r="AD55" s="8">
        <v>7.7258064516129998</v>
      </c>
      <c r="AE55" s="8">
        <v>7.7368421052630003</v>
      </c>
      <c r="AF55" s="8">
        <v>10.5</v>
      </c>
      <c r="AG55" s="8">
        <v>7.8518518518520004</v>
      </c>
      <c r="AH55" s="8">
        <v>7.2727272727269998</v>
      </c>
      <c r="AI55" s="8">
        <v>7.2692307692310001</v>
      </c>
      <c r="AJ55" s="8">
        <v>6.2</v>
      </c>
      <c r="AK55" s="8">
        <v>8.2307692307690008</v>
      </c>
      <c r="AL55" s="8">
        <v>5</v>
      </c>
      <c r="AM55" s="8">
        <v>8.833333333333</v>
      </c>
      <c r="AN55" s="8">
        <v>8.166666666667</v>
      </c>
    </row>
    <row r="56" spans="1:40" x14ac:dyDescent="0.2">
      <c r="A56" s="4">
        <v>171</v>
      </c>
      <c r="B56" s="5">
        <v>44168</v>
      </c>
      <c r="C56" s="6">
        <v>0.243067397661</v>
      </c>
      <c r="D56" s="6">
        <v>0.35341350877200001</v>
      </c>
      <c r="E56" s="6">
        <v>0.39802583040900003</v>
      </c>
      <c r="F56" s="6">
        <v>0.452381912281</v>
      </c>
      <c r="G56" s="6">
        <v>0.48134812865499998</v>
      </c>
      <c r="H56" s="6">
        <v>0.50975115789500003</v>
      </c>
      <c r="I56" s="6">
        <v>0.52670303508799998</v>
      </c>
      <c r="J56" s="6">
        <v>0.54848111111099995</v>
      </c>
      <c r="K56" s="6">
        <v>0.60015905847999995</v>
      </c>
      <c r="L56" s="6">
        <v>0.635218918129</v>
      </c>
      <c r="M56" s="6">
        <v>0.65476296491200003</v>
      </c>
      <c r="N56" s="6">
        <v>0.66652743859600005</v>
      </c>
      <c r="O56" s="13">
        <f t="shared" si="3"/>
        <v>4</v>
      </c>
      <c r="Q56" s="7">
        <v>0.36842105263157998</v>
      </c>
      <c r="R56" s="7">
        <v>0.26900584795322002</v>
      </c>
      <c r="S56" s="7">
        <v>0.1812865497076</v>
      </c>
      <c r="T56" s="7">
        <v>0.15204678362572999</v>
      </c>
      <c r="U56" s="7">
        <v>0.17543859649123</v>
      </c>
      <c r="V56" s="7">
        <v>0.12865497076023</v>
      </c>
      <c r="W56" s="7">
        <v>0.12280701754386</v>
      </c>
      <c r="X56" s="7">
        <v>7.6023391812864993E-2</v>
      </c>
      <c r="Y56" s="7">
        <v>8.1871345029239997E-2</v>
      </c>
      <c r="Z56" s="7">
        <v>4.6783625730993997E-2</v>
      </c>
      <c r="AA56" s="7">
        <v>3.5087719298246001E-2</v>
      </c>
      <c r="AB56" s="8"/>
      <c r="AC56" s="8">
        <v>4.0818713450289996</v>
      </c>
      <c r="AD56" s="8">
        <v>8.3650793650789996</v>
      </c>
      <c r="AE56" s="8">
        <v>5.6521739130429998</v>
      </c>
      <c r="AF56" s="8">
        <v>10.483870967742</v>
      </c>
      <c r="AG56" s="8">
        <v>8.3846153846149996</v>
      </c>
      <c r="AH56" s="8">
        <v>6.0333333333330001</v>
      </c>
      <c r="AI56" s="8">
        <v>12.727272727273</v>
      </c>
      <c r="AJ56" s="8">
        <v>8.5238095238099998</v>
      </c>
      <c r="AK56" s="8">
        <v>5.4615384615379998</v>
      </c>
      <c r="AL56" s="8">
        <v>4.5714285714290002</v>
      </c>
      <c r="AM56" s="8">
        <v>4.125</v>
      </c>
      <c r="AN56" s="8">
        <v>4.5</v>
      </c>
    </row>
    <row r="57" spans="1:40" x14ac:dyDescent="0.2">
      <c r="A57" s="4">
        <v>166</v>
      </c>
      <c r="B57" s="5">
        <v>44149</v>
      </c>
      <c r="C57" s="6">
        <v>0.22961562650600001</v>
      </c>
      <c r="D57" s="6">
        <v>0.297490415663</v>
      </c>
      <c r="E57" s="6">
        <v>0.33940036747000002</v>
      </c>
      <c r="F57" s="6">
        <v>0.36826003614500002</v>
      </c>
      <c r="G57" s="6">
        <v>0.395610524096</v>
      </c>
      <c r="H57" s="6">
        <v>0.40715194578300001</v>
      </c>
      <c r="I57" s="6">
        <v>0.41995251204799999</v>
      </c>
      <c r="J57" s="6">
        <v>0.43358087349399999</v>
      </c>
      <c r="K57" s="6">
        <v>0.48602846987999998</v>
      </c>
      <c r="L57" s="6">
        <v>0.53542147590400002</v>
      </c>
      <c r="M57" s="6">
        <v>0.56278522891600002</v>
      </c>
      <c r="N57" s="6">
        <v>0.58135504819299999</v>
      </c>
      <c r="O57" s="13">
        <f t="shared" si="3"/>
        <v>6</v>
      </c>
      <c r="Q57" s="7">
        <v>0.33132530120482001</v>
      </c>
      <c r="R57" s="7">
        <v>0.21686746987951999</v>
      </c>
      <c r="S57" s="7">
        <v>0.1566265060241</v>
      </c>
      <c r="T57" s="7">
        <v>0.13855421686746999</v>
      </c>
      <c r="U57" s="7">
        <v>0.10843373493976</v>
      </c>
      <c r="V57" s="7">
        <v>0.13253012048193</v>
      </c>
      <c r="W57" s="7">
        <v>0.12650602409639</v>
      </c>
      <c r="X57" s="7">
        <v>8.4337349397589995E-2</v>
      </c>
      <c r="Y57" s="7">
        <v>8.4337349397589995E-2</v>
      </c>
      <c r="Z57" s="7">
        <v>4.8192771084336998E-2</v>
      </c>
      <c r="AA57" s="7">
        <v>5.4216867469879998E-2</v>
      </c>
      <c r="AB57" s="8"/>
      <c r="AC57" s="8">
        <v>2.7530120481929998</v>
      </c>
      <c r="AD57" s="8">
        <v>4</v>
      </c>
      <c r="AE57" s="8">
        <v>5.5</v>
      </c>
      <c r="AF57" s="8">
        <v>3.3461538461539999</v>
      </c>
      <c r="AG57" s="8">
        <v>4.1739130434779996</v>
      </c>
      <c r="AH57" s="8">
        <v>2.7222222222219998</v>
      </c>
      <c r="AI57" s="8">
        <v>4.6818181818179996</v>
      </c>
      <c r="AJ57" s="8">
        <v>3.7619047619049999</v>
      </c>
      <c r="AK57" s="8">
        <v>5.4285714285709998</v>
      </c>
      <c r="AL57" s="8">
        <v>3.8571428571430002</v>
      </c>
      <c r="AM57" s="8">
        <v>5</v>
      </c>
      <c r="AN57" s="8">
        <v>11.444444444444001</v>
      </c>
    </row>
    <row r="58" spans="1:40" x14ac:dyDescent="0.2">
      <c r="A58" s="4">
        <v>164</v>
      </c>
      <c r="B58" s="5">
        <v>44156</v>
      </c>
      <c r="C58" s="6">
        <v>0.27374530487799997</v>
      </c>
      <c r="D58" s="6">
        <v>0.37680907317099999</v>
      </c>
      <c r="E58" s="6">
        <v>0.42377492073200002</v>
      </c>
      <c r="F58" s="6">
        <v>0.44916113414600001</v>
      </c>
      <c r="G58" s="6">
        <v>0.48181339024399999</v>
      </c>
      <c r="H58" s="6">
        <v>0.51308846951200004</v>
      </c>
      <c r="I58" s="6">
        <v>0.53352587195099999</v>
      </c>
      <c r="J58" s="6">
        <v>0.56312182317100001</v>
      </c>
      <c r="K58" s="6">
        <v>0.62685997560999995</v>
      </c>
      <c r="L58" s="6">
        <v>0.66985433536600003</v>
      </c>
      <c r="M58" s="6">
        <v>0.70867365853700004</v>
      </c>
      <c r="N58" s="6">
        <v>0.737428432927</v>
      </c>
      <c r="O58" s="13">
        <f t="shared" si="3"/>
        <v>6</v>
      </c>
      <c r="Q58" s="7">
        <v>0.32926829268293001</v>
      </c>
      <c r="R58" s="7">
        <v>0.23780487804878001</v>
      </c>
      <c r="S58" s="7">
        <v>0.20121951219511999</v>
      </c>
      <c r="T58" s="7">
        <v>0.16463414634146001</v>
      </c>
      <c r="U58" s="7">
        <v>0.1280487804878</v>
      </c>
      <c r="V58" s="7">
        <v>0.10365853658537</v>
      </c>
      <c r="W58" s="7">
        <v>0.13414634146341001</v>
      </c>
      <c r="X58" s="7">
        <v>0.11585365853659001</v>
      </c>
      <c r="Y58" s="7">
        <v>7.3170731707316999E-2</v>
      </c>
      <c r="Z58" s="7">
        <v>6.7073170731707002E-2</v>
      </c>
      <c r="AA58" s="7">
        <v>6.7073170731707002E-2</v>
      </c>
      <c r="AB58" s="8"/>
      <c r="AC58" s="8">
        <v>4.8353658536589998</v>
      </c>
      <c r="AD58" s="8">
        <v>6.1111111111109997</v>
      </c>
      <c r="AE58" s="8">
        <v>5.5384615384620002</v>
      </c>
      <c r="AF58" s="8">
        <v>5.3030303030299999</v>
      </c>
      <c r="AG58" s="8">
        <v>6.666666666667</v>
      </c>
      <c r="AH58" s="8">
        <v>5.9523809523809996</v>
      </c>
      <c r="AI58" s="8">
        <v>6.2352941176470003</v>
      </c>
      <c r="AJ58" s="8">
        <v>7.863636363636</v>
      </c>
      <c r="AK58" s="8">
        <v>7.8947368421049999</v>
      </c>
      <c r="AL58" s="8">
        <v>5.416666666667</v>
      </c>
      <c r="AM58" s="8">
        <v>5.9090909090909998</v>
      </c>
      <c r="AN58" s="8">
        <v>4.9090909090909998</v>
      </c>
    </row>
    <row r="59" spans="1:40" x14ac:dyDescent="0.2">
      <c r="A59" s="4">
        <v>160</v>
      </c>
      <c r="B59" s="5">
        <v>44162</v>
      </c>
      <c r="C59" s="6">
        <v>0.26299317500000002</v>
      </c>
      <c r="D59" s="6">
        <v>0.3505556125</v>
      </c>
      <c r="E59" s="6">
        <v>0.40505785625000001</v>
      </c>
      <c r="F59" s="6">
        <v>0.43154299374999999</v>
      </c>
      <c r="G59" s="6">
        <v>0.45488639375000001</v>
      </c>
      <c r="H59" s="6">
        <v>0.47325743125000003</v>
      </c>
      <c r="I59" s="6">
        <v>0.49052103749999998</v>
      </c>
      <c r="J59" s="6">
        <v>0.50459048124999994</v>
      </c>
      <c r="K59" s="6">
        <v>0.55690740625000001</v>
      </c>
      <c r="L59" s="6">
        <v>0.63447699375</v>
      </c>
      <c r="M59" s="6">
        <v>0.69897329374999995</v>
      </c>
      <c r="N59" s="6">
        <v>0.73611690625000004</v>
      </c>
      <c r="O59" s="13">
        <f t="shared" si="3"/>
        <v>5</v>
      </c>
      <c r="Q59" s="7">
        <v>0.35625000000000001</v>
      </c>
      <c r="R59" s="7">
        <v>0.18124999999999999</v>
      </c>
      <c r="S59" s="7">
        <v>0.16250000000000001</v>
      </c>
      <c r="T59" s="7">
        <v>0.125</v>
      </c>
      <c r="U59" s="7">
        <v>0.1125</v>
      </c>
      <c r="V59" s="7">
        <v>6.8750000000000006E-2</v>
      </c>
      <c r="W59" s="7">
        <v>8.7499999999999994E-2</v>
      </c>
      <c r="X59" s="7">
        <v>0.05</v>
      </c>
      <c r="Y59" s="7">
        <v>8.1250000000000003E-2</v>
      </c>
      <c r="Z59" s="7">
        <v>5.6250000000000001E-2</v>
      </c>
      <c r="AA59" s="7">
        <v>0.05</v>
      </c>
      <c r="AB59" s="8"/>
      <c r="AC59" s="8">
        <v>3.1062500000000002</v>
      </c>
      <c r="AD59" s="8">
        <v>4.8947368421049999</v>
      </c>
      <c r="AE59" s="8">
        <v>13.551724137931</v>
      </c>
      <c r="AF59" s="8">
        <v>17.038461538461998</v>
      </c>
      <c r="AG59" s="8">
        <v>5.45</v>
      </c>
      <c r="AH59" s="8">
        <v>5.0555555555560003</v>
      </c>
      <c r="AI59" s="8">
        <v>7.7272727272730002</v>
      </c>
      <c r="AJ59" s="8">
        <v>5.7142857142860004</v>
      </c>
      <c r="AK59" s="8">
        <v>12.75</v>
      </c>
      <c r="AL59" s="8">
        <v>11</v>
      </c>
      <c r="AM59" s="8">
        <v>9.5555555555559994</v>
      </c>
      <c r="AN59" s="8">
        <v>7.375</v>
      </c>
    </row>
    <row r="60" spans="1:40" x14ac:dyDescent="0.2">
      <c r="A60" s="4">
        <v>155</v>
      </c>
      <c r="B60" s="5">
        <v>44157</v>
      </c>
      <c r="C60" s="6">
        <v>0.22526082580599999</v>
      </c>
      <c r="D60" s="6">
        <v>0.30008240645200002</v>
      </c>
      <c r="E60" s="6">
        <v>0.32654498709699997</v>
      </c>
      <c r="F60" s="6">
        <v>0.41038973548399998</v>
      </c>
      <c r="G60" s="6">
        <v>0.428604819355</v>
      </c>
      <c r="H60" s="6">
        <v>0.45383978064500002</v>
      </c>
      <c r="I60" s="6">
        <v>0.46575270322599999</v>
      </c>
      <c r="J60" s="6">
        <v>0.481216554839</v>
      </c>
      <c r="K60" s="6">
        <v>0.52740722580599997</v>
      </c>
      <c r="L60" s="6">
        <v>0.56222659354799998</v>
      </c>
      <c r="M60" s="6">
        <v>0.59107154838700005</v>
      </c>
      <c r="N60" s="6">
        <v>0.61632056129000001</v>
      </c>
      <c r="O60" s="13">
        <f t="shared" si="3"/>
        <v>7</v>
      </c>
      <c r="Q60" s="7">
        <v>0.38709677419354999</v>
      </c>
      <c r="R60" s="7">
        <v>0.20645161290323</v>
      </c>
      <c r="S60" s="7">
        <v>0.14838709677419001</v>
      </c>
      <c r="T60" s="7">
        <v>9.6774193548386997E-2</v>
      </c>
      <c r="U60" s="7">
        <v>0.12258064516129</v>
      </c>
      <c r="V60" s="7">
        <v>0.12258064516129</v>
      </c>
      <c r="W60" s="7">
        <v>7.741935483871E-2</v>
      </c>
      <c r="X60" s="7">
        <v>7.0967741935483997E-2</v>
      </c>
      <c r="Y60" s="7">
        <v>7.741935483871E-2</v>
      </c>
      <c r="Z60" s="7">
        <v>6.4516129032257993E-2</v>
      </c>
      <c r="AA60" s="7">
        <v>5.8064516129031997E-2</v>
      </c>
      <c r="AB60" s="8"/>
      <c r="AC60" s="8">
        <v>3.3354838709679999</v>
      </c>
      <c r="AD60" s="8">
        <v>3.65</v>
      </c>
      <c r="AE60" s="8">
        <v>2.6875</v>
      </c>
      <c r="AF60" s="8">
        <v>4.2173913043480002</v>
      </c>
      <c r="AG60" s="8">
        <v>5.8</v>
      </c>
      <c r="AH60" s="8">
        <v>5.1052631578950001</v>
      </c>
      <c r="AI60" s="8">
        <v>2.1052631578950001</v>
      </c>
      <c r="AJ60" s="8">
        <v>4.833333333333</v>
      </c>
      <c r="AK60" s="8">
        <v>3.9090909090910002</v>
      </c>
      <c r="AL60" s="8">
        <v>1.5</v>
      </c>
      <c r="AM60" s="8">
        <v>3.6</v>
      </c>
      <c r="AN60" s="8">
        <v>4.4444444444439997</v>
      </c>
    </row>
    <row r="61" spans="1:40" x14ac:dyDescent="0.2">
      <c r="A61" s="4">
        <v>151</v>
      </c>
      <c r="B61" s="5">
        <v>44118</v>
      </c>
      <c r="C61" s="6">
        <v>0.17370898675499999</v>
      </c>
      <c r="D61" s="6">
        <v>0.24191537748299999</v>
      </c>
      <c r="E61" s="6">
        <v>0.28124114569500003</v>
      </c>
      <c r="F61" s="6">
        <v>0.31775836423800002</v>
      </c>
      <c r="G61" s="6">
        <v>0.345503238411</v>
      </c>
      <c r="H61" s="6">
        <v>0.367695629139</v>
      </c>
      <c r="I61" s="6">
        <v>0.38716388079500003</v>
      </c>
      <c r="J61" s="6">
        <v>0.40411527814600001</v>
      </c>
      <c r="K61" s="6">
        <v>0.439653172185</v>
      </c>
      <c r="L61" s="6">
        <v>0.49639090728500002</v>
      </c>
      <c r="M61" s="6">
        <v>0.53573837748300002</v>
      </c>
      <c r="N61" s="6">
        <v>0.56647180132499997</v>
      </c>
      <c r="O61" s="13">
        <f t="shared" si="3"/>
        <v>3</v>
      </c>
      <c r="Q61" s="7">
        <v>0.27814569536424</v>
      </c>
      <c r="R61" s="7">
        <v>0.19867549668873999</v>
      </c>
      <c r="S61" s="7">
        <v>0.17218543046358001</v>
      </c>
      <c r="T61" s="7">
        <v>0.18543046357616</v>
      </c>
      <c r="U61" s="7">
        <v>0.15894039735099</v>
      </c>
      <c r="V61" s="7">
        <v>0.17218543046358001</v>
      </c>
      <c r="W61" s="7">
        <v>0.11258278145695</v>
      </c>
      <c r="X61" s="7">
        <v>0.11258278145695</v>
      </c>
      <c r="Y61" s="7">
        <v>0.12582781456954001</v>
      </c>
      <c r="Z61" s="7">
        <v>7.2847682119205004E-2</v>
      </c>
      <c r="AA61" s="7">
        <v>6.6225165562913996E-2</v>
      </c>
      <c r="AB61" s="8"/>
      <c r="AC61" s="8">
        <v>2.3907284768210002</v>
      </c>
      <c r="AD61" s="8">
        <v>7.333333333333</v>
      </c>
      <c r="AE61" s="8">
        <v>8.0333333333329993</v>
      </c>
      <c r="AF61" s="8">
        <v>7</v>
      </c>
      <c r="AG61" s="8">
        <v>6</v>
      </c>
      <c r="AH61" s="8">
        <v>5.5</v>
      </c>
      <c r="AI61" s="8">
        <v>5.0769230769230003</v>
      </c>
      <c r="AJ61" s="8">
        <v>5.1176470588239997</v>
      </c>
      <c r="AK61" s="8">
        <v>6.7647058823529997</v>
      </c>
      <c r="AL61" s="8">
        <v>5.1052631578950001</v>
      </c>
      <c r="AM61" s="8">
        <v>2.4545454545449998</v>
      </c>
      <c r="AN61" s="8">
        <v>5.3</v>
      </c>
    </row>
    <row r="62" spans="1:40" x14ac:dyDescent="0.2">
      <c r="A62" s="4">
        <v>151</v>
      </c>
      <c r="B62" s="5">
        <v>44136</v>
      </c>
      <c r="C62" s="6">
        <v>0.20607443046400001</v>
      </c>
      <c r="D62" s="6">
        <v>0.28975873509900002</v>
      </c>
      <c r="E62" s="6">
        <v>0.33888290728499998</v>
      </c>
      <c r="F62" s="6">
        <v>0.36326551655599998</v>
      </c>
      <c r="G62" s="6">
        <v>0.39132890066199999</v>
      </c>
      <c r="H62" s="6">
        <v>0.419297854305</v>
      </c>
      <c r="I62" s="6">
        <v>0.43333974834400002</v>
      </c>
      <c r="J62" s="6">
        <v>0.45298646357599998</v>
      </c>
      <c r="K62" s="6">
        <v>0.49682214569499999</v>
      </c>
      <c r="L62" s="6">
        <v>0.56729159602599999</v>
      </c>
      <c r="M62" s="6">
        <v>0.59835487417199995</v>
      </c>
      <c r="N62" s="6">
        <v>0.61444433112600005</v>
      </c>
      <c r="O62" s="13">
        <f t="shared" si="3"/>
        <v>7</v>
      </c>
      <c r="Q62" s="7">
        <v>0.31125827814570001</v>
      </c>
      <c r="R62" s="7">
        <v>0.2317880794702</v>
      </c>
      <c r="S62" s="7">
        <v>0.20529801324503</v>
      </c>
      <c r="T62" s="7">
        <v>0.15894039735099</v>
      </c>
      <c r="U62" s="7">
        <v>0.17218543046358001</v>
      </c>
      <c r="V62" s="7">
        <v>0.13245033112582999</v>
      </c>
      <c r="W62" s="7">
        <v>0.11258278145695</v>
      </c>
      <c r="X62" s="7">
        <v>0.12582781456954001</v>
      </c>
      <c r="Y62" s="7">
        <v>7.9470198675496997E-2</v>
      </c>
      <c r="Z62" s="7">
        <v>5.9602649006623001E-2</v>
      </c>
      <c r="AA62" s="7">
        <v>2.6490066225166E-2</v>
      </c>
      <c r="AB62" s="8"/>
      <c r="AC62" s="8">
        <v>3.8543046357619999</v>
      </c>
      <c r="AD62" s="8">
        <v>18.702127659574</v>
      </c>
      <c r="AE62" s="8">
        <v>5.4571428571430003</v>
      </c>
      <c r="AF62" s="8">
        <v>4.2580645161290001</v>
      </c>
      <c r="AG62" s="8">
        <v>4.458333333333</v>
      </c>
      <c r="AH62" s="8">
        <v>3.884615384615</v>
      </c>
      <c r="AI62" s="8">
        <v>4.45</v>
      </c>
      <c r="AJ62" s="8">
        <v>4.7058823529409999</v>
      </c>
      <c r="AK62" s="8">
        <v>6.6842105263159999</v>
      </c>
      <c r="AL62" s="8">
        <v>5.333333333333</v>
      </c>
      <c r="AM62" s="8">
        <v>6.8888888888890003</v>
      </c>
      <c r="AN62" s="8">
        <v>8.75</v>
      </c>
    </row>
    <row r="63" spans="1:40" x14ac:dyDescent="0.2">
      <c r="A63" s="4">
        <v>126</v>
      </c>
      <c r="B63" s="5">
        <v>44154</v>
      </c>
      <c r="C63" s="6">
        <v>0.21665976984099999</v>
      </c>
      <c r="D63" s="6">
        <v>0.31976213492099997</v>
      </c>
      <c r="E63" s="6">
        <v>0.374618277778</v>
      </c>
      <c r="F63" s="6">
        <v>0.43170772222199999</v>
      </c>
      <c r="G63" s="6">
        <v>0.45336609523799998</v>
      </c>
      <c r="H63" s="6">
        <v>0.48807246825400002</v>
      </c>
      <c r="I63" s="6">
        <v>0.51039418254000002</v>
      </c>
      <c r="J63" s="6">
        <v>0.521818801587</v>
      </c>
      <c r="K63" s="6">
        <v>0.57518765873</v>
      </c>
      <c r="L63" s="6">
        <v>0.63770761111100005</v>
      </c>
      <c r="M63" s="6">
        <v>0.68330603174600002</v>
      </c>
      <c r="N63" s="6">
        <v>0.70731650793699996</v>
      </c>
      <c r="O63" s="13">
        <f t="shared" si="3"/>
        <v>4</v>
      </c>
      <c r="Q63" s="7">
        <v>0.30158730158730002</v>
      </c>
      <c r="R63" s="7">
        <v>0.24603174603174999</v>
      </c>
      <c r="S63" s="7">
        <v>0.20634920634921</v>
      </c>
      <c r="T63" s="7">
        <v>0.13492063492063</v>
      </c>
      <c r="U63" s="7">
        <v>0.15079365079365001</v>
      </c>
      <c r="V63" s="7">
        <v>0.1031746031746</v>
      </c>
      <c r="W63" s="7">
        <v>7.9365079365079E-2</v>
      </c>
      <c r="X63" s="7">
        <v>9.5238095238094997E-2</v>
      </c>
      <c r="Y63" s="7">
        <v>7.9365079365079E-2</v>
      </c>
      <c r="Z63" s="7">
        <v>7.9365079365079E-2</v>
      </c>
      <c r="AA63" s="7">
        <v>3.968253968254E-2</v>
      </c>
      <c r="AB63" s="8"/>
      <c r="AC63" s="8">
        <v>2.3253968253970001</v>
      </c>
      <c r="AD63" s="8">
        <v>4.8157894736840001</v>
      </c>
      <c r="AE63" s="8">
        <v>4.0645161290320004</v>
      </c>
      <c r="AF63" s="8">
        <v>3.884615384615</v>
      </c>
      <c r="AG63" s="8">
        <v>5.2941176470590001</v>
      </c>
      <c r="AH63" s="8">
        <v>5.1052631578950001</v>
      </c>
      <c r="AI63" s="8">
        <v>7</v>
      </c>
      <c r="AJ63" s="8">
        <v>5.0999999999999996</v>
      </c>
      <c r="AK63" s="8">
        <v>9</v>
      </c>
      <c r="AL63" s="8">
        <v>4.2</v>
      </c>
      <c r="AM63" s="8">
        <v>5.9</v>
      </c>
      <c r="AN63" s="8">
        <v>4.2</v>
      </c>
    </row>
    <row r="64" spans="1:40" x14ac:dyDescent="0.2">
      <c r="A64" s="4">
        <v>115</v>
      </c>
      <c r="B64" s="5">
        <v>44170</v>
      </c>
      <c r="C64" s="6">
        <v>0.20510670434799999</v>
      </c>
      <c r="D64" s="6">
        <v>0.28131741739100002</v>
      </c>
      <c r="E64" s="6">
        <v>0.33162735652199998</v>
      </c>
      <c r="F64" s="6">
        <v>0.35569386086999999</v>
      </c>
      <c r="G64" s="6">
        <v>0.38747973913</v>
      </c>
      <c r="H64" s="6">
        <v>0.410665669565</v>
      </c>
      <c r="I64" s="6">
        <v>0.43747521739099998</v>
      </c>
      <c r="J64" s="6">
        <v>0.469658365217</v>
      </c>
      <c r="K64" s="6">
        <v>0.54863171304299996</v>
      </c>
      <c r="L64" s="6">
        <v>0.623626765217</v>
      </c>
      <c r="M64" s="6">
        <v>0.65555027826099999</v>
      </c>
      <c r="N64" s="6">
        <v>0.67713320869600002</v>
      </c>
      <c r="O64" s="13">
        <f t="shared" si="3"/>
        <v>6</v>
      </c>
      <c r="Q64" s="7">
        <v>0.37391304347825999</v>
      </c>
      <c r="R64" s="7">
        <v>0.27826086956522</v>
      </c>
      <c r="S64" s="7">
        <v>0.19130434782608999</v>
      </c>
      <c r="T64" s="7">
        <v>0.16521739130435001</v>
      </c>
      <c r="U64" s="7">
        <v>0.16521739130435001</v>
      </c>
      <c r="V64" s="7">
        <v>0.15652173913042999</v>
      </c>
      <c r="W64" s="7">
        <v>0.14782608695652</v>
      </c>
      <c r="X64" s="7">
        <v>0.11304347826087</v>
      </c>
      <c r="Y64" s="7">
        <v>8.6956521739130002E-2</v>
      </c>
      <c r="Z64" s="7">
        <v>7.8260869565216995E-2</v>
      </c>
      <c r="AA64" s="7">
        <v>6.0869565217391002E-2</v>
      </c>
      <c r="AB64" s="8"/>
      <c r="AC64" s="8">
        <v>2.4695652173910001</v>
      </c>
      <c r="AD64" s="8">
        <v>4.6511627906979998</v>
      </c>
      <c r="AE64" s="8">
        <v>5.5</v>
      </c>
      <c r="AF64" s="8">
        <v>3.181818181818</v>
      </c>
      <c r="AG64" s="8">
        <v>7.3157894736840001</v>
      </c>
      <c r="AH64" s="8">
        <v>4.0526315789470004</v>
      </c>
      <c r="AI64" s="8">
        <v>11.277777777778001</v>
      </c>
      <c r="AJ64" s="8">
        <v>7.0588235294119999</v>
      </c>
      <c r="AK64" s="8">
        <v>14.923076923077</v>
      </c>
      <c r="AL64" s="8">
        <v>10.1</v>
      </c>
      <c r="AM64" s="8">
        <v>5</v>
      </c>
      <c r="AN64" s="8">
        <v>5.8571428571429998</v>
      </c>
    </row>
    <row r="65" spans="1:40" x14ac:dyDescent="0.2">
      <c r="A65" s="4">
        <v>114</v>
      </c>
      <c r="B65" s="5">
        <v>44169</v>
      </c>
      <c r="C65" s="6">
        <v>0.28019099122800001</v>
      </c>
      <c r="D65" s="6">
        <v>0.37772891228099997</v>
      </c>
      <c r="E65" s="6">
        <v>0.444310877193</v>
      </c>
      <c r="F65" s="6">
        <v>0.48396657894700001</v>
      </c>
      <c r="G65" s="6">
        <v>0.53873161403500003</v>
      </c>
      <c r="H65" s="6">
        <v>0.57380897368399997</v>
      </c>
      <c r="I65" s="6">
        <v>0.62998074561399997</v>
      </c>
      <c r="J65" s="6">
        <v>0.66719064035099995</v>
      </c>
      <c r="K65" s="6">
        <v>0.79430788596500002</v>
      </c>
      <c r="L65" s="6">
        <v>0.89591652631600005</v>
      </c>
      <c r="M65" s="6">
        <v>0.95137085087700002</v>
      </c>
      <c r="N65" s="6">
        <v>1.0021022982459999</v>
      </c>
      <c r="O65" s="13">
        <f t="shared" si="3"/>
        <v>5</v>
      </c>
      <c r="Q65" s="7">
        <v>0.40350877192981999</v>
      </c>
      <c r="R65" s="7">
        <v>0.26315789473683998</v>
      </c>
      <c r="S65" s="7">
        <v>0.20175438596490999</v>
      </c>
      <c r="T65" s="7">
        <v>0.14912280701753999</v>
      </c>
      <c r="U65" s="7">
        <v>0.13157894736841999</v>
      </c>
      <c r="V65" s="7">
        <v>0.14035087719298001</v>
      </c>
      <c r="W65" s="7">
        <v>9.6491228070175003E-2</v>
      </c>
      <c r="X65" s="7">
        <v>7.8947368421053002E-2</v>
      </c>
      <c r="Y65" s="7">
        <v>5.2631578947368002E-2</v>
      </c>
      <c r="Z65" s="7">
        <v>4.3859649122807001E-2</v>
      </c>
      <c r="AA65" s="7">
        <v>7.0175438596491002E-2</v>
      </c>
      <c r="AB65" s="8"/>
      <c r="AC65" s="8">
        <v>3.3421052631579999</v>
      </c>
      <c r="AD65" s="8">
        <v>5.1956521739130004</v>
      </c>
      <c r="AE65" s="8">
        <v>5.2666666666669997</v>
      </c>
      <c r="AF65" s="8">
        <v>3.9565217391299998</v>
      </c>
      <c r="AG65" s="8">
        <v>7.5294117647060004</v>
      </c>
      <c r="AH65" s="8">
        <v>4.9333333333329996</v>
      </c>
      <c r="AI65" s="8">
        <v>4.8125</v>
      </c>
      <c r="AJ65" s="8">
        <v>4.9090909090909998</v>
      </c>
      <c r="AK65" s="8">
        <v>3</v>
      </c>
      <c r="AL65" s="8">
        <v>4.833333333333</v>
      </c>
      <c r="AM65" s="8">
        <v>4.5999999999999996</v>
      </c>
      <c r="AN65" s="8">
        <v>3.875</v>
      </c>
    </row>
    <row r="66" spans="1:40" x14ac:dyDescent="0.2">
      <c r="A66" s="4">
        <v>111</v>
      </c>
      <c r="B66" s="5">
        <v>44119</v>
      </c>
      <c r="C66" s="6">
        <v>0.16194797297300001</v>
      </c>
      <c r="D66" s="6">
        <v>0.24530988288300001</v>
      </c>
      <c r="E66" s="6">
        <v>0.28015645044999998</v>
      </c>
      <c r="F66" s="6">
        <v>0.32809571171200003</v>
      </c>
      <c r="G66" s="6">
        <v>0.37318579279300002</v>
      </c>
      <c r="H66" s="6">
        <v>0.46761681981999997</v>
      </c>
      <c r="I66" s="6">
        <v>0.48365290090099999</v>
      </c>
      <c r="J66" s="6">
        <v>0.53258061261300005</v>
      </c>
      <c r="K66" s="6">
        <v>0.57895749549499997</v>
      </c>
      <c r="L66" s="6">
        <v>0.65736161261299997</v>
      </c>
      <c r="M66" s="6">
        <v>0.68513390991000001</v>
      </c>
      <c r="N66" s="6">
        <v>0.71508095495500001</v>
      </c>
      <c r="O66" s="13">
        <f t="shared" si="3"/>
        <v>4</v>
      </c>
      <c r="Q66" s="7">
        <v>0.36036036036036001</v>
      </c>
      <c r="R66" s="7">
        <v>0.21621621621622</v>
      </c>
      <c r="S66" s="7">
        <v>0.21621621621622</v>
      </c>
      <c r="T66" s="7">
        <v>0.18918918918919</v>
      </c>
      <c r="U66" s="7">
        <v>0.18918918918919</v>
      </c>
      <c r="V66" s="7">
        <v>0.12612612612613</v>
      </c>
      <c r="W66" s="7">
        <v>0.11711711711712</v>
      </c>
      <c r="X66" s="7">
        <v>0.10810810810811</v>
      </c>
      <c r="Y66" s="7">
        <v>9.9099099099099003E-2</v>
      </c>
      <c r="Z66" s="7">
        <v>8.1081081081081002E-2</v>
      </c>
      <c r="AA66" s="7">
        <v>7.2072072072072002E-2</v>
      </c>
      <c r="AB66" s="8"/>
      <c r="AC66" s="8">
        <v>2.8288288288290002</v>
      </c>
      <c r="AD66" s="8">
        <v>5.15</v>
      </c>
      <c r="AE66" s="8">
        <v>6.041666666667</v>
      </c>
      <c r="AF66" s="8">
        <v>6.583333333333</v>
      </c>
      <c r="AG66" s="8">
        <v>5.4285714285709998</v>
      </c>
      <c r="AH66" s="8">
        <v>10.142857142857</v>
      </c>
      <c r="AI66" s="8">
        <v>4.7857142857139996</v>
      </c>
      <c r="AJ66" s="8">
        <v>12.846153846153999</v>
      </c>
      <c r="AK66" s="8">
        <v>6.083333333333</v>
      </c>
      <c r="AL66" s="8">
        <v>11.636363636364001</v>
      </c>
      <c r="AM66" s="8">
        <v>2.5555555555559999</v>
      </c>
      <c r="AN66" s="8">
        <v>5.375</v>
      </c>
    </row>
    <row r="67" spans="1:40" x14ac:dyDescent="0.2">
      <c r="A67" s="4">
        <v>111</v>
      </c>
      <c r="B67" s="5">
        <v>44163</v>
      </c>
      <c r="C67" s="6">
        <v>0.19404231531499999</v>
      </c>
      <c r="D67" s="6">
        <v>0.242722441441</v>
      </c>
      <c r="E67" s="6">
        <v>0.25645168468500001</v>
      </c>
      <c r="F67" s="6">
        <v>0.26954059459500002</v>
      </c>
      <c r="G67" s="6">
        <v>0.28159136035999999</v>
      </c>
      <c r="H67" s="6">
        <v>0.28479199999999999</v>
      </c>
      <c r="I67" s="6">
        <v>0.29193008108099999</v>
      </c>
      <c r="J67" s="6">
        <v>0.294329216216</v>
      </c>
      <c r="K67" s="6">
        <v>0.31208055855900002</v>
      </c>
      <c r="L67" s="6">
        <v>0.318859108108</v>
      </c>
      <c r="M67" s="6">
        <v>0.32850080180199998</v>
      </c>
      <c r="N67" s="6">
        <v>0.33971355855899998</v>
      </c>
      <c r="O67" s="13">
        <f t="shared" si="3"/>
        <v>6</v>
      </c>
      <c r="Q67" s="7">
        <v>0.27027027027027001</v>
      </c>
      <c r="R67" s="7">
        <v>8.1081081081081002E-2</v>
      </c>
      <c r="S67" s="7">
        <v>0.10810810810811</v>
      </c>
      <c r="T67" s="7">
        <v>0.10810810810811</v>
      </c>
      <c r="U67" s="7">
        <v>4.5045045045045001E-2</v>
      </c>
      <c r="V67" s="7">
        <v>9.0090090090090003E-2</v>
      </c>
      <c r="W67" s="7">
        <v>4.5045045045045001E-2</v>
      </c>
      <c r="X67" s="7">
        <v>3.6036036036036001E-2</v>
      </c>
      <c r="Y67" s="7">
        <v>3.6036036036036001E-2</v>
      </c>
      <c r="Z67" s="7">
        <v>4.5045045045045001E-2</v>
      </c>
      <c r="AA67" s="7">
        <v>2.7027027027027001E-2</v>
      </c>
      <c r="AB67" s="8"/>
      <c r="AC67" s="8">
        <v>1.8018018018019999</v>
      </c>
      <c r="AD67" s="8">
        <v>3.7666666666670001</v>
      </c>
      <c r="AE67" s="8">
        <v>1.4444444444440001</v>
      </c>
      <c r="AF67" s="8">
        <v>1.666666666667</v>
      </c>
      <c r="AG67" s="8">
        <v>0.91666666666700003</v>
      </c>
      <c r="AH67" s="8">
        <v>2.4</v>
      </c>
      <c r="AI67" s="8">
        <v>0.7</v>
      </c>
      <c r="AJ67" s="8">
        <v>1.4</v>
      </c>
      <c r="AK67" s="8">
        <v>1</v>
      </c>
      <c r="AL67" s="8">
        <v>1.5</v>
      </c>
      <c r="AM67" s="8">
        <v>0</v>
      </c>
      <c r="AN67" s="8">
        <v>1</v>
      </c>
    </row>
    <row r="68" spans="1:40" x14ac:dyDescent="0.2">
      <c r="A68" s="4">
        <v>107</v>
      </c>
      <c r="B68" s="5">
        <v>44158</v>
      </c>
      <c r="C68" s="6">
        <v>0.20853092523399999</v>
      </c>
      <c r="D68" s="6">
        <v>0.26772153270999999</v>
      </c>
      <c r="E68" s="6">
        <v>0.335109121495</v>
      </c>
      <c r="F68" s="6">
        <v>0.35541737383200001</v>
      </c>
      <c r="G68" s="6">
        <v>0.37868549532700002</v>
      </c>
      <c r="H68" s="6">
        <v>0.401943046729</v>
      </c>
      <c r="I68" s="6">
        <v>0.421191859813</v>
      </c>
      <c r="J68" s="6">
        <v>0.445204672897</v>
      </c>
      <c r="K68" s="6">
        <v>0.54580605607499999</v>
      </c>
      <c r="L68" s="6">
        <v>0.59186509345799998</v>
      </c>
      <c r="M68" s="6">
        <v>0.61799970093500001</v>
      </c>
      <c r="N68" s="6">
        <v>0.63512835513999999</v>
      </c>
      <c r="O68" s="13">
        <f t="shared" si="3"/>
        <v>1</v>
      </c>
      <c r="Q68" s="7">
        <v>0.31775700934578999</v>
      </c>
      <c r="R68" s="7">
        <v>0.23364485981308</v>
      </c>
      <c r="S68" s="7">
        <v>0.16822429906542</v>
      </c>
      <c r="T68" s="7">
        <v>0.14953271028036999</v>
      </c>
      <c r="U68" s="7">
        <v>0.1214953271028</v>
      </c>
      <c r="V68" s="7">
        <v>0.10280373831776</v>
      </c>
      <c r="W68" s="7">
        <v>0.14018691588785001</v>
      </c>
      <c r="X68" s="7">
        <v>0.14018691588785001</v>
      </c>
      <c r="Y68" s="7">
        <v>7.4766355140186994E-2</v>
      </c>
      <c r="Z68" s="7">
        <v>5.6074766355139999E-2</v>
      </c>
      <c r="AA68" s="7">
        <v>5.6074766355139999E-2</v>
      </c>
      <c r="AB68" s="8"/>
      <c r="AC68" s="8">
        <v>2.1121495327100002</v>
      </c>
      <c r="AD68" s="8">
        <v>4.2941176470590001</v>
      </c>
      <c r="AE68" s="8">
        <v>5.24</v>
      </c>
      <c r="AF68" s="8">
        <v>4.1111111111109997</v>
      </c>
      <c r="AG68" s="8">
        <v>4.875</v>
      </c>
      <c r="AH68" s="8">
        <v>5.6923076923079998</v>
      </c>
      <c r="AI68" s="8">
        <v>8.0909090909089993</v>
      </c>
      <c r="AJ68" s="8">
        <v>5.5333333333330001</v>
      </c>
      <c r="AK68" s="8">
        <v>8.8666666666669993</v>
      </c>
      <c r="AL68" s="8">
        <v>10.125</v>
      </c>
      <c r="AM68" s="8">
        <v>3.666666666667</v>
      </c>
      <c r="AN68" s="8">
        <v>2.833333333333</v>
      </c>
    </row>
    <row r="69" spans="1:40" x14ac:dyDescent="0.2">
      <c r="A69" s="4">
        <v>106</v>
      </c>
      <c r="B69" s="5">
        <v>44097</v>
      </c>
      <c r="C69" s="6">
        <v>0.22826928301900001</v>
      </c>
      <c r="D69" s="6">
        <v>0.32619992452800001</v>
      </c>
      <c r="E69" s="6">
        <v>0.37772084905699999</v>
      </c>
      <c r="F69" s="6">
        <v>0.413403981132</v>
      </c>
      <c r="G69" s="6">
        <v>0.43498773584900002</v>
      </c>
      <c r="H69" s="6">
        <v>0.452920283019</v>
      </c>
      <c r="I69" s="6">
        <v>0.47656987735799999</v>
      </c>
      <c r="J69" s="6">
        <v>0.49817429245299999</v>
      </c>
      <c r="K69" s="6">
        <v>0.52626256603800003</v>
      </c>
      <c r="L69" s="6">
        <v>0.57155859434</v>
      </c>
      <c r="M69" s="6">
        <v>0.59424820754700003</v>
      </c>
      <c r="N69" s="6">
        <v>0.60884166037700005</v>
      </c>
      <c r="O69" s="13">
        <f t="shared" si="3"/>
        <v>3</v>
      </c>
      <c r="Q69" s="7">
        <v>0.42452830188679003</v>
      </c>
      <c r="R69" s="7">
        <v>0.27358490566038002</v>
      </c>
      <c r="S69" s="7">
        <v>0.21698113207547001</v>
      </c>
      <c r="T69" s="7">
        <v>0.18867924528301999</v>
      </c>
      <c r="U69" s="7">
        <v>0.15094339622642</v>
      </c>
      <c r="V69" s="7">
        <v>0.15094339622642</v>
      </c>
      <c r="W69" s="7">
        <v>0.16981132075472</v>
      </c>
      <c r="X69" s="7">
        <v>9.4339622641508997E-2</v>
      </c>
      <c r="Y69" s="7">
        <v>9.4339622641508997E-2</v>
      </c>
      <c r="Z69" s="7">
        <v>0.10377358490565999</v>
      </c>
      <c r="AA69" s="7">
        <v>8.4905660377358E-2</v>
      </c>
      <c r="AB69" s="8"/>
      <c r="AC69" s="8">
        <v>4.6981132075470002</v>
      </c>
      <c r="AD69" s="8">
        <v>6.9333333333329996</v>
      </c>
      <c r="AE69" s="8">
        <v>4.1034482758620001</v>
      </c>
      <c r="AF69" s="8">
        <v>4.8260869565220004</v>
      </c>
      <c r="AG69" s="8">
        <v>3.45</v>
      </c>
      <c r="AH69" s="8">
        <v>6.5625</v>
      </c>
      <c r="AI69" s="8">
        <v>5.4375</v>
      </c>
      <c r="AJ69" s="8">
        <v>5.333333333333</v>
      </c>
      <c r="AK69" s="8">
        <v>5.3</v>
      </c>
      <c r="AL69" s="8">
        <v>6.7</v>
      </c>
      <c r="AM69" s="8">
        <v>4.9090909090909998</v>
      </c>
      <c r="AN69" s="8">
        <v>2.1111111111110001</v>
      </c>
    </row>
    <row r="70" spans="1:40" x14ac:dyDescent="0.2">
      <c r="A70" s="4">
        <v>103</v>
      </c>
      <c r="B70" s="5">
        <v>44106</v>
      </c>
      <c r="C70" s="6">
        <v>0.156943873786</v>
      </c>
      <c r="D70" s="6">
        <v>0.22072177669900001</v>
      </c>
      <c r="E70" s="6">
        <v>0.22072177669900001</v>
      </c>
      <c r="F70" s="6">
        <v>0.22072177669900001</v>
      </c>
      <c r="G70" s="6">
        <v>0.22072177669900001</v>
      </c>
      <c r="H70" s="6">
        <v>0.30154576699000002</v>
      </c>
      <c r="I70" s="6">
        <v>0.30895313592200002</v>
      </c>
      <c r="J70" s="6">
        <v>0.315775592233</v>
      </c>
      <c r="K70" s="6">
        <v>0.35475118446600001</v>
      </c>
      <c r="L70" s="6">
        <v>0.38950899999999999</v>
      </c>
      <c r="M70" s="6">
        <v>0.425068436893</v>
      </c>
      <c r="N70" s="6">
        <v>0.42935504854399997</v>
      </c>
      <c r="O70" s="13">
        <f t="shared" ref="O70:O96" si="4">WEEKDAY(B70,2)</f>
        <v>5</v>
      </c>
      <c r="Q70" s="7">
        <v>0.34951456310680001</v>
      </c>
      <c r="R70" s="7">
        <v>0.13592233009709001</v>
      </c>
      <c r="S70" s="7">
        <v>0.14563106796117001</v>
      </c>
      <c r="T70" s="7">
        <v>0.13592233009709001</v>
      </c>
      <c r="U70" s="7">
        <v>7.7669902912621006E-2</v>
      </c>
      <c r="V70" s="7">
        <v>8.7378640776699004E-2</v>
      </c>
      <c r="W70" s="7">
        <v>6.7961165048544006E-2</v>
      </c>
      <c r="X70" s="7">
        <v>4.8543689320388002E-2</v>
      </c>
      <c r="Y70" s="7">
        <v>4.8543689320388002E-2</v>
      </c>
      <c r="Z70" s="7">
        <v>3.8834951456311002E-2</v>
      </c>
      <c r="AA70" s="7">
        <v>4.8543689320388002E-2</v>
      </c>
      <c r="AB70" s="8"/>
      <c r="AC70" s="8">
        <v>3.6601941747570002</v>
      </c>
      <c r="AD70" s="8">
        <v>6.2777777777779997</v>
      </c>
      <c r="AE70" s="8">
        <v>11.857142857143</v>
      </c>
      <c r="AF70" s="8">
        <v>8.9333333333329996</v>
      </c>
      <c r="AG70" s="8">
        <v>7.0714285714290002</v>
      </c>
      <c r="AH70" s="8">
        <v>25.375</v>
      </c>
      <c r="AI70" s="8">
        <v>8.2222222222219994</v>
      </c>
      <c r="AJ70" s="8">
        <v>4.2857142857139996</v>
      </c>
      <c r="AK70" s="8">
        <v>8.1999999999999993</v>
      </c>
      <c r="AL70" s="8">
        <v>12.6</v>
      </c>
      <c r="AM70" s="8">
        <v>8.75</v>
      </c>
      <c r="AN70" s="8">
        <v>1.8</v>
      </c>
    </row>
    <row r="71" spans="1:40" x14ac:dyDescent="0.2">
      <c r="A71" s="4">
        <v>100</v>
      </c>
      <c r="B71" s="5">
        <v>44105</v>
      </c>
      <c r="C71" s="6">
        <v>0.22355521</v>
      </c>
      <c r="D71" s="6">
        <v>0.32586786000000001</v>
      </c>
      <c r="E71" s="6">
        <v>0.32586786000000001</v>
      </c>
      <c r="F71" s="6">
        <v>0.32586786000000001</v>
      </c>
      <c r="G71" s="6">
        <v>0.32586786000000001</v>
      </c>
      <c r="H71" s="6">
        <v>0.46844362000000001</v>
      </c>
      <c r="I71" s="6">
        <v>0.51552703</v>
      </c>
      <c r="J71" s="6">
        <v>0.54340191000000004</v>
      </c>
      <c r="K71" s="6">
        <v>0.57871375000000003</v>
      </c>
      <c r="L71" s="6">
        <v>0.60260552999999994</v>
      </c>
      <c r="M71" s="6">
        <v>0.62604729999999997</v>
      </c>
      <c r="N71" s="6">
        <v>0.64586045999999997</v>
      </c>
      <c r="O71" s="13">
        <f t="shared" si="4"/>
        <v>4</v>
      </c>
      <c r="Q71" s="7">
        <v>0.32</v>
      </c>
      <c r="R71" s="7">
        <v>0.26</v>
      </c>
      <c r="S71" s="7">
        <v>0.19</v>
      </c>
      <c r="T71" s="7">
        <v>0.18</v>
      </c>
      <c r="U71" s="7">
        <v>0.18</v>
      </c>
      <c r="V71" s="7">
        <v>0.1</v>
      </c>
      <c r="W71" s="7">
        <v>0.16</v>
      </c>
      <c r="X71" s="7">
        <v>0.06</v>
      </c>
      <c r="Y71" s="7">
        <v>0.03</v>
      </c>
      <c r="Z71" s="7">
        <v>0.06</v>
      </c>
      <c r="AA71" s="7">
        <v>0.05</v>
      </c>
      <c r="AB71" s="8"/>
      <c r="AC71" s="8">
        <v>4.3499999999999996</v>
      </c>
      <c r="AD71" s="8">
        <v>10.9375</v>
      </c>
      <c r="AE71" s="8">
        <v>5.6153846153850004</v>
      </c>
      <c r="AF71" s="8">
        <v>5.9473684210529996</v>
      </c>
      <c r="AG71" s="8">
        <v>14.833333333333</v>
      </c>
      <c r="AH71" s="8">
        <v>3.7222222222219998</v>
      </c>
      <c r="AI71" s="8">
        <v>7.5</v>
      </c>
      <c r="AJ71" s="8">
        <v>4.0625</v>
      </c>
      <c r="AK71" s="8">
        <v>6.5</v>
      </c>
      <c r="AL71" s="8">
        <v>1</v>
      </c>
      <c r="AM71" s="8">
        <v>3.833333333333</v>
      </c>
      <c r="AN71" s="8">
        <v>9.8000000000000007</v>
      </c>
    </row>
    <row r="72" spans="1:40" x14ac:dyDescent="0.2">
      <c r="A72" s="4">
        <v>96</v>
      </c>
      <c r="B72" s="5">
        <v>44107</v>
      </c>
      <c r="C72" s="6">
        <v>0.15933312499999999</v>
      </c>
      <c r="D72" s="6">
        <v>0.20303915624999999</v>
      </c>
      <c r="E72" s="6">
        <v>0.20303915624999999</v>
      </c>
      <c r="F72" s="6">
        <v>0.20303915624999999</v>
      </c>
      <c r="G72" s="6">
        <v>0.20303915624999999</v>
      </c>
      <c r="H72" s="6">
        <v>0.2969004375</v>
      </c>
      <c r="I72" s="6">
        <v>0.30906616666699999</v>
      </c>
      <c r="J72" s="6">
        <v>0.31949223958299999</v>
      </c>
      <c r="K72" s="6">
        <v>0.34240179166700002</v>
      </c>
      <c r="L72" s="6">
        <v>0.35601460416699998</v>
      </c>
      <c r="M72" s="6">
        <v>0.38553668749999997</v>
      </c>
      <c r="N72" s="6">
        <v>0.41204426041699999</v>
      </c>
      <c r="O72" s="13">
        <f t="shared" si="4"/>
        <v>6</v>
      </c>
      <c r="Q72" s="7">
        <v>0.28125</v>
      </c>
      <c r="R72" s="7">
        <v>0.23958333333333001</v>
      </c>
      <c r="S72" s="7">
        <v>0.13541666666666999</v>
      </c>
      <c r="T72" s="7">
        <v>0.13541666666666999</v>
      </c>
      <c r="U72" s="7">
        <v>0.17708333333333001</v>
      </c>
      <c r="V72" s="7">
        <v>8.3333333333332996E-2</v>
      </c>
      <c r="W72" s="7">
        <v>0.11458333333333</v>
      </c>
      <c r="X72" s="7">
        <v>4.1666666666666997E-2</v>
      </c>
      <c r="Y72" s="7">
        <v>5.2083333333333003E-2</v>
      </c>
      <c r="Z72" s="7">
        <v>5.2083333333333003E-2</v>
      </c>
      <c r="AA72" s="7">
        <v>7.2916666666667004E-2</v>
      </c>
      <c r="AB72" s="8"/>
      <c r="AC72" s="8">
        <v>2.114583333333</v>
      </c>
      <c r="AD72" s="8">
        <v>4.4814814814809996</v>
      </c>
      <c r="AE72" s="8">
        <v>4.7826086956519998</v>
      </c>
      <c r="AF72" s="8">
        <v>5.0769230769230003</v>
      </c>
      <c r="AG72" s="8">
        <v>1.307692307692</v>
      </c>
      <c r="AH72" s="8">
        <v>1.764705882353</v>
      </c>
      <c r="AI72" s="8">
        <v>2.625</v>
      </c>
      <c r="AJ72" s="8">
        <v>1.272727272727</v>
      </c>
      <c r="AK72" s="8">
        <v>1.5</v>
      </c>
      <c r="AL72" s="8">
        <v>4.4000000000000004</v>
      </c>
      <c r="AM72" s="8">
        <v>3.8</v>
      </c>
      <c r="AN72" s="8">
        <v>5.7142857142860004</v>
      </c>
    </row>
    <row r="73" spans="1:40" x14ac:dyDescent="0.2">
      <c r="A73" s="4">
        <v>87</v>
      </c>
      <c r="B73" s="5">
        <v>44123</v>
      </c>
      <c r="C73" s="6">
        <v>0.10140559770099999</v>
      </c>
      <c r="D73" s="6">
        <v>0.13926313793100001</v>
      </c>
      <c r="E73" s="6">
        <v>0.158616091954</v>
      </c>
      <c r="F73" s="6">
        <v>0.171571597701</v>
      </c>
      <c r="G73" s="6">
        <v>0.17860825287400001</v>
      </c>
      <c r="H73" s="6">
        <v>0.20007185057499999</v>
      </c>
      <c r="I73" s="6">
        <v>0.21249320689699999</v>
      </c>
      <c r="J73" s="6">
        <v>0.23388455172399999</v>
      </c>
      <c r="K73" s="6">
        <v>0.255776609195</v>
      </c>
      <c r="L73" s="6">
        <v>0.26977670114899999</v>
      </c>
      <c r="M73" s="6">
        <v>0.286028988506</v>
      </c>
      <c r="N73" s="6">
        <v>0.29831257471299999</v>
      </c>
      <c r="O73" s="13">
        <f t="shared" si="4"/>
        <v>1</v>
      </c>
      <c r="Q73" s="7">
        <v>0.31034482758621001</v>
      </c>
      <c r="R73" s="7">
        <v>0.17241379310345001</v>
      </c>
      <c r="S73" s="7">
        <v>0.12643678160919999</v>
      </c>
      <c r="T73" s="7">
        <v>8.0459770114942999E-2</v>
      </c>
      <c r="U73" s="7">
        <v>0.10344827586207</v>
      </c>
      <c r="V73" s="7">
        <v>0.13793103448276001</v>
      </c>
      <c r="W73" s="7">
        <v>0.14942528735631999</v>
      </c>
      <c r="X73" s="7">
        <v>3.4482758620690002E-2</v>
      </c>
      <c r="Y73" s="7">
        <v>3.4482758620690002E-2</v>
      </c>
      <c r="Z73" s="7">
        <v>8.0459770114942999E-2</v>
      </c>
      <c r="AA73" s="7">
        <v>3.4482758620690002E-2</v>
      </c>
      <c r="AB73" s="8"/>
      <c r="AC73" s="8">
        <v>1.7126436781609999</v>
      </c>
      <c r="AD73" s="8">
        <v>3.1851851851849999</v>
      </c>
      <c r="AE73" s="8">
        <v>2.333333333333</v>
      </c>
      <c r="AF73" s="8">
        <v>3.818181818182</v>
      </c>
      <c r="AG73" s="8">
        <v>3.285714285714</v>
      </c>
      <c r="AH73" s="8">
        <v>9.666666666667</v>
      </c>
      <c r="AI73" s="8">
        <v>3.75</v>
      </c>
      <c r="AJ73" s="8">
        <v>5.0769230769230003</v>
      </c>
      <c r="AK73" s="8">
        <v>10</v>
      </c>
      <c r="AL73" s="8">
        <v>3</v>
      </c>
      <c r="AM73" s="8">
        <v>1.285714285714</v>
      </c>
      <c r="AN73" s="8">
        <v>0.33333333333300003</v>
      </c>
    </row>
    <row r="74" spans="1:40" x14ac:dyDescent="0.2">
      <c r="A74" s="4">
        <v>80</v>
      </c>
      <c r="B74" s="5">
        <v>44120</v>
      </c>
      <c r="C74" s="6">
        <v>0.33000966250000002</v>
      </c>
      <c r="D74" s="6">
        <v>0.53055183750000001</v>
      </c>
      <c r="E74" s="6">
        <v>0.58787734999999997</v>
      </c>
      <c r="F74" s="6">
        <v>0.66528323749999996</v>
      </c>
      <c r="G74" s="6">
        <v>0.68926648749999997</v>
      </c>
      <c r="H74" s="6">
        <v>0.72276929999999995</v>
      </c>
      <c r="I74" s="6">
        <v>0.75245917500000004</v>
      </c>
      <c r="J74" s="6">
        <v>0.78325446249999997</v>
      </c>
      <c r="K74" s="6">
        <v>0.8638604875</v>
      </c>
      <c r="L74" s="6">
        <v>0.90603296249999998</v>
      </c>
      <c r="M74" s="6">
        <v>0.93395671250000001</v>
      </c>
      <c r="N74" s="6">
        <v>0.95129324999999998</v>
      </c>
      <c r="O74" s="13">
        <f t="shared" si="4"/>
        <v>5</v>
      </c>
      <c r="Q74" s="7">
        <v>0.47499999999999998</v>
      </c>
      <c r="R74" s="7">
        <v>0.23749999999999999</v>
      </c>
      <c r="S74" s="7">
        <v>0.23749999999999999</v>
      </c>
      <c r="T74" s="7">
        <v>0.1875</v>
      </c>
      <c r="U74" s="7">
        <v>0.1125</v>
      </c>
      <c r="V74" s="7">
        <v>0.13750000000000001</v>
      </c>
      <c r="W74" s="7">
        <v>0.125</v>
      </c>
      <c r="X74" s="7">
        <v>0.1125</v>
      </c>
      <c r="Y74" s="7">
        <v>6.25E-2</v>
      </c>
      <c r="Z74" s="7">
        <v>0.05</v>
      </c>
      <c r="AA74" s="7">
        <v>7.4999999999999997E-2</v>
      </c>
      <c r="AB74" s="8"/>
      <c r="AC74" s="8">
        <v>3</v>
      </c>
      <c r="AD74" s="8">
        <v>5.3157894736840001</v>
      </c>
      <c r="AE74" s="8">
        <v>8.2631578947370006</v>
      </c>
      <c r="AF74" s="8">
        <v>8.0526315789470004</v>
      </c>
      <c r="AG74" s="8">
        <v>3.4666666666669999</v>
      </c>
      <c r="AH74" s="8">
        <v>9.666666666667</v>
      </c>
      <c r="AI74" s="8">
        <v>7.5454545454549997</v>
      </c>
      <c r="AJ74" s="8">
        <v>8.9</v>
      </c>
      <c r="AK74" s="8">
        <v>5.7777777777779997</v>
      </c>
      <c r="AL74" s="8">
        <v>3</v>
      </c>
      <c r="AM74" s="8">
        <v>1.5</v>
      </c>
      <c r="AN74" s="8">
        <v>2.833333333333</v>
      </c>
    </row>
    <row r="75" spans="1:40" x14ac:dyDescent="0.2">
      <c r="A75" s="4">
        <v>76</v>
      </c>
      <c r="B75" s="5">
        <v>44128</v>
      </c>
      <c r="C75" s="6">
        <v>0.202523815789</v>
      </c>
      <c r="D75" s="6">
        <v>0.295862368421</v>
      </c>
      <c r="E75" s="6">
        <v>0.37941853947400001</v>
      </c>
      <c r="F75" s="6">
        <v>0.44034286842100001</v>
      </c>
      <c r="G75" s="6">
        <v>0.48786425</v>
      </c>
      <c r="H75" s="6">
        <v>0.55508677631600001</v>
      </c>
      <c r="I75" s="6">
        <v>0.59663497368399998</v>
      </c>
      <c r="J75" s="6">
        <v>0.64815456578899999</v>
      </c>
      <c r="K75" s="6">
        <v>0.74793136842100005</v>
      </c>
      <c r="L75" s="6">
        <v>0.84864609210499997</v>
      </c>
      <c r="M75" s="6">
        <v>0.922427118421</v>
      </c>
      <c r="N75" s="6">
        <v>0.97299767105299995</v>
      </c>
      <c r="O75" s="13">
        <f t="shared" si="4"/>
        <v>6</v>
      </c>
      <c r="Q75" s="7">
        <v>0.42105263157895001</v>
      </c>
      <c r="R75" s="7">
        <v>0.30263157894736997</v>
      </c>
      <c r="S75" s="7">
        <v>0.26315789473683998</v>
      </c>
      <c r="T75" s="7">
        <v>0.28947368421052999</v>
      </c>
      <c r="U75" s="7">
        <v>0.31578947368421001</v>
      </c>
      <c r="V75" s="7">
        <v>0.25</v>
      </c>
      <c r="W75" s="7">
        <v>0.22368421052632001</v>
      </c>
      <c r="X75" s="7">
        <v>0.17105263157895001</v>
      </c>
      <c r="Y75" s="7">
        <v>0.10526315789474</v>
      </c>
      <c r="Z75" s="7">
        <v>0.13157894736841999</v>
      </c>
      <c r="AA75" s="7">
        <v>9.2105263157894995E-2</v>
      </c>
      <c r="AB75" s="8"/>
      <c r="AC75" s="8">
        <v>3.4342105263159999</v>
      </c>
      <c r="AD75" s="8">
        <v>9.53125</v>
      </c>
      <c r="AE75" s="8">
        <v>11.478260869565</v>
      </c>
      <c r="AF75" s="8">
        <v>15.3</v>
      </c>
      <c r="AG75" s="8">
        <v>7</v>
      </c>
      <c r="AH75" s="8">
        <v>6.791666666667</v>
      </c>
      <c r="AI75" s="8">
        <v>10.736842105262999</v>
      </c>
      <c r="AJ75" s="8">
        <v>10</v>
      </c>
      <c r="AK75" s="8">
        <v>5.8461538461540004</v>
      </c>
      <c r="AL75" s="8">
        <v>7.875</v>
      </c>
      <c r="AM75" s="8">
        <v>11.6</v>
      </c>
      <c r="AN75" s="8">
        <v>7.2857142857139996</v>
      </c>
    </row>
    <row r="76" spans="1:40" x14ac:dyDescent="0.2">
      <c r="A76" s="4">
        <v>70</v>
      </c>
      <c r="B76" s="5">
        <v>44098</v>
      </c>
      <c r="C76" s="6">
        <v>0.18412848571400001</v>
      </c>
      <c r="D76" s="6">
        <v>0.239336514286</v>
      </c>
      <c r="E76" s="6">
        <v>0.26227252857099997</v>
      </c>
      <c r="F76" s="6">
        <v>0.27771042857099998</v>
      </c>
      <c r="G76" s="6">
        <v>0.28082217142900001</v>
      </c>
      <c r="H76" s="6">
        <v>0.286722642857</v>
      </c>
      <c r="I76" s="6">
        <v>0.29196282857099998</v>
      </c>
      <c r="J76" s="6">
        <v>0.296695085714</v>
      </c>
      <c r="K76" s="6">
        <v>0.31461702857099999</v>
      </c>
      <c r="L76" s="6">
        <v>0.38316118571399999</v>
      </c>
      <c r="M76" s="6">
        <v>0.41232942857100002</v>
      </c>
      <c r="N76" s="6">
        <v>0.42371154285700002</v>
      </c>
      <c r="O76" s="13">
        <f t="shared" si="4"/>
        <v>4</v>
      </c>
      <c r="Q76" s="7">
        <v>0.27142857142857002</v>
      </c>
      <c r="R76" s="7">
        <v>0.12857142857143</v>
      </c>
      <c r="S76" s="7">
        <v>0.12857142857143</v>
      </c>
      <c r="T76" s="7">
        <v>0.11428571428570999</v>
      </c>
      <c r="U76" s="7">
        <v>0.1</v>
      </c>
      <c r="V76" s="7">
        <v>0.11428571428570999</v>
      </c>
      <c r="W76" s="7">
        <v>7.1428571428570994E-2</v>
      </c>
      <c r="X76" s="7">
        <v>7.1428571428570994E-2</v>
      </c>
      <c r="Y76" s="7">
        <v>0.1</v>
      </c>
      <c r="Z76" s="7">
        <v>7.1428571428570994E-2</v>
      </c>
      <c r="AA76" s="7">
        <v>2.8571428571429001E-2</v>
      </c>
      <c r="AB76" s="8"/>
      <c r="AC76" s="8">
        <v>3.4714285714290001</v>
      </c>
      <c r="AD76" s="8">
        <v>6.3157894736840001</v>
      </c>
      <c r="AE76" s="8">
        <v>7.8888888888890003</v>
      </c>
      <c r="AF76" s="8">
        <v>2.666666666667</v>
      </c>
      <c r="AG76" s="8">
        <v>1</v>
      </c>
      <c r="AH76" s="8">
        <v>1.285714285714</v>
      </c>
      <c r="AI76" s="8">
        <v>1</v>
      </c>
      <c r="AJ76" s="8">
        <v>2.4</v>
      </c>
      <c r="AK76" s="8">
        <v>3.2</v>
      </c>
      <c r="AL76" s="8">
        <v>1.714285714286</v>
      </c>
      <c r="AM76" s="8">
        <v>2.6</v>
      </c>
      <c r="AN76" s="8">
        <v>10.5</v>
      </c>
    </row>
    <row r="77" spans="1:40" x14ac:dyDescent="0.2">
      <c r="A77" s="4">
        <v>66</v>
      </c>
      <c r="B77" s="5">
        <v>44131</v>
      </c>
      <c r="C77" s="6">
        <v>0.17272981818200001</v>
      </c>
      <c r="D77" s="6">
        <v>0.22914245454500001</v>
      </c>
      <c r="E77" s="6">
        <v>0.25933868181800002</v>
      </c>
      <c r="F77" s="6">
        <v>0.26652766666700001</v>
      </c>
      <c r="G77" s="6">
        <v>0.28867906060600002</v>
      </c>
      <c r="H77" s="6">
        <v>0.29718165151499998</v>
      </c>
      <c r="I77" s="6">
        <v>0.32174680302999997</v>
      </c>
      <c r="J77" s="6">
        <v>0.328671651515</v>
      </c>
      <c r="K77" s="6">
        <v>0.412015939394</v>
      </c>
      <c r="L77" s="6">
        <v>0.45812875757600002</v>
      </c>
      <c r="M77" s="6">
        <v>0.47810746969700002</v>
      </c>
      <c r="N77" s="6">
        <v>0.496767075758</v>
      </c>
      <c r="O77" s="13">
        <f t="shared" si="4"/>
        <v>2</v>
      </c>
      <c r="Q77" s="7">
        <v>0.18181818181817999</v>
      </c>
      <c r="R77" s="7">
        <v>0.25757575757576001</v>
      </c>
      <c r="S77" s="7">
        <v>0.10606060606061</v>
      </c>
      <c r="T77" s="7">
        <v>0.16666666666666999</v>
      </c>
      <c r="U77" s="7">
        <v>0.12121212121211999</v>
      </c>
      <c r="V77" s="7">
        <v>0.13636363636363999</v>
      </c>
      <c r="W77" s="7">
        <v>7.5757575757575996E-2</v>
      </c>
      <c r="X77" s="7">
        <v>7.5757575757575996E-2</v>
      </c>
      <c r="Y77" s="7">
        <v>4.5454545454544998E-2</v>
      </c>
      <c r="Z77" s="7">
        <v>6.0606060606061003E-2</v>
      </c>
      <c r="AA77" s="7">
        <v>6.0606060606061003E-2</v>
      </c>
      <c r="AB77" s="8"/>
      <c r="AC77" s="8">
        <v>2.6515151515149999</v>
      </c>
      <c r="AD77" s="8">
        <v>7</v>
      </c>
      <c r="AE77" s="8">
        <v>2.352941176471</v>
      </c>
      <c r="AF77" s="8">
        <v>1.5714285714289999</v>
      </c>
      <c r="AG77" s="8">
        <v>1.363636363636</v>
      </c>
      <c r="AH77" s="8">
        <v>3</v>
      </c>
      <c r="AI77" s="8">
        <v>2.666666666667</v>
      </c>
      <c r="AJ77" s="8">
        <v>4.8</v>
      </c>
      <c r="AK77" s="8">
        <v>2.6</v>
      </c>
      <c r="AL77" s="8">
        <v>4.666666666667</v>
      </c>
      <c r="AM77" s="8">
        <v>5</v>
      </c>
      <c r="AN77" s="8">
        <v>1.5</v>
      </c>
    </row>
    <row r="78" spans="1:40" x14ac:dyDescent="0.2">
      <c r="A78" s="4">
        <v>63</v>
      </c>
      <c r="B78" s="5">
        <v>44096</v>
      </c>
      <c r="C78" s="6">
        <v>0.165453952381</v>
      </c>
      <c r="D78" s="6">
        <v>0.229336269841</v>
      </c>
      <c r="E78" s="6">
        <v>0.297229587302</v>
      </c>
      <c r="F78" s="6">
        <v>0.334252777778</v>
      </c>
      <c r="G78" s="6">
        <v>0.36390034920600001</v>
      </c>
      <c r="H78" s="6">
        <v>0.39774982539699999</v>
      </c>
      <c r="I78" s="6">
        <v>0.422075253968</v>
      </c>
      <c r="J78" s="6">
        <v>0.45172182539700001</v>
      </c>
      <c r="K78" s="6">
        <v>0.49113488888899998</v>
      </c>
      <c r="L78" s="6">
        <v>0.54705801587299996</v>
      </c>
      <c r="M78" s="6">
        <v>0.57304850793700002</v>
      </c>
      <c r="N78" s="6">
        <v>0.60468960317499998</v>
      </c>
      <c r="O78" s="13">
        <f t="shared" si="4"/>
        <v>2</v>
      </c>
      <c r="Q78" s="7">
        <v>0.36507936507937</v>
      </c>
      <c r="R78" s="7">
        <v>0.33333333333332998</v>
      </c>
      <c r="S78" s="7">
        <v>0.19047619047618999</v>
      </c>
      <c r="T78" s="7">
        <v>0.22222222222221999</v>
      </c>
      <c r="U78" s="7">
        <v>0.20634920634921</v>
      </c>
      <c r="V78" s="7">
        <v>0.22222222222221999</v>
      </c>
      <c r="W78" s="7">
        <v>0.17460317460317001</v>
      </c>
      <c r="X78" s="7">
        <v>0.17460317460317001</v>
      </c>
      <c r="Y78" s="7">
        <v>9.5238095238094997E-2</v>
      </c>
      <c r="Z78" s="7">
        <v>0.11111111111110999</v>
      </c>
      <c r="AA78" s="7">
        <v>9.5238095238094997E-2</v>
      </c>
      <c r="AB78" s="8"/>
      <c r="AC78" s="8">
        <v>3.492063492063</v>
      </c>
      <c r="AD78" s="8">
        <v>5.130434782609</v>
      </c>
      <c r="AE78" s="8">
        <v>5.4761904761900002</v>
      </c>
      <c r="AF78" s="8">
        <v>9.25</v>
      </c>
      <c r="AG78" s="8">
        <v>4.8571428571429998</v>
      </c>
      <c r="AH78" s="8">
        <v>7</v>
      </c>
      <c r="AI78" s="8">
        <v>4.7142857142860004</v>
      </c>
      <c r="AJ78" s="8">
        <v>5.1818181818179996</v>
      </c>
      <c r="AK78" s="8">
        <v>3.818181818182</v>
      </c>
      <c r="AL78" s="8">
        <v>11.166666666667</v>
      </c>
      <c r="AM78" s="8">
        <v>2.4285714285709998</v>
      </c>
      <c r="AN78" s="8">
        <v>12.833333333333</v>
      </c>
    </row>
    <row r="79" spans="1:40" x14ac:dyDescent="0.2">
      <c r="A79" s="4">
        <v>60</v>
      </c>
      <c r="B79" s="5">
        <v>44165</v>
      </c>
      <c r="C79" s="6">
        <v>0.15704560000000001</v>
      </c>
      <c r="D79" s="6">
        <v>0.24211178333300001</v>
      </c>
      <c r="E79" s="6">
        <v>0.27324806666700002</v>
      </c>
      <c r="F79" s="6">
        <v>0.31383823333299998</v>
      </c>
      <c r="G79" s="6">
        <v>0.33902556666700001</v>
      </c>
      <c r="H79" s="6">
        <v>0.37692256666700003</v>
      </c>
      <c r="I79" s="6">
        <v>0.39308211666699999</v>
      </c>
      <c r="J79" s="6">
        <v>0.413221866667</v>
      </c>
      <c r="K79" s="6">
        <v>0.46262805000000001</v>
      </c>
      <c r="L79" s="6">
        <v>0.50940653333300001</v>
      </c>
      <c r="M79" s="6">
        <v>0.52729493333300004</v>
      </c>
      <c r="N79" s="6">
        <v>0.54238894999999998</v>
      </c>
      <c r="O79" s="13">
        <f t="shared" si="4"/>
        <v>1</v>
      </c>
      <c r="Q79" s="7">
        <v>0.36666666666667003</v>
      </c>
      <c r="R79" s="7">
        <v>0.23333333333333001</v>
      </c>
      <c r="S79" s="7">
        <v>0.2</v>
      </c>
      <c r="T79" s="7">
        <v>0.23333333333333001</v>
      </c>
      <c r="U79" s="7">
        <v>0.16666666666666999</v>
      </c>
      <c r="V79" s="7">
        <v>0.13333333333333</v>
      </c>
      <c r="W79" s="7">
        <v>0.13333333333333</v>
      </c>
      <c r="X79" s="7">
        <v>8.3333333333332996E-2</v>
      </c>
      <c r="Y79" s="7">
        <v>0.13333333333333</v>
      </c>
      <c r="Z79" s="7">
        <v>3.3333333333333E-2</v>
      </c>
      <c r="AA79" s="7">
        <v>0.05</v>
      </c>
      <c r="AB79" s="8"/>
      <c r="AC79" s="8">
        <v>1.6</v>
      </c>
      <c r="AD79" s="8">
        <v>2.863636363636</v>
      </c>
      <c r="AE79" s="8">
        <v>2.6428571428569998</v>
      </c>
      <c r="AF79" s="8">
        <v>2.25</v>
      </c>
      <c r="AG79" s="8">
        <v>2.214285714286</v>
      </c>
      <c r="AH79" s="8">
        <v>8</v>
      </c>
      <c r="AI79" s="8">
        <v>4.75</v>
      </c>
      <c r="AJ79" s="8">
        <v>8.25</v>
      </c>
      <c r="AK79" s="8">
        <v>9.4</v>
      </c>
      <c r="AL79" s="8">
        <v>2.75</v>
      </c>
      <c r="AM79" s="8">
        <v>2.5</v>
      </c>
      <c r="AN79" s="8">
        <v>1.666666666667</v>
      </c>
    </row>
    <row r="80" spans="1:40" x14ac:dyDescent="0.2">
      <c r="A80" s="4">
        <v>56</v>
      </c>
      <c r="B80" s="5">
        <v>44121</v>
      </c>
      <c r="C80" s="6">
        <v>0.150890142857</v>
      </c>
      <c r="D80" s="6">
        <v>0.21748664285700001</v>
      </c>
      <c r="E80" s="6">
        <v>0.26651021428600002</v>
      </c>
      <c r="F80" s="6">
        <v>0.32690451785699998</v>
      </c>
      <c r="G80" s="6">
        <v>0.39276582142900002</v>
      </c>
      <c r="H80" s="6">
        <v>0.44315203571400003</v>
      </c>
      <c r="I80" s="6">
        <v>0.45197285714300001</v>
      </c>
      <c r="J80" s="6">
        <v>0.47267898214300003</v>
      </c>
      <c r="K80" s="6">
        <v>0.51447389285699996</v>
      </c>
      <c r="L80" s="6">
        <v>0.54199308928599998</v>
      </c>
      <c r="M80" s="6">
        <v>0.571630839286</v>
      </c>
      <c r="N80" s="6">
        <v>0.58634932142899998</v>
      </c>
      <c r="O80" s="13">
        <f t="shared" si="4"/>
        <v>6</v>
      </c>
      <c r="Q80" s="7">
        <v>0.33928571428571003</v>
      </c>
      <c r="R80" s="7">
        <v>0.28571428571428997</v>
      </c>
      <c r="S80" s="7">
        <v>0.25</v>
      </c>
      <c r="T80" s="7">
        <v>0.21428571428571</v>
      </c>
      <c r="U80" s="7">
        <v>0.14285714285713999</v>
      </c>
      <c r="V80" s="7">
        <v>0.125</v>
      </c>
      <c r="W80" s="7">
        <v>0.125</v>
      </c>
      <c r="X80" s="7">
        <v>8.9285714285713996E-2</v>
      </c>
      <c r="Y80" s="7">
        <v>3.5714285714285997E-2</v>
      </c>
      <c r="Z80" s="7">
        <v>1.7857142857142998E-2</v>
      </c>
      <c r="AA80" s="7">
        <v>5.3571428571428999E-2</v>
      </c>
      <c r="AB80" s="8"/>
      <c r="AC80" s="8">
        <v>2.6964285714290002</v>
      </c>
      <c r="AD80" s="8">
        <v>5.8421052631580004</v>
      </c>
      <c r="AE80" s="8">
        <v>7.25</v>
      </c>
      <c r="AF80" s="8">
        <v>9.1428571428570002</v>
      </c>
      <c r="AG80" s="8">
        <v>20.75</v>
      </c>
      <c r="AH80" s="8">
        <v>18</v>
      </c>
      <c r="AI80" s="8">
        <v>1.5714285714289999</v>
      </c>
      <c r="AJ80" s="8">
        <v>5.8571428571429998</v>
      </c>
      <c r="AK80" s="8">
        <v>2.2000000000000002</v>
      </c>
      <c r="AL80" s="8">
        <v>3</v>
      </c>
      <c r="AM80" s="8">
        <v>1</v>
      </c>
      <c r="AN80" s="8">
        <v>6</v>
      </c>
    </row>
    <row r="81" spans="1:40" x14ac:dyDescent="0.2">
      <c r="A81" s="4">
        <v>46</v>
      </c>
      <c r="B81" s="5">
        <v>44108</v>
      </c>
      <c r="C81" s="6">
        <v>0.15913939130400001</v>
      </c>
      <c r="D81" s="6">
        <v>0.23825023913000001</v>
      </c>
      <c r="E81" s="6">
        <v>0.23825023913000001</v>
      </c>
      <c r="F81" s="6">
        <v>0.23825023913000001</v>
      </c>
      <c r="G81" s="6">
        <v>0.23825023913000001</v>
      </c>
      <c r="H81" s="6">
        <v>0.35746958695699999</v>
      </c>
      <c r="I81" s="6">
        <v>0.38874350000000002</v>
      </c>
      <c r="J81" s="6">
        <v>0.40988530434800002</v>
      </c>
      <c r="K81" s="6">
        <v>0.45372467391299998</v>
      </c>
      <c r="L81" s="6">
        <v>0.48796280434799999</v>
      </c>
      <c r="M81" s="6">
        <v>0.52442371739100002</v>
      </c>
      <c r="N81" s="6">
        <v>0.53797615217399997</v>
      </c>
      <c r="O81" s="13">
        <f t="shared" si="4"/>
        <v>7</v>
      </c>
      <c r="Q81" s="7">
        <v>0.30434782608695998</v>
      </c>
      <c r="R81" s="7">
        <v>0.32608695652174002</v>
      </c>
      <c r="S81" s="7">
        <v>0.17391304347826</v>
      </c>
      <c r="T81" s="7">
        <v>0.30434782608695998</v>
      </c>
      <c r="U81" s="7">
        <v>0.17391304347826</v>
      </c>
      <c r="V81" s="7">
        <v>0.19565217391303999</v>
      </c>
      <c r="W81" s="7">
        <v>0.15217391304347999</v>
      </c>
      <c r="X81" s="7">
        <v>0.10869565217391</v>
      </c>
      <c r="Y81" s="7">
        <v>6.5217391304348005E-2</v>
      </c>
      <c r="Z81" s="7">
        <v>6.5217391304348005E-2</v>
      </c>
      <c r="AA81" s="7">
        <v>4.3478260869565001E-2</v>
      </c>
      <c r="AB81" s="8"/>
      <c r="AC81" s="8">
        <v>3.369565217391</v>
      </c>
      <c r="AD81" s="8">
        <v>7.7142857142860004</v>
      </c>
      <c r="AE81" s="8">
        <v>5.333333333333</v>
      </c>
      <c r="AF81" s="8">
        <v>6.375</v>
      </c>
      <c r="AG81" s="8">
        <v>2.5</v>
      </c>
      <c r="AH81" s="8">
        <v>4.25</v>
      </c>
      <c r="AI81" s="8">
        <v>7.333333333333</v>
      </c>
      <c r="AJ81" s="8">
        <v>6.1428571428570002</v>
      </c>
      <c r="AK81" s="8">
        <v>3</v>
      </c>
      <c r="AL81" s="8">
        <v>2.666666666667</v>
      </c>
      <c r="AM81" s="8">
        <v>4.666666666667</v>
      </c>
      <c r="AN81" s="8">
        <v>2</v>
      </c>
    </row>
    <row r="82" spans="1:40" x14ac:dyDescent="0.2">
      <c r="A82" s="4">
        <v>42</v>
      </c>
      <c r="B82" s="5">
        <v>44135</v>
      </c>
      <c r="C82" s="6">
        <v>0.160037714286</v>
      </c>
      <c r="D82" s="6">
        <v>0.24259376190500001</v>
      </c>
      <c r="E82" s="6">
        <v>0.32955292857099999</v>
      </c>
      <c r="F82" s="6">
        <v>0.346187547619</v>
      </c>
      <c r="G82" s="6">
        <v>0.36846088095200002</v>
      </c>
      <c r="H82" s="6">
        <v>0.37789530952400002</v>
      </c>
      <c r="I82" s="6">
        <v>0.39723095238099998</v>
      </c>
      <c r="J82" s="6">
        <v>0.43032350000000003</v>
      </c>
      <c r="K82" s="6">
        <v>0.46039695238099998</v>
      </c>
      <c r="L82" s="6">
        <v>0.51791350000000003</v>
      </c>
      <c r="M82" s="6">
        <v>0.54262647619000004</v>
      </c>
      <c r="N82" s="6">
        <v>0.55826185714300003</v>
      </c>
      <c r="O82" s="13">
        <f t="shared" si="4"/>
        <v>6</v>
      </c>
      <c r="Q82" s="7">
        <v>0.47619047619047999</v>
      </c>
      <c r="R82" s="7">
        <v>0.26190476190475998</v>
      </c>
      <c r="S82" s="7">
        <v>0.19047619047618999</v>
      </c>
      <c r="T82" s="7">
        <v>0.21428571428571</v>
      </c>
      <c r="U82" s="7">
        <v>0.14285714285713999</v>
      </c>
      <c r="V82" s="7">
        <v>0.11904761904762</v>
      </c>
      <c r="W82" s="7">
        <v>0.19047619047618999</v>
      </c>
      <c r="X82" s="7">
        <v>0.14285714285713999</v>
      </c>
      <c r="Y82" s="7">
        <v>0.16666666666666999</v>
      </c>
      <c r="Z82" s="7">
        <v>7.1428571428570994E-2</v>
      </c>
      <c r="AA82" s="7">
        <v>7.1428571428570994E-2</v>
      </c>
      <c r="AB82" s="8"/>
      <c r="AC82" s="8">
        <v>2.4523809523810001</v>
      </c>
      <c r="AD82" s="8">
        <v>6.7</v>
      </c>
      <c r="AE82" s="8">
        <v>26.818181818182001</v>
      </c>
      <c r="AF82" s="8">
        <v>6.875</v>
      </c>
      <c r="AG82" s="8">
        <v>11.111111111111001</v>
      </c>
      <c r="AH82" s="8">
        <v>4.833333333333</v>
      </c>
      <c r="AI82" s="8">
        <v>20.6</v>
      </c>
      <c r="AJ82" s="8">
        <v>12.375</v>
      </c>
      <c r="AK82" s="8">
        <v>3.833333333333</v>
      </c>
      <c r="AL82" s="8">
        <v>2.1428571428569998</v>
      </c>
      <c r="AM82" s="8">
        <v>6.333333333333</v>
      </c>
      <c r="AN82" s="8">
        <v>5</v>
      </c>
    </row>
    <row r="83" spans="1:40" x14ac:dyDescent="0.2">
      <c r="A83" s="4">
        <v>38</v>
      </c>
      <c r="B83" s="5">
        <v>44095</v>
      </c>
      <c r="C83" s="6">
        <v>0.247770052632</v>
      </c>
      <c r="D83" s="6">
        <v>0.325135289474</v>
      </c>
      <c r="E83" s="6">
        <v>0.37833565789500001</v>
      </c>
      <c r="F83" s="6">
        <v>0.38865223684200001</v>
      </c>
      <c r="G83" s="6">
        <v>0.39915365789500001</v>
      </c>
      <c r="H83" s="6">
        <v>0.40385892105299998</v>
      </c>
      <c r="I83" s="6">
        <v>0.40683676315799999</v>
      </c>
      <c r="J83" s="6">
        <v>0.41647552631599999</v>
      </c>
      <c r="K83" s="6">
        <v>0.435467526316</v>
      </c>
      <c r="L83" s="6">
        <v>0.446836894737</v>
      </c>
      <c r="M83" s="6">
        <v>0.45740652631599998</v>
      </c>
      <c r="N83" s="6">
        <v>0.459391263158</v>
      </c>
      <c r="O83" s="13">
        <f t="shared" si="4"/>
        <v>1</v>
      </c>
      <c r="Q83" s="7">
        <v>0.36842105263157998</v>
      </c>
      <c r="R83" s="7">
        <v>0.36842105263157998</v>
      </c>
      <c r="S83" s="7">
        <v>0.18421052631578999</v>
      </c>
      <c r="T83" s="7">
        <v>0.18421052631578999</v>
      </c>
      <c r="U83" s="7">
        <v>0.10526315789474</v>
      </c>
      <c r="V83" s="7">
        <v>7.8947368421053002E-2</v>
      </c>
      <c r="W83" s="7">
        <v>7.8947368421053002E-2</v>
      </c>
      <c r="X83" s="7">
        <v>0.18421052631578999</v>
      </c>
      <c r="Y83" s="7">
        <v>5.2631578947368002E-2</v>
      </c>
      <c r="Z83" s="7">
        <v>5.2631578947368002E-2</v>
      </c>
      <c r="AA83" s="7">
        <v>5.2631578947368002E-2</v>
      </c>
      <c r="AB83" s="8"/>
      <c r="AC83" s="8">
        <v>1.8947368421049999</v>
      </c>
      <c r="AD83" s="8">
        <v>7.7142857142860004</v>
      </c>
      <c r="AE83" s="8">
        <v>5.2857142857139996</v>
      </c>
      <c r="AF83" s="8">
        <v>2</v>
      </c>
      <c r="AG83" s="8">
        <v>1.142857142857</v>
      </c>
      <c r="AH83" s="8">
        <v>2.5</v>
      </c>
      <c r="AI83" s="8">
        <v>3.333333333333</v>
      </c>
      <c r="AJ83" s="8">
        <v>3.333333333333</v>
      </c>
      <c r="AK83" s="8">
        <v>2.4285714285709998</v>
      </c>
      <c r="AL83" s="8">
        <v>1</v>
      </c>
      <c r="AM83" s="8">
        <v>0</v>
      </c>
      <c r="AN83" s="8">
        <v>1.5</v>
      </c>
    </row>
    <row r="84" spans="1:40" x14ac:dyDescent="0.2">
      <c r="A84" s="4">
        <v>36</v>
      </c>
      <c r="B84" s="5">
        <v>44099</v>
      </c>
      <c r="C84" s="6">
        <v>0.137706555556</v>
      </c>
      <c r="D84" s="6">
        <v>0.203900944444</v>
      </c>
      <c r="E84" s="6">
        <v>0.23297313888900001</v>
      </c>
      <c r="F84" s="6">
        <v>0.24012211111099999</v>
      </c>
      <c r="G84" s="6">
        <v>0.25432527777800001</v>
      </c>
      <c r="H84" s="6">
        <v>0.27358861111100002</v>
      </c>
      <c r="I84" s="6">
        <v>0.279858</v>
      </c>
      <c r="J84" s="6">
        <v>0.28479188888899998</v>
      </c>
      <c r="K84" s="6">
        <v>0.310410722222</v>
      </c>
      <c r="L84" s="6">
        <v>0.33213466666699998</v>
      </c>
      <c r="M84" s="6">
        <v>0.33840074999999997</v>
      </c>
      <c r="N84" s="6">
        <v>0.35210686111099998</v>
      </c>
      <c r="O84" s="13">
        <f t="shared" si="4"/>
        <v>5</v>
      </c>
      <c r="Q84" s="7">
        <v>0.16666666666666999</v>
      </c>
      <c r="R84" s="7">
        <v>0.27777777777778001</v>
      </c>
      <c r="S84" s="7">
        <v>0.16666666666666999</v>
      </c>
      <c r="T84" s="7">
        <v>0.16666666666666999</v>
      </c>
      <c r="U84" s="7">
        <v>0.13888888888889001</v>
      </c>
      <c r="V84" s="7">
        <v>0.13888888888889001</v>
      </c>
      <c r="W84" s="7">
        <v>5.5555555555555997E-2</v>
      </c>
      <c r="X84" s="7">
        <v>0.13888888888889001</v>
      </c>
      <c r="Y84" s="7">
        <v>0.11111111111110999</v>
      </c>
      <c r="Z84" s="7">
        <v>2.7777777777777998E-2</v>
      </c>
      <c r="AA84" s="7">
        <v>5.5555555555555997E-2</v>
      </c>
      <c r="AB84" s="8"/>
      <c r="AC84" s="8">
        <v>1.3888888888890001</v>
      </c>
      <c r="AD84" s="8">
        <v>7</v>
      </c>
      <c r="AE84" s="8">
        <v>1.1000000000000001</v>
      </c>
      <c r="AF84" s="8">
        <v>0.66666666666700003</v>
      </c>
      <c r="AG84" s="8">
        <v>1.333333333333</v>
      </c>
      <c r="AH84" s="8">
        <v>3.4</v>
      </c>
      <c r="AI84" s="8">
        <v>0.4</v>
      </c>
      <c r="AJ84" s="8">
        <v>1</v>
      </c>
      <c r="AK84" s="8">
        <v>1.4</v>
      </c>
      <c r="AL84" s="8">
        <v>1.75</v>
      </c>
      <c r="AM84" s="8">
        <v>7</v>
      </c>
      <c r="AN84" s="8">
        <v>7.5</v>
      </c>
    </row>
    <row r="85" spans="1:40" x14ac:dyDescent="0.2">
      <c r="A85" s="4">
        <v>36</v>
      </c>
      <c r="B85" s="5">
        <v>44104</v>
      </c>
      <c r="C85" s="6">
        <v>0.12821819444400001</v>
      </c>
      <c r="D85" s="6">
        <v>0.23044300000000001</v>
      </c>
      <c r="E85" s="6">
        <v>0.23044300000000001</v>
      </c>
      <c r="F85" s="6">
        <v>0.23044300000000001</v>
      </c>
      <c r="G85" s="6">
        <v>0.23044300000000001</v>
      </c>
      <c r="H85" s="6">
        <v>0.36000530555600002</v>
      </c>
      <c r="I85" s="6">
        <v>0.375299305556</v>
      </c>
      <c r="J85" s="6">
        <v>0.38559688888900001</v>
      </c>
      <c r="K85" s="6">
        <v>0.42281811111099998</v>
      </c>
      <c r="L85" s="6">
        <v>0.45593616666699999</v>
      </c>
      <c r="M85" s="6">
        <v>0.46975052777800003</v>
      </c>
      <c r="N85" s="6">
        <v>0.47458011111100001</v>
      </c>
      <c r="O85" s="13">
        <f t="shared" si="4"/>
        <v>3</v>
      </c>
      <c r="Q85" s="7">
        <v>0.30555555555556002</v>
      </c>
      <c r="R85" s="7">
        <v>0.27777777777778001</v>
      </c>
      <c r="S85" s="7">
        <v>0.25</v>
      </c>
      <c r="T85" s="7">
        <v>0.13888888888889001</v>
      </c>
      <c r="U85" s="7">
        <v>0.19444444444444001</v>
      </c>
      <c r="V85" s="7">
        <v>0.22222222222221999</v>
      </c>
      <c r="W85" s="7">
        <v>0.13888888888889001</v>
      </c>
      <c r="X85" s="7">
        <v>0.16666666666666999</v>
      </c>
      <c r="Y85" s="7">
        <v>5.5555555555555997E-2</v>
      </c>
      <c r="Z85" s="7">
        <v>5.5555555555555997E-2</v>
      </c>
      <c r="AA85" s="7">
        <v>5.5555555555555997E-2</v>
      </c>
      <c r="AB85" s="8"/>
      <c r="AC85" s="8">
        <v>1.333333333333</v>
      </c>
      <c r="AD85" s="8">
        <v>5.1818181818179996</v>
      </c>
      <c r="AE85" s="8">
        <v>3.7</v>
      </c>
      <c r="AF85" s="8">
        <v>1.4444444444440001</v>
      </c>
      <c r="AG85" s="8">
        <v>9.6</v>
      </c>
      <c r="AH85" s="8">
        <v>8.2857142857140005</v>
      </c>
      <c r="AI85" s="8">
        <v>1.625</v>
      </c>
      <c r="AJ85" s="8">
        <v>2.4</v>
      </c>
      <c r="AK85" s="8">
        <v>0</v>
      </c>
      <c r="AL85" s="8">
        <v>0</v>
      </c>
      <c r="AM85" s="8">
        <v>0</v>
      </c>
      <c r="AN85" s="8">
        <v>3.5</v>
      </c>
    </row>
    <row r="86" spans="1:40" x14ac:dyDescent="0.2">
      <c r="A86" s="4">
        <v>35</v>
      </c>
      <c r="B86" s="5">
        <v>44129</v>
      </c>
      <c r="C86" s="6">
        <v>8.7978285714000001E-2</v>
      </c>
      <c r="D86" s="6">
        <v>0.12280608571399999</v>
      </c>
      <c r="E86" s="6">
        <v>0.15749385714299999</v>
      </c>
      <c r="F86" s="6">
        <v>0.174300771429</v>
      </c>
      <c r="G86" s="6">
        <v>0.18973125714299999</v>
      </c>
      <c r="H86" s="6">
        <v>0.23441874285700001</v>
      </c>
      <c r="I86" s="6">
        <v>0.247158085714</v>
      </c>
      <c r="J86" s="6">
        <v>0.28086254285700002</v>
      </c>
      <c r="K86" s="6">
        <v>0.34539942857099998</v>
      </c>
      <c r="L86" s="6">
        <v>0.36872342857099999</v>
      </c>
      <c r="M86" s="6">
        <v>0.38366105714299997</v>
      </c>
      <c r="N86" s="6">
        <v>0.39117459999999998</v>
      </c>
      <c r="O86" s="13">
        <f t="shared" si="4"/>
        <v>7</v>
      </c>
      <c r="Q86" s="7">
        <v>0.2</v>
      </c>
      <c r="R86" s="7">
        <v>0.22857142857143001</v>
      </c>
      <c r="S86" s="7">
        <v>0.22857142857143001</v>
      </c>
      <c r="T86" s="7">
        <v>0.14285714285713999</v>
      </c>
      <c r="U86" s="7">
        <v>0.11428571428570999</v>
      </c>
      <c r="V86" s="7">
        <v>5.7142857142857002E-2</v>
      </c>
      <c r="W86" s="7">
        <v>0.11428571428570999</v>
      </c>
      <c r="X86" s="7">
        <v>0</v>
      </c>
      <c r="Y86" s="7">
        <v>0.11428571428570999</v>
      </c>
      <c r="Z86" s="7">
        <v>8.5714285714286007E-2</v>
      </c>
      <c r="AA86" s="7">
        <v>0</v>
      </c>
      <c r="AB86" s="8"/>
      <c r="AC86" s="8">
        <v>1.0285714285709999</v>
      </c>
      <c r="AD86" s="8">
        <v>6.8571428571429998</v>
      </c>
      <c r="AE86" s="8">
        <v>5.5</v>
      </c>
      <c r="AF86" s="8">
        <v>3.125</v>
      </c>
      <c r="AG86" s="8">
        <v>3.6</v>
      </c>
      <c r="AH86" s="8">
        <v>16.25</v>
      </c>
      <c r="AI86" s="8">
        <v>18.5</v>
      </c>
      <c r="AJ86" s="8">
        <v>17.25</v>
      </c>
      <c r="AK86" s="8">
        <v>0</v>
      </c>
      <c r="AL86" s="8">
        <v>1.5</v>
      </c>
      <c r="AM86" s="8">
        <v>0.33333333333300003</v>
      </c>
      <c r="AN86" s="8">
        <v>0</v>
      </c>
    </row>
    <row r="87" spans="1:40" x14ac:dyDescent="0.2">
      <c r="A87" s="4">
        <v>33</v>
      </c>
      <c r="B87" s="5">
        <v>44130</v>
      </c>
      <c r="C87" s="6">
        <v>0.106347969697</v>
      </c>
      <c r="D87" s="6">
        <v>0.195901363636</v>
      </c>
      <c r="E87" s="6">
        <v>0.21069499999999999</v>
      </c>
      <c r="F87" s="6">
        <v>0.24300663636399999</v>
      </c>
      <c r="G87" s="6">
        <v>0.246084515152</v>
      </c>
      <c r="H87" s="6">
        <v>0.26841596969699999</v>
      </c>
      <c r="I87" s="6">
        <v>0.26841596969699999</v>
      </c>
      <c r="J87" s="6">
        <v>0.27627548484800002</v>
      </c>
      <c r="K87" s="6">
        <v>0.31989899999999999</v>
      </c>
      <c r="L87" s="6">
        <v>0.36253969696999999</v>
      </c>
      <c r="M87" s="6">
        <v>0.38718633333300001</v>
      </c>
      <c r="N87" s="6">
        <v>0.40293327272700002</v>
      </c>
      <c r="O87" s="13">
        <f t="shared" si="4"/>
        <v>1</v>
      </c>
      <c r="Q87" s="7">
        <v>0.48484848484847998</v>
      </c>
      <c r="R87" s="7">
        <v>0.18181818181817999</v>
      </c>
      <c r="S87" s="7">
        <v>0.12121212121211999</v>
      </c>
      <c r="T87" s="7">
        <v>9.0909090909090995E-2</v>
      </c>
      <c r="U87" s="7">
        <v>0.15151515151514999</v>
      </c>
      <c r="V87" s="7">
        <v>0</v>
      </c>
      <c r="W87" s="7">
        <v>9.0909090909090995E-2</v>
      </c>
      <c r="X87" s="7">
        <v>6.0606060606061003E-2</v>
      </c>
      <c r="Y87" s="7">
        <v>6.0606060606061003E-2</v>
      </c>
      <c r="Z87" s="7">
        <v>6.0606060606061003E-2</v>
      </c>
      <c r="AA87" s="7">
        <v>0</v>
      </c>
      <c r="AB87" s="8"/>
      <c r="AC87" s="8">
        <v>1.363636363636</v>
      </c>
      <c r="AD87" s="8">
        <v>1.9375</v>
      </c>
      <c r="AE87" s="8">
        <v>0.5</v>
      </c>
      <c r="AF87" s="8">
        <v>2.75</v>
      </c>
      <c r="AG87" s="8">
        <v>0.66666666666700003</v>
      </c>
      <c r="AH87" s="8">
        <v>2</v>
      </c>
      <c r="AI87" s="8">
        <v>0</v>
      </c>
      <c r="AJ87" s="8">
        <v>1.333333333333</v>
      </c>
      <c r="AK87" s="8">
        <v>2</v>
      </c>
      <c r="AL87" s="8">
        <v>2.5</v>
      </c>
      <c r="AM87" s="8">
        <v>2.5</v>
      </c>
      <c r="AN87" s="8">
        <v>0</v>
      </c>
    </row>
    <row r="88" spans="1:40" x14ac:dyDescent="0.2">
      <c r="A88" s="4">
        <v>32</v>
      </c>
      <c r="B88" s="5">
        <v>44100</v>
      </c>
      <c r="C88" s="6">
        <v>6.5691968749999996E-2</v>
      </c>
      <c r="D88" s="6">
        <v>0.10643559375</v>
      </c>
      <c r="E88" s="6">
        <v>0.1211669375</v>
      </c>
      <c r="F88" s="6">
        <v>0.13211996875000001</v>
      </c>
      <c r="G88" s="6">
        <v>0.13712740625</v>
      </c>
      <c r="H88" s="6">
        <v>0.13950146875</v>
      </c>
      <c r="I88" s="6">
        <v>0.14361190625</v>
      </c>
      <c r="J88" s="6">
        <v>0.14532834375000001</v>
      </c>
      <c r="K88" s="6">
        <v>0.17561412500000001</v>
      </c>
      <c r="L88" s="6">
        <v>0.1899593125</v>
      </c>
      <c r="M88" s="6">
        <v>0.20950587500000001</v>
      </c>
      <c r="N88" s="6">
        <v>0.21685637499999999</v>
      </c>
      <c r="O88" s="13">
        <f t="shared" si="4"/>
        <v>6</v>
      </c>
      <c r="Q88" s="7">
        <v>0.21875</v>
      </c>
      <c r="R88" s="7">
        <v>0.25</v>
      </c>
      <c r="S88" s="7">
        <v>0.1875</v>
      </c>
      <c r="T88" s="7">
        <v>0.125</v>
      </c>
      <c r="U88" s="7">
        <v>9.375E-2</v>
      </c>
      <c r="V88" s="7">
        <v>0.125</v>
      </c>
      <c r="W88" s="7">
        <v>6.25E-2</v>
      </c>
      <c r="X88" s="7">
        <v>0.15625</v>
      </c>
      <c r="Y88" s="7">
        <v>3.125E-2</v>
      </c>
      <c r="Z88" s="7">
        <v>3.125E-2</v>
      </c>
      <c r="AA88" s="7">
        <v>6.25E-2</v>
      </c>
      <c r="AB88" s="8"/>
      <c r="AC88" s="8">
        <v>1.09375</v>
      </c>
      <c r="AD88" s="8">
        <v>11</v>
      </c>
      <c r="AE88" s="8">
        <v>3.25</v>
      </c>
      <c r="AF88" s="8">
        <v>2.333333333333</v>
      </c>
      <c r="AG88" s="8">
        <v>1.5</v>
      </c>
      <c r="AH88" s="8">
        <v>4</v>
      </c>
      <c r="AI88" s="8">
        <v>4.75</v>
      </c>
      <c r="AJ88" s="8">
        <v>1.5</v>
      </c>
      <c r="AK88" s="8">
        <v>1.6</v>
      </c>
      <c r="AL88" s="8">
        <v>21</v>
      </c>
      <c r="AM88" s="8">
        <v>1</v>
      </c>
      <c r="AN88" s="8">
        <v>0</v>
      </c>
    </row>
    <row r="89" spans="1:40" x14ac:dyDescent="0.2">
      <c r="A89" s="4">
        <v>32</v>
      </c>
      <c r="B89" s="5">
        <v>44164</v>
      </c>
      <c r="C89" s="6">
        <v>0.25595806250000003</v>
      </c>
      <c r="D89" s="6">
        <v>0.29656715625000002</v>
      </c>
      <c r="E89" s="6">
        <v>0.31676874999999999</v>
      </c>
      <c r="F89" s="6">
        <v>0.31965890624999999</v>
      </c>
      <c r="G89" s="6">
        <v>0.34958878124999998</v>
      </c>
      <c r="H89" s="6">
        <v>0.35473756249999999</v>
      </c>
      <c r="I89" s="6">
        <v>0.35877453124999997</v>
      </c>
      <c r="J89" s="6">
        <v>0.36122703125</v>
      </c>
      <c r="K89" s="6">
        <v>0.40672706250000001</v>
      </c>
      <c r="L89" s="6">
        <v>0.42123484374999998</v>
      </c>
      <c r="M89" s="6">
        <v>0.43957412499999998</v>
      </c>
      <c r="N89" s="6">
        <v>0.44595075000000001</v>
      </c>
      <c r="O89" s="13">
        <f t="shared" si="4"/>
        <v>7</v>
      </c>
      <c r="Q89" s="7">
        <v>0.28125</v>
      </c>
      <c r="R89" s="7">
        <v>0.21875</v>
      </c>
      <c r="S89" s="7">
        <v>9.375E-2</v>
      </c>
      <c r="T89" s="7">
        <v>9.375E-2</v>
      </c>
      <c r="U89" s="7">
        <v>0.125</v>
      </c>
      <c r="V89" s="7">
        <v>6.25E-2</v>
      </c>
      <c r="W89" s="7">
        <v>6.25E-2</v>
      </c>
      <c r="X89" s="7">
        <v>3.125E-2</v>
      </c>
      <c r="Y89" s="7">
        <v>0.125</v>
      </c>
      <c r="Z89" s="7">
        <v>0</v>
      </c>
      <c r="AA89" s="7">
        <v>3.125E-2</v>
      </c>
      <c r="AB89" s="8"/>
      <c r="AC89" s="8">
        <v>2.40625</v>
      </c>
      <c r="AD89" s="8">
        <v>1.5555555555559999</v>
      </c>
      <c r="AE89" s="8">
        <v>0.71428571428599996</v>
      </c>
      <c r="AF89" s="8">
        <v>0.33333333333300003</v>
      </c>
      <c r="AG89" s="8">
        <v>1.666666666667</v>
      </c>
      <c r="AH89" s="8">
        <v>0.75</v>
      </c>
      <c r="AI89" s="8">
        <v>3.5</v>
      </c>
      <c r="AJ89" s="8">
        <v>1.5</v>
      </c>
      <c r="AK89" s="8">
        <v>4</v>
      </c>
      <c r="AL89" s="8">
        <v>0</v>
      </c>
      <c r="AM89" s="8">
        <v>0</v>
      </c>
      <c r="AN89" s="8">
        <v>0</v>
      </c>
    </row>
    <row r="90" spans="1:40" x14ac:dyDescent="0.2">
      <c r="A90" s="4">
        <v>24</v>
      </c>
      <c r="B90" s="5">
        <v>44122</v>
      </c>
      <c r="C90" s="6">
        <v>0.24057433333299999</v>
      </c>
      <c r="D90" s="6">
        <v>0.25437525</v>
      </c>
      <c r="E90" s="6">
        <v>0.323949958333</v>
      </c>
      <c r="F90" s="6">
        <v>0.34549441666699998</v>
      </c>
      <c r="G90" s="6">
        <v>0.408725291667</v>
      </c>
      <c r="H90" s="6">
        <v>0.42920920833300003</v>
      </c>
      <c r="I90" s="6">
        <v>0.48226816666700001</v>
      </c>
      <c r="J90" s="6">
        <v>0.50300845833300001</v>
      </c>
      <c r="K90" s="6">
        <v>0.55659924999999999</v>
      </c>
      <c r="L90" s="6">
        <v>0.61608225000000005</v>
      </c>
      <c r="M90" s="6">
        <v>0.73682983333300001</v>
      </c>
      <c r="N90" s="6">
        <v>0.81543920833299999</v>
      </c>
      <c r="O90" s="13">
        <f t="shared" si="4"/>
        <v>7</v>
      </c>
      <c r="Q90" s="7">
        <v>0.16666666666666999</v>
      </c>
      <c r="R90" s="7">
        <v>0.20833333333333001</v>
      </c>
      <c r="S90" s="7">
        <v>0.20833333333333001</v>
      </c>
      <c r="T90" s="7">
        <v>0.20833333333333001</v>
      </c>
      <c r="U90" s="7">
        <v>0.125</v>
      </c>
      <c r="V90" s="7">
        <v>0.25</v>
      </c>
      <c r="W90" s="7">
        <v>8.3333333333332996E-2</v>
      </c>
      <c r="X90" s="7">
        <v>4.1666666666666997E-2</v>
      </c>
      <c r="Y90" s="7">
        <v>8.3333333333332996E-2</v>
      </c>
      <c r="Z90" s="7">
        <v>8.3333333333332996E-2</v>
      </c>
      <c r="AA90" s="7">
        <v>8.3333333333332996E-2</v>
      </c>
      <c r="AB90" s="8"/>
      <c r="AC90" s="8">
        <v>1.5</v>
      </c>
      <c r="AD90" s="8">
        <v>2</v>
      </c>
      <c r="AE90" s="8">
        <v>8.1999999999999993</v>
      </c>
      <c r="AF90" s="8">
        <v>3.2</v>
      </c>
      <c r="AG90" s="8">
        <v>12.2</v>
      </c>
      <c r="AH90" s="8">
        <v>8.666666666667</v>
      </c>
      <c r="AI90" s="8">
        <v>10.5</v>
      </c>
      <c r="AJ90" s="8">
        <v>18.5</v>
      </c>
      <c r="AK90" s="8">
        <v>3</v>
      </c>
      <c r="AL90" s="8">
        <v>5</v>
      </c>
      <c r="AM90" s="8">
        <v>12</v>
      </c>
      <c r="AN90" s="8">
        <v>40</v>
      </c>
    </row>
    <row r="91" spans="1:40" x14ac:dyDescent="0.2">
      <c r="A91" s="4">
        <v>22</v>
      </c>
      <c r="B91" s="5">
        <v>44133</v>
      </c>
      <c r="C91" s="6">
        <v>0.42195050000000001</v>
      </c>
      <c r="D91" s="6">
        <v>0.51669336363600005</v>
      </c>
      <c r="E91" s="6">
        <v>0.59184122727300004</v>
      </c>
      <c r="F91" s="6">
        <v>0.64082804545500005</v>
      </c>
      <c r="G91" s="6">
        <v>0.67775068181800002</v>
      </c>
      <c r="H91" s="6">
        <v>0.69336127272699999</v>
      </c>
      <c r="I91" s="6">
        <v>0.72498936363599997</v>
      </c>
      <c r="J91" s="6">
        <v>0.72900004545499997</v>
      </c>
      <c r="K91" s="6">
        <v>0.76003568181799996</v>
      </c>
      <c r="L91" s="6">
        <v>0.78286209090900005</v>
      </c>
      <c r="M91" s="6">
        <v>0.79504654545499998</v>
      </c>
      <c r="N91" s="6">
        <v>0.79618495454500005</v>
      </c>
      <c r="O91" s="13">
        <f t="shared" si="4"/>
        <v>4</v>
      </c>
      <c r="Q91" s="7">
        <v>0.5</v>
      </c>
      <c r="R91" s="7">
        <v>0.45454545454544998</v>
      </c>
      <c r="S91" s="7">
        <v>0.40909090909091</v>
      </c>
      <c r="T91" s="7">
        <v>0.40909090909091</v>
      </c>
      <c r="U91" s="7">
        <v>0.27272727272726999</v>
      </c>
      <c r="V91" s="7">
        <v>0.27272727272726999</v>
      </c>
      <c r="W91" s="7">
        <v>0.18181818181817999</v>
      </c>
      <c r="X91" s="7">
        <v>4.5454545454544998E-2</v>
      </c>
      <c r="Y91" s="7">
        <v>9.0909090909090995E-2</v>
      </c>
      <c r="Z91" s="7">
        <v>9.0909090909090995E-2</v>
      </c>
      <c r="AA91" s="7">
        <v>0</v>
      </c>
      <c r="AB91" s="8"/>
      <c r="AC91" s="8">
        <v>15.090909090908999</v>
      </c>
      <c r="AD91" s="8">
        <v>11.909090909091001</v>
      </c>
      <c r="AE91" s="8">
        <v>12.3</v>
      </c>
      <c r="AF91" s="8">
        <v>8.333333333333</v>
      </c>
      <c r="AG91" s="8">
        <v>6.5555555555560003</v>
      </c>
      <c r="AH91" s="8">
        <v>5.666666666667</v>
      </c>
      <c r="AI91" s="8">
        <v>7.666666666667</v>
      </c>
      <c r="AJ91" s="8">
        <v>3</v>
      </c>
      <c r="AK91" s="8">
        <v>0</v>
      </c>
      <c r="AL91" s="8">
        <v>1.5</v>
      </c>
      <c r="AM91" s="8">
        <v>1.5</v>
      </c>
      <c r="AN91" s="8">
        <v>0</v>
      </c>
    </row>
    <row r="92" spans="1:40" x14ac:dyDescent="0.2">
      <c r="A92" s="4">
        <v>22</v>
      </c>
      <c r="B92" s="5">
        <v>44134</v>
      </c>
      <c r="C92" s="6">
        <v>0.13090068181799999</v>
      </c>
      <c r="D92" s="6">
        <v>0.17788336363599999</v>
      </c>
      <c r="E92" s="6">
        <v>0.25783977272699998</v>
      </c>
      <c r="F92" s="6">
        <v>0.27371718181799998</v>
      </c>
      <c r="G92" s="6">
        <v>0.28033295454500001</v>
      </c>
      <c r="H92" s="6">
        <v>0.39189345454500002</v>
      </c>
      <c r="I92" s="6">
        <v>0.418847454545</v>
      </c>
      <c r="J92" s="6">
        <v>0.47442904545499998</v>
      </c>
      <c r="K92" s="6">
        <v>0.496864454545</v>
      </c>
      <c r="L92" s="6">
        <v>0.56672268181800001</v>
      </c>
      <c r="M92" s="6">
        <v>0.72001577272700001</v>
      </c>
      <c r="N92" s="6">
        <v>0.74494163636400001</v>
      </c>
      <c r="O92" s="13">
        <f t="shared" si="4"/>
        <v>5</v>
      </c>
      <c r="Q92" s="7">
        <v>0.18181818181817999</v>
      </c>
      <c r="R92" s="7">
        <v>0.22727272727273001</v>
      </c>
      <c r="S92" s="7">
        <v>0.18181818181817999</v>
      </c>
      <c r="T92" s="7">
        <v>9.0909090909090995E-2</v>
      </c>
      <c r="U92" s="7">
        <v>9.0909090909090995E-2</v>
      </c>
      <c r="V92" s="7">
        <v>9.0909090909090995E-2</v>
      </c>
      <c r="W92" s="7">
        <v>9.0909090909090995E-2</v>
      </c>
      <c r="X92" s="7">
        <v>4.5454545454544998E-2</v>
      </c>
      <c r="Y92" s="7">
        <v>0.13636363636363999</v>
      </c>
      <c r="Z92" s="7">
        <v>0.13636363636363999</v>
      </c>
      <c r="AA92" s="7">
        <v>9.0909090909090995E-2</v>
      </c>
      <c r="AB92" s="8"/>
      <c r="AC92" s="8">
        <v>1.5</v>
      </c>
      <c r="AD92" s="8">
        <v>2.75</v>
      </c>
      <c r="AE92" s="8">
        <v>2.8</v>
      </c>
      <c r="AF92" s="8">
        <v>0.75</v>
      </c>
      <c r="AG92" s="8">
        <v>0.5</v>
      </c>
      <c r="AH92" s="8">
        <v>15</v>
      </c>
      <c r="AI92" s="8">
        <v>4.5</v>
      </c>
      <c r="AJ92" s="8">
        <v>6</v>
      </c>
      <c r="AK92" s="8">
        <v>0</v>
      </c>
      <c r="AL92" s="8">
        <v>4.333333333333</v>
      </c>
      <c r="AM92" s="8">
        <v>3.666666666667</v>
      </c>
      <c r="AN92" s="8">
        <v>6.5</v>
      </c>
    </row>
    <row r="93" spans="1:40" x14ac:dyDescent="0.2">
      <c r="A93" s="4">
        <v>21</v>
      </c>
      <c r="B93" s="5">
        <v>44101</v>
      </c>
      <c r="C93" s="6">
        <v>0.10265976190499999</v>
      </c>
      <c r="D93" s="6">
        <v>0.16814380952399999</v>
      </c>
      <c r="E93" s="6">
        <v>0.221985142857</v>
      </c>
      <c r="F93" s="6">
        <v>0.26775390476200001</v>
      </c>
      <c r="G93" s="6">
        <v>0.29767757142899998</v>
      </c>
      <c r="H93" s="6">
        <v>0.31677414285700001</v>
      </c>
      <c r="I93" s="6">
        <v>0.35437857142899998</v>
      </c>
      <c r="J93" s="6">
        <v>0.383517952381</v>
      </c>
      <c r="K93" s="6">
        <v>0.41975071428600003</v>
      </c>
      <c r="L93" s="6">
        <v>0.47689642857100001</v>
      </c>
      <c r="M93" s="6">
        <v>0.51901176190499998</v>
      </c>
      <c r="N93" s="6">
        <v>0.54760419047599995</v>
      </c>
      <c r="O93" s="13">
        <f t="shared" si="4"/>
        <v>7</v>
      </c>
      <c r="Q93" s="7">
        <v>0.38095238095237999</v>
      </c>
      <c r="R93" s="7">
        <v>0.38095238095237999</v>
      </c>
      <c r="S93" s="7">
        <v>0.38095238095237999</v>
      </c>
      <c r="T93" s="7">
        <v>0.23809523809524</v>
      </c>
      <c r="U93" s="7">
        <v>0.23809523809524</v>
      </c>
      <c r="V93" s="7">
        <v>0.19047619047618999</v>
      </c>
      <c r="W93" s="7">
        <v>0.19047619047618999</v>
      </c>
      <c r="X93" s="7">
        <v>0.14285714285713999</v>
      </c>
      <c r="Y93" s="7">
        <v>9.5238095238094997E-2</v>
      </c>
      <c r="Z93" s="7">
        <v>0.14285714285713999</v>
      </c>
      <c r="AA93" s="7">
        <v>9.5238095238094997E-2</v>
      </c>
      <c r="AB93" s="8"/>
      <c r="AC93" s="8">
        <v>3.1428571428569998</v>
      </c>
      <c r="AD93" s="8">
        <v>8.375</v>
      </c>
      <c r="AE93" s="8">
        <v>9</v>
      </c>
      <c r="AF93" s="8">
        <v>6.375</v>
      </c>
      <c r="AG93" s="8">
        <v>10.199999999999999</v>
      </c>
      <c r="AH93" s="8">
        <v>7.6</v>
      </c>
      <c r="AI93" s="8">
        <v>17</v>
      </c>
      <c r="AJ93" s="8">
        <v>21.25</v>
      </c>
      <c r="AK93" s="8">
        <v>10.333333333333</v>
      </c>
      <c r="AL93" s="8">
        <v>41.5</v>
      </c>
      <c r="AM93" s="8">
        <v>39</v>
      </c>
      <c r="AN93" s="8">
        <v>47.5</v>
      </c>
    </row>
    <row r="94" spans="1:40" x14ac:dyDescent="0.2">
      <c r="A94" s="4">
        <v>20</v>
      </c>
      <c r="B94" s="5">
        <v>44132</v>
      </c>
      <c r="C94" s="6">
        <v>0.10878935000000001</v>
      </c>
      <c r="D94" s="6">
        <v>0.15778534999999999</v>
      </c>
      <c r="E94" s="6">
        <v>0.17798385</v>
      </c>
      <c r="F94" s="6">
        <v>0.22541565</v>
      </c>
      <c r="G94" s="6">
        <v>0.23310410000000001</v>
      </c>
      <c r="H94" s="6">
        <v>0.25355699999999998</v>
      </c>
      <c r="I94" s="6">
        <v>0.26128934999999998</v>
      </c>
      <c r="J94" s="6">
        <v>0.27949400000000002</v>
      </c>
      <c r="K94" s="6">
        <v>0.39435769999999998</v>
      </c>
      <c r="L94" s="6">
        <v>0.45356550000000001</v>
      </c>
      <c r="M94" s="6">
        <v>0.51378369999999995</v>
      </c>
      <c r="N94" s="6">
        <v>0.52380214999999997</v>
      </c>
      <c r="O94" s="13">
        <f t="shared" si="4"/>
        <v>3</v>
      </c>
      <c r="Q94" s="7">
        <v>0.4</v>
      </c>
      <c r="R94" s="7">
        <v>0.15</v>
      </c>
      <c r="S94" s="7">
        <v>0.2</v>
      </c>
      <c r="T94" s="7">
        <v>0.1</v>
      </c>
      <c r="U94" s="7">
        <v>0.2</v>
      </c>
      <c r="V94" s="7">
        <v>0.15</v>
      </c>
      <c r="W94" s="7">
        <v>0.1</v>
      </c>
      <c r="X94" s="7">
        <v>0.25</v>
      </c>
      <c r="Y94" s="7">
        <v>0.25</v>
      </c>
      <c r="Z94" s="7">
        <v>0.1</v>
      </c>
      <c r="AA94" s="7">
        <v>0.05</v>
      </c>
      <c r="AB94" s="8"/>
      <c r="AC94" s="8">
        <v>2.2999999999999998</v>
      </c>
      <c r="AD94" s="8">
        <v>6.125</v>
      </c>
      <c r="AE94" s="8">
        <v>11.333333333333</v>
      </c>
      <c r="AF94" s="8">
        <v>15.75</v>
      </c>
      <c r="AG94" s="8">
        <v>10.5</v>
      </c>
      <c r="AH94" s="8">
        <v>8</v>
      </c>
      <c r="AI94" s="8">
        <v>11.333333333333</v>
      </c>
      <c r="AJ94" s="8">
        <v>14.5</v>
      </c>
      <c r="AK94" s="8">
        <v>3.4</v>
      </c>
      <c r="AL94" s="8">
        <v>1.4</v>
      </c>
      <c r="AM94" s="8">
        <v>2</v>
      </c>
      <c r="AN94" s="8">
        <v>8</v>
      </c>
    </row>
    <row r="95" spans="1:40" x14ac:dyDescent="0.2">
      <c r="A95" s="4">
        <v>17</v>
      </c>
      <c r="B95" s="5">
        <v>44102</v>
      </c>
      <c r="C95" s="6">
        <v>0.14028394117599999</v>
      </c>
      <c r="D95" s="6">
        <v>0.207249411765</v>
      </c>
      <c r="E95" s="6">
        <v>0.22299370588199999</v>
      </c>
      <c r="F95" s="6">
        <v>0.249858235294</v>
      </c>
      <c r="G95" s="6">
        <v>0.25271352941199998</v>
      </c>
      <c r="H95" s="6">
        <v>0.25813752941200002</v>
      </c>
      <c r="I95" s="6">
        <v>0.26132370588199999</v>
      </c>
      <c r="J95" s="6">
        <v>0.26380141176499999</v>
      </c>
      <c r="K95" s="6">
        <v>0.30395064705899999</v>
      </c>
      <c r="L95" s="6">
        <v>0.31788647058800001</v>
      </c>
      <c r="M95" s="6">
        <v>0.35743611764700001</v>
      </c>
      <c r="N95" s="6">
        <v>0.37555664705899999</v>
      </c>
      <c r="O95" s="13">
        <f t="shared" si="4"/>
        <v>1</v>
      </c>
      <c r="Q95" s="7">
        <v>0.47058823529412003</v>
      </c>
      <c r="R95" s="7">
        <v>5.8823529411765003E-2</v>
      </c>
      <c r="S95" s="7">
        <v>0.23529411764706001</v>
      </c>
      <c r="T95" s="7">
        <v>0.17647058823528999</v>
      </c>
      <c r="U95" s="7">
        <v>5.8823529411765003E-2</v>
      </c>
      <c r="V95" s="7">
        <v>5.8823529411765003E-2</v>
      </c>
      <c r="W95" s="7">
        <v>0.17647058823528999</v>
      </c>
      <c r="X95" s="7">
        <v>0.11764705882353001</v>
      </c>
      <c r="Y95" s="7">
        <v>0.11764705882353001</v>
      </c>
      <c r="Z95" s="7">
        <v>5.8823529411765003E-2</v>
      </c>
      <c r="AA95" s="7">
        <v>0.11764705882353001</v>
      </c>
      <c r="AB95" s="8"/>
      <c r="AC95" s="8">
        <v>2.1176470588240002</v>
      </c>
      <c r="AD95" s="8">
        <v>1.75</v>
      </c>
      <c r="AE95" s="8">
        <v>4</v>
      </c>
      <c r="AF95" s="8">
        <v>1.5</v>
      </c>
      <c r="AG95" s="8">
        <v>1.666666666667</v>
      </c>
      <c r="AH95" s="8">
        <v>16</v>
      </c>
      <c r="AI95" s="8">
        <v>1</v>
      </c>
      <c r="AJ95" s="8">
        <v>0.33333333333300003</v>
      </c>
      <c r="AK95" s="8">
        <v>4.5</v>
      </c>
      <c r="AL95" s="8">
        <v>0.5</v>
      </c>
      <c r="AM95" s="8">
        <v>0</v>
      </c>
      <c r="AN95" s="8">
        <v>1</v>
      </c>
    </row>
    <row r="96" spans="1:40" x14ac:dyDescent="0.2">
      <c r="A96" s="4">
        <v>16</v>
      </c>
      <c r="B96" s="5">
        <v>44103</v>
      </c>
      <c r="C96" s="6">
        <v>8.0499562499999996E-2</v>
      </c>
      <c r="D96" s="6">
        <v>8.3718937500000007E-2</v>
      </c>
      <c r="E96" s="6">
        <v>8.3718937500000007E-2</v>
      </c>
      <c r="F96" s="6">
        <v>8.3718937500000007E-2</v>
      </c>
      <c r="G96" s="6">
        <v>8.3718937500000007E-2</v>
      </c>
      <c r="H96" s="6">
        <v>8.9812749999999997E-2</v>
      </c>
      <c r="I96" s="6">
        <v>8.9965062499999998E-2</v>
      </c>
      <c r="J96" s="6">
        <v>9.1311437499999995E-2</v>
      </c>
      <c r="K96" s="6">
        <v>9.5622187499999997E-2</v>
      </c>
      <c r="L96" s="6">
        <v>0.1069761875</v>
      </c>
      <c r="M96" s="6">
        <v>0.10826912499999999</v>
      </c>
      <c r="N96" s="6">
        <v>0.10836412500000001</v>
      </c>
      <c r="O96" s="13">
        <f t="shared" si="4"/>
        <v>2</v>
      </c>
      <c r="Q96" s="7">
        <v>0.1875</v>
      </c>
      <c r="R96" s="7">
        <v>6.25E-2</v>
      </c>
      <c r="S96" s="7">
        <v>0.125</v>
      </c>
      <c r="T96" s="7">
        <v>0</v>
      </c>
      <c r="U96" s="7">
        <v>6.25E-2</v>
      </c>
      <c r="V96" s="7">
        <v>6.25E-2</v>
      </c>
      <c r="W96" s="7">
        <v>6.25E-2</v>
      </c>
      <c r="X96" s="7">
        <v>0</v>
      </c>
      <c r="Y96" s="7">
        <v>0.125</v>
      </c>
      <c r="Z96" s="7">
        <v>0</v>
      </c>
      <c r="AA96" s="7">
        <v>0</v>
      </c>
      <c r="AB96" s="8"/>
      <c r="AC96" s="8">
        <v>2.5625</v>
      </c>
      <c r="AD96" s="8">
        <v>0</v>
      </c>
      <c r="AE96" s="8">
        <v>1</v>
      </c>
      <c r="AF96" s="8">
        <v>2</v>
      </c>
      <c r="AG96" s="8">
        <v>0</v>
      </c>
      <c r="AH96" s="8">
        <v>1</v>
      </c>
      <c r="AI96" s="8">
        <v>1</v>
      </c>
      <c r="AJ96" s="8">
        <v>7</v>
      </c>
      <c r="AK96" s="8">
        <v>0</v>
      </c>
      <c r="AL96" s="8">
        <v>15.5</v>
      </c>
      <c r="AM96" s="8">
        <v>0</v>
      </c>
      <c r="AN96" s="8">
        <v>0</v>
      </c>
    </row>
    <row r="97" spans="17:40" x14ac:dyDescent="0.2"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</row>
    <row r="98" spans="17:40" x14ac:dyDescent="0.2"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</row>
    <row r="99" spans="17:40" x14ac:dyDescent="0.2"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</row>
    <row r="100" spans="17:40" x14ac:dyDescent="0.2"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</row>
    <row r="101" spans="17:40" x14ac:dyDescent="0.2"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</row>
    <row r="102" spans="17:40" x14ac:dyDescent="0.2"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</row>
    <row r="103" spans="17:40" x14ac:dyDescent="0.2"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</row>
    <row r="104" spans="17:40" x14ac:dyDescent="0.2"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</row>
    <row r="105" spans="17:40" x14ac:dyDescent="0.2"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</row>
    <row r="106" spans="17:40" x14ac:dyDescent="0.2"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</row>
    <row r="107" spans="17:40" x14ac:dyDescent="0.2"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</row>
    <row r="108" spans="17:40" x14ac:dyDescent="0.2"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</row>
    <row r="109" spans="17:40" x14ac:dyDescent="0.2"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</row>
    <row r="110" spans="17:40" x14ac:dyDescent="0.2"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</row>
    <row r="111" spans="17:40" x14ac:dyDescent="0.2"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</row>
    <row r="112" spans="17:40" x14ac:dyDescent="0.2"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</row>
    <row r="113" spans="17:40" x14ac:dyDescent="0.2"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</row>
    <row r="114" spans="17:40" x14ac:dyDescent="0.2"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</row>
    <row r="115" spans="17:40" x14ac:dyDescent="0.2"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</row>
    <row r="116" spans="17:40" x14ac:dyDescent="0.2"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</row>
    <row r="117" spans="17:40" x14ac:dyDescent="0.2"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</row>
    <row r="118" spans="17:40" x14ac:dyDescent="0.2"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</row>
    <row r="119" spans="17:40" x14ac:dyDescent="0.2"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</row>
    <row r="120" spans="17:40" x14ac:dyDescent="0.2"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</row>
    <row r="121" spans="17:40" x14ac:dyDescent="0.2"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</row>
    <row r="122" spans="17:40" x14ac:dyDescent="0.2"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</row>
    <row r="123" spans="17:40" x14ac:dyDescent="0.2"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</row>
    <row r="124" spans="17:40" x14ac:dyDescent="0.2"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</row>
    <row r="125" spans="17:40" x14ac:dyDescent="0.2"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</row>
    <row r="126" spans="17:40" x14ac:dyDescent="0.2"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</row>
    <row r="127" spans="17:40" x14ac:dyDescent="0.2"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</row>
    <row r="128" spans="17:40" x14ac:dyDescent="0.2"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</row>
    <row r="129" spans="17:40" x14ac:dyDescent="0.2"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</row>
    <row r="130" spans="17:40" x14ac:dyDescent="0.2"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</row>
    <row r="131" spans="17:40" x14ac:dyDescent="0.2"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</row>
    <row r="132" spans="17:40" x14ac:dyDescent="0.2"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</row>
    <row r="133" spans="17:40" x14ac:dyDescent="0.2"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</row>
    <row r="134" spans="17:40" x14ac:dyDescent="0.2"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</row>
    <row r="135" spans="17:40" x14ac:dyDescent="0.2"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</row>
    <row r="136" spans="17:40" x14ac:dyDescent="0.2"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</row>
    <row r="137" spans="17:40" x14ac:dyDescent="0.2"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</row>
    <row r="138" spans="17:40" x14ac:dyDescent="0.2"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</row>
    <row r="139" spans="17:40" x14ac:dyDescent="0.2"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</row>
    <row r="140" spans="17:40" x14ac:dyDescent="0.2"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</row>
    <row r="141" spans="17:40" x14ac:dyDescent="0.2"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</row>
    <row r="142" spans="17:40" x14ac:dyDescent="0.2"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</row>
    <row r="143" spans="17:40" x14ac:dyDescent="0.2"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</row>
    <row r="144" spans="17:40" x14ac:dyDescent="0.2"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</row>
    <row r="145" spans="17:40" x14ac:dyDescent="0.2"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</row>
    <row r="146" spans="17:40" x14ac:dyDescent="0.2"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</row>
    <row r="147" spans="17:40" x14ac:dyDescent="0.2"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</row>
    <row r="148" spans="17:40" x14ac:dyDescent="0.2"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</row>
    <row r="149" spans="17:40" x14ac:dyDescent="0.2"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</row>
    <row r="150" spans="17:40" x14ac:dyDescent="0.2"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</row>
    <row r="151" spans="17:40" x14ac:dyDescent="0.2"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</row>
    <row r="152" spans="17:40" x14ac:dyDescent="0.2"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</row>
    <row r="153" spans="17:40" x14ac:dyDescent="0.2"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</row>
    <row r="154" spans="17:40" x14ac:dyDescent="0.2"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</row>
    <row r="155" spans="17:40" x14ac:dyDescent="0.2"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</row>
    <row r="156" spans="17:40" x14ac:dyDescent="0.2"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</row>
    <row r="157" spans="17:40" x14ac:dyDescent="0.2"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</row>
    <row r="158" spans="17:40" x14ac:dyDescent="0.2"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</row>
    <row r="159" spans="17:40" x14ac:dyDescent="0.2"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</row>
    <row r="160" spans="17:40" x14ac:dyDescent="0.2"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</row>
    <row r="161" spans="17:40" x14ac:dyDescent="0.2"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</row>
    <row r="162" spans="17:40" x14ac:dyDescent="0.2"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</row>
    <row r="163" spans="17:40" x14ac:dyDescent="0.2"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</row>
    <row r="164" spans="17:40" x14ac:dyDescent="0.2"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</row>
    <row r="165" spans="17:40" x14ac:dyDescent="0.2"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</row>
    <row r="166" spans="17:40" x14ac:dyDescent="0.2"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</row>
    <row r="167" spans="17:40" x14ac:dyDescent="0.2"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</row>
    <row r="168" spans="17:40" x14ac:dyDescent="0.2"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</row>
    <row r="169" spans="17:40" x14ac:dyDescent="0.2"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</row>
    <row r="170" spans="17:40" x14ac:dyDescent="0.2"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</row>
    <row r="171" spans="17:40" x14ac:dyDescent="0.2"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</row>
    <row r="172" spans="17:40" x14ac:dyDescent="0.2"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</row>
    <row r="173" spans="17:40" x14ac:dyDescent="0.2"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</row>
    <row r="174" spans="17:40" x14ac:dyDescent="0.2"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</row>
    <row r="175" spans="17:40" x14ac:dyDescent="0.2"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</row>
    <row r="176" spans="17:40" x14ac:dyDescent="0.2"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</row>
    <row r="177" spans="17:40" x14ac:dyDescent="0.2"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</row>
    <row r="178" spans="17:40" x14ac:dyDescent="0.2"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</row>
    <row r="179" spans="17:40" x14ac:dyDescent="0.2"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</row>
    <row r="180" spans="17:40" x14ac:dyDescent="0.2"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</row>
    <row r="181" spans="17:40" x14ac:dyDescent="0.2"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</row>
    <row r="182" spans="17:40" x14ac:dyDescent="0.2"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</row>
    <row r="183" spans="17:40" x14ac:dyDescent="0.2"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</row>
    <row r="184" spans="17:40" x14ac:dyDescent="0.2"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</row>
    <row r="185" spans="17:40" x14ac:dyDescent="0.2"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</row>
    <row r="186" spans="17:40" x14ac:dyDescent="0.2"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</row>
    <row r="187" spans="17:40" x14ac:dyDescent="0.2"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</row>
    <row r="188" spans="17:40" x14ac:dyDescent="0.2"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</row>
    <row r="189" spans="17:40" x14ac:dyDescent="0.2"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</row>
    <row r="190" spans="17:40" x14ac:dyDescent="0.2"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</row>
    <row r="191" spans="17:40" x14ac:dyDescent="0.2"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</row>
    <row r="192" spans="17:40" x14ac:dyDescent="0.2"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</row>
    <row r="193" spans="17:40" x14ac:dyDescent="0.2"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</row>
    <row r="194" spans="17:40" x14ac:dyDescent="0.2"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</row>
    <row r="195" spans="17:40" x14ac:dyDescent="0.2"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</row>
    <row r="196" spans="17:40" x14ac:dyDescent="0.2"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</row>
    <row r="197" spans="17:40" x14ac:dyDescent="0.2"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</row>
    <row r="198" spans="17:40" x14ac:dyDescent="0.2"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</row>
    <row r="199" spans="17:40" x14ac:dyDescent="0.2"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</row>
    <row r="200" spans="17:40" x14ac:dyDescent="0.2"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</row>
    <row r="201" spans="17:40" x14ac:dyDescent="0.2"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</row>
    <row r="202" spans="17:40" x14ac:dyDescent="0.2"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</row>
    <row r="203" spans="17:40" x14ac:dyDescent="0.2"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</row>
    <row r="204" spans="17:40" x14ac:dyDescent="0.2"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</row>
    <row r="205" spans="17:40" x14ac:dyDescent="0.2"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</row>
    <row r="206" spans="17:40" x14ac:dyDescent="0.2"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</row>
    <row r="207" spans="17:40" x14ac:dyDescent="0.2"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</row>
    <row r="208" spans="17:40" x14ac:dyDescent="0.2"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</row>
    <row r="209" spans="17:40" x14ac:dyDescent="0.2"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</row>
    <row r="210" spans="17:40" x14ac:dyDescent="0.2"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</row>
    <row r="211" spans="17:40" x14ac:dyDescent="0.2"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</row>
    <row r="212" spans="17:40" x14ac:dyDescent="0.2"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</row>
    <row r="213" spans="17:40" x14ac:dyDescent="0.2"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</row>
    <row r="214" spans="17:40" x14ac:dyDescent="0.2"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</row>
    <row r="215" spans="17:40" x14ac:dyDescent="0.2"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</row>
    <row r="216" spans="17:40" x14ac:dyDescent="0.2"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</row>
    <row r="217" spans="17:40" x14ac:dyDescent="0.2"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</row>
    <row r="218" spans="17:40" x14ac:dyDescent="0.2"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</row>
    <row r="219" spans="17:40" x14ac:dyDescent="0.2"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</row>
    <row r="220" spans="17:40" x14ac:dyDescent="0.2"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</row>
    <row r="221" spans="17:40" x14ac:dyDescent="0.2"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</row>
    <row r="222" spans="17:40" x14ac:dyDescent="0.2"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</row>
    <row r="223" spans="17:40" x14ac:dyDescent="0.2"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</row>
    <row r="224" spans="17:40" x14ac:dyDescent="0.2"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</row>
    <row r="225" spans="17:40" x14ac:dyDescent="0.2"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</row>
    <row r="226" spans="17:40" x14ac:dyDescent="0.2"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</row>
    <row r="227" spans="17:40" x14ac:dyDescent="0.2"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</row>
    <row r="228" spans="17:40" x14ac:dyDescent="0.2"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</row>
    <row r="229" spans="17:40" x14ac:dyDescent="0.2"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</row>
    <row r="230" spans="17:40" x14ac:dyDescent="0.2"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</row>
    <row r="231" spans="17:40" x14ac:dyDescent="0.2"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</row>
    <row r="232" spans="17:40" x14ac:dyDescent="0.2"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</row>
    <row r="233" spans="17:40" x14ac:dyDescent="0.2"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</row>
    <row r="234" spans="17:40" x14ac:dyDescent="0.2"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</row>
    <row r="235" spans="17:40" x14ac:dyDescent="0.2"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</row>
    <row r="236" spans="17:40" x14ac:dyDescent="0.2"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</row>
    <row r="237" spans="17:40" x14ac:dyDescent="0.2"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</row>
    <row r="238" spans="17:40" x14ac:dyDescent="0.2"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</row>
    <row r="239" spans="17:40" x14ac:dyDescent="0.2"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</row>
    <row r="240" spans="17:40" x14ac:dyDescent="0.2"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</row>
    <row r="241" spans="17:40" x14ac:dyDescent="0.2"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</row>
    <row r="242" spans="17:40" x14ac:dyDescent="0.2"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</row>
    <row r="243" spans="17:40" x14ac:dyDescent="0.2"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</row>
    <row r="244" spans="17:40" x14ac:dyDescent="0.2"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</row>
    <row r="245" spans="17:40" x14ac:dyDescent="0.2"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</row>
    <row r="246" spans="17:40" x14ac:dyDescent="0.2"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</row>
    <row r="247" spans="17:40" x14ac:dyDescent="0.2"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</row>
    <row r="248" spans="17:40" x14ac:dyDescent="0.2"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</row>
    <row r="249" spans="17:40" x14ac:dyDescent="0.2"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</row>
    <row r="250" spans="17:40" x14ac:dyDescent="0.2"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</row>
    <row r="251" spans="17:40" x14ac:dyDescent="0.2"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</row>
    <row r="252" spans="17:40" x14ac:dyDescent="0.2"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</row>
    <row r="253" spans="17:40" x14ac:dyDescent="0.2"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</row>
    <row r="254" spans="17:40" x14ac:dyDescent="0.2"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</row>
    <row r="255" spans="17:40" x14ac:dyDescent="0.2"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</row>
    <row r="256" spans="17:40" x14ac:dyDescent="0.2"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</row>
    <row r="257" spans="17:40" x14ac:dyDescent="0.2"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</row>
    <row r="258" spans="17:40" x14ac:dyDescent="0.2"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</row>
    <row r="259" spans="17:40" x14ac:dyDescent="0.2"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</row>
    <row r="260" spans="17:40" x14ac:dyDescent="0.2"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</row>
    <row r="261" spans="17:40" x14ac:dyDescent="0.2"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</row>
    <row r="262" spans="17:40" x14ac:dyDescent="0.2"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</row>
    <row r="263" spans="17:40" x14ac:dyDescent="0.2"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</row>
    <row r="264" spans="17:40" x14ac:dyDescent="0.2"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</row>
    <row r="265" spans="17:40" x14ac:dyDescent="0.2"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</row>
    <row r="266" spans="17:40" x14ac:dyDescent="0.2"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</row>
    <row r="267" spans="17:40" x14ac:dyDescent="0.2"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</row>
    <row r="268" spans="17:40" x14ac:dyDescent="0.2"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</row>
    <row r="269" spans="17:40" x14ac:dyDescent="0.2"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</row>
    <row r="270" spans="17:40" x14ac:dyDescent="0.2"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</row>
    <row r="271" spans="17:40" x14ac:dyDescent="0.2"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</row>
    <row r="272" spans="17:40" x14ac:dyDescent="0.2"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</row>
    <row r="273" spans="17:40" x14ac:dyDescent="0.2"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</row>
    <row r="274" spans="17:40" x14ac:dyDescent="0.2"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</row>
    <row r="275" spans="17:40" x14ac:dyDescent="0.2"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</row>
    <row r="276" spans="17:40" x14ac:dyDescent="0.2"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</row>
    <row r="277" spans="17:40" x14ac:dyDescent="0.2"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</row>
    <row r="278" spans="17:40" x14ac:dyDescent="0.2"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</row>
    <row r="279" spans="17:40" x14ac:dyDescent="0.2"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</row>
    <row r="280" spans="17:40" x14ac:dyDescent="0.2"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</row>
    <row r="281" spans="17:40" x14ac:dyDescent="0.2"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</row>
    <row r="282" spans="17:40" x14ac:dyDescent="0.2"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</row>
    <row r="283" spans="17:40" x14ac:dyDescent="0.2"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</row>
    <row r="284" spans="17:40" x14ac:dyDescent="0.2"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</row>
    <row r="285" spans="17:40" x14ac:dyDescent="0.2"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</row>
    <row r="286" spans="17:40" x14ac:dyDescent="0.2"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</row>
    <row r="287" spans="17:40" x14ac:dyDescent="0.2"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</row>
    <row r="288" spans="17:40" x14ac:dyDescent="0.2"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</row>
    <row r="289" spans="17:40" x14ac:dyDescent="0.2"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</row>
    <row r="290" spans="17:40" x14ac:dyDescent="0.2"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</row>
    <row r="291" spans="17:40" x14ac:dyDescent="0.2"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</row>
    <row r="292" spans="17:40" x14ac:dyDescent="0.2"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</row>
    <row r="293" spans="17:40" x14ac:dyDescent="0.2"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</row>
    <row r="294" spans="17:40" x14ac:dyDescent="0.2"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</row>
    <row r="295" spans="17:40" x14ac:dyDescent="0.2"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</row>
    <row r="296" spans="17:40" x14ac:dyDescent="0.2"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</row>
    <row r="297" spans="17:40" x14ac:dyDescent="0.2"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</row>
    <row r="298" spans="17:40" x14ac:dyDescent="0.2"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</row>
    <row r="299" spans="17:40" x14ac:dyDescent="0.2"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</row>
    <row r="300" spans="17:40" x14ac:dyDescent="0.2"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</row>
    <row r="301" spans="17:40" x14ac:dyDescent="0.2"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</row>
    <row r="302" spans="17:40" x14ac:dyDescent="0.2"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</row>
    <row r="303" spans="17:40" x14ac:dyDescent="0.2"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</row>
    <row r="304" spans="17:40" x14ac:dyDescent="0.2"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</row>
    <row r="305" spans="17:40" x14ac:dyDescent="0.2"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</row>
    <row r="306" spans="17:40" x14ac:dyDescent="0.2"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</row>
    <row r="307" spans="17:40" x14ac:dyDescent="0.2"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</row>
    <row r="308" spans="17:40" x14ac:dyDescent="0.2"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</row>
    <row r="309" spans="17:40" x14ac:dyDescent="0.2"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</row>
    <row r="310" spans="17:40" x14ac:dyDescent="0.2"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</row>
    <row r="311" spans="17:40" x14ac:dyDescent="0.2"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</row>
    <row r="312" spans="17:40" x14ac:dyDescent="0.2"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</row>
    <row r="313" spans="17:40" x14ac:dyDescent="0.2"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</row>
    <row r="314" spans="17:40" x14ac:dyDescent="0.2"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</row>
    <row r="315" spans="17:40" x14ac:dyDescent="0.2"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</row>
    <row r="316" spans="17:40" x14ac:dyDescent="0.2"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</row>
    <row r="317" spans="17:40" x14ac:dyDescent="0.2"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</row>
    <row r="318" spans="17:40" x14ac:dyDescent="0.2"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</row>
    <row r="319" spans="17:40" x14ac:dyDescent="0.2"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</row>
    <row r="320" spans="17:40" x14ac:dyDescent="0.2"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</row>
    <row r="321" spans="17:40" x14ac:dyDescent="0.2"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</row>
    <row r="322" spans="17:40" x14ac:dyDescent="0.2"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</row>
    <row r="323" spans="17:40" x14ac:dyDescent="0.2"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</row>
    <row r="324" spans="17:40" x14ac:dyDescent="0.2"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</row>
    <row r="325" spans="17:40" x14ac:dyDescent="0.2"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</row>
    <row r="326" spans="17:40" x14ac:dyDescent="0.2"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</row>
    <row r="327" spans="17:40" x14ac:dyDescent="0.2"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</row>
    <row r="328" spans="17:40" x14ac:dyDescent="0.2"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</row>
    <row r="329" spans="17:40" x14ac:dyDescent="0.2"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</row>
    <row r="330" spans="17:40" x14ac:dyDescent="0.2"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</row>
    <row r="331" spans="17:40" x14ac:dyDescent="0.2"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</row>
    <row r="332" spans="17:40" x14ac:dyDescent="0.2"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</row>
    <row r="333" spans="17:40" x14ac:dyDescent="0.2"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</row>
    <row r="334" spans="17:40" x14ac:dyDescent="0.2"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</row>
    <row r="335" spans="17:40" x14ac:dyDescent="0.2"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</row>
    <row r="336" spans="17:40" x14ac:dyDescent="0.2"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</row>
    <row r="337" spans="17:40" x14ac:dyDescent="0.2"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</row>
    <row r="338" spans="17:40" x14ac:dyDescent="0.2"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</row>
    <row r="339" spans="17:40" x14ac:dyDescent="0.2"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</row>
    <row r="340" spans="17:40" x14ac:dyDescent="0.2"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</row>
    <row r="341" spans="17:40" x14ac:dyDescent="0.2"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</row>
    <row r="342" spans="17:40" x14ac:dyDescent="0.2"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</row>
    <row r="343" spans="17:40" x14ac:dyDescent="0.2"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</row>
    <row r="344" spans="17:40" x14ac:dyDescent="0.2"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</row>
    <row r="345" spans="17:40" x14ac:dyDescent="0.2"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</row>
    <row r="346" spans="17:40" x14ac:dyDescent="0.2"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</row>
    <row r="347" spans="17:40" x14ac:dyDescent="0.2"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</row>
    <row r="348" spans="17:40" x14ac:dyDescent="0.2"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</row>
    <row r="349" spans="17:40" x14ac:dyDescent="0.2"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</row>
    <row r="350" spans="17:40" x14ac:dyDescent="0.2"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</row>
    <row r="351" spans="17:40" x14ac:dyDescent="0.2"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</row>
    <row r="352" spans="17:40" x14ac:dyDescent="0.2"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</row>
    <row r="353" spans="17:40" x14ac:dyDescent="0.2"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</row>
    <row r="354" spans="17:40" x14ac:dyDescent="0.2"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</row>
    <row r="355" spans="17:40" x14ac:dyDescent="0.2"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</row>
    <row r="356" spans="17:40" x14ac:dyDescent="0.2"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</row>
    <row r="357" spans="17:40" x14ac:dyDescent="0.2"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</row>
    <row r="358" spans="17:40" x14ac:dyDescent="0.2"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</row>
    <row r="359" spans="17:40" x14ac:dyDescent="0.2"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</row>
    <row r="360" spans="17:40" x14ac:dyDescent="0.2"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</row>
    <row r="361" spans="17:40" x14ac:dyDescent="0.2"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</row>
    <row r="362" spans="17:40" x14ac:dyDescent="0.2"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</row>
    <row r="363" spans="17:40" x14ac:dyDescent="0.2"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</row>
    <row r="364" spans="17:40" x14ac:dyDescent="0.2"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</row>
    <row r="365" spans="17:40" x14ac:dyDescent="0.2"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</row>
    <row r="366" spans="17:40" x14ac:dyDescent="0.2"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</row>
    <row r="367" spans="17:40" x14ac:dyDescent="0.2"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</row>
    <row r="368" spans="17:40" x14ac:dyDescent="0.2"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</row>
    <row r="369" spans="17:40" x14ac:dyDescent="0.2"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</row>
    <row r="370" spans="17:40" x14ac:dyDescent="0.2"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</row>
    <row r="371" spans="17:40" x14ac:dyDescent="0.2"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</row>
    <row r="372" spans="17:40" x14ac:dyDescent="0.2"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</row>
    <row r="373" spans="17:40" x14ac:dyDescent="0.2"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</row>
    <row r="374" spans="17:40" x14ac:dyDescent="0.2"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</row>
    <row r="375" spans="17:40" x14ac:dyDescent="0.2"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</row>
    <row r="376" spans="17:40" x14ac:dyDescent="0.2"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</row>
    <row r="377" spans="17:40" x14ac:dyDescent="0.2"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</row>
    <row r="378" spans="17:40" x14ac:dyDescent="0.2"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</row>
    <row r="379" spans="17:40" x14ac:dyDescent="0.2"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</row>
    <row r="380" spans="17:40" x14ac:dyDescent="0.2"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</row>
    <row r="381" spans="17:40" x14ac:dyDescent="0.2"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</row>
    <row r="382" spans="17:40" x14ac:dyDescent="0.2"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</row>
    <row r="383" spans="17:40" x14ac:dyDescent="0.2"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</row>
    <row r="384" spans="17:40" x14ac:dyDescent="0.2"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</row>
    <row r="385" spans="17:40" x14ac:dyDescent="0.2"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</row>
    <row r="386" spans="17:40" x14ac:dyDescent="0.2"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</row>
    <row r="387" spans="17:40" x14ac:dyDescent="0.2"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</row>
    <row r="388" spans="17:40" x14ac:dyDescent="0.2"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</row>
    <row r="389" spans="17:40" x14ac:dyDescent="0.2"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</row>
    <row r="390" spans="17:40" x14ac:dyDescent="0.2"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</row>
    <row r="391" spans="17:40" x14ac:dyDescent="0.2"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</row>
    <row r="392" spans="17:40" x14ac:dyDescent="0.2"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</row>
    <row r="393" spans="17:40" x14ac:dyDescent="0.2"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</row>
    <row r="394" spans="17:40" x14ac:dyDescent="0.2"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</row>
    <row r="395" spans="17:40" x14ac:dyDescent="0.2"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</row>
    <row r="396" spans="17:40" x14ac:dyDescent="0.2"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</row>
    <row r="397" spans="17:40" x14ac:dyDescent="0.2"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</row>
    <row r="398" spans="17:40" x14ac:dyDescent="0.2"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</row>
    <row r="399" spans="17:40" x14ac:dyDescent="0.2"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</row>
    <row r="400" spans="17:40" x14ac:dyDescent="0.2"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</row>
    <row r="401" spans="17:40" x14ac:dyDescent="0.2"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</row>
    <row r="402" spans="17:40" x14ac:dyDescent="0.2"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</row>
    <row r="403" spans="17:40" x14ac:dyDescent="0.2"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</row>
    <row r="404" spans="17:40" x14ac:dyDescent="0.2"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</row>
    <row r="405" spans="17:40" x14ac:dyDescent="0.2"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</row>
    <row r="406" spans="17:40" x14ac:dyDescent="0.2"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</row>
    <row r="407" spans="17:40" x14ac:dyDescent="0.2"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</row>
    <row r="408" spans="17:40" x14ac:dyDescent="0.2"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</row>
    <row r="409" spans="17:40" x14ac:dyDescent="0.2"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</row>
    <row r="410" spans="17:40" x14ac:dyDescent="0.2"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</row>
    <row r="411" spans="17:40" x14ac:dyDescent="0.2"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</row>
    <row r="412" spans="17:40" x14ac:dyDescent="0.2"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</row>
    <row r="413" spans="17:40" x14ac:dyDescent="0.2"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</row>
    <row r="414" spans="17:40" x14ac:dyDescent="0.2"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</row>
    <row r="415" spans="17:40" x14ac:dyDescent="0.2"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</row>
    <row r="416" spans="17:40" x14ac:dyDescent="0.2"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</row>
    <row r="417" spans="17:40" x14ac:dyDescent="0.2"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</row>
    <row r="418" spans="17:40" x14ac:dyDescent="0.2"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</row>
    <row r="419" spans="17:40" x14ac:dyDescent="0.2"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</row>
    <row r="420" spans="17:40" x14ac:dyDescent="0.2"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</row>
    <row r="421" spans="17:40" x14ac:dyDescent="0.2"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</row>
    <row r="422" spans="17:40" x14ac:dyDescent="0.2"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</row>
    <row r="423" spans="17:40" x14ac:dyDescent="0.2"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</row>
    <row r="424" spans="17:40" x14ac:dyDescent="0.2"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</row>
    <row r="425" spans="17:40" x14ac:dyDescent="0.2"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</row>
    <row r="426" spans="17:40" x14ac:dyDescent="0.2"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</row>
    <row r="427" spans="17:40" x14ac:dyDescent="0.2"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</row>
    <row r="428" spans="17:40" x14ac:dyDescent="0.2"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</row>
    <row r="429" spans="17:40" x14ac:dyDescent="0.2"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</row>
    <row r="430" spans="17:40" x14ac:dyDescent="0.2"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</row>
    <row r="431" spans="17:40" x14ac:dyDescent="0.2"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</row>
    <row r="432" spans="17:40" x14ac:dyDescent="0.2"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</row>
    <row r="433" spans="17:40" x14ac:dyDescent="0.2"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</row>
    <row r="434" spans="17:40" x14ac:dyDescent="0.2"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</row>
    <row r="435" spans="17:40" x14ac:dyDescent="0.2"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</row>
    <row r="436" spans="17:40" x14ac:dyDescent="0.2"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</row>
    <row r="437" spans="17:40" x14ac:dyDescent="0.2"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</row>
    <row r="438" spans="17:40" x14ac:dyDescent="0.2"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</row>
    <row r="439" spans="17:40" x14ac:dyDescent="0.2"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</row>
    <row r="440" spans="17:40" x14ac:dyDescent="0.2"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</row>
    <row r="441" spans="17:40" x14ac:dyDescent="0.2"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</row>
    <row r="442" spans="17:40" x14ac:dyDescent="0.2"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</row>
    <row r="443" spans="17:40" x14ac:dyDescent="0.2"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</row>
    <row r="444" spans="17:40" x14ac:dyDescent="0.2"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</row>
    <row r="445" spans="17:40" x14ac:dyDescent="0.2"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</row>
    <row r="446" spans="17:40" x14ac:dyDescent="0.2"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</row>
    <row r="447" spans="17:40" x14ac:dyDescent="0.2"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</row>
    <row r="448" spans="17:40" x14ac:dyDescent="0.2"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</row>
    <row r="449" spans="17:40" x14ac:dyDescent="0.2"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</row>
    <row r="450" spans="17:40" x14ac:dyDescent="0.2"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</row>
    <row r="451" spans="17:40" x14ac:dyDescent="0.2"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</row>
    <row r="452" spans="17:40" x14ac:dyDescent="0.2"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</row>
    <row r="453" spans="17:40" x14ac:dyDescent="0.2"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</row>
    <row r="454" spans="17:40" x14ac:dyDescent="0.2"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</row>
    <row r="455" spans="17:40" x14ac:dyDescent="0.2"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</row>
    <row r="456" spans="17:40" x14ac:dyDescent="0.2"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</row>
    <row r="457" spans="17:40" x14ac:dyDescent="0.2"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</row>
    <row r="458" spans="17:40" x14ac:dyDescent="0.2"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</row>
    <row r="459" spans="17:40" x14ac:dyDescent="0.2"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</row>
    <row r="460" spans="17:40" x14ac:dyDescent="0.2"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</row>
    <row r="461" spans="17:40" x14ac:dyDescent="0.2"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</row>
    <row r="462" spans="17:40" x14ac:dyDescent="0.2"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</row>
    <row r="463" spans="17:40" x14ac:dyDescent="0.2"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</row>
    <row r="464" spans="17:40" x14ac:dyDescent="0.2"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</row>
    <row r="465" spans="17:40" x14ac:dyDescent="0.2"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</row>
    <row r="466" spans="17:40" x14ac:dyDescent="0.2"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</row>
    <row r="467" spans="17:40" x14ac:dyDescent="0.2"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</row>
    <row r="468" spans="17:40" x14ac:dyDescent="0.2"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</row>
    <row r="469" spans="17:40" x14ac:dyDescent="0.2"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</row>
    <row r="470" spans="17:40" x14ac:dyDescent="0.2"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</row>
    <row r="471" spans="17:40" x14ac:dyDescent="0.2"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</row>
    <row r="472" spans="17:40" x14ac:dyDescent="0.2"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</row>
    <row r="473" spans="17:40" x14ac:dyDescent="0.2"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</row>
    <row r="474" spans="17:40" x14ac:dyDescent="0.2"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</row>
    <row r="475" spans="17:40" x14ac:dyDescent="0.2"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</row>
    <row r="476" spans="17:40" x14ac:dyDescent="0.2"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</row>
    <row r="477" spans="17:40" x14ac:dyDescent="0.2"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</row>
    <row r="478" spans="17:40" x14ac:dyDescent="0.2"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</row>
    <row r="479" spans="17:40" x14ac:dyDescent="0.2"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</row>
    <row r="480" spans="17:40" x14ac:dyDescent="0.2"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</row>
    <row r="481" spans="17:40" x14ac:dyDescent="0.2"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</row>
    <row r="482" spans="17:40" x14ac:dyDescent="0.2"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</row>
    <row r="483" spans="17:40" x14ac:dyDescent="0.2"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</row>
    <row r="484" spans="17:40" x14ac:dyDescent="0.2"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</row>
    <row r="485" spans="17:40" x14ac:dyDescent="0.2"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</row>
    <row r="486" spans="17:40" x14ac:dyDescent="0.2"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</row>
    <row r="487" spans="17:40" x14ac:dyDescent="0.2"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</row>
    <row r="488" spans="17:40" x14ac:dyDescent="0.2"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</row>
    <row r="489" spans="17:40" x14ac:dyDescent="0.2"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</row>
    <row r="490" spans="17:40" x14ac:dyDescent="0.2"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</row>
    <row r="491" spans="17:40" x14ac:dyDescent="0.2"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</row>
    <row r="492" spans="17:40" x14ac:dyDescent="0.2"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</row>
    <row r="493" spans="17:40" x14ac:dyDescent="0.2"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</row>
    <row r="494" spans="17:40" x14ac:dyDescent="0.2"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</row>
    <row r="495" spans="17:40" x14ac:dyDescent="0.2"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</row>
    <row r="496" spans="17:40" x14ac:dyDescent="0.2"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</row>
    <row r="497" spans="17:40" x14ac:dyDescent="0.2"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</row>
    <row r="498" spans="17:40" x14ac:dyDescent="0.2"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</row>
    <row r="499" spans="17:40" x14ac:dyDescent="0.2"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</row>
    <row r="500" spans="17:40" x14ac:dyDescent="0.2"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</row>
    <row r="501" spans="17:40" x14ac:dyDescent="0.2"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</row>
    <row r="502" spans="17:40" x14ac:dyDescent="0.2"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</row>
    <row r="503" spans="17:40" x14ac:dyDescent="0.2"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</row>
    <row r="504" spans="17:40" x14ac:dyDescent="0.2"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</row>
    <row r="505" spans="17:40" x14ac:dyDescent="0.2"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</row>
    <row r="506" spans="17:40" x14ac:dyDescent="0.2"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</row>
    <row r="507" spans="17:40" x14ac:dyDescent="0.2"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</row>
    <row r="508" spans="17:40" x14ac:dyDescent="0.2"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</row>
    <row r="509" spans="17:40" x14ac:dyDescent="0.2"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</row>
    <row r="510" spans="17:40" x14ac:dyDescent="0.2"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</row>
    <row r="511" spans="17:40" x14ac:dyDescent="0.2"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</row>
    <row r="512" spans="17:40" x14ac:dyDescent="0.2"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</row>
    <row r="513" spans="17:40" x14ac:dyDescent="0.2"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</row>
    <row r="514" spans="17:40" x14ac:dyDescent="0.2"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</row>
    <row r="515" spans="17:40" x14ac:dyDescent="0.2"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</row>
    <row r="516" spans="17:40" x14ac:dyDescent="0.2"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</row>
    <row r="517" spans="17:40" x14ac:dyDescent="0.2"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</row>
    <row r="518" spans="17:40" x14ac:dyDescent="0.2"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</row>
    <row r="519" spans="17:40" x14ac:dyDescent="0.2"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</row>
    <row r="520" spans="17:40" x14ac:dyDescent="0.2"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</row>
    <row r="521" spans="17:40" x14ac:dyDescent="0.2"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</row>
    <row r="522" spans="17:40" x14ac:dyDescent="0.2"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</row>
    <row r="523" spans="17:40" x14ac:dyDescent="0.2"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</row>
    <row r="524" spans="17:40" x14ac:dyDescent="0.2"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</row>
    <row r="525" spans="17:40" x14ac:dyDescent="0.2"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</row>
    <row r="526" spans="17:40" x14ac:dyDescent="0.2"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</row>
    <row r="527" spans="17:40" x14ac:dyDescent="0.2"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</row>
    <row r="528" spans="17:40" x14ac:dyDescent="0.2"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</row>
    <row r="529" spans="17:40" x14ac:dyDescent="0.2"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</row>
    <row r="530" spans="17:40" x14ac:dyDescent="0.2"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</row>
    <row r="531" spans="17:40" x14ac:dyDescent="0.2"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</row>
    <row r="532" spans="17:40" x14ac:dyDescent="0.2"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</row>
    <row r="533" spans="17:40" x14ac:dyDescent="0.2"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</row>
    <row r="534" spans="17:40" x14ac:dyDescent="0.2"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</row>
    <row r="535" spans="17:40" x14ac:dyDescent="0.2"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</row>
    <row r="536" spans="17:40" x14ac:dyDescent="0.2"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</row>
    <row r="537" spans="17:40" x14ac:dyDescent="0.2"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</row>
    <row r="538" spans="17:40" x14ac:dyDescent="0.2"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</row>
    <row r="539" spans="17:40" x14ac:dyDescent="0.2"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</row>
    <row r="540" spans="17:40" x14ac:dyDescent="0.2"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</row>
    <row r="541" spans="17:40" x14ac:dyDescent="0.2"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</row>
    <row r="542" spans="17:40" x14ac:dyDescent="0.2"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</row>
    <row r="543" spans="17:40" x14ac:dyDescent="0.2"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</row>
    <row r="544" spans="17:40" x14ac:dyDescent="0.2"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</row>
    <row r="545" spans="17:40" x14ac:dyDescent="0.2"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</row>
    <row r="546" spans="17:40" x14ac:dyDescent="0.2"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</row>
    <row r="547" spans="17:40" x14ac:dyDescent="0.2"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</row>
    <row r="548" spans="17:40" x14ac:dyDescent="0.2"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</row>
    <row r="549" spans="17:40" x14ac:dyDescent="0.2"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</row>
    <row r="550" spans="17:40" x14ac:dyDescent="0.2"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</row>
    <row r="551" spans="17:40" x14ac:dyDescent="0.2"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</row>
    <row r="552" spans="17:40" x14ac:dyDescent="0.2"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</row>
    <row r="553" spans="17:40" x14ac:dyDescent="0.2"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</row>
    <row r="554" spans="17:40" x14ac:dyDescent="0.2"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</row>
    <row r="555" spans="17:40" x14ac:dyDescent="0.2"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</row>
    <row r="556" spans="17:40" x14ac:dyDescent="0.2"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</row>
    <row r="557" spans="17:40" x14ac:dyDescent="0.2"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</row>
    <row r="558" spans="17:40" x14ac:dyDescent="0.2"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</row>
    <row r="559" spans="17:40" x14ac:dyDescent="0.2"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</row>
    <row r="560" spans="17:40" x14ac:dyDescent="0.2"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</row>
    <row r="561" spans="17:40" x14ac:dyDescent="0.2"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</row>
    <row r="562" spans="17:40" x14ac:dyDescent="0.2"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</row>
    <row r="563" spans="17:40" x14ac:dyDescent="0.2"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</row>
    <row r="564" spans="17:40" x14ac:dyDescent="0.2"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</row>
    <row r="565" spans="17:40" x14ac:dyDescent="0.2"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</row>
    <row r="566" spans="17:40" x14ac:dyDescent="0.2"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</row>
    <row r="567" spans="17:40" x14ac:dyDescent="0.2"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</row>
    <row r="568" spans="17:40" x14ac:dyDescent="0.2"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</row>
    <row r="569" spans="17:40" x14ac:dyDescent="0.2"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</row>
    <row r="570" spans="17:40" x14ac:dyDescent="0.2"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</row>
    <row r="571" spans="17:40" x14ac:dyDescent="0.2"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</row>
    <row r="572" spans="17:40" x14ac:dyDescent="0.2"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</row>
    <row r="573" spans="17:40" x14ac:dyDescent="0.2"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</row>
    <row r="574" spans="17:40" x14ac:dyDescent="0.2"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</row>
    <row r="575" spans="17:40" x14ac:dyDescent="0.2"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</row>
    <row r="576" spans="17:40" x14ac:dyDescent="0.2"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</row>
    <row r="577" spans="17:40" x14ac:dyDescent="0.2"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</row>
    <row r="578" spans="17:40" x14ac:dyDescent="0.2"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</row>
    <row r="579" spans="17:40" x14ac:dyDescent="0.2"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</row>
    <row r="580" spans="17:40" x14ac:dyDescent="0.2"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</row>
    <row r="581" spans="17:40" x14ac:dyDescent="0.2"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</row>
    <row r="582" spans="17:40" x14ac:dyDescent="0.2"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</row>
    <row r="583" spans="17:40" x14ac:dyDescent="0.2"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</row>
    <row r="584" spans="17:40" x14ac:dyDescent="0.2"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</row>
    <row r="585" spans="17:40" x14ac:dyDescent="0.2"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</row>
    <row r="586" spans="17:40" x14ac:dyDescent="0.2"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</row>
    <row r="587" spans="17:40" x14ac:dyDescent="0.2"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</row>
    <row r="588" spans="17:40" x14ac:dyDescent="0.2"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</row>
    <row r="589" spans="17:40" x14ac:dyDescent="0.2"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</row>
    <row r="590" spans="17:40" x14ac:dyDescent="0.2"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</row>
    <row r="591" spans="17:40" x14ac:dyDescent="0.2"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</row>
    <row r="592" spans="17:40" x14ac:dyDescent="0.2"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</row>
    <row r="593" spans="17:40" x14ac:dyDescent="0.2"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</row>
    <row r="594" spans="17:40" x14ac:dyDescent="0.2"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</row>
    <row r="595" spans="17:40" x14ac:dyDescent="0.2"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</row>
    <row r="596" spans="17:40" x14ac:dyDescent="0.2"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</row>
    <row r="597" spans="17:40" x14ac:dyDescent="0.2"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</row>
    <row r="598" spans="17:40" x14ac:dyDescent="0.2"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</row>
    <row r="599" spans="17:40" x14ac:dyDescent="0.2"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</row>
    <row r="600" spans="17:40" x14ac:dyDescent="0.2"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</row>
    <row r="601" spans="17:40" x14ac:dyDescent="0.2"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</row>
    <row r="602" spans="17:40" x14ac:dyDescent="0.2"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</row>
    <row r="603" spans="17:40" x14ac:dyDescent="0.2"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</row>
    <row r="604" spans="17:40" x14ac:dyDescent="0.2"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</row>
    <row r="605" spans="17:40" x14ac:dyDescent="0.2"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</row>
    <row r="606" spans="17:40" x14ac:dyDescent="0.2"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</row>
    <row r="607" spans="17:40" x14ac:dyDescent="0.2"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</row>
    <row r="608" spans="17:40" x14ac:dyDescent="0.2"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</row>
    <row r="609" spans="17:40" x14ac:dyDescent="0.2"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</row>
    <row r="610" spans="17:40" x14ac:dyDescent="0.2"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</row>
    <row r="611" spans="17:40" x14ac:dyDescent="0.2"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</row>
    <row r="612" spans="17:40" x14ac:dyDescent="0.2"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</row>
    <row r="613" spans="17:40" x14ac:dyDescent="0.2"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</row>
    <row r="614" spans="17:40" x14ac:dyDescent="0.2"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</row>
    <row r="615" spans="17:40" x14ac:dyDescent="0.2"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</row>
    <row r="616" spans="17:40" x14ac:dyDescent="0.2"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</row>
    <row r="617" spans="17:40" x14ac:dyDescent="0.2"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</row>
    <row r="618" spans="17:40" x14ac:dyDescent="0.2"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</row>
    <row r="619" spans="17:40" x14ac:dyDescent="0.2"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</row>
    <row r="620" spans="17:40" x14ac:dyDescent="0.2"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</row>
    <row r="621" spans="17:40" x14ac:dyDescent="0.2"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</row>
    <row r="622" spans="17:40" x14ac:dyDescent="0.2"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</row>
    <row r="623" spans="17:40" x14ac:dyDescent="0.2"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</row>
    <row r="624" spans="17:40" x14ac:dyDescent="0.2"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</row>
    <row r="625" spans="17:40" x14ac:dyDescent="0.2"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</row>
    <row r="626" spans="17:40" x14ac:dyDescent="0.2"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</row>
    <row r="627" spans="17:40" x14ac:dyDescent="0.2"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</row>
    <row r="628" spans="17:40" x14ac:dyDescent="0.2"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</row>
    <row r="629" spans="17:40" x14ac:dyDescent="0.2"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</row>
    <row r="630" spans="17:40" x14ac:dyDescent="0.2"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</row>
    <row r="631" spans="17:40" x14ac:dyDescent="0.2"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</row>
    <row r="632" spans="17:40" x14ac:dyDescent="0.2"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</row>
    <row r="633" spans="17:40" x14ac:dyDescent="0.2"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</row>
    <row r="634" spans="17:40" x14ac:dyDescent="0.2"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</row>
    <row r="635" spans="17:40" x14ac:dyDescent="0.2"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</row>
    <row r="636" spans="17:40" x14ac:dyDescent="0.2"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</row>
    <row r="637" spans="17:40" x14ac:dyDescent="0.2"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</row>
    <row r="638" spans="17:40" x14ac:dyDescent="0.2"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</row>
    <row r="639" spans="17:40" x14ac:dyDescent="0.2"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</row>
    <row r="640" spans="17:40" x14ac:dyDescent="0.2"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</row>
    <row r="641" spans="17:40" x14ac:dyDescent="0.2"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</row>
    <row r="642" spans="17:40" x14ac:dyDescent="0.2"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</row>
    <row r="643" spans="17:40" x14ac:dyDescent="0.2"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</row>
    <row r="644" spans="17:40" x14ac:dyDescent="0.2"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</row>
    <row r="645" spans="17:40" x14ac:dyDescent="0.2"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</row>
    <row r="646" spans="17:40" x14ac:dyDescent="0.2"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</row>
    <row r="647" spans="17:40" x14ac:dyDescent="0.2"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</row>
    <row r="648" spans="17:40" x14ac:dyDescent="0.2"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</row>
    <row r="649" spans="17:40" x14ac:dyDescent="0.2"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</row>
    <row r="650" spans="17:40" x14ac:dyDescent="0.2"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</row>
    <row r="651" spans="17:40" x14ac:dyDescent="0.2"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</row>
    <row r="652" spans="17:40" x14ac:dyDescent="0.2"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</row>
    <row r="653" spans="17:40" x14ac:dyDescent="0.2"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</row>
    <row r="654" spans="17:40" x14ac:dyDescent="0.2"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</row>
    <row r="655" spans="17:40" x14ac:dyDescent="0.2"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</row>
    <row r="656" spans="17:40" x14ac:dyDescent="0.2"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</row>
    <row r="657" spans="17:40" x14ac:dyDescent="0.2"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</row>
    <row r="658" spans="17:40" x14ac:dyDescent="0.2"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</row>
    <row r="659" spans="17:40" x14ac:dyDescent="0.2"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</row>
    <row r="660" spans="17:40" x14ac:dyDescent="0.2"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</row>
    <row r="661" spans="17:40" x14ac:dyDescent="0.2"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</row>
    <row r="662" spans="17:40" x14ac:dyDescent="0.2"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</row>
    <row r="663" spans="17:40" x14ac:dyDescent="0.2"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</row>
    <row r="664" spans="17:40" x14ac:dyDescent="0.2"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</row>
    <row r="665" spans="17:40" x14ac:dyDescent="0.2"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</row>
    <row r="666" spans="17:40" x14ac:dyDescent="0.2"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</row>
    <row r="667" spans="17:40" x14ac:dyDescent="0.2"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</row>
    <row r="668" spans="17:40" x14ac:dyDescent="0.2"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</row>
    <row r="669" spans="17:40" x14ac:dyDescent="0.2"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</row>
    <row r="670" spans="17:40" x14ac:dyDescent="0.2"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</row>
    <row r="671" spans="17:40" x14ac:dyDescent="0.2"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</row>
    <row r="672" spans="17:40" x14ac:dyDescent="0.2"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</row>
    <row r="673" spans="17:40" x14ac:dyDescent="0.2"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</row>
    <row r="674" spans="17:40" x14ac:dyDescent="0.2"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</row>
    <row r="675" spans="17:40" x14ac:dyDescent="0.2"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</row>
    <row r="676" spans="17:40" x14ac:dyDescent="0.2"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</row>
    <row r="677" spans="17:40" x14ac:dyDescent="0.2"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</row>
    <row r="678" spans="17:40" x14ac:dyDescent="0.2"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</row>
    <row r="679" spans="17:40" x14ac:dyDescent="0.2"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</row>
    <row r="680" spans="17:40" x14ac:dyDescent="0.2"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</row>
    <row r="681" spans="17:40" x14ac:dyDescent="0.2"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</row>
    <row r="682" spans="17:40" x14ac:dyDescent="0.2"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</row>
    <row r="683" spans="17:40" x14ac:dyDescent="0.2"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</row>
    <row r="684" spans="17:40" x14ac:dyDescent="0.2"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</row>
    <row r="685" spans="17:40" x14ac:dyDescent="0.2"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</row>
    <row r="686" spans="17:40" x14ac:dyDescent="0.2"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</row>
    <row r="687" spans="17:40" x14ac:dyDescent="0.2"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</row>
    <row r="688" spans="17:40" x14ac:dyDescent="0.2"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</row>
    <row r="689" spans="17:40" x14ac:dyDescent="0.2"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</row>
    <row r="690" spans="17:40" x14ac:dyDescent="0.2"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</row>
    <row r="691" spans="17:40" x14ac:dyDescent="0.2"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</row>
    <row r="692" spans="17:40" x14ac:dyDescent="0.2"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</row>
    <row r="693" spans="17:40" x14ac:dyDescent="0.2"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</row>
    <row r="694" spans="17:40" x14ac:dyDescent="0.2"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</row>
    <row r="695" spans="17:40" x14ac:dyDescent="0.2"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</row>
    <row r="696" spans="17:40" x14ac:dyDescent="0.2"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</row>
    <row r="697" spans="17:40" x14ac:dyDescent="0.2"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</row>
    <row r="698" spans="17:40" x14ac:dyDescent="0.2"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</row>
    <row r="699" spans="17:40" x14ac:dyDescent="0.2"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</row>
    <row r="700" spans="17:40" x14ac:dyDescent="0.2"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</row>
    <row r="701" spans="17:40" x14ac:dyDescent="0.2"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</row>
    <row r="702" spans="17:40" x14ac:dyDescent="0.2"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</row>
    <row r="703" spans="17:40" x14ac:dyDescent="0.2"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</row>
    <row r="704" spans="17:40" x14ac:dyDescent="0.2"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</row>
    <row r="705" spans="17:40" x14ac:dyDescent="0.2"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</row>
    <row r="706" spans="17:40" x14ac:dyDescent="0.2"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</row>
    <row r="707" spans="17:40" x14ac:dyDescent="0.2"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</row>
    <row r="708" spans="17:40" x14ac:dyDescent="0.2"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</row>
    <row r="709" spans="17:40" x14ac:dyDescent="0.2"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</row>
    <row r="710" spans="17:40" x14ac:dyDescent="0.2"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</row>
    <row r="711" spans="17:40" x14ac:dyDescent="0.2"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</row>
    <row r="712" spans="17:40" x14ac:dyDescent="0.2"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</row>
    <row r="713" spans="17:40" x14ac:dyDescent="0.2"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</row>
    <row r="714" spans="17:40" x14ac:dyDescent="0.2"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</row>
    <row r="715" spans="17:40" x14ac:dyDescent="0.2"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</row>
    <row r="716" spans="17:40" x14ac:dyDescent="0.2"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</row>
    <row r="717" spans="17:40" x14ac:dyDescent="0.2"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</row>
    <row r="718" spans="17:40" x14ac:dyDescent="0.2"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</row>
    <row r="719" spans="17:40" x14ac:dyDescent="0.2"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</row>
    <row r="720" spans="17:40" x14ac:dyDescent="0.2"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</row>
    <row r="721" spans="17:40" x14ac:dyDescent="0.2"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</row>
    <row r="722" spans="17:40" x14ac:dyDescent="0.2"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</row>
    <row r="723" spans="17:40" x14ac:dyDescent="0.2"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</row>
    <row r="724" spans="17:40" x14ac:dyDescent="0.2"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</row>
    <row r="725" spans="17:40" x14ac:dyDescent="0.2"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</row>
    <row r="726" spans="17:40" x14ac:dyDescent="0.2"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</row>
    <row r="727" spans="17:40" x14ac:dyDescent="0.2"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</row>
    <row r="728" spans="17:40" x14ac:dyDescent="0.2"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</row>
    <row r="729" spans="17:40" x14ac:dyDescent="0.2"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</row>
    <row r="730" spans="17:40" x14ac:dyDescent="0.2"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</row>
    <row r="731" spans="17:40" x14ac:dyDescent="0.2"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</row>
    <row r="732" spans="17:40" x14ac:dyDescent="0.2"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</row>
    <row r="733" spans="17:40" x14ac:dyDescent="0.2"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</row>
    <row r="734" spans="17:40" x14ac:dyDescent="0.2"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</row>
    <row r="735" spans="17:40" x14ac:dyDescent="0.2"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</row>
    <row r="736" spans="17:40" x14ac:dyDescent="0.2"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</row>
    <row r="737" spans="17:40" x14ac:dyDescent="0.2"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</row>
    <row r="738" spans="17:40" x14ac:dyDescent="0.2"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</row>
    <row r="739" spans="17:40" x14ac:dyDescent="0.2"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</row>
    <row r="740" spans="17:40" x14ac:dyDescent="0.2"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</row>
    <row r="741" spans="17:40" x14ac:dyDescent="0.2"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</row>
    <row r="742" spans="17:40" x14ac:dyDescent="0.2"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</row>
    <row r="743" spans="17:40" x14ac:dyDescent="0.2"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</row>
    <row r="744" spans="17:40" x14ac:dyDescent="0.2"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</row>
    <row r="745" spans="17:40" x14ac:dyDescent="0.2"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</row>
    <row r="746" spans="17:40" x14ac:dyDescent="0.2"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</row>
    <row r="747" spans="17:40" x14ac:dyDescent="0.2"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</row>
    <row r="748" spans="17:40" x14ac:dyDescent="0.2"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</row>
    <row r="749" spans="17:40" x14ac:dyDescent="0.2"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</row>
    <row r="750" spans="17:40" x14ac:dyDescent="0.2"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</row>
    <row r="751" spans="17:40" x14ac:dyDescent="0.2"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</row>
    <row r="752" spans="17:40" x14ac:dyDescent="0.2"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</row>
    <row r="753" spans="17:40" x14ac:dyDescent="0.2"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</row>
    <row r="754" spans="17:40" x14ac:dyDescent="0.2"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</row>
    <row r="755" spans="17:40" x14ac:dyDescent="0.2"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</row>
    <row r="756" spans="17:40" x14ac:dyDescent="0.2"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</row>
    <row r="757" spans="17:40" x14ac:dyDescent="0.2"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</row>
    <row r="758" spans="17:40" x14ac:dyDescent="0.2"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</row>
    <row r="759" spans="17:40" x14ac:dyDescent="0.2"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</row>
    <row r="760" spans="17:40" x14ac:dyDescent="0.2"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</row>
    <row r="761" spans="17:40" x14ac:dyDescent="0.2"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</row>
    <row r="762" spans="17:40" x14ac:dyDescent="0.2"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</row>
    <row r="763" spans="17:40" x14ac:dyDescent="0.2"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</row>
    <row r="764" spans="17:40" x14ac:dyDescent="0.2"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</row>
    <row r="765" spans="17:40" x14ac:dyDescent="0.2"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</row>
    <row r="766" spans="17:40" x14ac:dyDescent="0.2"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</row>
    <row r="767" spans="17:40" x14ac:dyDescent="0.2"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</row>
    <row r="768" spans="17:40" x14ac:dyDescent="0.2"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</row>
    <row r="769" spans="17:40" x14ac:dyDescent="0.2"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</row>
    <row r="770" spans="17:40" x14ac:dyDescent="0.2"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</row>
    <row r="771" spans="17:40" x14ac:dyDescent="0.2"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</row>
    <row r="772" spans="17:40" x14ac:dyDescent="0.2"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</row>
    <row r="773" spans="17:40" x14ac:dyDescent="0.2"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</row>
    <row r="774" spans="17:40" x14ac:dyDescent="0.2"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</row>
    <row r="775" spans="17:40" x14ac:dyDescent="0.2"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</row>
    <row r="776" spans="17:40" x14ac:dyDescent="0.2"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</row>
    <row r="777" spans="17:40" x14ac:dyDescent="0.2"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</row>
    <row r="778" spans="17:40" x14ac:dyDescent="0.2"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</row>
    <row r="779" spans="17:40" x14ac:dyDescent="0.2"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</row>
    <row r="780" spans="17:40" x14ac:dyDescent="0.2"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</row>
    <row r="781" spans="17:40" x14ac:dyDescent="0.2"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</row>
    <row r="782" spans="17:40" x14ac:dyDescent="0.2"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</row>
    <row r="783" spans="17:40" x14ac:dyDescent="0.2"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</row>
    <row r="784" spans="17:40" x14ac:dyDescent="0.2"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</row>
    <row r="785" spans="17:40" x14ac:dyDescent="0.2"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</row>
    <row r="786" spans="17:40" x14ac:dyDescent="0.2"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</row>
    <row r="787" spans="17:40" x14ac:dyDescent="0.2"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</row>
    <row r="788" spans="17:40" x14ac:dyDescent="0.2"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</row>
    <row r="789" spans="17:40" x14ac:dyDescent="0.2"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</row>
    <row r="790" spans="17:40" x14ac:dyDescent="0.2"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</row>
    <row r="791" spans="17:40" x14ac:dyDescent="0.2"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</row>
    <row r="792" spans="17:40" x14ac:dyDescent="0.2"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</row>
    <row r="793" spans="17:40" x14ac:dyDescent="0.2"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</row>
    <row r="794" spans="17:40" x14ac:dyDescent="0.2"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</row>
    <row r="795" spans="17:40" x14ac:dyDescent="0.2"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</row>
    <row r="796" spans="17:40" x14ac:dyDescent="0.2"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</row>
    <row r="797" spans="17:40" x14ac:dyDescent="0.2"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</row>
    <row r="798" spans="17:40" x14ac:dyDescent="0.2"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</row>
    <row r="799" spans="17:40" x14ac:dyDescent="0.2"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</row>
    <row r="800" spans="17:40" x14ac:dyDescent="0.2"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</row>
    <row r="801" spans="17:40" x14ac:dyDescent="0.2"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</row>
    <row r="802" spans="17:40" x14ac:dyDescent="0.2"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</row>
    <row r="803" spans="17:40" x14ac:dyDescent="0.2"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</row>
    <row r="804" spans="17:40" x14ac:dyDescent="0.2"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</row>
    <row r="805" spans="17:40" x14ac:dyDescent="0.2"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</row>
    <row r="806" spans="17:40" x14ac:dyDescent="0.2"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</row>
    <row r="807" spans="17:40" x14ac:dyDescent="0.2"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</row>
    <row r="808" spans="17:40" x14ac:dyDescent="0.2"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</row>
    <row r="809" spans="17:40" x14ac:dyDescent="0.2"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</row>
    <row r="810" spans="17:40" x14ac:dyDescent="0.2"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</row>
    <row r="811" spans="17:40" x14ac:dyDescent="0.2"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</row>
    <row r="812" spans="17:40" x14ac:dyDescent="0.2"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</row>
    <row r="813" spans="17:40" x14ac:dyDescent="0.2"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</row>
    <row r="814" spans="17:40" x14ac:dyDescent="0.2"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</row>
    <row r="815" spans="17:40" x14ac:dyDescent="0.2"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</row>
    <row r="816" spans="17:40" x14ac:dyDescent="0.2"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</row>
    <row r="817" spans="17:40" x14ac:dyDescent="0.2"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</row>
    <row r="818" spans="17:40" x14ac:dyDescent="0.2"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</row>
    <row r="819" spans="17:40" x14ac:dyDescent="0.2"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</row>
    <row r="820" spans="17:40" x14ac:dyDescent="0.2"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</row>
    <row r="821" spans="17:40" x14ac:dyDescent="0.2"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</row>
    <row r="822" spans="17:40" x14ac:dyDescent="0.2"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</row>
    <row r="823" spans="17:40" x14ac:dyDescent="0.2"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</row>
    <row r="824" spans="17:40" x14ac:dyDescent="0.2"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</row>
    <row r="825" spans="17:40" x14ac:dyDescent="0.2"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</row>
    <row r="826" spans="17:40" x14ac:dyDescent="0.2"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</row>
    <row r="827" spans="17:40" x14ac:dyDescent="0.2"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</row>
    <row r="828" spans="17:40" x14ac:dyDescent="0.2"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</row>
    <row r="829" spans="17:40" x14ac:dyDescent="0.2"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</row>
    <row r="830" spans="17:40" x14ac:dyDescent="0.2"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</row>
    <row r="831" spans="17:40" x14ac:dyDescent="0.2"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</row>
    <row r="832" spans="17:40" x14ac:dyDescent="0.2"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</row>
    <row r="833" spans="17:40" x14ac:dyDescent="0.2"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</row>
    <row r="834" spans="17:40" x14ac:dyDescent="0.2"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</row>
    <row r="835" spans="17:40" x14ac:dyDescent="0.2"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</row>
    <row r="836" spans="17:40" x14ac:dyDescent="0.2"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</row>
    <row r="837" spans="17:40" x14ac:dyDescent="0.2"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</row>
    <row r="838" spans="17:40" x14ac:dyDescent="0.2"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</row>
    <row r="839" spans="17:40" x14ac:dyDescent="0.2"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</row>
    <row r="840" spans="17:40" x14ac:dyDescent="0.2"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</row>
    <row r="841" spans="17:40" x14ac:dyDescent="0.2"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</row>
    <row r="842" spans="17:40" x14ac:dyDescent="0.2"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</row>
    <row r="843" spans="17:40" x14ac:dyDescent="0.2"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</row>
    <row r="844" spans="17:40" x14ac:dyDescent="0.2"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</row>
    <row r="845" spans="17:40" x14ac:dyDescent="0.2"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</row>
    <row r="846" spans="17:40" x14ac:dyDescent="0.2"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</row>
    <row r="847" spans="17:40" x14ac:dyDescent="0.2"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</row>
    <row r="848" spans="17:40" x14ac:dyDescent="0.2"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</row>
    <row r="849" spans="17:40" x14ac:dyDescent="0.2"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</row>
    <row r="850" spans="17:40" x14ac:dyDescent="0.2"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</row>
    <row r="851" spans="17:40" x14ac:dyDescent="0.2"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</row>
    <row r="852" spans="17:40" x14ac:dyDescent="0.2"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</row>
    <row r="853" spans="17:40" x14ac:dyDescent="0.2"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</row>
    <row r="854" spans="17:40" x14ac:dyDescent="0.2"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</row>
    <row r="855" spans="17:40" x14ac:dyDescent="0.2"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</row>
    <row r="856" spans="17:40" x14ac:dyDescent="0.2"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</row>
    <row r="857" spans="17:40" x14ac:dyDescent="0.2"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</row>
    <row r="858" spans="17:40" x14ac:dyDescent="0.2"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</row>
    <row r="859" spans="17:40" x14ac:dyDescent="0.2"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</row>
    <row r="860" spans="17:40" x14ac:dyDescent="0.2"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</row>
    <row r="861" spans="17:40" x14ac:dyDescent="0.2"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</row>
    <row r="862" spans="17:40" x14ac:dyDescent="0.2"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</row>
    <row r="863" spans="17:40" x14ac:dyDescent="0.2"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</row>
    <row r="864" spans="17:40" x14ac:dyDescent="0.2"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</row>
    <row r="865" spans="17:40" x14ac:dyDescent="0.2"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</row>
    <row r="866" spans="17:40" x14ac:dyDescent="0.2"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</row>
    <row r="867" spans="17:40" x14ac:dyDescent="0.2"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</row>
    <row r="868" spans="17:40" x14ac:dyDescent="0.2"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</row>
    <row r="869" spans="17:40" x14ac:dyDescent="0.2"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</row>
    <row r="870" spans="17:40" x14ac:dyDescent="0.2"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</row>
    <row r="871" spans="17:40" x14ac:dyDescent="0.2"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</row>
    <row r="872" spans="17:40" x14ac:dyDescent="0.2"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</row>
    <row r="873" spans="17:40" x14ac:dyDescent="0.2"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</row>
    <row r="874" spans="17:40" x14ac:dyDescent="0.2"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</row>
    <row r="875" spans="17:40" x14ac:dyDescent="0.2"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</row>
    <row r="876" spans="17:40" x14ac:dyDescent="0.2"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</row>
    <row r="877" spans="17:40" x14ac:dyDescent="0.2"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</row>
    <row r="878" spans="17:40" x14ac:dyDescent="0.2"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</row>
    <row r="879" spans="17:40" x14ac:dyDescent="0.2"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</row>
    <row r="880" spans="17:40" x14ac:dyDescent="0.2"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</row>
    <row r="881" spans="17:40" x14ac:dyDescent="0.2"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</row>
    <row r="882" spans="17:40" x14ac:dyDescent="0.2"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</row>
    <row r="883" spans="17:40" x14ac:dyDescent="0.2"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</row>
    <row r="884" spans="17:40" x14ac:dyDescent="0.2"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</row>
    <row r="885" spans="17:40" x14ac:dyDescent="0.2"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</row>
    <row r="886" spans="17:40" x14ac:dyDescent="0.2"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</row>
    <row r="887" spans="17:40" x14ac:dyDescent="0.2"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</row>
    <row r="888" spans="17:40" x14ac:dyDescent="0.2"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</row>
    <row r="889" spans="17:40" x14ac:dyDescent="0.2"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</row>
    <row r="890" spans="17:40" x14ac:dyDescent="0.2"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</row>
    <row r="891" spans="17:40" x14ac:dyDescent="0.2"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</row>
    <row r="892" spans="17:40" x14ac:dyDescent="0.2"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</row>
    <row r="893" spans="17:40" x14ac:dyDescent="0.2"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</row>
    <row r="894" spans="17:40" x14ac:dyDescent="0.2"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</row>
    <row r="895" spans="17:40" x14ac:dyDescent="0.2"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</row>
    <row r="896" spans="17:40" x14ac:dyDescent="0.2"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</row>
    <row r="897" spans="17:40" x14ac:dyDescent="0.2"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</row>
    <row r="898" spans="17:40" x14ac:dyDescent="0.2"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</row>
    <row r="899" spans="17:40" x14ac:dyDescent="0.2"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</row>
    <row r="900" spans="17:40" x14ac:dyDescent="0.2"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</row>
    <row r="901" spans="17:40" x14ac:dyDescent="0.2"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</row>
    <row r="902" spans="17:40" x14ac:dyDescent="0.2"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</row>
    <row r="903" spans="17:40" x14ac:dyDescent="0.2"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</row>
    <row r="904" spans="17:40" x14ac:dyDescent="0.2"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</row>
    <row r="905" spans="17:40" x14ac:dyDescent="0.2"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</row>
    <row r="906" spans="17:40" x14ac:dyDescent="0.2"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</row>
    <row r="907" spans="17:40" x14ac:dyDescent="0.2"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</row>
    <row r="908" spans="17:40" x14ac:dyDescent="0.2"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</row>
    <row r="909" spans="17:40" x14ac:dyDescent="0.2"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</row>
    <row r="910" spans="17:40" x14ac:dyDescent="0.2"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</row>
    <row r="911" spans="17:40" x14ac:dyDescent="0.2"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</row>
    <row r="912" spans="17:40" x14ac:dyDescent="0.2"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</row>
    <row r="913" spans="17:40" x14ac:dyDescent="0.2"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</row>
    <row r="914" spans="17:40" x14ac:dyDescent="0.2"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</row>
    <row r="915" spans="17:40" x14ac:dyDescent="0.2"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</row>
    <row r="916" spans="17:40" x14ac:dyDescent="0.2"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</row>
    <row r="917" spans="17:40" x14ac:dyDescent="0.2"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</row>
    <row r="918" spans="17:40" x14ac:dyDescent="0.2"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</row>
    <row r="919" spans="17:40" x14ac:dyDescent="0.2"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</row>
    <row r="920" spans="17:40" x14ac:dyDescent="0.2"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</row>
    <row r="921" spans="17:40" x14ac:dyDescent="0.2"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</row>
    <row r="922" spans="17:40" x14ac:dyDescent="0.2"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</row>
    <row r="923" spans="17:40" x14ac:dyDescent="0.2"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</row>
    <row r="924" spans="17:40" x14ac:dyDescent="0.2"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</row>
    <row r="925" spans="17:40" x14ac:dyDescent="0.2"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</row>
    <row r="926" spans="17:40" x14ac:dyDescent="0.2"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</row>
    <row r="927" spans="17:40" x14ac:dyDescent="0.2"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</row>
    <row r="928" spans="17:40" x14ac:dyDescent="0.2"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</row>
    <row r="929" spans="17:40" x14ac:dyDescent="0.2"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</row>
    <row r="930" spans="17:40" x14ac:dyDescent="0.2"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</row>
    <row r="931" spans="17:40" x14ac:dyDescent="0.2"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</row>
    <row r="932" spans="17:40" x14ac:dyDescent="0.2"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</row>
    <row r="933" spans="17:40" x14ac:dyDescent="0.2"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</row>
    <row r="934" spans="17:40" x14ac:dyDescent="0.2"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</row>
    <row r="935" spans="17:40" x14ac:dyDescent="0.2"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</row>
    <row r="936" spans="17:40" x14ac:dyDescent="0.2"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</row>
    <row r="937" spans="17:40" x14ac:dyDescent="0.2"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</row>
    <row r="938" spans="17:40" x14ac:dyDescent="0.2"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</row>
    <row r="939" spans="17:40" x14ac:dyDescent="0.2"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</row>
    <row r="940" spans="17:40" x14ac:dyDescent="0.2"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</row>
    <row r="941" spans="17:40" x14ac:dyDescent="0.2"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</row>
    <row r="942" spans="17:40" x14ac:dyDescent="0.2"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</row>
    <row r="943" spans="17:40" x14ac:dyDescent="0.2"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</row>
    <row r="944" spans="17:40" x14ac:dyDescent="0.2"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</row>
    <row r="945" spans="17:40" x14ac:dyDescent="0.2"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</row>
    <row r="946" spans="17:40" x14ac:dyDescent="0.2"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</row>
    <row r="947" spans="17:40" x14ac:dyDescent="0.2"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</row>
    <row r="948" spans="17:40" x14ac:dyDescent="0.2"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</row>
    <row r="949" spans="17:40" x14ac:dyDescent="0.2"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</row>
    <row r="950" spans="17:40" x14ac:dyDescent="0.2"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</row>
    <row r="951" spans="17:40" x14ac:dyDescent="0.2"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</row>
    <row r="952" spans="17:40" x14ac:dyDescent="0.2"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</row>
    <row r="953" spans="17:40" x14ac:dyDescent="0.2"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</row>
    <row r="954" spans="17:40" x14ac:dyDescent="0.2"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</row>
    <row r="955" spans="17:40" x14ac:dyDescent="0.2"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</row>
    <row r="956" spans="17:40" x14ac:dyDescent="0.2"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</row>
    <row r="957" spans="17:40" x14ac:dyDescent="0.2"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</row>
    <row r="958" spans="17:40" x14ac:dyDescent="0.2"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</row>
    <row r="959" spans="17:40" x14ac:dyDescent="0.2"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</row>
    <row r="960" spans="17:40" x14ac:dyDescent="0.2"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</row>
    <row r="961" spans="17:40" x14ac:dyDescent="0.2"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</row>
    <row r="962" spans="17:40" x14ac:dyDescent="0.2"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</row>
    <row r="963" spans="17:40" x14ac:dyDescent="0.2"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</row>
    <row r="964" spans="17:40" x14ac:dyDescent="0.2"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</row>
    <row r="965" spans="17:40" x14ac:dyDescent="0.2"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</row>
    <row r="966" spans="17:40" x14ac:dyDescent="0.2"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</row>
    <row r="967" spans="17:40" x14ac:dyDescent="0.2"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</row>
    <row r="968" spans="17:40" x14ac:dyDescent="0.2"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</row>
    <row r="969" spans="17:40" x14ac:dyDescent="0.2"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</row>
    <row r="970" spans="17:40" x14ac:dyDescent="0.2"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</row>
    <row r="971" spans="17:40" x14ac:dyDescent="0.2"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</row>
    <row r="972" spans="17:40" x14ac:dyDescent="0.2"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</row>
    <row r="973" spans="17:40" x14ac:dyDescent="0.2"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</row>
    <row r="974" spans="17:40" x14ac:dyDescent="0.2"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</row>
    <row r="975" spans="17:40" x14ac:dyDescent="0.2"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</row>
    <row r="976" spans="17:40" x14ac:dyDescent="0.2"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</row>
    <row r="977" spans="17:40" x14ac:dyDescent="0.2"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</row>
    <row r="978" spans="17:40" x14ac:dyDescent="0.2"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</row>
    <row r="979" spans="17:40" x14ac:dyDescent="0.2"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</row>
    <row r="980" spans="17:40" x14ac:dyDescent="0.2"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</row>
    <row r="981" spans="17:40" x14ac:dyDescent="0.2"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</row>
    <row r="982" spans="17:40" x14ac:dyDescent="0.2"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</row>
    <row r="983" spans="17:40" x14ac:dyDescent="0.2"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</row>
    <row r="984" spans="17:40" x14ac:dyDescent="0.2"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</row>
    <row r="985" spans="17:40" x14ac:dyDescent="0.2"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</row>
    <row r="986" spans="17:40" x14ac:dyDescent="0.2"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</row>
    <row r="987" spans="17:40" x14ac:dyDescent="0.2"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</row>
    <row r="988" spans="17:40" x14ac:dyDescent="0.2"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</row>
    <row r="989" spans="17:40" x14ac:dyDescent="0.2"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</row>
    <row r="990" spans="17:40" x14ac:dyDescent="0.2"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</row>
    <row r="991" spans="17:40" x14ac:dyDescent="0.2"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</row>
    <row r="992" spans="17:40" x14ac:dyDescent="0.2"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</row>
    <row r="993" spans="17:40" x14ac:dyDescent="0.2"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</row>
    <row r="994" spans="17:40" x14ac:dyDescent="0.2"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</row>
    <row r="995" spans="17:40" x14ac:dyDescent="0.2"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</row>
    <row r="996" spans="17:40" x14ac:dyDescent="0.2"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</row>
    <row r="997" spans="17:40" x14ac:dyDescent="0.2"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</row>
    <row r="998" spans="17:40" x14ac:dyDescent="0.2"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</row>
    <row r="999" spans="17:40" x14ac:dyDescent="0.2"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</row>
    <row r="1000" spans="17:40" x14ac:dyDescent="0.2"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</row>
    <row r="1001" spans="17:40" x14ac:dyDescent="0.2"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</row>
    <row r="1002" spans="17:40" x14ac:dyDescent="0.2"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</row>
    <row r="1003" spans="17:40" x14ac:dyDescent="0.2"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</row>
  </sheetData>
  <mergeCells count="3">
    <mergeCell ref="C1:N1"/>
    <mergeCell ref="Q1:AA1"/>
    <mergeCell ref="AC1:A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7FC9-6EF5-40CD-9B33-9FAE19387F30}">
  <dimension ref="A1:T35"/>
  <sheetViews>
    <sheetView workbookViewId="0">
      <selection activeCell="I4" sqref="I4"/>
    </sheetView>
  </sheetViews>
  <sheetFormatPr defaultRowHeight="12.75" x14ac:dyDescent="0.2"/>
  <sheetData>
    <row r="1" spans="1:20" x14ac:dyDescent="0.2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1:20" x14ac:dyDescent="0.2">
      <c r="C3" t="s">
        <v>21</v>
      </c>
      <c r="O3" t="s">
        <v>22</v>
      </c>
    </row>
    <row r="4" spans="1:20" x14ac:dyDescent="0.2">
      <c r="C4" t="s">
        <v>23</v>
      </c>
      <c r="D4" t="s">
        <v>24</v>
      </c>
      <c r="F4" t="s">
        <v>25</v>
      </c>
      <c r="G4" t="s">
        <v>26</v>
      </c>
      <c r="H4" t="s">
        <v>28</v>
      </c>
      <c r="I4" t="s">
        <v>27</v>
      </c>
      <c r="O4" t="s">
        <v>23</v>
      </c>
      <c r="P4" t="s">
        <v>24</v>
      </c>
      <c r="R4" t="s">
        <v>25</v>
      </c>
      <c r="S4" t="s">
        <v>26</v>
      </c>
      <c r="T4" t="s">
        <v>28</v>
      </c>
    </row>
    <row r="5" spans="1:20" x14ac:dyDescent="0.2">
      <c r="A5" t="s">
        <v>19</v>
      </c>
      <c r="B5" t="s">
        <v>20</v>
      </c>
      <c r="C5">
        <f t="array" ref="C5:D5">LINEST(B6:B27,A6:A27,1,0)</f>
        <v>1.9739639840419005E-2</v>
      </c>
      <c r="D5">
        <v>0.31282110932849411</v>
      </c>
      <c r="O5">
        <f t="array" ref="O5:P5">LOGEST(B6:B27,A6:A27,1,0)</f>
        <v>1.0440044987913135</v>
      </c>
      <c r="P5">
        <v>0.31802378688771188</v>
      </c>
    </row>
    <row r="6" spans="1:20" x14ac:dyDescent="0.2">
      <c r="A6" s="14">
        <v>0</v>
      </c>
      <c r="B6">
        <v>0.20655747096593477</v>
      </c>
      <c r="E6">
        <f>A6*$C$5+$D$5</f>
        <v>0.31282110932849411</v>
      </c>
      <c r="F6">
        <f>B6/E6</f>
        <v>0.66030541036483681</v>
      </c>
      <c r="G6">
        <f>AVERAGE(F6:F27)</f>
        <v>0.99589561517462721</v>
      </c>
      <c r="H6">
        <f>F6/$G$6</f>
        <v>0.66302672720278455</v>
      </c>
      <c r="Q6">
        <f>$P$5*$O$5^A6</f>
        <v>0.31802378688771188</v>
      </c>
      <c r="R6">
        <f>B6/Q6</f>
        <v>0.64950321165399572</v>
      </c>
      <c r="S6">
        <f>AVERAGE(R6:R27)</f>
        <v>1.0075193108053957</v>
      </c>
      <c r="T6">
        <f>R6/$S$6</f>
        <v>0.64465584400044174</v>
      </c>
    </row>
    <row r="7" spans="1:20" x14ac:dyDescent="0.2">
      <c r="A7" s="14">
        <v>1</v>
      </c>
      <c r="B7">
        <v>0.28935921698398909</v>
      </c>
      <c r="E7">
        <f t="shared" ref="E7:E34" si="0">A7*$C$5+$D$5</f>
        <v>0.33256074916891309</v>
      </c>
      <c r="F7">
        <f t="shared" ref="F7:F27" si="1">B7/E7</f>
        <v>0.87009431421811823</v>
      </c>
      <c r="H7">
        <f t="shared" ref="H7:H27" si="2">F7/$G$6</f>
        <v>0.87368023411324081</v>
      </c>
      <c r="Q7">
        <f t="shared" ref="Q7:Q34" si="3">$P$5*$O$5^A7</f>
        <v>0.33201826423342112</v>
      </c>
      <c r="R7">
        <f t="shared" ref="R7:R27" si="4">B7/Q7</f>
        <v>0.87151596208743154</v>
      </c>
      <c r="T7">
        <f t="shared" ref="T7:T27" si="5">R7/$S$6</f>
        <v>0.86501167048674721</v>
      </c>
    </row>
    <row r="8" spans="1:20" x14ac:dyDescent="0.2">
      <c r="A8" s="14">
        <v>2</v>
      </c>
      <c r="B8">
        <v>0.33578296692953269</v>
      </c>
      <c r="E8">
        <f t="shared" si="0"/>
        <v>0.35230038900933214</v>
      </c>
      <c r="F8">
        <f t="shared" si="1"/>
        <v>0.95311551563639652</v>
      </c>
      <c r="H8">
        <f t="shared" si="2"/>
        <v>0.95704359082781043</v>
      </c>
      <c r="Q8">
        <f t="shared" si="3"/>
        <v>0.34662856154057475</v>
      </c>
      <c r="R8">
        <f t="shared" si="4"/>
        <v>0.96871119170665188</v>
      </c>
      <c r="T8">
        <f t="shared" si="5"/>
        <v>0.96148151337395094</v>
      </c>
    </row>
    <row r="9" spans="1:20" x14ac:dyDescent="0.2">
      <c r="A9" s="14">
        <v>3</v>
      </c>
      <c r="B9">
        <v>0.37037202320886958</v>
      </c>
      <c r="E9">
        <f t="shared" si="0"/>
        <v>0.37204002884975113</v>
      </c>
      <c r="F9">
        <f t="shared" si="1"/>
        <v>0.99551659630271894</v>
      </c>
      <c r="H9">
        <f t="shared" si="2"/>
        <v>0.99961941907752871</v>
      </c>
      <c r="Q9">
        <f t="shared" si="3"/>
        <v>0.36188177765792168</v>
      </c>
      <c r="R9">
        <f t="shared" si="4"/>
        <v>1.0234613790334963</v>
      </c>
      <c r="T9">
        <f t="shared" si="5"/>
        <v>1.0158230895002467</v>
      </c>
    </row>
    <row r="10" spans="1:20" x14ac:dyDescent="0.2">
      <c r="A10" s="14">
        <v>4</v>
      </c>
      <c r="B10">
        <v>0.39876250486009784</v>
      </c>
      <c r="E10">
        <f t="shared" si="0"/>
        <v>0.39177966869017011</v>
      </c>
      <c r="F10">
        <f t="shared" si="1"/>
        <v>1.017823375555126</v>
      </c>
      <c r="H10">
        <f t="shared" si="2"/>
        <v>1.0220181312643433</v>
      </c>
      <c r="Q10">
        <f t="shared" si="3"/>
        <v>0.3778062039054681</v>
      </c>
      <c r="R10">
        <f t="shared" si="4"/>
        <v>1.0554683875966031</v>
      </c>
      <c r="T10">
        <f t="shared" si="5"/>
        <v>1.0475912235894294</v>
      </c>
    </row>
    <row r="11" spans="1:20" x14ac:dyDescent="0.2">
      <c r="A11" s="14">
        <v>5</v>
      </c>
      <c r="B11">
        <v>0.43806835789181525</v>
      </c>
      <c r="E11">
        <f t="shared" si="0"/>
        <v>0.41151930853058916</v>
      </c>
      <c r="F11">
        <f t="shared" si="1"/>
        <v>1.0645147112441085</v>
      </c>
      <c r="H11">
        <f t="shared" si="2"/>
        <v>1.0689018959657224</v>
      </c>
      <c r="Q11">
        <f t="shared" si="3"/>
        <v>0.39443137654857702</v>
      </c>
      <c r="R11">
        <f t="shared" si="4"/>
        <v>1.1106326320311488</v>
      </c>
      <c r="T11">
        <f t="shared" si="5"/>
        <v>1.1023437666354265</v>
      </c>
    </row>
    <row r="12" spans="1:20" x14ac:dyDescent="0.2">
      <c r="A12" s="14">
        <v>6</v>
      </c>
      <c r="B12">
        <v>0.46297728173533692</v>
      </c>
      <c r="E12">
        <f t="shared" si="0"/>
        <v>0.43125894837100814</v>
      </c>
      <c r="F12">
        <f t="shared" si="1"/>
        <v>1.0735482324114971</v>
      </c>
      <c r="H12">
        <f t="shared" si="2"/>
        <v>1.0779726469859532</v>
      </c>
      <c r="Q12">
        <f t="shared" si="3"/>
        <v>0.41178813158116501</v>
      </c>
      <c r="R12">
        <f t="shared" si="4"/>
        <v>1.1243094354313181</v>
      </c>
      <c r="T12">
        <f t="shared" si="5"/>
        <v>1.1159184974157588</v>
      </c>
    </row>
    <row r="13" spans="1:20" x14ac:dyDescent="0.2">
      <c r="A13" s="14">
        <v>7</v>
      </c>
      <c r="B13">
        <v>0.48661617737968499</v>
      </c>
      <c r="E13">
        <f t="shared" si="0"/>
        <v>0.45099858821142713</v>
      </c>
      <c r="F13">
        <f t="shared" si="1"/>
        <v>1.0789749460403197</v>
      </c>
      <c r="H13">
        <f t="shared" si="2"/>
        <v>1.0834217257308887</v>
      </c>
      <c r="Q13">
        <f t="shared" si="3"/>
        <v>0.42990866191960558</v>
      </c>
      <c r="R13">
        <f t="shared" si="4"/>
        <v>1.1319059616218756</v>
      </c>
      <c r="T13">
        <f t="shared" si="5"/>
        <v>1.1234583292672049</v>
      </c>
    </row>
    <row r="14" spans="1:20" x14ac:dyDescent="0.2">
      <c r="A14" s="14">
        <v>8</v>
      </c>
      <c r="B14" s="15">
        <f>(A14-$A$13)/($A$16-$A$13)*($B$16-$B$13)+$B$13</f>
        <v>0.50606576103569934</v>
      </c>
      <c r="E14">
        <f t="shared" si="0"/>
        <v>0.47073822805184617</v>
      </c>
      <c r="F14">
        <f t="shared" si="1"/>
        <v>1.0750470874865132</v>
      </c>
      <c r="H14">
        <f t="shared" si="2"/>
        <v>1.079477679292731</v>
      </c>
      <c r="Q14">
        <f t="shared" si="3"/>
        <v>0.44882657711342211</v>
      </c>
      <c r="R14">
        <f t="shared" si="4"/>
        <v>1.1275307364604044</v>
      </c>
      <c r="T14">
        <f t="shared" si="5"/>
        <v>1.1191157572543928</v>
      </c>
    </row>
    <row r="15" spans="1:20" x14ac:dyDescent="0.2">
      <c r="A15" s="14">
        <v>9</v>
      </c>
      <c r="B15" s="15">
        <f>(A15-$A$13)/($A$16-$A$13)*($B$16-$B$13)+$B$13</f>
        <v>0.52551534469171379</v>
      </c>
      <c r="E15">
        <f t="shared" si="0"/>
        <v>0.49047786789226516</v>
      </c>
      <c r="F15">
        <f t="shared" si="1"/>
        <v>1.0714353880023486</v>
      </c>
      <c r="H15">
        <f t="shared" si="2"/>
        <v>1.0758510949106606</v>
      </c>
      <c r="Q15">
        <f t="shared" si="3"/>
        <v>0.46857696568351909</v>
      </c>
      <c r="R15">
        <f t="shared" si="4"/>
        <v>1.1215133973244673</v>
      </c>
      <c r="T15">
        <f t="shared" si="5"/>
        <v>1.1131433266802067</v>
      </c>
    </row>
    <row r="16" spans="1:20" x14ac:dyDescent="0.2">
      <c r="A16" s="14">
        <v>10</v>
      </c>
      <c r="B16">
        <v>0.54496492834772814</v>
      </c>
      <c r="E16">
        <f t="shared" si="0"/>
        <v>0.51021750773268415</v>
      </c>
      <c r="F16">
        <f t="shared" si="1"/>
        <v>1.0681031522604063</v>
      </c>
      <c r="H16">
        <f t="shared" si="2"/>
        <v>1.0725051260247971</v>
      </c>
      <c r="Q16">
        <f t="shared" si="3"/>
        <v>0.48919646020357682</v>
      </c>
      <c r="R16">
        <f t="shared" si="4"/>
        <v>1.1140001465279277</v>
      </c>
      <c r="T16">
        <f t="shared" si="5"/>
        <v>1.1056861487224625</v>
      </c>
    </row>
    <row r="17" spans="1:20" x14ac:dyDescent="0.2">
      <c r="A17" s="14">
        <v>11</v>
      </c>
      <c r="B17" s="15">
        <f>(A17-$A$16)/($A$20-$A$16)*($B$20-$B$16)+$B$16</f>
        <v>0.55985561352626889</v>
      </c>
      <c r="E17">
        <f t="shared" si="0"/>
        <v>0.52995714757310319</v>
      </c>
      <c r="F17">
        <f t="shared" si="1"/>
        <v>1.0564167614119053</v>
      </c>
      <c r="H17">
        <f t="shared" si="2"/>
        <v>1.0607705720510336</v>
      </c>
      <c r="Q17">
        <f t="shared" si="3"/>
        <v>0.51072330524531995</v>
      </c>
      <c r="R17">
        <f t="shared" si="4"/>
        <v>1.0962014221327707</v>
      </c>
      <c r="T17">
        <f t="shared" si="5"/>
        <v>1.0880202596379853</v>
      </c>
    </row>
    <row r="18" spans="1:20" x14ac:dyDescent="0.2">
      <c r="A18" s="14">
        <v>12</v>
      </c>
      <c r="B18" s="15">
        <f t="shared" ref="B18:B19" si="6">(A18-$A$16)/($A$20-$A$16)*($B$20-$B$16)+$B$16</f>
        <v>0.57474629870480964</v>
      </c>
      <c r="E18">
        <f t="shared" si="0"/>
        <v>0.54969678741352213</v>
      </c>
      <c r="F18">
        <f t="shared" si="1"/>
        <v>1.0455696883533785</v>
      </c>
      <c r="H18">
        <f t="shared" si="2"/>
        <v>1.049878794947843</v>
      </c>
      <c r="Q18">
        <f t="shared" si="3"/>
        <v>0.53319742831368322</v>
      </c>
      <c r="R18">
        <f t="shared" si="4"/>
        <v>1.0779239887231469</v>
      </c>
      <c r="T18">
        <f t="shared" si="5"/>
        <v>1.0698792342366825</v>
      </c>
    </row>
    <row r="19" spans="1:20" x14ac:dyDescent="0.2">
      <c r="A19" s="14">
        <v>13</v>
      </c>
      <c r="B19" s="15">
        <f t="shared" si="6"/>
        <v>0.5896369838833504</v>
      </c>
      <c r="E19">
        <f t="shared" si="0"/>
        <v>0.56943642725394117</v>
      </c>
      <c r="F19">
        <f t="shared" si="1"/>
        <v>1.0354746476737091</v>
      </c>
      <c r="H19">
        <f t="shared" si="2"/>
        <v>1.0397421495747241</v>
      </c>
      <c r="Q19">
        <f t="shared" si="3"/>
        <v>0.55666051390344418</v>
      </c>
      <c r="R19">
        <f t="shared" si="4"/>
        <v>1.0592398223985151</v>
      </c>
      <c r="T19">
        <f t="shared" si="5"/>
        <v>1.05133451144651</v>
      </c>
    </row>
    <row r="20" spans="1:20" x14ac:dyDescent="0.2">
      <c r="A20" s="14">
        <v>14</v>
      </c>
      <c r="B20">
        <v>0.60452766906189115</v>
      </c>
      <c r="E20">
        <f t="shared" si="0"/>
        <v>0.58917606709436021</v>
      </c>
      <c r="F20">
        <f t="shared" si="1"/>
        <v>1.0260560515352235</v>
      </c>
      <c r="H20">
        <f t="shared" si="2"/>
        <v>1.0302847365738304</v>
      </c>
      <c r="Q20">
        <f t="shared" si="3"/>
        <v>0.58115608081468029</v>
      </c>
      <c r="R20">
        <f t="shared" si="4"/>
        <v>1.0402156821872155</v>
      </c>
      <c r="T20">
        <f t="shared" si="5"/>
        <v>1.0324523520603122</v>
      </c>
    </row>
    <row r="21" spans="1:20" x14ac:dyDescent="0.2">
      <c r="A21" s="14">
        <v>15</v>
      </c>
      <c r="B21" s="15">
        <f>(A21-$A$20)/($A$24-$A$20)*($B$24-$B$20)+$B$20</f>
        <v>0.61626444453585583</v>
      </c>
      <c r="E21">
        <f t="shared" si="0"/>
        <v>0.60891570693477926</v>
      </c>
      <c r="F21">
        <f t="shared" si="1"/>
        <v>1.0120685630496697</v>
      </c>
      <c r="H21">
        <f t="shared" si="2"/>
        <v>1.0162396014487991</v>
      </c>
      <c r="Q21">
        <f t="shared" si="3"/>
        <v>0.60672956287045432</v>
      </c>
      <c r="R21">
        <f t="shared" si="4"/>
        <v>1.0157152086347856</v>
      </c>
      <c r="T21">
        <f t="shared" si="5"/>
        <v>1.0081347302642152</v>
      </c>
    </row>
    <row r="22" spans="1:20" x14ac:dyDescent="0.2">
      <c r="A22" s="14">
        <v>16</v>
      </c>
      <c r="B22" s="15">
        <f t="shared" ref="B22:B23" si="7">(A22-$A$20)/($A$24-$A$20)*($B$24-$B$20)+$B$20</f>
        <v>0.62800122000982062</v>
      </c>
      <c r="E22">
        <f t="shared" si="0"/>
        <v>0.62865534677519819</v>
      </c>
      <c r="F22">
        <f t="shared" si="1"/>
        <v>0.99895948269789947</v>
      </c>
      <c r="H22">
        <f t="shared" si="2"/>
        <v>1.003076494641193</v>
      </c>
      <c r="Q22">
        <f t="shared" si="3"/>
        <v>0.6334283931864414</v>
      </c>
      <c r="R22">
        <f t="shared" si="4"/>
        <v>0.99143206519474192</v>
      </c>
      <c r="T22">
        <f t="shared" si="5"/>
        <v>0.98403281660398756</v>
      </c>
    </row>
    <row r="23" spans="1:20" x14ac:dyDescent="0.2">
      <c r="A23" s="14">
        <v>17</v>
      </c>
      <c r="B23" s="15">
        <f t="shared" si="7"/>
        <v>0.63973799548378529</v>
      </c>
      <c r="E23">
        <f t="shared" si="0"/>
        <v>0.64839498661561712</v>
      </c>
      <c r="F23">
        <f t="shared" si="1"/>
        <v>0.98664858410300471</v>
      </c>
      <c r="H23">
        <f t="shared" si="2"/>
        <v>0.99071485913711843</v>
      </c>
      <c r="Q23">
        <f t="shared" si="3"/>
        <v>0.66130209214879787</v>
      </c>
      <c r="R23">
        <f t="shared" si="4"/>
        <v>0.96739145857690634</v>
      </c>
      <c r="T23">
        <f t="shared" si="5"/>
        <v>0.96017162966691749</v>
      </c>
    </row>
    <row r="24" spans="1:20" x14ac:dyDescent="0.2">
      <c r="A24" s="14">
        <v>18</v>
      </c>
      <c r="B24">
        <v>0.65147477095774997</v>
      </c>
      <c r="E24">
        <f t="shared" si="0"/>
        <v>0.66813462645603616</v>
      </c>
      <c r="F24">
        <f t="shared" si="1"/>
        <v>0.9750651218502856</v>
      </c>
      <c r="H24">
        <f t="shared" si="2"/>
        <v>0.97908365795878205</v>
      </c>
      <c r="Q24">
        <f t="shared" si="3"/>
        <v>0.69040235926345273</v>
      </c>
      <c r="R24">
        <f t="shared" si="4"/>
        <v>0.94361608447104361</v>
      </c>
      <c r="T24">
        <f t="shared" si="5"/>
        <v>0.93657369576046257</v>
      </c>
    </row>
    <row r="25" spans="1:20" x14ac:dyDescent="0.2">
      <c r="A25" s="14">
        <v>19</v>
      </c>
      <c r="B25" s="15">
        <f>(A25-$A$24)/($A$27-$A$24)*($B$27-$B$24)+$B$24</f>
        <v>0.66117641517382963</v>
      </c>
      <c r="E25">
        <f t="shared" si="0"/>
        <v>0.68787426629645521</v>
      </c>
      <c r="F25">
        <f t="shared" si="1"/>
        <v>0.9611878908243392</v>
      </c>
      <c r="H25">
        <f t="shared" si="2"/>
        <v>0.96514923469745162</v>
      </c>
      <c r="Q25">
        <f t="shared" si="3"/>
        <v>0.72078316904718143</v>
      </c>
      <c r="R25">
        <f t="shared" si="4"/>
        <v>0.91730279446987195</v>
      </c>
      <c r="T25">
        <f t="shared" si="5"/>
        <v>0.9104567869141823</v>
      </c>
    </row>
    <row r="26" spans="1:20" x14ac:dyDescent="0.2">
      <c r="A26" s="14">
        <v>20</v>
      </c>
      <c r="B26" s="15">
        <f>(A26-$A$24)/($A$27-$A$24)*($B$27-$B$24)+$B$24</f>
        <v>0.67087805938990919</v>
      </c>
      <c r="E26">
        <f t="shared" si="0"/>
        <v>0.70761390613687425</v>
      </c>
      <c r="F26">
        <f t="shared" si="1"/>
        <v>0.94808489993149003</v>
      </c>
      <c r="H26">
        <f t="shared" si="2"/>
        <v>0.95199224244525493</v>
      </c>
      <c r="Q26">
        <f t="shared" si="3"/>
        <v>0.7525008711383171</v>
      </c>
      <c r="R26">
        <f t="shared" si="4"/>
        <v>0.89153127274798216</v>
      </c>
      <c r="T26">
        <f t="shared" si="5"/>
        <v>0.88487760302609542</v>
      </c>
    </row>
    <row r="27" spans="1:20" x14ac:dyDescent="0.2">
      <c r="A27" s="14">
        <v>21</v>
      </c>
      <c r="B27">
        <v>0.68057970360598885</v>
      </c>
      <c r="E27">
        <f t="shared" si="0"/>
        <v>0.72735354597729329</v>
      </c>
      <c r="F27">
        <f t="shared" si="1"/>
        <v>0.93569311288850909</v>
      </c>
      <c r="H27">
        <f t="shared" si="2"/>
        <v>0.93954938512751485</v>
      </c>
      <c r="Q27">
        <f t="shared" si="3"/>
        <v>0.78561429481278566</v>
      </c>
      <c r="R27">
        <f t="shared" si="4"/>
        <v>0.86630259670640686</v>
      </c>
      <c r="T27">
        <f t="shared" si="5"/>
        <v>0.85983721345638298</v>
      </c>
    </row>
    <row r="28" spans="1:20" x14ac:dyDescent="0.2">
      <c r="A28" s="14">
        <v>22</v>
      </c>
      <c r="E28">
        <f t="shared" si="0"/>
        <v>0.74709318581771222</v>
      </c>
      <c r="Q28">
        <f t="shared" si="3"/>
        <v>0.82018485809931341</v>
      </c>
    </row>
    <row r="29" spans="1:20" x14ac:dyDescent="0.2">
      <c r="A29" s="14">
        <v>23</v>
      </c>
      <c r="E29">
        <f t="shared" si="0"/>
        <v>0.76683282565813116</v>
      </c>
      <c r="Q29">
        <f t="shared" si="3"/>
        <v>0.85627668169619819</v>
      </c>
    </row>
    <row r="30" spans="1:20" x14ac:dyDescent="0.2">
      <c r="A30" s="14">
        <v>24</v>
      </c>
      <c r="E30">
        <f t="shared" si="0"/>
        <v>0.7865724654985502</v>
      </c>
      <c r="Q30">
        <f t="shared" si="3"/>
        <v>0.89395670790092863</v>
      </c>
    </row>
    <row r="31" spans="1:20" x14ac:dyDescent="0.2">
      <c r="A31" s="14">
        <v>25</v>
      </c>
      <c r="E31">
        <f t="shared" si="0"/>
        <v>0.80631210533896924</v>
      </c>
      <c r="Q31">
        <f t="shared" si="3"/>
        <v>0.93329482477324166</v>
      </c>
    </row>
    <row r="32" spans="1:20" x14ac:dyDescent="0.2">
      <c r="A32" s="14">
        <v>26</v>
      </c>
      <c r="E32">
        <f t="shared" si="0"/>
        <v>0.82605174517938829</v>
      </c>
      <c r="Q32">
        <f t="shared" si="3"/>
        <v>0.9743639957619149</v>
      </c>
    </row>
    <row r="33" spans="1:17" x14ac:dyDescent="0.2">
      <c r="A33" s="14">
        <v>27</v>
      </c>
      <c r="E33">
        <f t="shared" si="0"/>
        <v>0.84579138501980733</v>
      </c>
      <c r="Q33">
        <f t="shared" si="3"/>
        <v>1.0172403950357194</v>
      </c>
    </row>
    <row r="34" spans="1:17" x14ac:dyDescent="0.2">
      <c r="A34" s="14">
        <v>28</v>
      </c>
      <c r="B34" s="15">
        <f>(A34-$A$24)/($A$27-$A$24)*($B$27-$B$24)+$B$24</f>
        <v>0.74849121311854627</v>
      </c>
      <c r="E34">
        <f t="shared" si="0"/>
        <v>0.86553102486022615</v>
      </c>
      <c r="Q34">
        <f t="shared" si="3"/>
        <v>1.0620035487695441</v>
      </c>
    </row>
    <row r="35" spans="1:17" x14ac:dyDescent="0.2">
      <c r="A35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EEF-E8CE-48C4-916A-EFEFEA5FD9AF}">
  <dimension ref="A1:W34"/>
  <sheetViews>
    <sheetView workbookViewId="0">
      <selection activeCell="A6" sqref="A6"/>
    </sheetView>
  </sheetViews>
  <sheetFormatPr defaultRowHeight="12.75" x14ac:dyDescent="0.2"/>
  <cols>
    <col min="1" max="8" width="9.140625" style="12"/>
    <col min="9" max="9" width="12" style="12" bestFit="1" customWidth="1"/>
    <col min="10" max="10" width="9.140625" style="12"/>
    <col min="12" max="16384" width="9.140625" style="12"/>
  </cols>
  <sheetData>
    <row r="1" spans="1:23" x14ac:dyDescent="0.2">
      <c r="B1" s="14"/>
      <c r="C1" s="14"/>
      <c r="D1" s="12" t="s">
        <v>21</v>
      </c>
      <c r="F1" s="14"/>
      <c r="G1" s="14"/>
      <c r="H1" s="14"/>
      <c r="I1" s="14" t="s">
        <v>30</v>
      </c>
      <c r="J1" s="14"/>
      <c r="M1" s="14"/>
      <c r="N1" s="14"/>
      <c r="S1" s="12" t="s">
        <v>22</v>
      </c>
    </row>
    <row r="2" spans="1:23" x14ac:dyDescent="0.2">
      <c r="D2" s="12" t="s">
        <v>23</v>
      </c>
      <c r="E2" s="12" t="s">
        <v>24</v>
      </c>
      <c r="I2" s="17" t="s">
        <v>23</v>
      </c>
      <c r="J2" s="17" t="s">
        <v>24</v>
      </c>
      <c r="S2" s="12" t="s">
        <v>23</v>
      </c>
      <c r="T2" s="12" t="s">
        <v>24</v>
      </c>
    </row>
    <row r="3" spans="1:23" x14ac:dyDescent="0.2">
      <c r="D3" s="12">
        <f t="array" ref="D3:E3">LINEST(B6:B17,A6:A17,1,0)</f>
        <v>2.0536042347328542E-2</v>
      </c>
      <c r="E3" s="12">
        <v>0.30010526819347694</v>
      </c>
      <c r="I3" s="12">
        <f t="array" ref="I3:J3">LINEST(J7:J17,LN(I7:I17),1,1)</f>
        <v>0.13484500640836733</v>
      </c>
      <c r="J3" s="12">
        <v>0.24066031932832152</v>
      </c>
      <c r="S3" s="12">
        <f t="array" ref="S3:T3">LOGEST(B6:B17,A6:A17,1,0)</f>
        <v>1.0470957887769765</v>
      </c>
      <c r="T3" s="12">
        <v>0.3050220743147703</v>
      </c>
    </row>
    <row r="4" spans="1:23" x14ac:dyDescent="0.2">
      <c r="E4" s="12" t="s">
        <v>25</v>
      </c>
      <c r="F4" s="12" t="s">
        <v>26</v>
      </c>
      <c r="G4" s="12" t="s">
        <v>28</v>
      </c>
      <c r="H4" s="12" t="s">
        <v>27</v>
      </c>
      <c r="T4" s="12" t="s">
        <v>25</v>
      </c>
      <c r="U4" s="12" t="s">
        <v>26</v>
      </c>
      <c r="V4" s="12" t="s">
        <v>28</v>
      </c>
      <c r="W4" s="12" t="s">
        <v>27</v>
      </c>
    </row>
    <row r="5" spans="1:23" x14ac:dyDescent="0.2">
      <c r="A5" s="12" t="s">
        <v>19</v>
      </c>
      <c r="B5" s="12" t="s">
        <v>20</v>
      </c>
      <c r="D5" s="12" t="s">
        <v>29</v>
      </c>
      <c r="L5" s="12" t="s">
        <v>31</v>
      </c>
      <c r="S5" s="12" t="s">
        <v>32</v>
      </c>
    </row>
    <row r="6" spans="1:23" x14ac:dyDescent="0.2">
      <c r="A6" s="14">
        <v>0</v>
      </c>
      <c r="B6" s="12">
        <v>0.20655747096593477</v>
      </c>
      <c r="C6" s="14">
        <v>0</v>
      </c>
      <c r="D6" s="12">
        <f t="shared" ref="D6:D34" si="0">C6*$D$3+$E$3</f>
        <v>0.30010526819347694</v>
      </c>
      <c r="E6" s="12">
        <f t="shared" ref="E6:E13" si="1">IFERROR(VLOOKUP(C6,$A$6:$B$17,2,0)/D6,"")</f>
        <v>0.6882833887233456</v>
      </c>
      <c r="F6" s="12">
        <f>AVERAGE(E6:E34)</f>
        <v>0.99415541004173846</v>
      </c>
      <c r="G6" s="12">
        <f t="shared" ref="G6:G34" si="2">IFERROR(E6/$F$6,"")</f>
        <v>0.69232977235867865</v>
      </c>
      <c r="H6" s="12">
        <f t="shared" ref="H6:H34" si="3">D6*$F$6</f>
        <v>0.29835127595657196</v>
      </c>
      <c r="I6" s="14">
        <v>0.5</v>
      </c>
      <c r="J6" s="14">
        <f>(I6-$A$6)/($A$7-$A$6)*($B$7-$B$6)+$B$6</f>
        <v>0.24795834397496191</v>
      </c>
      <c r="K6" s="14">
        <f>I6</f>
        <v>0.5</v>
      </c>
      <c r="L6" s="14">
        <f>LN(K6)*$I$3+$J$3</f>
        <v>0.14719288332377395</v>
      </c>
      <c r="M6" s="17">
        <f t="array" ref="M6:M24">TREND(B6:B17,LN(I6:I17),LN(A18:A24),1)</f>
        <v>0.64819412267558507</v>
      </c>
      <c r="N6" s="17">
        <f>FORECAST(LN(A24),B7:B17,LN(A7:A17))</f>
        <v>0.68999145785688742</v>
      </c>
      <c r="O6" s="17">
        <f>FORECAST(LN(A24),J6:J17,LN(I6:I17))</f>
        <v>0.67044237706157694</v>
      </c>
      <c r="S6" s="12">
        <f t="shared" ref="S6:S34" si="4">$T$3*$S$3^C6</f>
        <v>0.3050220743147703</v>
      </c>
      <c r="T6" s="12">
        <f t="shared" ref="T6:T34" si="5">IFERROR(VLOOKUP(C6,$A$6:$B$17,2,0)/S6,"")</f>
        <v>0.67718859833329936</v>
      </c>
      <c r="U6" s="12">
        <f>AVERAGE(T6:T34)</f>
        <v>1.0109095756280633</v>
      </c>
      <c r="V6" s="12">
        <f t="shared" ref="V6:V34" si="6">IFERROR(T6/$U$6,"")</f>
        <v>0.66988048650401999</v>
      </c>
      <c r="W6" s="12">
        <f t="shared" ref="W6:W34" si="7">S6*$U$6</f>
        <v>0.30834973570273599</v>
      </c>
    </row>
    <row r="7" spans="1:23" x14ac:dyDescent="0.2">
      <c r="A7" s="14">
        <v>1</v>
      </c>
      <c r="B7" s="12">
        <v>0.28935921698398909</v>
      </c>
      <c r="C7" s="14">
        <v>1</v>
      </c>
      <c r="D7" s="12">
        <f t="shared" si="0"/>
        <v>0.32064131054080547</v>
      </c>
      <c r="E7" s="12">
        <f t="shared" si="1"/>
        <v>0.90243897923179384</v>
      </c>
      <c r="G7" s="12">
        <f t="shared" si="2"/>
        <v>0.9077443728781861</v>
      </c>
      <c r="H7" s="12">
        <f t="shared" si="3"/>
        <v>0.31876729355701483</v>
      </c>
      <c r="I7" s="14">
        <v>1</v>
      </c>
      <c r="J7" s="17">
        <v>0.28935921698398909</v>
      </c>
      <c r="K7" s="14">
        <v>1</v>
      </c>
      <c r="L7" s="14">
        <f t="shared" ref="L7:L34" si="8">LN(K7)*$I$3+$J$3</f>
        <v>0.24066031932832152</v>
      </c>
      <c r="M7" s="17">
        <v>0.65377547764960153</v>
      </c>
      <c r="N7" s="17"/>
      <c r="O7" s="17"/>
      <c r="S7" s="17">
        <f t="shared" si="4"/>
        <v>0.31938732949901394</v>
      </c>
      <c r="T7" s="17">
        <f t="shared" si="5"/>
        <v>0.9059821422405</v>
      </c>
      <c r="V7" s="12">
        <f t="shared" si="6"/>
        <v>0.89620492681318864</v>
      </c>
      <c r="W7" s="12">
        <f t="shared" si="7"/>
        <v>0.32287170972482859</v>
      </c>
    </row>
    <row r="8" spans="1:23" x14ac:dyDescent="0.2">
      <c r="A8" s="14">
        <v>2</v>
      </c>
      <c r="B8" s="12">
        <v>0.33578296692953269</v>
      </c>
      <c r="C8" s="14">
        <v>2</v>
      </c>
      <c r="D8" s="12">
        <f t="shared" si="0"/>
        <v>0.341177352888134</v>
      </c>
      <c r="E8" s="12">
        <f t="shared" si="1"/>
        <v>0.98418890963032346</v>
      </c>
      <c r="G8" s="12">
        <f t="shared" si="2"/>
        <v>0.98997490703088709</v>
      </c>
      <c r="H8" s="12">
        <f t="shared" si="3"/>
        <v>0.33918331115745776</v>
      </c>
      <c r="I8" s="14">
        <v>2</v>
      </c>
      <c r="J8" s="17">
        <v>0.33578296692953269</v>
      </c>
      <c r="K8" s="14">
        <v>2</v>
      </c>
      <c r="L8" s="14">
        <f t="shared" si="8"/>
        <v>0.33412775533286909</v>
      </c>
      <c r="M8" s="17">
        <v>0.65911925485641198</v>
      </c>
      <c r="N8" s="17"/>
      <c r="O8" s="17"/>
      <c r="S8" s="17">
        <f t="shared" si="4"/>
        <v>0.33442912770714212</v>
      </c>
      <c r="T8" s="17">
        <f t="shared" si="5"/>
        <v>1.0040482096510928</v>
      </c>
      <c r="V8" s="12">
        <f t="shared" si="6"/>
        <v>0.99321268079520597</v>
      </c>
      <c r="W8" s="12">
        <f t="shared" si="7"/>
        <v>0.33807760756809041</v>
      </c>
    </row>
    <row r="9" spans="1:23" x14ac:dyDescent="0.2">
      <c r="A9" s="14">
        <v>3</v>
      </c>
      <c r="B9" s="12">
        <v>0.37037202320886958</v>
      </c>
      <c r="C9" s="14">
        <v>3</v>
      </c>
      <c r="D9" s="12">
        <f t="shared" si="0"/>
        <v>0.36171339523546253</v>
      </c>
      <c r="E9" s="12">
        <f t="shared" si="1"/>
        <v>1.0239378139915736</v>
      </c>
      <c r="G9" s="12">
        <f t="shared" si="2"/>
        <v>1.0299574932138476</v>
      </c>
      <c r="H9" s="12">
        <f t="shared" si="3"/>
        <v>0.35959932875790068</v>
      </c>
      <c r="I9" s="14">
        <v>3</v>
      </c>
      <c r="J9" s="17">
        <v>0.37037202320886958</v>
      </c>
      <c r="K9" s="14">
        <v>3</v>
      </c>
      <c r="L9" s="14">
        <f t="shared" si="8"/>
        <v>0.38880270043408388</v>
      </c>
      <c r="M9" s="17">
        <v>0.66424485683455248</v>
      </c>
      <c r="N9" s="17"/>
      <c r="O9" s="17"/>
      <c r="S9" s="17">
        <f t="shared" si="4"/>
        <v>0.35017933126650619</v>
      </c>
      <c r="T9" s="17">
        <f t="shared" si="5"/>
        <v>1.0576638600266091</v>
      </c>
      <c r="V9" s="12">
        <f t="shared" si="6"/>
        <v>1.0462497195849569</v>
      </c>
      <c r="W9" s="12">
        <f t="shared" si="7"/>
        <v>0.35399963916434274</v>
      </c>
    </row>
    <row r="10" spans="1:23" x14ac:dyDescent="0.2">
      <c r="A10" s="14">
        <v>4</v>
      </c>
      <c r="B10" s="12">
        <v>0.39876250486009784</v>
      </c>
      <c r="C10" s="14">
        <v>4</v>
      </c>
      <c r="D10" s="12">
        <f t="shared" si="0"/>
        <v>0.38224943758279112</v>
      </c>
      <c r="E10" s="12">
        <f t="shared" si="1"/>
        <v>1.0431997163468165</v>
      </c>
      <c r="G10" s="12">
        <f t="shared" si="2"/>
        <v>1.0493326353301431</v>
      </c>
      <c r="H10" s="12">
        <f t="shared" si="3"/>
        <v>0.38001534635834361</v>
      </c>
      <c r="I10" s="14">
        <v>4</v>
      </c>
      <c r="J10" s="17">
        <v>0.39876250486009784</v>
      </c>
      <c r="K10" s="14">
        <v>4</v>
      </c>
      <c r="L10" s="14">
        <f t="shared" si="8"/>
        <v>0.42759519133741664</v>
      </c>
      <c r="M10" s="17">
        <v>0.66916940222448429</v>
      </c>
      <c r="N10" s="17"/>
      <c r="O10" s="17"/>
      <c r="S10" s="17">
        <f t="shared" si="4"/>
        <v>0.36667130308589646</v>
      </c>
      <c r="T10" s="17">
        <f t="shared" si="5"/>
        <v>1.0875203527086048</v>
      </c>
      <c r="V10" s="12">
        <f t="shared" si="6"/>
        <v>1.0757840057385393</v>
      </c>
      <c r="W10" s="12">
        <f t="shared" si="7"/>
        <v>0.37067153139755254</v>
      </c>
    </row>
    <row r="11" spans="1:23" x14ac:dyDescent="0.2">
      <c r="A11" s="14">
        <v>5</v>
      </c>
      <c r="B11" s="12">
        <v>0.43806835789181525</v>
      </c>
      <c r="C11" s="14">
        <v>5</v>
      </c>
      <c r="D11" s="12">
        <f t="shared" si="0"/>
        <v>0.40278547993011965</v>
      </c>
      <c r="E11" s="12">
        <f t="shared" si="1"/>
        <v>1.0875971943373355</v>
      </c>
      <c r="G11" s="12">
        <f t="shared" si="2"/>
        <v>1.0939911238743587</v>
      </c>
      <c r="H11" s="12">
        <f t="shared" si="3"/>
        <v>0.40043136395878653</v>
      </c>
      <c r="I11" s="14">
        <v>5</v>
      </c>
      <c r="J11" s="17">
        <v>0.43806835789181525</v>
      </c>
      <c r="K11" s="14">
        <v>5</v>
      </c>
      <c r="L11" s="14">
        <f t="shared" si="8"/>
        <v>0.4576849849443671</v>
      </c>
      <c r="M11" s="17">
        <v>0.6739080707299776</v>
      </c>
      <c r="N11" s="17"/>
      <c r="O11" s="17"/>
      <c r="S11" s="17">
        <f t="shared" si="4"/>
        <v>0.38393997732660862</v>
      </c>
      <c r="T11" s="17">
        <f t="shared" si="5"/>
        <v>1.1409813610505084</v>
      </c>
      <c r="V11" s="12">
        <f t="shared" si="6"/>
        <v>1.1286680713669504</v>
      </c>
      <c r="W11" s="12">
        <f t="shared" si="7"/>
        <v>0.38812859954589013</v>
      </c>
    </row>
    <row r="12" spans="1:23" x14ac:dyDescent="0.2">
      <c r="A12" s="14">
        <v>6</v>
      </c>
      <c r="B12" s="12">
        <v>0.46297728173533692</v>
      </c>
      <c r="C12" s="14">
        <v>6</v>
      </c>
      <c r="D12" s="12">
        <f t="shared" si="0"/>
        <v>0.42332152227744818</v>
      </c>
      <c r="E12" s="12">
        <f t="shared" si="1"/>
        <v>1.0936776359598794</v>
      </c>
      <c r="G12" s="12">
        <f t="shared" si="2"/>
        <v>1.1001073121092433</v>
      </c>
      <c r="H12" s="12">
        <f t="shared" si="3"/>
        <v>0.42084738155922941</v>
      </c>
      <c r="I12" s="14">
        <v>6</v>
      </c>
      <c r="J12" s="17">
        <v>0.46297728173533692</v>
      </c>
      <c r="K12" s="14">
        <v>6</v>
      </c>
      <c r="L12" s="14">
        <f t="shared" si="8"/>
        <v>0.48227013643863142</v>
      </c>
      <c r="M12" s="17">
        <v>0.67847438531340787</v>
      </c>
      <c r="N12" s="17"/>
      <c r="O12" s="17"/>
      <c r="S12" s="17">
        <f t="shared" si="4"/>
        <v>0.40202193340181974</v>
      </c>
      <c r="T12" s="17">
        <f t="shared" si="5"/>
        <v>1.1516219471353879</v>
      </c>
      <c r="V12" s="12">
        <f t="shared" si="6"/>
        <v>1.139193825936313</v>
      </c>
      <c r="W12" s="12">
        <f t="shared" si="7"/>
        <v>0.40640782208840709</v>
      </c>
    </row>
    <row r="13" spans="1:23" x14ac:dyDescent="0.2">
      <c r="A13" s="14">
        <v>7</v>
      </c>
      <c r="B13" s="12">
        <v>0.48661617737968499</v>
      </c>
      <c r="C13" s="14">
        <v>7</v>
      </c>
      <c r="D13" s="12">
        <f t="shared" si="0"/>
        <v>0.44385756462477677</v>
      </c>
      <c r="E13" s="12">
        <f t="shared" si="1"/>
        <v>1.0963340858931965</v>
      </c>
      <c r="G13" s="12">
        <f t="shared" si="2"/>
        <v>1.1027793791789235</v>
      </c>
      <c r="H13" s="12">
        <f t="shared" si="3"/>
        <v>0.44126339915967239</v>
      </c>
      <c r="I13" s="14">
        <v>7</v>
      </c>
      <c r="J13" s="17">
        <v>0.48661617737968499</v>
      </c>
      <c r="K13" s="14">
        <v>7</v>
      </c>
      <c r="L13" s="14">
        <f t="shared" si="8"/>
        <v>0.50305658584779223</v>
      </c>
      <c r="M13" s="17" t="e">
        <v>#N/A</v>
      </c>
      <c r="N13" s="17"/>
      <c r="O13" s="17"/>
      <c r="S13" s="17">
        <f t="shared" si="4"/>
        <v>0.42095547346102352</v>
      </c>
      <c r="T13" s="17">
        <f t="shared" si="5"/>
        <v>1.1559801643124163</v>
      </c>
      <c r="V13" s="12">
        <f t="shared" si="6"/>
        <v>1.1435050099255641</v>
      </c>
      <c r="W13" s="12">
        <f t="shared" si="7"/>
        <v>0.42554791903479372</v>
      </c>
    </row>
    <row r="14" spans="1:23" x14ac:dyDescent="0.2">
      <c r="A14" s="14">
        <v>10</v>
      </c>
      <c r="B14" s="12">
        <v>0.54496492834772814</v>
      </c>
      <c r="C14" s="14">
        <v>8</v>
      </c>
      <c r="D14" s="12">
        <f t="shared" si="0"/>
        <v>0.4643936069721053</v>
      </c>
      <c r="E14" s="12" t="str">
        <f>IFERROR(VLOOKUP(C14,$A$6:$B$17,2,0)/D14,"")</f>
        <v/>
      </c>
      <c r="G14" s="12" t="str">
        <f t="shared" si="2"/>
        <v/>
      </c>
      <c r="H14" s="12">
        <f t="shared" si="3"/>
        <v>0.46167941676011526</v>
      </c>
      <c r="I14" s="14">
        <v>10</v>
      </c>
      <c r="J14" s="17">
        <v>0.54496492834772814</v>
      </c>
      <c r="K14" s="14">
        <v>8</v>
      </c>
      <c r="L14" s="14">
        <f t="shared" si="8"/>
        <v>0.52106262734196418</v>
      </c>
      <c r="M14" s="17" t="e">
        <v>#N/A</v>
      </c>
      <c r="N14" s="17"/>
      <c r="O14" s="17"/>
      <c r="S14" s="17">
        <f t="shared" si="4"/>
        <v>0.44078070352365611</v>
      </c>
      <c r="T14" s="17" t="str">
        <f t="shared" si="5"/>
        <v/>
      </c>
      <c r="V14" s="12" t="str">
        <f t="shared" si="6"/>
        <v/>
      </c>
      <c r="W14" s="12">
        <f t="shared" si="7"/>
        <v>0.44558943394413836</v>
      </c>
    </row>
    <row r="15" spans="1:23" x14ac:dyDescent="0.2">
      <c r="A15" s="14">
        <v>14</v>
      </c>
      <c r="B15" s="12">
        <v>0.60452766906189115</v>
      </c>
      <c r="C15" s="14">
        <v>9</v>
      </c>
      <c r="D15" s="12">
        <f t="shared" si="0"/>
        <v>0.48492964931943383</v>
      </c>
      <c r="E15" s="12" t="str">
        <f t="shared" ref="E15:E34" si="9">IFERROR(VLOOKUP(C15,$A$6:$B$17,2,0)/D15,"")</f>
        <v/>
      </c>
      <c r="G15" s="12" t="str">
        <f t="shared" si="2"/>
        <v/>
      </c>
      <c r="H15" s="12">
        <f t="shared" si="3"/>
        <v>0.48209543436055818</v>
      </c>
      <c r="I15" s="14">
        <v>14</v>
      </c>
      <c r="J15" s="17">
        <v>0.60452766906189115</v>
      </c>
      <c r="K15" s="14">
        <v>9</v>
      </c>
      <c r="L15" s="14">
        <f t="shared" si="8"/>
        <v>0.53694508153984621</v>
      </c>
      <c r="M15" s="17" t="e">
        <v>#N/A</v>
      </c>
      <c r="N15" s="17"/>
      <c r="O15" s="17"/>
      <c r="S15" s="17">
        <f t="shared" si="4"/>
        <v>0.46153961843377334</v>
      </c>
      <c r="T15" s="17" t="str">
        <f t="shared" si="5"/>
        <v/>
      </c>
      <c r="V15" s="12" t="str">
        <f t="shared" si="6"/>
        <v/>
      </c>
      <c r="W15" s="12">
        <f t="shared" si="7"/>
        <v>0.46657481980642407</v>
      </c>
    </row>
    <row r="16" spans="1:23" x14ac:dyDescent="0.2">
      <c r="A16" s="14">
        <v>18</v>
      </c>
      <c r="B16" s="12">
        <v>0.65147477095774997</v>
      </c>
      <c r="C16" s="14">
        <v>10</v>
      </c>
      <c r="D16" s="12">
        <f t="shared" si="0"/>
        <v>0.50546569166676236</v>
      </c>
      <c r="E16" s="12">
        <f t="shared" si="9"/>
        <v>1.0781442486249024</v>
      </c>
      <c r="G16" s="12">
        <f t="shared" si="2"/>
        <v>1.0844826047666307</v>
      </c>
      <c r="H16" s="12">
        <f t="shared" si="3"/>
        <v>0.50251145196100111</v>
      </c>
      <c r="I16" s="14">
        <v>18</v>
      </c>
      <c r="J16" s="17">
        <v>0.65147477095774997</v>
      </c>
      <c r="K16" s="14">
        <v>10</v>
      </c>
      <c r="L16" s="14">
        <f t="shared" si="8"/>
        <v>0.5511524209489147</v>
      </c>
      <c r="M16" s="17" t="e">
        <v>#N/A</v>
      </c>
      <c r="N16" s="17"/>
      <c r="O16" s="17"/>
      <c r="S16" s="17">
        <f t="shared" si="4"/>
        <v>0.48327619081573664</v>
      </c>
      <c r="T16" s="17">
        <f t="shared" si="5"/>
        <v>1.1276469619326066</v>
      </c>
      <c r="V16" s="12">
        <f t="shared" si="6"/>
        <v>1.1154775749670944</v>
      </c>
      <c r="W16" s="12">
        <f t="shared" si="7"/>
        <v>0.48854852896868328</v>
      </c>
    </row>
    <row r="17" spans="1:23" x14ac:dyDescent="0.2">
      <c r="A17" s="14">
        <v>21</v>
      </c>
      <c r="B17" s="12">
        <v>0.68057970360598885</v>
      </c>
      <c r="C17" s="14">
        <v>11</v>
      </c>
      <c r="D17" s="12">
        <f t="shared" si="0"/>
        <v>0.52600173401409089</v>
      </c>
      <c r="E17" s="12" t="str">
        <f t="shared" si="9"/>
        <v/>
      </c>
      <c r="G17" s="12" t="str">
        <f t="shared" si="2"/>
        <v/>
      </c>
      <c r="H17" s="12">
        <f t="shared" si="3"/>
        <v>0.52292746956144398</v>
      </c>
      <c r="I17" s="14">
        <v>21</v>
      </c>
      <c r="J17" s="17">
        <v>0.68057970360598885</v>
      </c>
      <c r="K17" s="14">
        <v>11</v>
      </c>
      <c r="L17" s="14">
        <f t="shared" si="8"/>
        <v>0.56400452275541157</v>
      </c>
      <c r="M17" s="17" t="e">
        <v>#N/A</v>
      </c>
      <c r="N17" s="17"/>
      <c r="O17" s="17"/>
      <c r="S17" s="17">
        <f t="shared" si="4"/>
        <v>0.50603646421933646</v>
      </c>
      <c r="T17" s="17" t="str">
        <f t="shared" si="5"/>
        <v/>
      </c>
      <c r="V17" s="12" t="str">
        <f t="shared" si="6"/>
        <v/>
      </c>
      <c r="W17" s="12">
        <f t="shared" si="7"/>
        <v>0.511557107296295</v>
      </c>
    </row>
    <row r="18" spans="1:23" x14ac:dyDescent="0.2">
      <c r="A18" s="14">
        <v>22</v>
      </c>
      <c r="C18" s="14">
        <v>12</v>
      </c>
      <c r="D18" s="12">
        <f t="shared" si="0"/>
        <v>0.54653777636141943</v>
      </c>
      <c r="E18" s="12" t="str">
        <f t="shared" si="9"/>
        <v/>
      </c>
      <c r="G18" s="12" t="str">
        <f t="shared" si="2"/>
        <v/>
      </c>
      <c r="H18" s="12">
        <f t="shared" si="3"/>
        <v>0.54334348716188685</v>
      </c>
      <c r="K18" s="14">
        <v>12</v>
      </c>
      <c r="L18" s="14">
        <f t="shared" si="8"/>
        <v>0.57573757244317902</v>
      </c>
      <c r="M18" s="17" t="e">
        <v>#N/A</v>
      </c>
      <c r="N18" s="17"/>
      <c r="O18" s="17"/>
      <c r="S18" s="17">
        <f t="shared" si="4"/>
        <v>0.52986865065165833</v>
      </c>
      <c r="T18" s="17" t="str">
        <f t="shared" si="5"/>
        <v/>
      </c>
      <c r="V18" s="12" t="str">
        <f t="shared" si="6"/>
        <v/>
      </c>
      <c r="W18" s="12">
        <f t="shared" si="7"/>
        <v>0.5356492927688824</v>
      </c>
    </row>
    <row r="19" spans="1:23" x14ac:dyDescent="0.2">
      <c r="A19" s="14">
        <v>23</v>
      </c>
      <c r="C19" s="14">
        <v>13</v>
      </c>
      <c r="D19" s="12">
        <f t="shared" si="0"/>
        <v>0.56707381870874796</v>
      </c>
      <c r="E19" s="12" t="str">
        <f t="shared" si="9"/>
        <v/>
      </c>
      <c r="G19" s="12" t="str">
        <f t="shared" si="2"/>
        <v/>
      </c>
      <c r="H19" s="12">
        <f t="shared" si="3"/>
        <v>0.56375950476232983</v>
      </c>
      <c r="K19" s="14">
        <v>13</v>
      </c>
      <c r="L19" s="14">
        <f t="shared" si="8"/>
        <v>0.58653093187236005</v>
      </c>
      <c r="M19" s="17" t="e">
        <v>#N/A</v>
      </c>
      <c r="N19" s="17"/>
      <c r="O19" s="17"/>
      <c r="S19" s="17">
        <f t="shared" si="4"/>
        <v>0.55482323270229039</v>
      </c>
      <c r="T19" s="17" t="str">
        <f t="shared" si="5"/>
        <v/>
      </c>
      <c r="V19" s="12" t="str">
        <f t="shared" si="6"/>
        <v/>
      </c>
      <c r="W19" s="12">
        <f t="shared" si="7"/>
        <v>0.56087611871966259</v>
      </c>
    </row>
    <row r="20" spans="1:23" x14ac:dyDescent="0.2">
      <c r="A20" s="14">
        <v>24</v>
      </c>
      <c r="C20" s="14">
        <v>14</v>
      </c>
      <c r="D20" s="12">
        <f t="shared" si="0"/>
        <v>0.58760986105607649</v>
      </c>
      <c r="E20" s="12">
        <f t="shared" si="9"/>
        <v>1.0287908851213103</v>
      </c>
      <c r="G20" s="12">
        <f t="shared" si="2"/>
        <v>1.034839095306153</v>
      </c>
      <c r="H20" s="12">
        <f t="shared" si="3"/>
        <v>0.5841755223627727</v>
      </c>
      <c r="K20" s="14">
        <v>14</v>
      </c>
      <c r="L20" s="14">
        <f t="shared" si="8"/>
        <v>0.59652402185233977</v>
      </c>
      <c r="M20" s="17" t="e">
        <v>#N/A</v>
      </c>
      <c r="N20" s="17"/>
      <c r="O20" s="17"/>
      <c r="S20" s="17">
        <f t="shared" si="4"/>
        <v>0.58095307047819678</v>
      </c>
      <c r="T20" s="17">
        <f t="shared" si="5"/>
        <v>1.0405791789073247</v>
      </c>
      <c r="V20" s="12">
        <f t="shared" si="6"/>
        <v>1.0293494136316081</v>
      </c>
      <c r="W20" s="12">
        <f t="shared" si="7"/>
        <v>0.58729102193693428</v>
      </c>
    </row>
    <row r="21" spans="1:23" x14ac:dyDescent="0.2">
      <c r="A21" s="14">
        <v>25</v>
      </c>
      <c r="C21" s="14">
        <v>15</v>
      </c>
      <c r="D21" s="12">
        <f t="shared" si="0"/>
        <v>0.60814590340340513</v>
      </c>
      <c r="E21" s="12" t="str">
        <f t="shared" si="9"/>
        <v/>
      </c>
      <c r="G21" s="12" t="str">
        <f t="shared" si="2"/>
        <v/>
      </c>
      <c r="H21" s="12">
        <f t="shared" si="3"/>
        <v>0.60459153996321569</v>
      </c>
      <c r="K21" s="14">
        <v>15</v>
      </c>
      <c r="L21" s="14">
        <f t="shared" si="8"/>
        <v>0.60582736605012943</v>
      </c>
      <c r="M21" s="17" t="e">
        <v>#N/A</v>
      </c>
      <c r="N21" s="17"/>
      <c r="O21" s="17"/>
      <c r="S21" s="17">
        <f t="shared" si="4"/>
        <v>0.60831351357477381</v>
      </c>
      <c r="T21" s="17" t="str">
        <f t="shared" si="5"/>
        <v/>
      </c>
      <c r="V21" s="12" t="str">
        <f t="shared" si="6"/>
        <v/>
      </c>
      <c r="W21" s="12">
        <f t="shared" si="7"/>
        <v>0.61494995585669066</v>
      </c>
    </row>
    <row r="22" spans="1:23" x14ac:dyDescent="0.2">
      <c r="A22" s="14">
        <v>26</v>
      </c>
      <c r="C22" s="14">
        <v>16</v>
      </c>
      <c r="D22" s="12">
        <f t="shared" si="0"/>
        <v>0.62868194575073355</v>
      </c>
      <c r="E22" s="12" t="str">
        <f t="shared" si="9"/>
        <v/>
      </c>
      <c r="G22" s="12" t="str">
        <f t="shared" si="2"/>
        <v/>
      </c>
      <c r="H22" s="12">
        <f t="shared" si="3"/>
        <v>0.62500755756365844</v>
      </c>
      <c r="K22" s="14">
        <v>16</v>
      </c>
      <c r="L22" s="14">
        <f t="shared" si="8"/>
        <v>0.61453006334651183</v>
      </c>
      <c r="M22" s="17" t="e">
        <v>#N/A</v>
      </c>
      <c r="N22" s="17"/>
      <c r="O22" s="17"/>
      <c r="S22" s="17">
        <f t="shared" si="4"/>
        <v>0.63696251832027184</v>
      </c>
      <c r="T22" s="17" t="str">
        <f t="shared" si="5"/>
        <v/>
      </c>
      <c r="V22" s="12" t="str">
        <f t="shared" si="6"/>
        <v/>
      </c>
      <c r="W22" s="12">
        <f t="shared" si="7"/>
        <v>0.64391150908612849</v>
      </c>
    </row>
    <row r="23" spans="1:23" x14ac:dyDescent="0.2">
      <c r="A23" s="14">
        <v>27</v>
      </c>
      <c r="C23" s="14">
        <v>17</v>
      </c>
      <c r="D23" s="12">
        <f t="shared" si="0"/>
        <v>0.64921798809806219</v>
      </c>
      <c r="E23" s="12" t="str">
        <f t="shared" si="9"/>
        <v/>
      </c>
      <c r="G23" s="12" t="str">
        <f t="shared" si="2"/>
        <v/>
      </c>
      <c r="H23" s="12">
        <f t="shared" si="3"/>
        <v>0.64542357516410154</v>
      </c>
      <c r="K23" s="14">
        <v>17</v>
      </c>
      <c r="L23" s="14">
        <f t="shared" si="8"/>
        <v>0.62270499086385378</v>
      </c>
      <c r="M23" s="17" t="e">
        <v>#N/A</v>
      </c>
      <c r="N23" s="17"/>
      <c r="O23" s="17"/>
      <c r="S23" s="17">
        <f t="shared" si="4"/>
        <v>0.66696077054193448</v>
      </c>
      <c r="T23" s="17" t="str">
        <f t="shared" si="5"/>
        <v/>
      </c>
      <c r="V23" s="12" t="str">
        <f t="shared" si="6"/>
        <v/>
      </c>
      <c r="W23" s="12">
        <f t="shared" si="7"/>
        <v>0.67423702950911302</v>
      </c>
    </row>
    <row r="24" spans="1:23" x14ac:dyDescent="0.2">
      <c r="A24" s="14">
        <v>28</v>
      </c>
      <c r="B24" s="15">
        <f>(A24-$A$16)/($A$17-$A$16)*($B$17-$B$16)+$B$16</f>
        <v>0.74849121311854627</v>
      </c>
      <c r="C24" s="14">
        <v>18</v>
      </c>
      <c r="D24" s="12">
        <f t="shared" si="0"/>
        <v>0.66975403044539061</v>
      </c>
      <c r="E24" s="12">
        <f t="shared" si="9"/>
        <v>0.97270750356592128</v>
      </c>
      <c r="G24" s="12">
        <f t="shared" si="2"/>
        <v>0.97842600235418253</v>
      </c>
      <c r="H24" s="12">
        <f t="shared" si="3"/>
        <v>0.6658395927645443</v>
      </c>
      <c r="K24" s="14">
        <v>18</v>
      </c>
      <c r="L24" s="14">
        <f t="shared" si="8"/>
        <v>0.63041251754439376</v>
      </c>
      <c r="M24" s="17" t="e">
        <v>#N/A</v>
      </c>
      <c r="N24" s="17"/>
      <c r="O24" s="17"/>
      <c r="S24" s="17">
        <f t="shared" si="4"/>
        <v>0.69837181411390681</v>
      </c>
      <c r="T24" s="17">
        <f t="shared" si="5"/>
        <v>0.93284802993422677</v>
      </c>
      <c r="V24" s="12">
        <f t="shared" si="6"/>
        <v>0.92278088211268749</v>
      </c>
      <c r="W24" s="12">
        <f t="shared" si="7"/>
        <v>0.70599075423649027</v>
      </c>
    </row>
    <row r="25" spans="1:23" x14ac:dyDescent="0.2">
      <c r="A25" s="14"/>
      <c r="C25" s="14">
        <v>19</v>
      </c>
      <c r="D25" s="12">
        <f t="shared" si="0"/>
        <v>0.69029007279271926</v>
      </c>
      <c r="E25" s="12" t="str">
        <f t="shared" si="9"/>
        <v/>
      </c>
      <c r="G25" s="12" t="str">
        <f t="shared" si="2"/>
        <v/>
      </c>
      <c r="H25" s="12">
        <f t="shared" si="3"/>
        <v>0.68625561036498728</v>
      </c>
      <c r="K25" s="14">
        <v>19</v>
      </c>
      <c r="L25" s="14">
        <f t="shared" si="8"/>
        <v>0.63770321234306671</v>
      </c>
      <c r="M25" s="17"/>
      <c r="N25" s="17"/>
      <c r="O25" s="17"/>
      <c r="S25" s="17">
        <f t="shared" si="4"/>
        <v>0.73126218555920941</v>
      </c>
      <c r="T25" s="17" t="str">
        <f t="shared" si="5"/>
        <v/>
      </c>
      <c r="V25" s="12" t="str">
        <f t="shared" si="6"/>
        <v/>
      </c>
      <c r="W25" s="12">
        <f t="shared" si="7"/>
        <v>0.73923994567651041</v>
      </c>
    </row>
    <row r="26" spans="1:23" x14ac:dyDescent="0.2">
      <c r="C26" s="14">
        <v>20</v>
      </c>
      <c r="D26" s="12">
        <f t="shared" si="0"/>
        <v>0.71082611514004779</v>
      </c>
      <c r="E26" s="12" t="str">
        <f t="shared" si="9"/>
        <v/>
      </c>
      <c r="G26" s="12" t="str">
        <f t="shared" si="2"/>
        <v/>
      </c>
      <c r="H26" s="12">
        <f t="shared" si="3"/>
        <v>0.70667162796543026</v>
      </c>
      <c r="K26" s="14">
        <v>20</v>
      </c>
      <c r="L26" s="14">
        <f t="shared" si="8"/>
        <v>0.64461985695346224</v>
      </c>
      <c r="M26" s="17"/>
      <c r="N26" s="17"/>
      <c r="O26" s="17"/>
      <c r="S26" s="17">
        <f t="shared" si="4"/>
        <v>0.76570155499089609</v>
      </c>
      <c r="T26" s="17" t="str">
        <f t="shared" si="5"/>
        <v/>
      </c>
      <c r="V26" s="12" t="str">
        <f t="shared" si="6"/>
        <v/>
      </c>
      <c r="W26" s="12">
        <f t="shared" si="7"/>
        <v>0.77405503401359488</v>
      </c>
    </row>
    <row r="27" spans="1:23" x14ac:dyDescent="0.2">
      <c r="C27" s="14">
        <v>21</v>
      </c>
      <c r="D27" s="12">
        <f t="shared" si="0"/>
        <v>0.73136215748737632</v>
      </c>
      <c r="E27" s="12">
        <f t="shared" si="9"/>
        <v>0.93056455907446378</v>
      </c>
      <c r="G27" s="12">
        <f t="shared" si="2"/>
        <v>0.93603530159876625</v>
      </c>
      <c r="H27" s="12">
        <f t="shared" si="3"/>
        <v>0.72708764556587313</v>
      </c>
      <c r="K27" s="14">
        <v>21</v>
      </c>
      <c r="L27" s="14">
        <f t="shared" si="8"/>
        <v>0.65119896695355461</v>
      </c>
      <c r="M27" s="17"/>
      <c r="N27" s="17"/>
      <c r="O27" s="17"/>
      <c r="S27" s="17">
        <f t="shared" si="4"/>
        <v>0.80176287369094978</v>
      </c>
      <c r="T27" s="17">
        <f t="shared" si="5"/>
        <v>0.84885410130418115</v>
      </c>
      <c r="V27" s="12">
        <f t="shared" si="6"/>
        <v>0.83969340262387027</v>
      </c>
      <c r="W27" s="12">
        <f t="shared" si="7"/>
        <v>0.81050976639725458</v>
      </c>
    </row>
    <row r="28" spans="1:23" x14ac:dyDescent="0.2">
      <c r="C28" s="14">
        <v>22</v>
      </c>
      <c r="D28" s="12">
        <f t="shared" si="0"/>
        <v>0.75189819983470485</v>
      </c>
      <c r="E28" s="12" t="str">
        <f t="shared" si="9"/>
        <v/>
      </c>
      <c r="G28" s="12" t="str">
        <f t="shared" si="2"/>
        <v/>
      </c>
      <c r="H28" s="12">
        <f t="shared" si="3"/>
        <v>0.747503663166316</v>
      </c>
      <c r="K28" s="14">
        <v>22</v>
      </c>
      <c r="L28" s="14">
        <f t="shared" si="8"/>
        <v>0.65747195875995912</v>
      </c>
      <c r="M28" s="17"/>
      <c r="N28" s="17"/>
      <c r="O28" s="17"/>
      <c r="S28" s="17">
        <f t="shared" si="4"/>
        <v>0.83952252863952059</v>
      </c>
      <c r="T28" s="17" t="str">
        <f t="shared" si="5"/>
        <v/>
      </c>
      <c r="V28" s="12" t="str">
        <f t="shared" si="6"/>
        <v/>
      </c>
      <c r="W28" s="12">
        <f t="shared" si="7"/>
        <v>0.84868136315717635</v>
      </c>
    </row>
    <row r="29" spans="1:23" x14ac:dyDescent="0.2">
      <c r="C29" s="14">
        <v>23</v>
      </c>
      <c r="D29" s="12">
        <f t="shared" si="0"/>
        <v>0.77243424218203338</v>
      </c>
      <c r="E29" s="12" t="str">
        <f t="shared" si="9"/>
        <v/>
      </c>
      <c r="G29" s="12" t="str">
        <f t="shared" si="2"/>
        <v/>
      </c>
      <c r="H29" s="12">
        <f t="shared" si="3"/>
        <v>0.76791968076675887</v>
      </c>
      <c r="K29" s="14">
        <v>23</v>
      </c>
      <c r="L29" s="14">
        <f t="shared" si="8"/>
        <v>0.66346605696868644</v>
      </c>
      <c r="M29" s="17"/>
      <c r="N29" s="17"/>
      <c r="O29" s="17"/>
      <c r="S29" s="17">
        <f t="shared" si="4"/>
        <v>0.87906050432184069</v>
      </c>
      <c r="T29" s="17" t="str">
        <f t="shared" si="5"/>
        <v/>
      </c>
      <c r="V29" s="12" t="str">
        <f t="shared" si="6"/>
        <v/>
      </c>
      <c r="W29" s="12">
        <f t="shared" si="7"/>
        <v>0.88865068137538328</v>
      </c>
    </row>
    <row r="30" spans="1:23" x14ac:dyDescent="0.2">
      <c r="C30" s="14">
        <v>24</v>
      </c>
      <c r="D30" s="12">
        <f t="shared" si="0"/>
        <v>0.79297028452936191</v>
      </c>
      <c r="E30" s="12" t="str">
        <f t="shared" si="9"/>
        <v/>
      </c>
      <c r="G30" s="12" t="str">
        <f t="shared" si="2"/>
        <v/>
      </c>
      <c r="H30" s="12">
        <f t="shared" si="3"/>
        <v>0.78833569836720185</v>
      </c>
      <c r="K30" s="14">
        <v>24</v>
      </c>
      <c r="L30" s="14">
        <f t="shared" si="8"/>
        <v>0.66920500844772657</v>
      </c>
      <c r="M30" s="17"/>
      <c r="N30" s="17"/>
      <c r="O30" s="17"/>
      <c r="S30" s="17">
        <f t="shared" si="4"/>
        <v>0.92046055215556455</v>
      </c>
      <c r="T30" s="17" t="str">
        <f t="shared" si="5"/>
        <v/>
      </c>
      <c r="V30" s="12" t="str">
        <f t="shared" si="6"/>
        <v/>
      </c>
      <c r="W30" s="12">
        <f t="shared" si="7"/>
        <v>0.93050238616195458</v>
      </c>
    </row>
    <row r="31" spans="1:23" x14ac:dyDescent="0.2">
      <c r="C31" s="14">
        <v>25</v>
      </c>
      <c r="D31" s="12">
        <f t="shared" si="0"/>
        <v>0.81350632687669044</v>
      </c>
      <c r="E31" s="12" t="str">
        <f t="shared" si="9"/>
        <v/>
      </c>
      <c r="G31" s="12" t="str">
        <f t="shared" si="2"/>
        <v/>
      </c>
      <c r="H31" s="12">
        <f t="shared" si="3"/>
        <v>0.80875171596764472</v>
      </c>
      <c r="K31" s="14">
        <v>25</v>
      </c>
      <c r="L31" s="14">
        <f t="shared" si="8"/>
        <v>0.67470965056041265</v>
      </c>
      <c r="M31" s="17"/>
      <c r="N31" s="17"/>
      <c r="O31" s="17"/>
      <c r="S31" s="17">
        <f t="shared" si="4"/>
        <v>0.96381036789742236</v>
      </c>
      <c r="T31" s="17" t="str">
        <f t="shared" si="5"/>
        <v/>
      </c>
      <c r="V31" s="12" t="str">
        <f t="shared" si="6"/>
        <v/>
      </c>
      <c r="W31" s="12">
        <f t="shared" si="7"/>
        <v>0.97432512999711074</v>
      </c>
    </row>
    <row r="32" spans="1:23" x14ac:dyDescent="0.2">
      <c r="C32" s="14">
        <v>26</v>
      </c>
      <c r="D32" s="12">
        <f t="shared" si="0"/>
        <v>0.83404236922401898</v>
      </c>
      <c r="E32" s="12" t="str">
        <f t="shared" si="9"/>
        <v/>
      </c>
      <c r="G32" s="12" t="str">
        <f t="shared" si="2"/>
        <v/>
      </c>
      <c r="H32" s="12">
        <f t="shared" si="3"/>
        <v>0.82916773356808759</v>
      </c>
      <c r="K32" s="14">
        <v>26</v>
      </c>
      <c r="L32" s="14">
        <f t="shared" si="8"/>
        <v>0.67999836787690771</v>
      </c>
      <c r="M32" s="17"/>
      <c r="N32" s="17"/>
      <c r="O32" s="17"/>
      <c r="S32" s="17">
        <f t="shared" si="4"/>
        <v>1.0092017774049793</v>
      </c>
      <c r="T32" s="17" t="str">
        <f t="shared" si="5"/>
        <v/>
      </c>
      <c r="V32" s="12" t="str">
        <f t="shared" si="6"/>
        <v/>
      </c>
      <c r="W32" s="12">
        <f t="shared" si="7"/>
        <v>1.0202117405195548</v>
      </c>
    </row>
    <row r="33" spans="3:23" x14ac:dyDescent="0.2">
      <c r="C33" s="14">
        <v>27</v>
      </c>
      <c r="D33" s="12">
        <f t="shared" si="0"/>
        <v>0.85457841157134762</v>
      </c>
      <c r="E33" s="12" t="str">
        <f t="shared" si="9"/>
        <v/>
      </c>
      <c r="G33" s="12" t="str">
        <f t="shared" si="2"/>
        <v/>
      </c>
      <c r="H33" s="12">
        <f t="shared" si="3"/>
        <v>0.84958375116853058</v>
      </c>
      <c r="K33" s="14">
        <v>27</v>
      </c>
      <c r="L33" s="14">
        <f t="shared" si="8"/>
        <v>0.6850874626456086</v>
      </c>
      <c r="M33" s="17"/>
      <c r="N33" s="17"/>
      <c r="O33" s="17"/>
      <c r="S33" s="17">
        <f t="shared" si="4"/>
        <v>1.0567309311469935</v>
      </c>
      <c r="T33" s="17" t="str">
        <f t="shared" si="5"/>
        <v/>
      </c>
      <c r="V33" s="12" t="str">
        <f t="shared" si="6"/>
        <v/>
      </c>
      <c r="W33" s="12">
        <f t="shared" si="7"/>
        <v>1.0682594171588553</v>
      </c>
    </row>
    <row r="34" spans="3:23" x14ac:dyDescent="0.2">
      <c r="C34" s="14">
        <v>28</v>
      </c>
      <c r="D34" s="12">
        <f t="shared" si="0"/>
        <v>0.87511445391867615</v>
      </c>
      <c r="E34" s="12" t="str">
        <f t="shared" si="9"/>
        <v/>
      </c>
      <c r="G34" s="12" t="str">
        <f t="shared" si="2"/>
        <v/>
      </c>
      <c r="H34" s="12">
        <f t="shared" si="3"/>
        <v>0.86999976876897356</v>
      </c>
      <c r="K34" s="14">
        <v>28</v>
      </c>
      <c r="L34" s="14">
        <f t="shared" si="8"/>
        <v>0.68999145785688742</v>
      </c>
      <c r="M34" s="17"/>
      <c r="N34" s="17"/>
      <c r="O34" s="17"/>
      <c r="S34" s="17">
        <f t="shared" si="4"/>
        <v>1.1064985078743901</v>
      </c>
      <c r="T34" s="17" t="str">
        <f t="shared" si="5"/>
        <v/>
      </c>
      <c r="V34" s="12" t="str">
        <f t="shared" si="6"/>
        <v/>
      </c>
      <c r="W34" s="12">
        <f t="shared" si="7"/>
        <v>1.1185699370283848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9E41-F4DC-4296-B290-7FB395ECC67C}">
  <dimension ref="A1:L93"/>
  <sheetViews>
    <sheetView workbookViewId="0">
      <selection activeCell="Q6" sqref="Q6"/>
    </sheetView>
  </sheetViews>
  <sheetFormatPr defaultRowHeight="12.75" x14ac:dyDescent="0.2"/>
  <sheetData>
    <row r="1" spans="1:12" x14ac:dyDescent="0.2">
      <c r="A1" s="3" t="s">
        <v>17</v>
      </c>
      <c r="B1" s="3" t="s">
        <v>6</v>
      </c>
      <c r="C1" s="3" t="s">
        <v>8</v>
      </c>
      <c r="D1" s="3" t="s">
        <v>12</v>
      </c>
      <c r="E1" s="3" t="s">
        <v>6</v>
      </c>
      <c r="F1" s="3" t="s">
        <v>8</v>
      </c>
      <c r="G1" s="3" t="s">
        <v>12</v>
      </c>
      <c r="I1" s="3" t="s">
        <v>6</v>
      </c>
      <c r="J1" s="3" t="s">
        <v>8</v>
      </c>
      <c r="K1" s="3" t="s">
        <v>12</v>
      </c>
    </row>
    <row r="2" spans="1:12" x14ac:dyDescent="0.2">
      <c r="A2" s="13">
        <v>1</v>
      </c>
      <c r="B2" s="6">
        <v>0.361906795374</v>
      </c>
      <c r="C2" s="6">
        <v>0.475072441874</v>
      </c>
      <c r="D2" s="6">
        <v>0.62795145195699997</v>
      </c>
      <c r="E2">
        <f t="shared" ref="E2:G8" si="0">SUMIF($A$2:$A$93,$L2,B$2:B$93)</f>
        <v>3.906138546173</v>
      </c>
      <c r="F2">
        <f t="shared" si="0"/>
        <v>5.0061405585689993</v>
      </c>
      <c r="G2">
        <f t="shared" si="0"/>
        <v>6.5809259241589979</v>
      </c>
      <c r="H2">
        <f>SUM(E2:G2)</f>
        <v>15.493205028900999</v>
      </c>
      <c r="I2">
        <f t="shared" ref="I2:K8" si="1">AVERAGEIF($A$2:$A$93,$L2,B$2:B$93)</f>
        <v>0.27900989615521427</v>
      </c>
      <c r="J2">
        <f t="shared" si="1"/>
        <v>0.35758146846921424</v>
      </c>
      <c r="K2">
        <f t="shared" si="1"/>
        <v>0.47006613743992842</v>
      </c>
      <c r="L2">
        <v>1</v>
      </c>
    </row>
    <row r="3" spans="1:12" x14ac:dyDescent="0.2">
      <c r="A3" s="13">
        <v>6</v>
      </c>
      <c r="B3" s="6">
        <v>0.364803155529</v>
      </c>
      <c r="C3" s="6">
        <v>0.48000021506700002</v>
      </c>
      <c r="D3" s="6">
        <v>0.63703208748499995</v>
      </c>
      <c r="E3">
        <f t="shared" si="0"/>
        <v>3.5708821201699998</v>
      </c>
      <c r="F3">
        <f t="shared" si="0"/>
        <v>4.6334975688410003</v>
      </c>
      <c r="G3">
        <f t="shared" si="0"/>
        <v>6.1170508568549993</v>
      </c>
      <c r="H3">
        <f t="shared" ref="H3:H8" si="2">SUM(E3:G3)</f>
        <v>14.321430545866001</v>
      </c>
      <c r="I3">
        <f t="shared" si="1"/>
        <v>0.27468324001307692</v>
      </c>
      <c r="J3">
        <f t="shared" si="1"/>
        <v>0.3564228899108462</v>
      </c>
      <c r="K3">
        <f t="shared" si="1"/>
        <v>0.47054237360423073</v>
      </c>
      <c r="L3">
        <v>2</v>
      </c>
    </row>
    <row r="4" spans="1:12" x14ac:dyDescent="0.2">
      <c r="A4" s="13">
        <v>7</v>
      </c>
      <c r="B4" s="6">
        <v>0.41829430336399998</v>
      </c>
      <c r="C4" s="6">
        <v>0.54018387128099998</v>
      </c>
      <c r="D4" s="6">
        <v>0.71053044696000001</v>
      </c>
      <c r="E4">
        <f t="shared" si="0"/>
        <v>3.6820296111330006</v>
      </c>
      <c r="F4">
        <f t="shared" si="0"/>
        <v>4.777351824719001</v>
      </c>
      <c r="G4">
        <f t="shared" si="0"/>
        <v>6.2782917971619998</v>
      </c>
      <c r="H4">
        <f t="shared" si="2"/>
        <v>14.737673233014002</v>
      </c>
      <c r="I4">
        <f t="shared" si="1"/>
        <v>0.28323304701023083</v>
      </c>
      <c r="J4">
        <f t="shared" si="1"/>
        <v>0.3674886019014616</v>
      </c>
      <c r="K4">
        <f t="shared" si="1"/>
        <v>0.48294552285861536</v>
      </c>
      <c r="L4">
        <v>3</v>
      </c>
    </row>
    <row r="5" spans="1:12" x14ac:dyDescent="0.2">
      <c r="A5" s="13">
        <v>2</v>
      </c>
      <c r="B5" s="6">
        <v>0.34290617414899999</v>
      </c>
      <c r="C5" s="6">
        <v>0.45695074148600001</v>
      </c>
      <c r="D5" s="6">
        <v>0.587570143963</v>
      </c>
      <c r="E5">
        <f t="shared" si="0"/>
        <v>4.1961574263140005</v>
      </c>
      <c r="F5">
        <f t="shared" si="0"/>
        <v>5.2019967632639998</v>
      </c>
      <c r="G5">
        <f t="shared" si="0"/>
        <v>6.7048708783689994</v>
      </c>
      <c r="H5">
        <f t="shared" si="2"/>
        <v>16.103025067947002</v>
      </c>
      <c r="I5">
        <f t="shared" si="1"/>
        <v>0.32278134048569235</v>
      </c>
      <c r="J5">
        <f t="shared" si="1"/>
        <v>0.40015359717415383</v>
      </c>
      <c r="K5">
        <f t="shared" si="1"/>
        <v>0.51575929833607692</v>
      </c>
      <c r="L5">
        <v>4</v>
      </c>
    </row>
    <row r="6" spans="1:12" x14ac:dyDescent="0.2">
      <c r="A6" s="13">
        <v>4</v>
      </c>
      <c r="B6" s="6">
        <v>0.318115950285</v>
      </c>
      <c r="C6" s="6">
        <v>0.401766559902</v>
      </c>
      <c r="D6" s="6">
        <v>0.50754245965800004</v>
      </c>
      <c r="E6">
        <f t="shared" si="0"/>
        <v>4.0584893052990001</v>
      </c>
      <c r="F6">
        <f t="shared" si="0"/>
        <v>5.2198858273480004</v>
      </c>
      <c r="G6">
        <f t="shared" si="0"/>
        <v>6.8162783201309995</v>
      </c>
      <c r="H6">
        <f t="shared" si="2"/>
        <v>16.094653452777997</v>
      </c>
      <c r="I6">
        <f t="shared" si="1"/>
        <v>0.31219148502299998</v>
      </c>
      <c r="J6">
        <f t="shared" si="1"/>
        <v>0.40152967902676928</v>
      </c>
      <c r="K6">
        <f t="shared" si="1"/>
        <v>0.5243291015485384</v>
      </c>
      <c r="L6">
        <v>5</v>
      </c>
    </row>
    <row r="7" spans="1:12" x14ac:dyDescent="0.2">
      <c r="A7" s="13">
        <v>3</v>
      </c>
      <c r="B7" s="6">
        <v>0.33017832677499998</v>
      </c>
      <c r="C7" s="6">
        <v>0.43825088366100001</v>
      </c>
      <c r="D7" s="6">
        <v>0.55957161933300004</v>
      </c>
      <c r="E7">
        <f t="shared" si="0"/>
        <v>3.535239594494</v>
      </c>
      <c r="F7">
        <f t="shared" si="0"/>
        <v>4.5685217350739995</v>
      </c>
      <c r="G7">
        <f t="shared" si="0"/>
        <v>5.9845705712239994</v>
      </c>
      <c r="H7">
        <f t="shared" si="2"/>
        <v>14.088331900791999</v>
      </c>
      <c r="I7">
        <f t="shared" si="1"/>
        <v>0.27194150726876926</v>
      </c>
      <c r="J7">
        <f t="shared" si="1"/>
        <v>0.3514247488518461</v>
      </c>
      <c r="K7">
        <f t="shared" si="1"/>
        <v>0.46035158240184609</v>
      </c>
      <c r="L7">
        <v>6</v>
      </c>
    </row>
    <row r="8" spans="1:12" x14ac:dyDescent="0.2">
      <c r="A8" s="13">
        <v>5</v>
      </c>
      <c r="B8" s="6">
        <v>0.36248005477</v>
      </c>
      <c r="C8" s="6">
        <v>0.47353025883400002</v>
      </c>
      <c r="D8" s="6">
        <v>0.59152997703200005</v>
      </c>
      <c r="E8">
        <f t="shared" si="0"/>
        <v>3.672111358944</v>
      </c>
      <c r="F8">
        <f t="shared" si="0"/>
        <v>4.6668318574010001</v>
      </c>
      <c r="G8">
        <f t="shared" si="0"/>
        <v>6.2866999710310019</v>
      </c>
      <c r="H8">
        <f t="shared" si="2"/>
        <v>14.625643187376003</v>
      </c>
      <c r="I8">
        <f t="shared" si="1"/>
        <v>0.28247010453415383</v>
      </c>
      <c r="J8">
        <f t="shared" si="1"/>
        <v>0.3589870659539231</v>
      </c>
      <c r="K8">
        <f t="shared" si="1"/>
        <v>0.48359230546392323</v>
      </c>
      <c r="L8">
        <v>7</v>
      </c>
    </row>
    <row r="9" spans="1:12" x14ac:dyDescent="0.2">
      <c r="A9" s="13">
        <v>7</v>
      </c>
      <c r="B9" s="6">
        <v>0.33704791376100002</v>
      </c>
      <c r="C9" s="6">
        <v>0.41882153394499999</v>
      </c>
      <c r="D9" s="6">
        <v>0.56811400183500005</v>
      </c>
    </row>
    <row r="10" spans="1:12" x14ac:dyDescent="0.2">
      <c r="A10" s="13">
        <v>6</v>
      </c>
      <c r="B10" s="6">
        <v>0.37809028666</v>
      </c>
      <c r="C10" s="6">
        <v>0.486283009461</v>
      </c>
      <c r="D10" s="6">
        <v>0.62063834910100002</v>
      </c>
    </row>
    <row r="11" spans="1:12" x14ac:dyDescent="0.2">
      <c r="A11" s="13">
        <v>1</v>
      </c>
      <c r="B11" s="6">
        <v>0.320725062954</v>
      </c>
      <c r="C11" s="6">
        <v>0.40877220460000002</v>
      </c>
      <c r="D11" s="6">
        <v>0.55652190435799997</v>
      </c>
    </row>
    <row r="12" spans="1:12" x14ac:dyDescent="0.2">
      <c r="A12" s="13">
        <v>5</v>
      </c>
      <c r="B12" s="6">
        <v>0.35447698348200002</v>
      </c>
      <c r="C12" s="6">
        <v>0.48669308005099998</v>
      </c>
      <c r="D12" s="6">
        <v>0.64765652096600002</v>
      </c>
    </row>
    <row r="13" spans="1:12" x14ac:dyDescent="0.2">
      <c r="A13" s="13">
        <v>4</v>
      </c>
      <c r="B13" s="6">
        <v>0.33512467441900001</v>
      </c>
      <c r="C13" s="6">
        <v>0.46128386046499997</v>
      </c>
      <c r="D13" s="6">
        <v>0.58097505008899997</v>
      </c>
    </row>
    <row r="14" spans="1:12" x14ac:dyDescent="0.2">
      <c r="A14" s="13">
        <v>2</v>
      </c>
      <c r="B14" s="6">
        <v>0.347381302103</v>
      </c>
      <c r="C14" s="6">
        <v>0.47512239005700002</v>
      </c>
      <c r="D14" s="6">
        <v>0.64657893690199997</v>
      </c>
    </row>
    <row r="15" spans="1:12" x14ac:dyDescent="0.2">
      <c r="A15" s="13">
        <v>6</v>
      </c>
      <c r="B15" s="6">
        <v>0.29478954038499999</v>
      </c>
      <c r="C15" s="6">
        <v>0.38604762500000001</v>
      </c>
      <c r="D15" s="6">
        <v>0.50769015384600003</v>
      </c>
    </row>
    <row r="16" spans="1:12" x14ac:dyDescent="0.2">
      <c r="A16" s="13">
        <v>2</v>
      </c>
      <c r="B16" s="6">
        <v>0.28707418257299999</v>
      </c>
      <c r="C16" s="6">
        <v>0.39533526763499999</v>
      </c>
      <c r="D16" s="6">
        <v>0.53530904979299998</v>
      </c>
    </row>
    <row r="17" spans="1:4" x14ac:dyDescent="0.2">
      <c r="A17" s="13">
        <v>3</v>
      </c>
      <c r="B17" s="6">
        <v>0.358065991561</v>
      </c>
      <c r="C17" s="6">
        <v>0.48489481012699998</v>
      </c>
      <c r="D17" s="6">
        <v>0.63875338396600001</v>
      </c>
    </row>
    <row r="18" spans="1:4" x14ac:dyDescent="0.2">
      <c r="A18" s="13">
        <v>7</v>
      </c>
      <c r="B18" s="6">
        <v>0.34700197722100001</v>
      </c>
      <c r="C18" s="6">
        <v>0.47098755580899998</v>
      </c>
      <c r="D18" s="6">
        <v>0.64867298633299997</v>
      </c>
    </row>
    <row r="19" spans="1:4" x14ac:dyDescent="0.2">
      <c r="A19" s="13">
        <v>3</v>
      </c>
      <c r="B19" s="6">
        <v>0.25769311494300001</v>
      </c>
      <c r="C19" s="6">
        <v>0.35916559080499999</v>
      </c>
      <c r="D19" s="6">
        <v>0.47434717701099999</v>
      </c>
    </row>
    <row r="20" spans="1:4" x14ac:dyDescent="0.2">
      <c r="A20" s="13">
        <v>5</v>
      </c>
      <c r="B20" s="6">
        <v>0.29645482830600001</v>
      </c>
      <c r="C20" s="6">
        <v>0.40298318329499999</v>
      </c>
      <c r="D20" s="6">
        <v>0.52891547099799996</v>
      </c>
    </row>
    <row r="21" spans="1:4" x14ac:dyDescent="0.2">
      <c r="A21" s="13">
        <v>3</v>
      </c>
      <c r="B21" s="6">
        <v>0.35685082558100001</v>
      </c>
      <c r="C21" s="6">
        <v>0.47055718139500002</v>
      </c>
      <c r="D21" s="6">
        <v>0.602279746512</v>
      </c>
    </row>
    <row r="22" spans="1:4" x14ac:dyDescent="0.2">
      <c r="A22" s="13">
        <v>3</v>
      </c>
      <c r="B22" s="6">
        <v>0.278966693396</v>
      </c>
      <c r="C22" s="6">
        <v>0.36580557783000001</v>
      </c>
      <c r="D22" s="6">
        <v>0.46493732783000002</v>
      </c>
    </row>
    <row r="23" spans="1:4" x14ac:dyDescent="0.2">
      <c r="A23" s="13">
        <v>2</v>
      </c>
      <c r="B23" s="6">
        <v>0.315821835509</v>
      </c>
      <c r="C23" s="6">
        <v>0.41853869973899999</v>
      </c>
      <c r="D23" s="6">
        <v>0.52539011749300002</v>
      </c>
    </row>
    <row r="24" spans="1:4" x14ac:dyDescent="0.2">
      <c r="A24" s="13">
        <v>4</v>
      </c>
      <c r="B24" s="6">
        <v>0.33993806315800001</v>
      </c>
      <c r="C24" s="6">
        <v>0.45675295526300003</v>
      </c>
      <c r="D24" s="6">
        <v>0.59533585263199995</v>
      </c>
    </row>
    <row r="25" spans="1:4" x14ac:dyDescent="0.2">
      <c r="A25" s="13">
        <v>4</v>
      </c>
      <c r="B25" s="6">
        <v>0.35483611831</v>
      </c>
      <c r="C25" s="6">
        <v>0.433451383099</v>
      </c>
      <c r="D25" s="6">
        <v>0.56507146197199998</v>
      </c>
    </row>
    <row r="26" spans="1:4" x14ac:dyDescent="0.2">
      <c r="A26" s="13">
        <v>5</v>
      </c>
      <c r="B26" s="6">
        <v>0.23770075073300001</v>
      </c>
      <c r="C26" s="6">
        <v>0.33016232258099998</v>
      </c>
      <c r="D26" s="6">
        <v>0.44146938709700001</v>
      </c>
    </row>
    <row r="27" spans="1:4" x14ac:dyDescent="0.2">
      <c r="A27" s="13">
        <v>2</v>
      </c>
      <c r="B27" s="6">
        <v>0.26393593093099998</v>
      </c>
      <c r="C27" s="6">
        <v>0.39086108108099998</v>
      </c>
      <c r="D27" s="6">
        <v>0.51971373273300003</v>
      </c>
    </row>
    <row r="28" spans="1:4" x14ac:dyDescent="0.2">
      <c r="A28" s="13">
        <v>4</v>
      </c>
      <c r="B28" s="6">
        <v>0.239126941358</v>
      </c>
      <c r="C28" s="6">
        <v>0.27992816358</v>
      </c>
      <c r="D28" s="6">
        <v>0.354648058642</v>
      </c>
    </row>
    <row r="29" spans="1:4" x14ac:dyDescent="0.2">
      <c r="A29" s="13">
        <v>1</v>
      </c>
      <c r="B29" s="6">
        <v>0.34295416346199997</v>
      </c>
      <c r="C29" s="6">
        <v>0.46557805448700001</v>
      </c>
      <c r="D29" s="6">
        <v>0.60614807051300001</v>
      </c>
    </row>
    <row r="30" spans="1:4" x14ac:dyDescent="0.2">
      <c r="A30" s="13">
        <v>1</v>
      </c>
      <c r="B30" s="6">
        <v>0.29785183766200002</v>
      </c>
      <c r="C30" s="6">
        <v>0.40341283441600001</v>
      </c>
      <c r="D30" s="6">
        <v>0.54093590909099998</v>
      </c>
    </row>
    <row r="31" spans="1:4" x14ac:dyDescent="0.2">
      <c r="A31" s="13">
        <v>2</v>
      </c>
      <c r="B31" s="6">
        <v>0.26368025490199998</v>
      </c>
      <c r="C31" s="6">
        <v>0.33699760784299998</v>
      </c>
      <c r="D31" s="6">
        <v>0.42627833660100001</v>
      </c>
    </row>
    <row r="32" spans="1:4" x14ac:dyDescent="0.2">
      <c r="A32" s="13">
        <v>3</v>
      </c>
      <c r="B32" s="6">
        <v>0.25790523178800001</v>
      </c>
      <c r="C32" s="6">
        <v>0.37398865231799999</v>
      </c>
      <c r="D32" s="6">
        <v>0.49665386755000002</v>
      </c>
    </row>
    <row r="33" spans="1:4" x14ac:dyDescent="0.2">
      <c r="A33" s="13">
        <v>1</v>
      </c>
      <c r="B33" s="6">
        <v>0.308087468531</v>
      </c>
      <c r="C33" s="6">
        <v>0.39949076223800001</v>
      </c>
      <c r="D33" s="6">
        <v>0.54476726223799998</v>
      </c>
    </row>
    <row r="34" spans="1:4" x14ac:dyDescent="0.2">
      <c r="A34" s="13">
        <v>4</v>
      </c>
      <c r="B34" s="6">
        <v>0.37158051428599997</v>
      </c>
      <c r="C34" s="6">
        <v>0.47517026071399998</v>
      </c>
      <c r="D34" s="6">
        <v>0.56396576071399995</v>
      </c>
    </row>
    <row r="35" spans="1:4" x14ac:dyDescent="0.2">
      <c r="A35" s="13">
        <v>7</v>
      </c>
      <c r="B35" s="6">
        <v>0.29123176470599998</v>
      </c>
      <c r="C35" s="6">
        <v>0.37706925367600003</v>
      </c>
      <c r="D35" s="6">
        <v>0.53064690073499998</v>
      </c>
    </row>
    <row r="36" spans="1:4" x14ac:dyDescent="0.2">
      <c r="A36" s="13">
        <v>5</v>
      </c>
      <c r="B36" s="6">
        <v>0.34382926136399999</v>
      </c>
      <c r="C36" s="6">
        <v>0.42183196212099999</v>
      </c>
      <c r="D36" s="6">
        <v>0.52519067424200006</v>
      </c>
    </row>
    <row r="37" spans="1:4" x14ac:dyDescent="0.2">
      <c r="A37" s="13">
        <v>2</v>
      </c>
      <c r="B37" s="6">
        <v>0.34221452123599999</v>
      </c>
      <c r="C37" s="6">
        <v>0.45195469111999997</v>
      </c>
      <c r="D37" s="6">
        <v>0.58370270270299995</v>
      </c>
    </row>
    <row r="38" spans="1:4" x14ac:dyDescent="0.2">
      <c r="A38" s="13">
        <v>2</v>
      </c>
      <c r="B38" s="6">
        <v>0.29287239920899999</v>
      </c>
      <c r="C38" s="6">
        <v>0.29287239920899999</v>
      </c>
      <c r="D38" s="6">
        <v>0.50415298814200005</v>
      </c>
    </row>
    <row r="39" spans="1:4" x14ac:dyDescent="0.2">
      <c r="A39" s="13">
        <v>3</v>
      </c>
      <c r="B39" s="6">
        <v>0.248478436123</v>
      </c>
      <c r="C39" s="6">
        <v>0.248478436123</v>
      </c>
      <c r="D39" s="6">
        <v>0.41091852863400002</v>
      </c>
    </row>
    <row r="40" spans="1:4" x14ac:dyDescent="0.2">
      <c r="A40" s="13">
        <v>6</v>
      </c>
      <c r="B40" s="6">
        <v>0.23379974107099999</v>
      </c>
      <c r="C40" s="6">
        <v>0.32494120089299999</v>
      </c>
      <c r="D40" s="6">
        <v>0.44254207142899998</v>
      </c>
    </row>
    <row r="41" spans="1:4" x14ac:dyDescent="0.2">
      <c r="A41" s="13">
        <v>3</v>
      </c>
      <c r="B41" s="6">
        <v>0.24394159821399999</v>
      </c>
      <c r="C41" s="6">
        <v>0.29063055357099998</v>
      </c>
      <c r="D41" s="6">
        <v>0.35683633035700002</v>
      </c>
    </row>
    <row r="42" spans="1:4" x14ac:dyDescent="0.2">
      <c r="A42" s="13">
        <v>2</v>
      </c>
      <c r="B42" s="6">
        <v>0.28131007657700002</v>
      </c>
      <c r="C42" s="6">
        <v>0.36107337837800002</v>
      </c>
      <c r="D42" s="6">
        <v>0.46267329729700002</v>
      </c>
    </row>
    <row r="43" spans="1:4" x14ac:dyDescent="0.2">
      <c r="A43" s="13">
        <v>4</v>
      </c>
      <c r="B43" s="6">
        <v>0.23705190000000001</v>
      </c>
      <c r="C43" s="6">
        <v>0.23705190000000001</v>
      </c>
      <c r="D43" s="6">
        <v>0.36535466818200002</v>
      </c>
    </row>
    <row r="44" spans="1:4" x14ac:dyDescent="0.2">
      <c r="A44" s="13">
        <v>7</v>
      </c>
      <c r="B44" s="6">
        <v>0.32018428767099999</v>
      </c>
      <c r="C44" s="6">
        <v>0.404487484018</v>
      </c>
      <c r="D44" s="6">
        <v>0.540647799087</v>
      </c>
    </row>
    <row r="45" spans="1:4" x14ac:dyDescent="0.2">
      <c r="A45" s="13">
        <v>1</v>
      </c>
      <c r="B45" s="6">
        <v>0.30372294036699998</v>
      </c>
      <c r="C45" s="6">
        <v>0.42617818348600001</v>
      </c>
      <c r="D45" s="6">
        <v>0.57987233486199996</v>
      </c>
    </row>
    <row r="46" spans="1:4" x14ac:dyDescent="0.2">
      <c r="A46" s="13">
        <v>3</v>
      </c>
      <c r="B46" s="6">
        <v>0.39360574074100002</v>
      </c>
      <c r="C46" s="6">
        <v>0.55855914351900005</v>
      </c>
      <c r="D46" s="6">
        <v>0.70661335648099999</v>
      </c>
    </row>
    <row r="47" spans="1:4" x14ac:dyDescent="0.2">
      <c r="A47" s="13">
        <v>2</v>
      </c>
      <c r="B47" s="6">
        <v>0.29148778109500001</v>
      </c>
      <c r="C47" s="6">
        <v>0.36929193034800001</v>
      </c>
      <c r="D47" s="6">
        <v>0.45397663681599998</v>
      </c>
    </row>
    <row r="48" spans="1:4" x14ac:dyDescent="0.2">
      <c r="A48" s="13">
        <v>1</v>
      </c>
      <c r="B48" s="6">
        <v>0.23810972820500001</v>
      </c>
      <c r="C48" s="6">
        <v>0.23810972820500001</v>
      </c>
      <c r="D48" s="6">
        <v>0.46065612307699999</v>
      </c>
    </row>
    <row r="49" spans="1:4" x14ac:dyDescent="0.2">
      <c r="A49" s="13">
        <v>1</v>
      </c>
      <c r="B49" s="6">
        <v>0.35539803076900001</v>
      </c>
      <c r="C49" s="6">
        <v>0.46718203589700003</v>
      </c>
      <c r="D49" s="6">
        <v>0.61520935384599995</v>
      </c>
    </row>
    <row r="50" spans="1:4" x14ac:dyDescent="0.2">
      <c r="A50" s="13">
        <v>7</v>
      </c>
      <c r="B50" s="6">
        <v>0.288367430052</v>
      </c>
      <c r="C50" s="6">
        <v>0.336168668394</v>
      </c>
      <c r="D50" s="6">
        <v>0.415383528497</v>
      </c>
    </row>
    <row r="51" spans="1:4" x14ac:dyDescent="0.2">
      <c r="A51" s="13">
        <v>5</v>
      </c>
      <c r="B51" s="6">
        <v>0.252596429319</v>
      </c>
      <c r="C51" s="6">
        <v>0.358258209424</v>
      </c>
      <c r="D51" s="6">
        <v>0.50775607329799999</v>
      </c>
    </row>
    <row r="52" spans="1:4" x14ac:dyDescent="0.2">
      <c r="A52" s="13">
        <v>5</v>
      </c>
      <c r="B52" s="6">
        <v>0.34960855026499998</v>
      </c>
      <c r="C52" s="6">
        <v>0.43107293121700002</v>
      </c>
      <c r="D52" s="6">
        <v>0.54372810581999997</v>
      </c>
    </row>
    <row r="53" spans="1:4" x14ac:dyDescent="0.2">
      <c r="A53" s="13">
        <v>4</v>
      </c>
      <c r="B53" s="6">
        <v>0.35341350877200001</v>
      </c>
      <c r="C53" s="6">
        <v>0.452381912281</v>
      </c>
      <c r="D53" s="6">
        <v>0.54848111111099995</v>
      </c>
    </row>
    <row r="54" spans="1:4" x14ac:dyDescent="0.2">
      <c r="A54" s="13">
        <v>6</v>
      </c>
      <c r="B54" s="6">
        <v>0.297490415663</v>
      </c>
      <c r="C54" s="6">
        <v>0.36826003614500002</v>
      </c>
      <c r="D54" s="6">
        <v>0.43358087349399999</v>
      </c>
    </row>
    <row r="55" spans="1:4" x14ac:dyDescent="0.2">
      <c r="A55" s="13">
        <v>6</v>
      </c>
      <c r="B55" s="6">
        <v>0.37680907317099999</v>
      </c>
      <c r="C55" s="6">
        <v>0.44916113414600001</v>
      </c>
      <c r="D55" s="6">
        <v>0.56312182317100001</v>
      </c>
    </row>
    <row r="56" spans="1:4" x14ac:dyDescent="0.2">
      <c r="A56" s="13">
        <v>5</v>
      </c>
      <c r="B56" s="6">
        <v>0.3505556125</v>
      </c>
      <c r="C56" s="6">
        <v>0.43154299374999999</v>
      </c>
      <c r="D56" s="6">
        <v>0.50459048124999994</v>
      </c>
    </row>
    <row r="57" spans="1:4" x14ac:dyDescent="0.2">
      <c r="A57" s="13">
        <v>7</v>
      </c>
      <c r="B57" s="6">
        <v>0.30008240645200002</v>
      </c>
      <c r="C57" s="6">
        <v>0.41038973548399998</v>
      </c>
      <c r="D57" s="6">
        <v>0.481216554839</v>
      </c>
    </row>
    <row r="58" spans="1:4" x14ac:dyDescent="0.2">
      <c r="A58" s="13">
        <v>3</v>
      </c>
      <c r="B58" s="6">
        <v>0.24191537748299999</v>
      </c>
      <c r="C58" s="6">
        <v>0.31775836423800002</v>
      </c>
      <c r="D58" s="6">
        <v>0.40411527814600001</v>
      </c>
    </row>
    <row r="59" spans="1:4" x14ac:dyDescent="0.2">
      <c r="A59" s="13">
        <v>7</v>
      </c>
      <c r="B59" s="6">
        <v>0.28975873509900002</v>
      </c>
      <c r="C59" s="6">
        <v>0.36326551655599998</v>
      </c>
      <c r="D59" s="6">
        <v>0.45298646357599998</v>
      </c>
    </row>
    <row r="60" spans="1:4" x14ac:dyDescent="0.2">
      <c r="A60" s="13">
        <v>4</v>
      </c>
      <c r="B60" s="6">
        <v>0.31976213492099997</v>
      </c>
      <c r="C60" s="6">
        <v>0.43170772222199999</v>
      </c>
      <c r="D60" s="6">
        <v>0.521818801587</v>
      </c>
    </row>
    <row r="61" spans="1:4" x14ac:dyDescent="0.2">
      <c r="A61" s="13">
        <v>6</v>
      </c>
      <c r="B61" s="6">
        <v>0.28131741739100002</v>
      </c>
      <c r="C61" s="6">
        <v>0.35569386086999999</v>
      </c>
      <c r="D61" s="6">
        <v>0.469658365217</v>
      </c>
    </row>
    <row r="62" spans="1:4" x14ac:dyDescent="0.2">
      <c r="A62" s="13">
        <v>5</v>
      </c>
      <c r="B62" s="6">
        <v>0.37772891228099997</v>
      </c>
      <c r="C62" s="6">
        <v>0.48396657894700001</v>
      </c>
      <c r="D62" s="6">
        <v>0.66719064035099995</v>
      </c>
    </row>
    <row r="63" spans="1:4" x14ac:dyDescent="0.2">
      <c r="A63" s="13">
        <v>4</v>
      </c>
      <c r="B63" s="6">
        <v>0.24530988288300001</v>
      </c>
      <c r="C63" s="6">
        <v>0.32809571171200003</v>
      </c>
      <c r="D63" s="6">
        <v>0.53258061261300005</v>
      </c>
    </row>
    <row r="64" spans="1:4" x14ac:dyDescent="0.2">
      <c r="A64" s="13">
        <v>6</v>
      </c>
      <c r="B64" s="6">
        <v>0.242722441441</v>
      </c>
      <c r="C64" s="6">
        <v>0.26954059459500002</v>
      </c>
      <c r="D64" s="6">
        <v>0.294329216216</v>
      </c>
    </row>
    <row r="65" spans="1:4" x14ac:dyDescent="0.2">
      <c r="A65" s="13">
        <v>1</v>
      </c>
      <c r="B65" s="6">
        <v>0.26772153270999999</v>
      </c>
      <c r="C65" s="6">
        <v>0.35541737383200001</v>
      </c>
      <c r="D65" s="6">
        <v>0.445204672897</v>
      </c>
    </row>
    <row r="66" spans="1:4" x14ac:dyDescent="0.2">
      <c r="A66" s="13">
        <v>3</v>
      </c>
      <c r="B66" s="6">
        <v>0.32619992452800001</v>
      </c>
      <c r="C66" s="6">
        <v>0.413403981132</v>
      </c>
      <c r="D66" s="6">
        <v>0.49817429245299999</v>
      </c>
    </row>
    <row r="67" spans="1:4" x14ac:dyDescent="0.2">
      <c r="A67" s="13">
        <v>5</v>
      </c>
      <c r="B67" s="6">
        <v>0.22072177669900001</v>
      </c>
      <c r="C67" s="6">
        <v>0.22072177669900001</v>
      </c>
      <c r="D67" s="6">
        <v>0.315775592233</v>
      </c>
    </row>
    <row r="68" spans="1:4" x14ac:dyDescent="0.2">
      <c r="A68" s="13">
        <v>4</v>
      </c>
      <c r="B68" s="6">
        <v>0.32586786000000001</v>
      </c>
      <c r="C68" s="6">
        <v>0.32586786000000001</v>
      </c>
      <c r="D68" s="6">
        <v>0.54340191000000004</v>
      </c>
    </row>
    <row r="69" spans="1:4" x14ac:dyDescent="0.2">
      <c r="A69" s="13">
        <v>6</v>
      </c>
      <c r="B69" s="6">
        <v>0.20303915624999999</v>
      </c>
      <c r="C69" s="6">
        <v>0.20303915624999999</v>
      </c>
      <c r="D69" s="6">
        <v>0.31949223958299999</v>
      </c>
    </row>
    <row r="70" spans="1:4" x14ac:dyDescent="0.2">
      <c r="A70" s="13">
        <v>1</v>
      </c>
      <c r="B70" s="6">
        <v>0.13926313793100001</v>
      </c>
      <c r="C70" s="6">
        <v>0.171571597701</v>
      </c>
      <c r="D70" s="6">
        <v>0.23388455172399999</v>
      </c>
    </row>
    <row r="71" spans="1:4" x14ac:dyDescent="0.2">
      <c r="A71" s="13">
        <v>5</v>
      </c>
      <c r="B71" s="6">
        <v>0.53055183750000001</v>
      </c>
      <c r="C71" s="6">
        <v>0.66528323749999996</v>
      </c>
      <c r="D71" s="6">
        <v>0.78325446249999997</v>
      </c>
    </row>
    <row r="72" spans="1:4" x14ac:dyDescent="0.2">
      <c r="A72" s="13">
        <v>6</v>
      </c>
      <c r="B72" s="6">
        <v>0.295862368421</v>
      </c>
      <c r="C72" s="6">
        <v>0.44034286842100001</v>
      </c>
      <c r="D72" s="6">
        <v>0.64815456578899999</v>
      </c>
    </row>
    <row r="73" spans="1:4" x14ac:dyDescent="0.2">
      <c r="A73" s="13">
        <v>4</v>
      </c>
      <c r="B73" s="6">
        <v>0.239336514286</v>
      </c>
      <c r="C73" s="6">
        <v>0.27771042857099998</v>
      </c>
      <c r="D73" s="6">
        <v>0.296695085714</v>
      </c>
    </row>
    <row r="74" spans="1:4" x14ac:dyDescent="0.2">
      <c r="A74" s="13">
        <v>2</v>
      </c>
      <c r="B74" s="6">
        <v>0.22914245454500001</v>
      </c>
      <c r="C74" s="6">
        <v>0.26652766666700001</v>
      </c>
      <c r="D74" s="6">
        <v>0.328671651515</v>
      </c>
    </row>
    <row r="75" spans="1:4" x14ac:dyDescent="0.2">
      <c r="A75" s="13">
        <v>2</v>
      </c>
      <c r="B75" s="6">
        <v>0.229336269841</v>
      </c>
      <c r="C75" s="6">
        <v>0.334252777778</v>
      </c>
      <c r="D75" s="6">
        <v>0.45172182539700001</v>
      </c>
    </row>
    <row r="76" spans="1:4" x14ac:dyDescent="0.2">
      <c r="A76" s="13">
        <v>1</v>
      </c>
      <c r="B76" s="6">
        <v>0.24211178333300001</v>
      </c>
      <c r="C76" s="6">
        <v>0.31383823333299998</v>
      </c>
      <c r="D76" s="6">
        <v>0.413221866667</v>
      </c>
    </row>
    <row r="77" spans="1:4" x14ac:dyDescent="0.2">
      <c r="A77" s="13">
        <v>6</v>
      </c>
      <c r="B77" s="6">
        <v>0.21748664285700001</v>
      </c>
      <c r="C77" s="6">
        <v>0.32690451785699998</v>
      </c>
      <c r="D77" s="6">
        <v>0.47267898214300003</v>
      </c>
    </row>
    <row r="78" spans="1:4" x14ac:dyDescent="0.2">
      <c r="A78" s="13">
        <v>7</v>
      </c>
      <c r="B78" s="6">
        <v>0.23825023913000001</v>
      </c>
      <c r="C78" s="6">
        <v>0.23825023913000001</v>
      </c>
      <c r="D78" s="6">
        <v>0.40988530434800002</v>
      </c>
    </row>
    <row r="79" spans="1:4" x14ac:dyDescent="0.2">
      <c r="A79" s="13">
        <v>6</v>
      </c>
      <c r="B79" s="6">
        <v>0.24259376190500001</v>
      </c>
      <c r="C79" s="6">
        <v>0.346187547619</v>
      </c>
      <c r="D79" s="6">
        <v>0.43032350000000003</v>
      </c>
    </row>
    <row r="80" spans="1:4" x14ac:dyDescent="0.2">
      <c r="A80" s="13">
        <v>1</v>
      </c>
      <c r="B80" s="6">
        <v>0.325135289474</v>
      </c>
      <c r="C80" s="6">
        <v>0.38865223684200001</v>
      </c>
      <c r="D80" s="6">
        <v>0.41647552631599999</v>
      </c>
    </row>
    <row r="81" spans="1:4" x14ac:dyDescent="0.2">
      <c r="A81" s="13">
        <v>5</v>
      </c>
      <c r="B81" s="6">
        <v>0.203900944444</v>
      </c>
      <c r="C81" s="6">
        <v>0.24012211111099999</v>
      </c>
      <c r="D81" s="6">
        <v>0.28479188888899998</v>
      </c>
    </row>
    <row r="82" spans="1:4" x14ac:dyDescent="0.2">
      <c r="A82" s="13">
        <v>3</v>
      </c>
      <c r="B82" s="6">
        <v>0.23044300000000001</v>
      </c>
      <c r="C82" s="6">
        <v>0.23044300000000001</v>
      </c>
      <c r="D82" s="6">
        <v>0.38559688888900001</v>
      </c>
    </row>
    <row r="83" spans="1:4" x14ac:dyDescent="0.2">
      <c r="A83" s="13">
        <v>7</v>
      </c>
      <c r="B83" s="6">
        <v>0.12280608571399999</v>
      </c>
      <c r="C83" s="6">
        <v>0.174300771429</v>
      </c>
      <c r="D83" s="6">
        <v>0.28086254285700002</v>
      </c>
    </row>
    <row r="84" spans="1:4" x14ac:dyDescent="0.2">
      <c r="A84" s="13">
        <v>1</v>
      </c>
      <c r="B84" s="6">
        <v>0.195901363636</v>
      </c>
      <c r="C84" s="6">
        <v>0.24300663636399999</v>
      </c>
      <c r="D84" s="6">
        <v>0.27627548484800002</v>
      </c>
    </row>
    <row r="85" spans="1:4" x14ac:dyDescent="0.2">
      <c r="A85" s="13">
        <v>6</v>
      </c>
      <c r="B85" s="6">
        <v>0.10643559375</v>
      </c>
      <c r="C85" s="6">
        <v>0.13211996875000001</v>
      </c>
      <c r="D85" s="6">
        <v>0.14532834375000001</v>
      </c>
    </row>
    <row r="86" spans="1:4" x14ac:dyDescent="0.2">
      <c r="A86" s="13">
        <v>7</v>
      </c>
      <c r="B86" s="6">
        <v>0.29656715625000002</v>
      </c>
      <c r="C86" s="6">
        <v>0.31965890624999999</v>
      </c>
      <c r="D86" s="6">
        <v>0.36122703125</v>
      </c>
    </row>
    <row r="87" spans="1:4" x14ac:dyDescent="0.2">
      <c r="A87" s="13">
        <v>7</v>
      </c>
      <c r="B87" s="6">
        <v>0.25437525</v>
      </c>
      <c r="C87" s="6">
        <v>0.34549441666699998</v>
      </c>
      <c r="D87" s="6">
        <v>0.50300845833300001</v>
      </c>
    </row>
    <row r="88" spans="1:4" x14ac:dyDescent="0.2">
      <c r="A88" s="13">
        <v>4</v>
      </c>
      <c r="B88" s="6">
        <v>0.51669336363600005</v>
      </c>
      <c r="C88" s="6">
        <v>0.64082804545500005</v>
      </c>
      <c r="D88" s="6">
        <v>0.72900004545499997</v>
      </c>
    </row>
    <row r="89" spans="1:4" x14ac:dyDescent="0.2">
      <c r="A89" s="13">
        <v>5</v>
      </c>
      <c r="B89" s="6">
        <v>0.17788336363599999</v>
      </c>
      <c r="C89" s="6">
        <v>0.27371718181799998</v>
      </c>
      <c r="D89" s="6">
        <v>0.47442904545499998</v>
      </c>
    </row>
    <row r="90" spans="1:4" x14ac:dyDescent="0.2">
      <c r="A90" s="13">
        <v>7</v>
      </c>
      <c r="B90" s="6">
        <v>0.16814380952399999</v>
      </c>
      <c r="C90" s="6">
        <v>0.26775390476200001</v>
      </c>
      <c r="D90" s="6">
        <v>0.383517952381</v>
      </c>
    </row>
    <row r="91" spans="1:4" x14ac:dyDescent="0.2">
      <c r="A91" s="13">
        <v>3</v>
      </c>
      <c r="B91" s="6">
        <v>0.15778534999999999</v>
      </c>
      <c r="C91" s="6">
        <v>0.22541565</v>
      </c>
      <c r="D91" s="6">
        <v>0.27949400000000002</v>
      </c>
    </row>
    <row r="92" spans="1:4" x14ac:dyDescent="0.2">
      <c r="A92" s="13">
        <v>1</v>
      </c>
      <c r="B92" s="6">
        <v>0.207249411765</v>
      </c>
      <c r="C92" s="6">
        <v>0.249858235294</v>
      </c>
      <c r="D92" s="6">
        <v>0.26380141176499999</v>
      </c>
    </row>
    <row r="93" spans="1:4" x14ac:dyDescent="0.2">
      <c r="A93" s="13">
        <v>2</v>
      </c>
      <c r="B93" s="6">
        <v>8.3718937500000007E-2</v>
      </c>
      <c r="C93" s="6">
        <v>8.3718937500000007E-2</v>
      </c>
      <c r="D93" s="6">
        <v>9.1311437499999995E-2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322B-63C1-490B-AA12-26FD81792368}">
  <sheetPr>
    <outlinePr summaryBelow="0" summaryRight="0"/>
  </sheetPr>
  <dimension ref="A1:AN1010"/>
  <sheetViews>
    <sheetView tabSelected="1" workbookViewId="0">
      <selection activeCell="P7" sqref="P7"/>
    </sheetView>
  </sheetViews>
  <sheetFormatPr defaultColWidth="14.42578125" defaultRowHeight="15.75" customHeight="1" x14ac:dyDescent="0.2"/>
  <cols>
    <col min="1" max="2" width="14.42578125" style="17"/>
    <col min="3" max="15" width="7.85546875" style="17" customWidth="1"/>
    <col min="16" max="16" width="14.42578125" style="17"/>
    <col min="17" max="40" width="8.28515625" style="17" customWidth="1"/>
    <col min="41" max="16384" width="14.42578125" style="17"/>
  </cols>
  <sheetData>
    <row r="1" spans="1:40" x14ac:dyDescent="0.2">
      <c r="A1" s="1"/>
      <c r="B1" s="1"/>
      <c r="C1" s="19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Q1" s="19" t="s">
        <v>1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16"/>
      <c r="AC1" s="19" t="s">
        <v>2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 spans="1:40" x14ac:dyDescent="0.2">
      <c r="A2" s="1" t="s">
        <v>3</v>
      </c>
      <c r="B2" s="1" t="s">
        <v>4</v>
      </c>
      <c r="C2" s="16" t="s">
        <v>5</v>
      </c>
      <c r="D2" s="16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6" t="s">
        <v>13</v>
      </c>
      <c r="L2" s="16" t="s">
        <v>14</v>
      </c>
      <c r="M2" s="16" t="s">
        <v>15</v>
      </c>
      <c r="N2" s="16" t="s">
        <v>16</v>
      </c>
      <c r="O2" s="16" t="s">
        <v>17</v>
      </c>
      <c r="Q2" s="16" t="s">
        <v>6</v>
      </c>
      <c r="R2" s="16" t="s">
        <v>7</v>
      </c>
      <c r="S2" s="16" t="s">
        <v>8</v>
      </c>
      <c r="T2" s="16" t="s">
        <v>9</v>
      </c>
      <c r="U2" s="16" t="s">
        <v>10</v>
      </c>
      <c r="V2" s="16" t="s">
        <v>11</v>
      </c>
      <c r="W2" s="16" t="s">
        <v>12</v>
      </c>
      <c r="X2" s="16" t="s">
        <v>13</v>
      </c>
      <c r="Y2" s="16" t="s">
        <v>14</v>
      </c>
      <c r="Z2" s="16" t="s">
        <v>15</v>
      </c>
      <c r="AA2" s="16" t="s">
        <v>16</v>
      </c>
      <c r="AB2" s="16"/>
      <c r="AC2" s="16" t="s">
        <v>5</v>
      </c>
      <c r="AD2" s="16" t="s">
        <v>6</v>
      </c>
      <c r="AE2" s="16" t="s">
        <v>7</v>
      </c>
      <c r="AF2" s="16" t="s">
        <v>8</v>
      </c>
      <c r="AG2" s="16" t="s">
        <v>9</v>
      </c>
      <c r="AH2" s="16" t="s">
        <v>10</v>
      </c>
      <c r="AI2" s="16" t="s">
        <v>11</v>
      </c>
      <c r="AJ2" s="16" t="s">
        <v>12</v>
      </c>
      <c r="AK2" s="16" t="s">
        <v>13</v>
      </c>
      <c r="AL2" s="16" t="s">
        <v>14</v>
      </c>
      <c r="AM2" s="16" t="s">
        <v>15</v>
      </c>
      <c r="AN2" s="16" t="s">
        <v>16</v>
      </c>
    </row>
    <row r="3" spans="1:40" x14ac:dyDescent="0.2">
      <c r="A3" s="1"/>
      <c r="B3" s="1" t="s">
        <v>19</v>
      </c>
      <c r="C3" s="13" t="str">
        <f>RIGHT(C2,1)</f>
        <v>0</v>
      </c>
      <c r="D3" s="13" t="str">
        <f t="shared" ref="D3:J3" si="0">RIGHT(D2,1)</f>
        <v>1</v>
      </c>
      <c r="E3" s="13" t="str">
        <f t="shared" si="0"/>
        <v>2</v>
      </c>
      <c r="F3" s="13" t="str">
        <f t="shared" si="0"/>
        <v>3</v>
      </c>
      <c r="G3" s="13" t="str">
        <f t="shared" si="0"/>
        <v>4</v>
      </c>
      <c r="H3" s="13" t="str">
        <f t="shared" si="0"/>
        <v>5</v>
      </c>
      <c r="I3" s="13" t="str">
        <f t="shared" si="0"/>
        <v>6</v>
      </c>
      <c r="J3" s="13" t="str">
        <f t="shared" si="0"/>
        <v>7</v>
      </c>
      <c r="K3" s="13" t="str">
        <f>RIGHT(K2,2)</f>
        <v>10</v>
      </c>
      <c r="L3" s="13" t="str">
        <f t="shared" ref="L3:N3" si="1">RIGHT(L2,2)</f>
        <v>14</v>
      </c>
      <c r="M3" s="13" t="str">
        <f t="shared" si="1"/>
        <v>18</v>
      </c>
      <c r="N3" s="13" t="str">
        <f t="shared" si="1"/>
        <v>21</v>
      </c>
      <c r="O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0" x14ac:dyDescent="0.2">
      <c r="A4" s="1"/>
      <c r="B4" s="1" t="s">
        <v>18</v>
      </c>
      <c r="C4" s="6">
        <f>AVERAGE(C12:C103)</f>
        <v>0.20655747096593477</v>
      </c>
      <c r="D4" s="6">
        <f t="shared" ref="D4:N4" si="2">AVERAGE(D12:D103)</f>
        <v>0.28935921698398909</v>
      </c>
      <c r="E4" s="6">
        <f t="shared" si="2"/>
        <v>0.33578296692953269</v>
      </c>
      <c r="F4" s="6">
        <f t="shared" si="2"/>
        <v>0.37037202320886958</v>
      </c>
      <c r="G4" s="6">
        <f t="shared" si="2"/>
        <v>0.39876250486009784</v>
      </c>
      <c r="H4" s="6">
        <f t="shared" si="2"/>
        <v>0.43806835789181525</v>
      </c>
      <c r="I4" s="6">
        <f t="shared" si="2"/>
        <v>0.46297728173533692</v>
      </c>
      <c r="J4" s="6">
        <f t="shared" si="2"/>
        <v>0.48661617737968499</v>
      </c>
      <c r="K4" s="6">
        <f t="shared" si="2"/>
        <v>0.54496492834772814</v>
      </c>
      <c r="L4" s="6">
        <f t="shared" si="2"/>
        <v>0.60452766906189115</v>
      </c>
      <c r="M4" s="6">
        <f t="shared" si="2"/>
        <v>0.65147477095774997</v>
      </c>
      <c r="N4" s="6">
        <f t="shared" si="2"/>
        <v>0.68057970360598885</v>
      </c>
      <c r="O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x14ac:dyDescent="0.2">
      <c r="A5" s="18">
        <f>AVERAGEIF($O$12:$O$103,$O5,A$12:A$103)</f>
        <v>312</v>
      </c>
      <c r="B5" s="1" t="s">
        <v>33</v>
      </c>
      <c r="C5" s="6"/>
      <c r="D5" s="6">
        <f t="shared" ref="D5:D11" si="3">AVERAGEIF($O$12:$O$103,$O5,D$12:D$103)</f>
        <v>0.27900989615521427</v>
      </c>
      <c r="E5" s="6"/>
      <c r="F5" s="6">
        <f t="shared" ref="F5:F11" si="4">AVERAGEIF($O$12:$O$103,$O5,F$12:F$103)</f>
        <v>0.35758146846921424</v>
      </c>
      <c r="G5" s="6"/>
      <c r="H5" s="6"/>
      <c r="I5" s="6"/>
      <c r="J5" s="6">
        <f t="shared" ref="J5:J11" si="5">AVERAGEIF($O$12:$O$103,$O5,J$12:J$103)</f>
        <v>0.47006613743992842</v>
      </c>
      <c r="K5" s="6"/>
      <c r="L5" s="6"/>
      <c r="M5" s="6"/>
      <c r="N5" s="6"/>
      <c r="O5" s="1">
        <v>1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</row>
    <row r="6" spans="1:40" x14ac:dyDescent="0.2">
      <c r="A6" s="18">
        <f t="shared" ref="A6:A11" si="6">AVERAGEIF($O$12:$O$103,$O6,A$12:A$103)</f>
        <v>338.38461538461536</v>
      </c>
      <c r="B6" s="1" t="s">
        <v>34</v>
      </c>
      <c r="C6" s="6"/>
      <c r="D6" s="6">
        <f t="shared" si="3"/>
        <v>0.27468324001307692</v>
      </c>
      <c r="E6" s="6"/>
      <c r="F6" s="6">
        <f t="shared" si="4"/>
        <v>0.3564228899108462</v>
      </c>
      <c r="G6" s="6"/>
      <c r="H6" s="6"/>
      <c r="I6" s="6"/>
      <c r="J6" s="6">
        <f t="shared" si="5"/>
        <v>0.47054237360423073</v>
      </c>
      <c r="K6" s="6"/>
      <c r="L6" s="6"/>
      <c r="M6" s="6"/>
      <c r="N6" s="6"/>
      <c r="O6" s="1">
        <v>2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</row>
    <row r="7" spans="1:40" x14ac:dyDescent="0.2">
      <c r="A7" s="18">
        <f t="shared" si="6"/>
        <v>324.15384615384613</v>
      </c>
      <c r="B7" s="1" t="s">
        <v>35</v>
      </c>
      <c r="C7" s="6"/>
      <c r="D7" s="6">
        <f t="shared" si="3"/>
        <v>0.28323304701023083</v>
      </c>
      <c r="E7" s="6"/>
      <c r="F7" s="6">
        <f t="shared" si="4"/>
        <v>0.3674886019014616</v>
      </c>
      <c r="G7" s="6"/>
      <c r="H7" s="6"/>
      <c r="I7" s="6"/>
      <c r="J7" s="6">
        <f t="shared" si="5"/>
        <v>0.48294552285861536</v>
      </c>
      <c r="K7" s="6"/>
      <c r="L7" s="6"/>
      <c r="M7" s="6"/>
      <c r="N7" s="6"/>
      <c r="O7" s="1">
        <v>3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</row>
    <row r="8" spans="1:40" x14ac:dyDescent="0.2">
      <c r="A8" s="18">
        <f t="shared" si="6"/>
        <v>303.46153846153845</v>
      </c>
      <c r="B8" s="1" t="s">
        <v>36</v>
      </c>
      <c r="C8" s="6"/>
      <c r="D8" s="6">
        <f t="shared" si="3"/>
        <v>0.32278134048569235</v>
      </c>
      <c r="E8" s="6"/>
      <c r="F8" s="6">
        <f t="shared" si="4"/>
        <v>0.40015359717415383</v>
      </c>
      <c r="G8" s="6"/>
      <c r="H8" s="6"/>
      <c r="I8" s="6"/>
      <c r="J8" s="6">
        <f t="shared" si="5"/>
        <v>0.51575929833607692</v>
      </c>
      <c r="K8" s="6"/>
      <c r="L8" s="6"/>
      <c r="M8" s="6"/>
      <c r="N8" s="6"/>
      <c r="O8" s="1">
        <v>4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</row>
    <row r="9" spans="1:40" x14ac:dyDescent="0.2">
      <c r="A9" s="18">
        <f t="shared" si="6"/>
        <v>296.15384615384613</v>
      </c>
      <c r="B9" s="1" t="s">
        <v>37</v>
      </c>
      <c r="C9" s="6"/>
      <c r="D9" s="6">
        <f t="shared" si="3"/>
        <v>0.31219148502299998</v>
      </c>
      <c r="E9" s="6"/>
      <c r="F9" s="6">
        <f t="shared" si="4"/>
        <v>0.40152967902676928</v>
      </c>
      <c r="G9" s="6"/>
      <c r="H9" s="6"/>
      <c r="I9" s="6"/>
      <c r="J9" s="6">
        <f t="shared" si="5"/>
        <v>0.5243291015485384</v>
      </c>
      <c r="K9" s="6"/>
      <c r="L9" s="6"/>
      <c r="M9" s="6"/>
      <c r="N9" s="6"/>
      <c r="O9" s="1">
        <v>5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  <row r="10" spans="1:40" x14ac:dyDescent="0.2">
      <c r="A10" s="18">
        <f t="shared" si="6"/>
        <v>331.15384615384613</v>
      </c>
      <c r="B10" s="1" t="s">
        <v>38</v>
      </c>
      <c r="C10" s="6"/>
      <c r="D10" s="6">
        <f t="shared" si="3"/>
        <v>0.27194150726876926</v>
      </c>
      <c r="E10" s="6"/>
      <c r="F10" s="6">
        <f t="shared" si="4"/>
        <v>0.3514247488518461</v>
      </c>
      <c r="G10" s="6"/>
      <c r="H10" s="6"/>
      <c r="I10" s="6"/>
      <c r="J10" s="6">
        <f t="shared" si="5"/>
        <v>0.46035158240184609</v>
      </c>
      <c r="K10" s="6"/>
      <c r="L10" s="6"/>
      <c r="M10" s="6"/>
      <c r="N10" s="6"/>
      <c r="O10" s="1">
        <v>6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</row>
    <row r="11" spans="1:40" x14ac:dyDescent="0.2">
      <c r="A11" s="18">
        <f t="shared" si="6"/>
        <v>324.84615384615387</v>
      </c>
      <c r="B11" s="1" t="s">
        <v>39</v>
      </c>
      <c r="C11" s="6"/>
      <c r="D11" s="6">
        <f t="shared" si="3"/>
        <v>0.28247010453415383</v>
      </c>
      <c r="E11" s="6"/>
      <c r="F11" s="6">
        <f t="shared" si="4"/>
        <v>0.3589870659539231</v>
      </c>
      <c r="G11" s="6"/>
      <c r="H11" s="6"/>
      <c r="I11" s="6"/>
      <c r="J11" s="6">
        <f t="shared" si="5"/>
        <v>0.48359230546392323</v>
      </c>
      <c r="K11" s="6"/>
      <c r="L11" s="6"/>
      <c r="M11" s="6"/>
      <c r="N11" s="6"/>
      <c r="O11" s="1">
        <v>7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</row>
    <row r="12" spans="1:40" x14ac:dyDescent="0.2">
      <c r="A12" s="11">
        <v>1686</v>
      </c>
      <c r="B12" s="5">
        <v>44179</v>
      </c>
      <c r="C12" s="6">
        <v>0.26487192704599999</v>
      </c>
      <c r="D12" s="6">
        <v>0.361906795374</v>
      </c>
      <c r="E12" s="6">
        <v>0.42384300118599999</v>
      </c>
      <c r="F12" s="6">
        <v>0.475072441874</v>
      </c>
      <c r="G12" s="6">
        <v>0.52691772835100004</v>
      </c>
      <c r="H12" s="6">
        <v>0.56154735824400004</v>
      </c>
      <c r="I12" s="6">
        <v>0.59653151719999997</v>
      </c>
      <c r="J12" s="6">
        <v>0.62795145195699997</v>
      </c>
      <c r="K12" s="6">
        <v>0.69962688552800001</v>
      </c>
      <c r="L12" s="6">
        <v>0.80270073843400003</v>
      </c>
      <c r="M12" s="6">
        <v>0.88823320759199997</v>
      </c>
      <c r="N12" s="6">
        <v>0.93936297983399997</v>
      </c>
      <c r="O12" s="13">
        <f>WEEKDAY(B12,2)</f>
        <v>1</v>
      </c>
      <c r="Q12" s="7">
        <v>0.38196915776987</v>
      </c>
      <c r="R12" s="7">
        <v>0.26215895610912998</v>
      </c>
      <c r="S12" s="7">
        <v>0.22835112692764001</v>
      </c>
      <c r="T12" s="7">
        <v>0.19750889679715</v>
      </c>
      <c r="U12" s="7">
        <v>0.18327402135231</v>
      </c>
      <c r="V12" s="7">
        <v>0.16903914590746999</v>
      </c>
      <c r="W12" s="7">
        <v>0.16310794780546001</v>
      </c>
      <c r="X12" s="7">
        <v>0.12099644128114</v>
      </c>
      <c r="Y12" s="7">
        <v>0.11032028469751</v>
      </c>
      <c r="Z12" s="7">
        <v>8.1850533807829001E-2</v>
      </c>
      <c r="AA12" s="7">
        <v>8.4223013048635997E-2</v>
      </c>
      <c r="AB12" s="8"/>
      <c r="AC12" s="8">
        <v>3.335112692764</v>
      </c>
      <c r="AD12" s="8">
        <v>6.5310559006210003</v>
      </c>
      <c r="AE12" s="8">
        <v>6.4796380090500003</v>
      </c>
      <c r="AF12" s="8">
        <v>6.2</v>
      </c>
      <c r="AG12" s="8">
        <v>7.966966966967</v>
      </c>
      <c r="AH12" s="8">
        <v>6.7022653721680001</v>
      </c>
      <c r="AI12" s="8">
        <v>7.8</v>
      </c>
      <c r="AJ12" s="8">
        <v>8.8472727272729994</v>
      </c>
      <c r="AK12" s="8">
        <v>5.666666666667</v>
      </c>
      <c r="AL12" s="8">
        <v>8.0591397849459998</v>
      </c>
      <c r="AM12" s="8">
        <v>6.1739130434779996</v>
      </c>
      <c r="AN12" s="8">
        <v>6.9859154929580001</v>
      </c>
    </row>
    <row r="13" spans="1:40" x14ac:dyDescent="0.2">
      <c r="A13" s="11">
        <v>1646</v>
      </c>
      <c r="B13" s="5">
        <v>44177</v>
      </c>
      <c r="C13" s="6">
        <v>0.25006440947800002</v>
      </c>
      <c r="D13" s="6">
        <v>0.364803155529</v>
      </c>
      <c r="E13" s="6">
        <v>0.42784098967200002</v>
      </c>
      <c r="F13" s="6">
        <v>0.48000021506700002</v>
      </c>
      <c r="G13" s="6">
        <v>0.52488833171299998</v>
      </c>
      <c r="H13" s="6">
        <v>0.56327716403399997</v>
      </c>
      <c r="I13" s="6">
        <v>0.60013478857799996</v>
      </c>
      <c r="J13" s="6">
        <v>0.63703208748499995</v>
      </c>
      <c r="K13" s="6">
        <v>0.72000936451999997</v>
      </c>
      <c r="L13" s="6">
        <v>0.81169353341399997</v>
      </c>
      <c r="M13" s="6">
        <v>0.91059798177399998</v>
      </c>
      <c r="N13" s="6">
        <v>0.96902037484799997</v>
      </c>
      <c r="O13" s="13">
        <f t="shared" ref="O13:O76" si="7">WEEKDAY(B13,2)</f>
        <v>6</v>
      </c>
      <c r="Q13" s="7">
        <v>0.39854191980559001</v>
      </c>
      <c r="R13" s="7">
        <v>0.28007290400972001</v>
      </c>
      <c r="S13" s="7">
        <v>0.23997569866342999</v>
      </c>
      <c r="T13" s="7">
        <v>0.20899149453220001</v>
      </c>
      <c r="U13" s="7">
        <v>0.17861482381530999</v>
      </c>
      <c r="V13" s="7">
        <v>0.16281895504252999</v>
      </c>
      <c r="W13" s="7">
        <v>0.15856622114216001</v>
      </c>
      <c r="X13" s="7">
        <v>0.11117861482381999</v>
      </c>
      <c r="Y13" s="7">
        <v>0.10206561360874999</v>
      </c>
      <c r="Z13" s="7">
        <v>8.9914945321992998E-2</v>
      </c>
      <c r="AA13" s="7">
        <v>8.0194410692587995E-2</v>
      </c>
      <c r="AB13" s="8"/>
      <c r="AC13" s="8">
        <v>3.428311057108</v>
      </c>
      <c r="AD13" s="8">
        <v>6.9542682926830004</v>
      </c>
      <c r="AE13" s="8">
        <v>7.1973969631239996</v>
      </c>
      <c r="AF13" s="8">
        <v>6.8481012658229998</v>
      </c>
      <c r="AG13" s="8">
        <v>7.863372093023</v>
      </c>
      <c r="AH13" s="8">
        <v>8.4047619047619992</v>
      </c>
      <c r="AI13" s="8">
        <v>8.2164179104479995</v>
      </c>
      <c r="AJ13" s="8">
        <v>8.0766283524899993</v>
      </c>
      <c r="AK13" s="8">
        <v>6.8852459016390002</v>
      </c>
      <c r="AL13" s="8">
        <v>8.9761904761900002</v>
      </c>
      <c r="AM13" s="8">
        <v>9.9324324324319999</v>
      </c>
      <c r="AN13" s="8">
        <v>7.833333333333</v>
      </c>
    </row>
    <row r="14" spans="1:40" x14ac:dyDescent="0.2">
      <c r="A14" s="11">
        <v>1546</v>
      </c>
      <c r="B14" s="5">
        <v>44178</v>
      </c>
      <c r="C14" s="6">
        <v>0.30462442949500002</v>
      </c>
      <c r="D14" s="6">
        <v>0.41829430336399998</v>
      </c>
      <c r="E14" s="6">
        <v>0.48586467464400002</v>
      </c>
      <c r="F14" s="6">
        <v>0.54018387128099998</v>
      </c>
      <c r="G14" s="6">
        <v>0.58525400840899999</v>
      </c>
      <c r="H14" s="6">
        <v>0.62783511836999994</v>
      </c>
      <c r="I14" s="6">
        <v>0.67230083311800004</v>
      </c>
      <c r="J14" s="6">
        <v>0.71053044696000001</v>
      </c>
      <c r="K14" s="6">
        <v>0.79088679495500003</v>
      </c>
      <c r="L14" s="6">
        <v>0.90561894501899998</v>
      </c>
      <c r="M14" s="6">
        <v>1.002750803364</v>
      </c>
      <c r="N14" s="6">
        <v>1.0620018674</v>
      </c>
      <c r="O14" s="13">
        <f t="shared" si="7"/>
        <v>7</v>
      </c>
      <c r="Q14" s="7">
        <v>0.38486416558862002</v>
      </c>
      <c r="R14" s="7">
        <v>0.27296248382923999</v>
      </c>
      <c r="S14" s="7">
        <v>0.21927554980594999</v>
      </c>
      <c r="T14" s="7">
        <v>0.19857697283312001</v>
      </c>
      <c r="U14" s="7">
        <v>0.17787839586028001</v>
      </c>
      <c r="V14" s="7">
        <v>0.18046571798189001</v>
      </c>
      <c r="W14" s="7">
        <v>0.15329883570505001</v>
      </c>
      <c r="X14" s="7">
        <v>0.11319534282018</v>
      </c>
      <c r="Y14" s="7">
        <v>0.10996119016818</v>
      </c>
      <c r="Z14" s="7">
        <v>8.1500646830530002E-2</v>
      </c>
      <c r="AA14" s="7">
        <v>8.2147477360931004E-2</v>
      </c>
      <c r="AB14" s="8"/>
      <c r="AC14" s="8">
        <v>3.615782664942</v>
      </c>
      <c r="AD14" s="8">
        <v>7.628571428571</v>
      </c>
      <c r="AE14" s="8">
        <v>7.3696682464450003</v>
      </c>
      <c r="AF14" s="8">
        <v>7.0058997050149996</v>
      </c>
      <c r="AG14" s="8">
        <v>7.7100977198700003</v>
      </c>
      <c r="AH14" s="8">
        <v>6.3709090909089996</v>
      </c>
      <c r="AI14" s="8">
        <v>7.1899641577060001</v>
      </c>
      <c r="AJ14" s="8">
        <v>7.9957805907169996</v>
      </c>
      <c r="AK14" s="8">
        <v>7.7028571428569999</v>
      </c>
      <c r="AL14" s="8">
        <v>8.3000000000000007</v>
      </c>
      <c r="AM14" s="8">
        <v>6.8809523809520003</v>
      </c>
      <c r="AN14" s="8">
        <v>7.4251968503940002</v>
      </c>
    </row>
    <row r="15" spans="1:40" x14ac:dyDescent="0.2">
      <c r="A15" s="11">
        <v>1292</v>
      </c>
      <c r="B15" s="5">
        <v>44180</v>
      </c>
      <c r="C15" s="6">
        <v>0.24919914628500001</v>
      </c>
      <c r="D15" s="6">
        <v>0.34290617414899999</v>
      </c>
      <c r="E15" s="6">
        <v>0.404457741486</v>
      </c>
      <c r="F15" s="6">
        <v>0.45695074148600001</v>
      </c>
      <c r="G15" s="6">
        <v>0.50234635139299999</v>
      </c>
      <c r="H15" s="6">
        <v>0.53537245278599999</v>
      </c>
      <c r="I15" s="6">
        <v>0.56266522910200001</v>
      </c>
      <c r="J15" s="6">
        <v>0.587570143963</v>
      </c>
      <c r="K15" s="6">
        <v>0.65422326006200004</v>
      </c>
      <c r="L15" s="6">
        <v>0.75511637461299996</v>
      </c>
      <c r="M15" s="6">
        <v>0.835419366873</v>
      </c>
      <c r="N15" s="6">
        <v>0.87684650077399995</v>
      </c>
      <c r="O15" s="13">
        <f t="shared" si="7"/>
        <v>2</v>
      </c>
      <c r="Q15" s="7">
        <v>0.35913312693498001</v>
      </c>
      <c r="R15" s="7">
        <v>0.26625386996903999</v>
      </c>
      <c r="S15" s="7">
        <v>0.18962848297213999</v>
      </c>
      <c r="T15" s="7">
        <v>0.18498452012384001</v>
      </c>
      <c r="U15" s="7">
        <v>0.16099071207429999</v>
      </c>
      <c r="V15" s="7">
        <v>0.15092879256965999</v>
      </c>
      <c r="W15" s="7">
        <v>0.14318885448915999</v>
      </c>
      <c r="X15" s="7">
        <v>9.2879256965943999E-2</v>
      </c>
      <c r="Y15" s="7">
        <v>8.9009287925696998E-2</v>
      </c>
      <c r="Z15" s="7">
        <v>7.8947368421053002E-2</v>
      </c>
      <c r="AA15" s="7">
        <v>6.4241486068111003E-2</v>
      </c>
      <c r="AB15" s="8"/>
      <c r="AC15" s="8">
        <v>2.8993808049540002</v>
      </c>
      <c r="AD15" s="8">
        <v>5.1702586206900003</v>
      </c>
      <c r="AE15" s="8">
        <v>4.4854651162790002</v>
      </c>
      <c r="AF15" s="8">
        <v>6.620408163265</v>
      </c>
      <c r="AG15" s="8">
        <v>6.3974895397490004</v>
      </c>
      <c r="AH15" s="8">
        <v>6.9519230769230003</v>
      </c>
      <c r="AI15" s="8">
        <v>6.1333333333329998</v>
      </c>
      <c r="AJ15" s="8">
        <v>6.5351351351350004</v>
      </c>
      <c r="AK15" s="8">
        <v>6.6333333333329998</v>
      </c>
      <c r="AL15" s="8">
        <v>7.1565217391299996</v>
      </c>
      <c r="AM15" s="8">
        <v>7.5490196078430003</v>
      </c>
      <c r="AN15" s="8">
        <v>5.915662650602</v>
      </c>
    </row>
    <row r="16" spans="1:40" x14ac:dyDescent="0.2">
      <c r="A16" s="11">
        <v>1227</v>
      </c>
      <c r="B16" s="5">
        <v>44182</v>
      </c>
      <c r="C16" s="6">
        <v>0.23338048166299999</v>
      </c>
      <c r="D16" s="6">
        <v>0.318115950285</v>
      </c>
      <c r="E16" s="6">
        <v>0.36977240668299999</v>
      </c>
      <c r="F16" s="6">
        <v>0.401766559902</v>
      </c>
      <c r="G16" s="6">
        <v>0.434319229014</v>
      </c>
      <c r="H16" s="6">
        <v>0.46165689405100002</v>
      </c>
      <c r="I16" s="6">
        <v>0.48524569682200003</v>
      </c>
      <c r="J16" s="6">
        <v>0.50754245965800004</v>
      </c>
      <c r="K16" s="6">
        <v>0.57032375631599996</v>
      </c>
      <c r="L16" s="6">
        <v>0.65114095191499999</v>
      </c>
      <c r="M16" s="6">
        <v>0.69876907987000003</v>
      </c>
      <c r="N16" s="6">
        <v>0.72781312143400001</v>
      </c>
      <c r="O16" s="13">
        <f t="shared" si="7"/>
        <v>4</v>
      </c>
      <c r="Q16" s="7">
        <v>0.36593317033415002</v>
      </c>
      <c r="R16" s="7">
        <v>0.23879380603097</v>
      </c>
      <c r="S16" s="7">
        <v>0.17522412387937999</v>
      </c>
      <c r="T16" s="7">
        <v>0.15158924205379001</v>
      </c>
      <c r="U16" s="7">
        <v>0.14017929910349999</v>
      </c>
      <c r="V16" s="7">
        <v>0.14017929910349999</v>
      </c>
      <c r="W16" s="7">
        <v>0.12550937245314001</v>
      </c>
      <c r="X16" s="7">
        <v>8.7204563977180002E-2</v>
      </c>
      <c r="Y16" s="7">
        <v>7.0904645476772998E-2</v>
      </c>
      <c r="Z16" s="7">
        <v>5.4604726976365002E-2</v>
      </c>
      <c r="AA16" s="7">
        <v>5.2974735126324002E-2</v>
      </c>
      <c r="AB16" s="8"/>
      <c r="AC16" s="8">
        <v>2.828035859821</v>
      </c>
      <c r="AD16" s="8">
        <v>4.734966592428</v>
      </c>
      <c r="AE16" s="8">
        <v>5.5494880546080001</v>
      </c>
      <c r="AF16" s="8">
        <v>5.3488372093020002</v>
      </c>
      <c r="AG16" s="8">
        <v>6.8440860215050003</v>
      </c>
      <c r="AH16" s="8">
        <v>5.6104651162790002</v>
      </c>
      <c r="AI16" s="8">
        <v>4.7267441860470001</v>
      </c>
      <c r="AJ16" s="8">
        <v>5.1948051948050002</v>
      </c>
      <c r="AK16" s="8">
        <v>5.8317757009350002</v>
      </c>
      <c r="AL16" s="8">
        <v>7.2758620689660001</v>
      </c>
      <c r="AM16" s="8">
        <v>6.0895522388060002</v>
      </c>
      <c r="AN16" s="8">
        <v>6.338461538462</v>
      </c>
    </row>
    <row r="17" spans="1:40" x14ac:dyDescent="0.2">
      <c r="A17" s="11">
        <v>1169</v>
      </c>
      <c r="B17" s="5">
        <v>44181</v>
      </c>
      <c r="C17" s="6">
        <v>0.23538572455099999</v>
      </c>
      <c r="D17" s="6">
        <v>0.33017832677499998</v>
      </c>
      <c r="E17" s="6">
        <v>0.39294155004300002</v>
      </c>
      <c r="F17" s="6">
        <v>0.43825088366100001</v>
      </c>
      <c r="G17" s="6">
        <v>0.47690119846000001</v>
      </c>
      <c r="H17" s="6">
        <v>0.51015271428599995</v>
      </c>
      <c r="I17" s="6">
        <v>0.53802562104399998</v>
      </c>
      <c r="J17" s="6">
        <v>0.55957161933300004</v>
      </c>
      <c r="K17" s="6">
        <v>0.62020111805</v>
      </c>
      <c r="L17" s="6">
        <v>0.71007251069300004</v>
      </c>
      <c r="M17" s="6">
        <v>0.77160835329300004</v>
      </c>
      <c r="N17" s="6">
        <v>0.810528080411</v>
      </c>
      <c r="O17" s="13">
        <f t="shared" si="7"/>
        <v>3</v>
      </c>
      <c r="Q17" s="7">
        <v>0.35158254918734</v>
      </c>
      <c r="R17" s="7">
        <v>0.24550898203593</v>
      </c>
      <c r="S17" s="7">
        <v>0.16852010265184</v>
      </c>
      <c r="T17" s="7">
        <v>0.16424294268605999</v>
      </c>
      <c r="U17" s="7">
        <v>0.15141146278871001</v>
      </c>
      <c r="V17" s="7">
        <v>0.13943541488451999</v>
      </c>
      <c r="W17" s="7">
        <v>0.10863986313088</v>
      </c>
      <c r="X17" s="7">
        <v>9.7519247219846006E-2</v>
      </c>
      <c r="Y17" s="7">
        <v>8.7254063301967E-2</v>
      </c>
      <c r="Z17" s="7">
        <v>6.8434559452523996E-2</v>
      </c>
      <c r="AA17" s="7">
        <v>6.7579127459367005E-2</v>
      </c>
      <c r="AB17" s="8"/>
      <c r="AC17" s="8">
        <v>2.7887082976899999</v>
      </c>
      <c r="AD17" s="8">
        <v>5.7420924574210002</v>
      </c>
      <c r="AE17" s="8">
        <v>5.8536585365849998</v>
      </c>
      <c r="AF17" s="8">
        <v>6.2893401015229999</v>
      </c>
      <c r="AG17" s="8">
        <v>7.609375</v>
      </c>
      <c r="AH17" s="8">
        <v>6.9039548022600004</v>
      </c>
      <c r="AI17" s="8">
        <v>8.0122699386500003</v>
      </c>
      <c r="AJ17" s="8">
        <v>7.8661417322830003</v>
      </c>
      <c r="AK17" s="8">
        <v>6.0526315789470004</v>
      </c>
      <c r="AL17" s="8">
        <v>8.5588235294120008</v>
      </c>
      <c r="AM17" s="8">
        <v>7.4625000000000004</v>
      </c>
      <c r="AN17" s="8">
        <v>6.3037974683540003</v>
      </c>
    </row>
    <row r="18" spans="1:40" x14ac:dyDescent="0.2">
      <c r="A18" s="11">
        <v>1132</v>
      </c>
      <c r="B18" s="5">
        <v>44183</v>
      </c>
      <c r="C18" s="6">
        <v>0.256844004417</v>
      </c>
      <c r="D18" s="6">
        <v>0.36248005477</v>
      </c>
      <c r="E18" s="6">
        <v>0.42944516342799999</v>
      </c>
      <c r="F18" s="6">
        <v>0.47353025883400002</v>
      </c>
      <c r="G18" s="6">
        <v>0.51836516607799998</v>
      </c>
      <c r="H18" s="6">
        <v>0.54777705123700005</v>
      </c>
      <c r="I18" s="6">
        <v>0.57209282243799997</v>
      </c>
      <c r="J18" s="6">
        <v>0.59152997703200005</v>
      </c>
      <c r="K18" s="6">
        <v>0.65622034010600006</v>
      </c>
      <c r="L18" s="6">
        <v>0.72426534894000005</v>
      </c>
      <c r="M18" s="6">
        <v>0.77520495229700004</v>
      </c>
      <c r="N18" s="6">
        <v>0.81063346466399999</v>
      </c>
      <c r="O18" s="13">
        <f t="shared" si="7"/>
        <v>5</v>
      </c>
      <c r="Q18" s="7">
        <v>0.31625441696112999</v>
      </c>
      <c r="R18" s="7">
        <v>0.24646643109541</v>
      </c>
      <c r="S18" s="7">
        <v>0.19876325088339</v>
      </c>
      <c r="T18" s="7">
        <v>0.17844522968198001</v>
      </c>
      <c r="U18" s="7">
        <v>0.14840989399293</v>
      </c>
      <c r="V18" s="7">
        <v>0.11925795053004</v>
      </c>
      <c r="W18" s="7">
        <v>0.10689045936395999</v>
      </c>
      <c r="X18" s="7">
        <v>8.4805653710246995E-2</v>
      </c>
      <c r="Y18" s="7">
        <v>6.8021201413428004E-2</v>
      </c>
      <c r="Z18" s="7">
        <v>6.0070671378092001E-2</v>
      </c>
      <c r="AA18" s="7">
        <v>6.0070671378092001E-2</v>
      </c>
      <c r="AB18" s="8"/>
      <c r="AC18" s="8">
        <v>2.7376325088339999</v>
      </c>
      <c r="AD18" s="8">
        <v>5.9441340782119996</v>
      </c>
      <c r="AE18" s="8">
        <v>6.8458781362009997</v>
      </c>
      <c r="AF18" s="8">
        <v>6.72</v>
      </c>
      <c r="AG18" s="8">
        <v>6.6782178217819999</v>
      </c>
      <c r="AH18" s="8">
        <v>7.3571428571429998</v>
      </c>
      <c r="AI18" s="8">
        <v>8.5851851851850007</v>
      </c>
      <c r="AJ18" s="8">
        <v>4.9173553719010004</v>
      </c>
      <c r="AK18" s="8">
        <v>6.729166666667</v>
      </c>
      <c r="AL18" s="8">
        <v>4.948051948052</v>
      </c>
      <c r="AM18" s="8">
        <v>5.2352941176470003</v>
      </c>
      <c r="AN18" s="8">
        <v>7.0588235294119999</v>
      </c>
    </row>
    <row r="19" spans="1:40" x14ac:dyDescent="0.2">
      <c r="A19" s="11">
        <v>1090</v>
      </c>
      <c r="B19" s="5">
        <v>44185</v>
      </c>
      <c r="C19" s="6">
        <v>0.24865909357800001</v>
      </c>
      <c r="D19" s="6">
        <v>0.33704791376100002</v>
      </c>
      <c r="E19" s="6">
        <v>0.380533101835</v>
      </c>
      <c r="F19" s="6">
        <v>0.41882153394499999</v>
      </c>
      <c r="G19" s="6">
        <v>0.450455947706</v>
      </c>
      <c r="H19" s="6">
        <v>0.48365290733900002</v>
      </c>
      <c r="I19" s="6">
        <v>0.52599592752299995</v>
      </c>
      <c r="J19" s="6">
        <v>0.56811400183500005</v>
      </c>
      <c r="K19" s="6">
        <v>0.65216797614699995</v>
      </c>
      <c r="L19" s="6">
        <v>0.73748623853200002</v>
      </c>
      <c r="M19" s="6">
        <v>0.79282764862400001</v>
      </c>
      <c r="N19" s="6">
        <v>0.83584755504599995</v>
      </c>
      <c r="O19" s="13">
        <f t="shared" si="7"/>
        <v>7</v>
      </c>
      <c r="Q19" s="7">
        <v>0.34128440366972002</v>
      </c>
      <c r="R19" s="7">
        <v>0.24220183486239</v>
      </c>
      <c r="S19" s="7">
        <v>0.18256880733945</v>
      </c>
      <c r="T19" s="7">
        <v>0.17064220183486001</v>
      </c>
      <c r="U19" s="7">
        <v>0.15596330275229001</v>
      </c>
      <c r="V19" s="7">
        <v>0.14954128440367001</v>
      </c>
      <c r="W19" s="7">
        <v>0.13853211009173999</v>
      </c>
      <c r="X19" s="7">
        <v>0.11192660550458999</v>
      </c>
      <c r="Y19" s="7">
        <v>9.6330275229357998E-2</v>
      </c>
      <c r="Z19" s="7">
        <v>6.6055045871559998E-2</v>
      </c>
      <c r="AA19" s="7">
        <v>6.6055045871559998E-2</v>
      </c>
      <c r="AB19" s="8"/>
      <c r="AC19" s="8">
        <v>2.6412844036699998</v>
      </c>
      <c r="AD19" s="8">
        <v>6.1263440860219998</v>
      </c>
      <c r="AE19" s="8">
        <v>5.1401515151519996</v>
      </c>
      <c r="AF19" s="8">
        <v>7.8291457286429997</v>
      </c>
      <c r="AG19" s="8">
        <v>6.3870967741940001</v>
      </c>
      <c r="AH19" s="8">
        <v>5.0941176470589999</v>
      </c>
      <c r="AI19" s="8">
        <v>6.8895705521470001</v>
      </c>
      <c r="AJ19" s="8">
        <v>7.3973509933769996</v>
      </c>
      <c r="AK19" s="8">
        <v>6.1475409836069996</v>
      </c>
      <c r="AL19" s="8">
        <v>6.4761904761900002</v>
      </c>
      <c r="AM19" s="8">
        <v>6.4027777777779997</v>
      </c>
      <c r="AN19" s="8">
        <v>9.8055555555559994</v>
      </c>
    </row>
    <row r="20" spans="1:40" x14ac:dyDescent="0.2">
      <c r="A20" s="11">
        <v>1057</v>
      </c>
      <c r="B20" s="5">
        <v>44184</v>
      </c>
      <c r="C20" s="6">
        <v>0.26665427909200001</v>
      </c>
      <c r="D20" s="6">
        <v>0.37809028666</v>
      </c>
      <c r="E20" s="6">
        <v>0.435317931883</v>
      </c>
      <c r="F20" s="6">
        <v>0.486283009461</v>
      </c>
      <c r="G20" s="6">
        <v>0.52545537653700003</v>
      </c>
      <c r="H20" s="6">
        <v>0.55939054777700004</v>
      </c>
      <c r="I20" s="6">
        <v>0.59151569820200001</v>
      </c>
      <c r="J20" s="6">
        <v>0.62063834910100002</v>
      </c>
      <c r="K20" s="6">
        <v>0.72815928665999996</v>
      </c>
      <c r="L20" s="6">
        <v>0.80697737086099997</v>
      </c>
      <c r="M20" s="6">
        <v>0.86189170198700005</v>
      </c>
      <c r="N20" s="6">
        <v>0.90500920246000005</v>
      </c>
      <c r="O20" s="13">
        <f t="shared" si="7"/>
        <v>6</v>
      </c>
      <c r="Q20" s="7">
        <v>0.36234626300850997</v>
      </c>
      <c r="R20" s="7">
        <v>0.25070955534532002</v>
      </c>
      <c r="S20" s="7">
        <v>0.22611163670765999</v>
      </c>
      <c r="T20" s="7">
        <v>0.18637653736991</v>
      </c>
      <c r="U20" s="7">
        <v>0.15704824976348</v>
      </c>
      <c r="V20" s="7">
        <v>0.13528855250710001</v>
      </c>
      <c r="W20" s="7">
        <v>0.12866603595080001</v>
      </c>
      <c r="X20" s="7">
        <v>0.13623462630085001</v>
      </c>
      <c r="Y20" s="7">
        <v>7.7578051087985003E-2</v>
      </c>
      <c r="Z20" s="7">
        <v>6.0548722800377999E-2</v>
      </c>
      <c r="AA20" s="7">
        <v>5.8656575212866997E-2</v>
      </c>
      <c r="AB20" s="8"/>
      <c r="AC20" s="8">
        <v>2.752128666036</v>
      </c>
      <c r="AD20" s="8">
        <v>5.2245430809400002</v>
      </c>
      <c r="AE20" s="8">
        <v>6.2641509433960003</v>
      </c>
      <c r="AF20" s="8">
        <v>5.6903765690380004</v>
      </c>
      <c r="AG20" s="8">
        <v>5.6700507614209998</v>
      </c>
      <c r="AH20" s="8">
        <v>6.6867469879519996</v>
      </c>
      <c r="AI20" s="8">
        <v>7.0559440559439999</v>
      </c>
      <c r="AJ20" s="8">
        <v>5.5808823529409999</v>
      </c>
      <c r="AK20" s="8">
        <v>6.0694444444439997</v>
      </c>
      <c r="AL20" s="8">
        <v>6.731707317073</v>
      </c>
      <c r="AM20" s="8">
        <v>8.59375</v>
      </c>
      <c r="AN20" s="8">
        <v>6.3064516129030004</v>
      </c>
    </row>
    <row r="21" spans="1:40" x14ac:dyDescent="0.2">
      <c r="A21" s="11">
        <v>826</v>
      </c>
      <c r="B21" s="5">
        <v>44186</v>
      </c>
      <c r="C21" s="6">
        <v>0.24658990435799999</v>
      </c>
      <c r="D21" s="6">
        <v>0.320725062954</v>
      </c>
      <c r="E21" s="6">
        <v>0.36869208958799998</v>
      </c>
      <c r="F21" s="6">
        <v>0.40877220460000002</v>
      </c>
      <c r="G21" s="6">
        <v>0.43853621186399999</v>
      </c>
      <c r="H21" s="6">
        <v>0.47775354116199997</v>
      </c>
      <c r="I21" s="6">
        <v>0.51957537651300001</v>
      </c>
      <c r="J21" s="6">
        <v>0.55652190435799997</v>
      </c>
      <c r="K21" s="6">
        <v>0.64912727360800004</v>
      </c>
      <c r="L21" s="6">
        <v>0.74525869975799997</v>
      </c>
      <c r="M21" s="6">
        <v>0.80585242372900001</v>
      </c>
      <c r="N21" s="6">
        <v>0.845187817191</v>
      </c>
      <c r="O21" s="13">
        <f t="shared" si="7"/>
        <v>1</v>
      </c>
      <c r="Q21" s="7">
        <v>0.33414043583535002</v>
      </c>
      <c r="R21" s="7">
        <v>0.22639225181597999</v>
      </c>
      <c r="S21" s="7">
        <v>0.18886198547215</v>
      </c>
      <c r="T21" s="7">
        <v>0.15980629539951999</v>
      </c>
      <c r="U21" s="7">
        <v>0.16585956416465</v>
      </c>
      <c r="V21" s="7">
        <v>0.15012106537530001</v>
      </c>
      <c r="W21" s="7">
        <v>0.13075060532687999</v>
      </c>
      <c r="X21" s="7">
        <v>0.10048426150121</v>
      </c>
      <c r="Y21" s="7">
        <v>8.7167070217918002E-2</v>
      </c>
      <c r="Z21" s="7">
        <v>6.5375302663437995E-2</v>
      </c>
      <c r="AA21" s="7">
        <v>5.5690072639225E-2</v>
      </c>
      <c r="AB21" s="8"/>
      <c r="AC21" s="8">
        <v>2.6222760290560001</v>
      </c>
      <c r="AD21" s="8">
        <v>5.1086956521740001</v>
      </c>
      <c r="AE21" s="8">
        <v>8.4919786096260008</v>
      </c>
      <c r="AF21" s="8">
        <v>5.5</v>
      </c>
      <c r="AG21" s="8">
        <v>4.7575757575760003</v>
      </c>
      <c r="AH21" s="8">
        <v>5.496350364964</v>
      </c>
      <c r="AI21" s="8">
        <v>6.3709677419349999</v>
      </c>
      <c r="AJ21" s="8">
        <v>6.8888888888890003</v>
      </c>
      <c r="AK21" s="8">
        <v>7.9518072289159996</v>
      </c>
      <c r="AL21" s="8">
        <v>4.916666666667</v>
      </c>
      <c r="AM21" s="8">
        <v>5.8888888888890003</v>
      </c>
      <c r="AN21" s="8">
        <v>5.2391304347830001</v>
      </c>
    </row>
    <row r="22" spans="1:40" x14ac:dyDescent="0.2">
      <c r="A22" s="11">
        <v>787</v>
      </c>
      <c r="B22" s="5">
        <v>44176</v>
      </c>
      <c r="C22" s="6">
        <v>0.23449591867899999</v>
      </c>
      <c r="D22" s="6">
        <v>0.35447698348200002</v>
      </c>
      <c r="E22" s="6">
        <v>0.42364111054600001</v>
      </c>
      <c r="F22" s="6">
        <v>0.48669308005099998</v>
      </c>
      <c r="G22" s="6">
        <v>0.52925426556499999</v>
      </c>
      <c r="H22" s="6">
        <v>0.57633490470100002</v>
      </c>
      <c r="I22" s="6">
        <v>0.614519885642</v>
      </c>
      <c r="J22" s="6">
        <v>0.64765652096600002</v>
      </c>
      <c r="K22" s="6">
        <v>0.71898837611199995</v>
      </c>
      <c r="L22" s="6">
        <v>0.79837851969499996</v>
      </c>
      <c r="M22" s="6">
        <v>0.86946460482800003</v>
      </c>
      <c r="N22" s="6">
        <v>0.92011388055900001</v>
      </c>
      <c r="O22" s="13">
        <f t="shared" si="7"/>
        <v>5</v>
      </c>
      <c r="Q22" s="7">
        <v>0.39644218551461002</v>
      </c>
      <c r="R22" s="7">
        <v>0.28081321473951998</v>
      </c>
      <c r="S22" s="7">
        <v>0.24650571791614001</v>
      </c>
      <c r="T22" s="7">
        <v>0.20711562897078001</v>
      </c>
      <c r="U22" s="7">
        <v>0.18551461245234999</v>
      </c>
      <c r="V22" s="7">
        <v>0.16899618805590999</v>
      </c>
      <c r="W22" s="7">
        <v>0.14739517153748</v>
      </c>
      <c r="X22" s="7">
        <v>0.12071156289708</v>
      </c>
      <c r="Y22" s="7">
        <v>8.3862770012706006E-2</v>
      </c>
      <c r="Z22" s="7">
        <v>7.4968233799238004E-2</v>
      </c>
      <c r="AA22" s="7">
        <v>7.2426937738247002E-2</v>
      </c>
      <c r="AB22" s="8"/>
      <c r="AC22" s="8">
        <v>2.813214739517</v>
      </c>
      <c r="AD22" s="8">
        <v>7.3205128205129997</v>
      </c>
      <c r="AE22" s="8">
        <v>7.2579185520360001</v>
      </c>
      <c r="AF22" s="8">
        <v>8.0721649484540006</v>
      </c>
      <c r="AG22" s="8">
        <v>7.6503067484659999</v>
      </c>
      <c r="AH22" s="8">
        <v>6.9452054794520004</v>
      </c>
      <c r="AI22" s="8">
        <v>7.8421052631580004</v>
      </c>
      <c r="AJ22" s="8">
        <v>7.2413793103449997</v>
      </c>
      <c r="AK22" s="8">
        <v>5.2</v>
      </c>
      <c r="AL22" s="8">
        <v>5.2727272727269998</v>
      </c>
      <c r="AM22" s="8">
        <v>6.7627118644069997</v>
      </c>
      <c r="AN22" s="8">
        <v>6.1228070175439999</v>
      </c>
    </row>
    <row r="23" spans="1:40" x14ac:dyDescent="0.2">
      <c r="A23" s="11">
        <v>559</v>
      </c>
      <c r="B23" s="5">
        <v>44175</v>
      </c>
      <c r="C23" s="6">
        <v>0.22505804472300001</v>
      </c>
      <c r="D23" s="6">
        <v>0.33512467441900001</v>
      </c>
      <c r="E23" s="6">
        <v>0.39617109660099997</v>
      </c>
      <c r="F23" s="6">
        <v>0.46128386046499997</v>
      </c>
      <c r="G23" s="6">
        <v>0.501014847943</v>
      </c>
      <c r="H23" s="6">
        <v>0.53018720930200003</v>
      </c>
      <c r="I23" s="6">
        <v>0.56230105903399996</v>
      </c>
      <c r="J23" s="6">
        <v>0.58097505008899997</v>
      </c>
      <c r="K23" s="6">
        <v>0.65937638819300004</v>
      </c>
      <c r="L23" s="6">
        <v>0.75952414311299998</v>
      </c>
      <c r="M23" s="6">
        <v>0.84524526654700005</v>
      </c>
      <c r="N23" s="6">
        <v>0.89759436672600001</v>
      </c>
      <c r="O23" s="13">
        <f t="shared" si="7"/>
        <v>4</v>
      </c>
      <c r="Q23" s="7">
        <v>0.40429338103757001</v>
      </c>
      <c r="R23" s="7">
        <v>0.28264758497317</v>
      </c>
      <c r="S23" s="7">
        <v>0.24150268336315001</v>
      </c>
      <c r="T23" s="7">
        <v>0.19499105545616999</v>
      </c>
      <c r="U23" s="7">
        <v>0.17352415026834</v>
      </c>
      <c r="V23" s="7">
        <v>0.15742397137746</v>
      </c>
      <c r="W23" s="7">
        <v>0.12880143112701001</v>
      </c>
      <c r="X23" s="7">
        <v>0.10733452593918</v>
      </c>
      <c r="Y23" s="7">
        <v>0.10196779964222</v>
      </c>
      <c r="Z23" s="7">
        <v>6.08228980322E-2</v>
      </c>
      <c r="AA23" s="7">
        <v>6.7978533094811999E-2</v>
      </c>
      <c r="AB23" s="8"/>
      <c r="AC23" s="8">
        <v>3.3864042933810001</v>
      </c>
      <c r="AD23" s="8">
        <v>6.0442477876109999</v>
      </c>
      <c r="AE23" s="8">
        <v>5.9556962025319997</v>
      </c>
      <c r="AF23" s="8">
        <v>8.785185185185</v>
      </c>
      <c r="AG23" s="8">
        <v>6.5045871559629997</v>
      </c>
      <c r="AH23" s="8">
        <v>5.4845360824740004</v>
      </c>
      <c r="AI23" s="8">
        <v>7.7272727272730002</v>
      </c>
      <c r="AJ23" s="8">
        <v>5.0694444444439997</v>
      </c>
      <c r="AK23" s="8">
        <v>7.0666666666670004</v>
      </c>
      <c r="AL23" s="8">
        <v>6.0877192982460002</v>
      </c>
      <c r="AM23" s="8">
        <v>12.382352941176</v>
      </c>
      <c r="AN23" s="8">
        <v>8.9473684210529996</v>
      </c>
    </row>
    <row r="24" spans="1:40" x14ac:dyDescent="0.2">
      <c r="A24" s="11">
        <v>523</v>
      </c>
      <c r="B24" s="5">
        <v>44145</v>
      </c>
      <c r="C24" s="6">
        <v>0.22617386424499999</v>
      </c>
      <c r="D24" s="6">
        <v>0.347381302103</v>
      </c>
      <c r="E24" s="6">
        <v>0.42062383365200001</v>
      </c>
      <c r="F24" s="6">
        <v>0.47512239005700002</v>
      </c>
      <c r="G24" s="6">
        <v>0.53351369024899997</v>
      </c>
      <c r="H24" s="6">
        <v>0.57153690248599998</v>
      </c>
      <c r="I24" s="6">
        <v>0.611943221797</v>
      </c>
      <c r="J24" s="6">
        <v>0.64657893690199997</v>
      </c>
      <c r="K24" s="6">
        <v>0.74569539005700003</v>
      </c>
      <c r="L24" s="6">
        <v>0.86904902485699997</v>
      </c>
      <c r="M24" s="6">
        <v>0.94849820076500002</v>
      </c>
      <c r="N24" s="6">
        <v>1.0075181414909999</v>
      </c>
      <c r="O24" s="13">
        <f t="shared" si="7"/>
        <v>2</v>
      </c>
      <c r="Q24" s="7">
        <v>0.45315487571702001</v>
      </c>
      <c r="R24" s="7">
        <v>0.30975143403442001</v>
      </c>
      <c r="S24" s="7">
        <v>0.23900573613767001</v>
      </c>
      <c r="T24" s="7">
        <v>0.22370936902485999</v>
      </c>
      <c r="U24" s="7">
        <v>0.18355640535373</v>
      </c>
      <c r="V24" s="7">
        <v>0.17017208413002</v>
      </c>
      <c r="W24" s="7">
        <v>0.17590822179731999</v>
      </c>
      <c r="X24" s="7">
        <v>0.14913957934989999</v>
      </c>
      <c r="Y24" s="7">
        <v>0.11663479923518</v>
      </c>
      <c r="Z24" s="7">
        <v>0.10516252390057</v>
      </c>
      <c r="AA24" s="7">
        <v>8.7954110898661994E-2</v>
      </c>
      <c r="AB24" s="8"/>
      <c r="AC24" s="8">
        <v>3.837476099426</v>
      </c>
      <c r="AD24" s="8">
        <v>7.8354430379749997</v>
      </c>
      <c r="AE24" s="8">
        <v>8.2345679012349997</v>
      </c>
      <c r="AF24" s="8">
        <v>9.5120000000000005</v>
      </c>
      <c r="AG24" s="8">
        <v>8.3931623931619992</v>
      </c>
      <c r="AH24" s="8">
        <v>8.854166666667</v>
      </c>
      <c r="AI24" s="8">
        <v>12.224719101124</v>
      </c>
      <c r="AJ24" s="8">
        <v>8</v>
      </c>
      <c r="AK24" s="8">
        <v>7.2051282051280001</v>
      </c>
      <c r="AL24" s="8">
        <v>7.7377049180329998</v>
      </c>
      <c r="AM24" s="8">
        <v>7.7272727272730002</v>
      </c>
      <c r="AN24" s="8">
        <v>9.6956521739130004</v>
      </c>
    </row>
    <row r="25" spans="1:40" x14ac:dyDescent="0.2">
      <c r="A25" s="11">
        <v>520</v>
      </c>
      <c r="B25" s="5">
        <v>44142</v>
      </c>
      <c r="C25" s="6">
        <v>0.21262018076899999</v>
      </c>
      <c r="D25" s="6">
        <v>0.29478954038499999</v>
      </c>
      <c r="E25" s="6">
        <v>0.34578283846199998</v>
      </c>
      <c r="F25" s="6">
        <v>0.38604762500000001</v>
      </c>
      <c r="G25" s="6">
        <v>0.41901182307700002</v>
      </c>
      <c r="H25" s="6">
        <v>0.44439014038500002</v>
      </c>
      <c r="I25" s="6">
        <v>0.47257464615400002</v>
      </c>
      <c r="J25" s="6">
        <v>0.50769015384600003</v>
      </c>
      <c r="K25" s="6">
        <v>0.58790709423099996</v>
      </c>
      <c r="L25" s="6">
        <v>0.66991448076899995</v>
      </c>
      <c r="M25" s="6">
        <v>0.73418653269199996</v>
      </c>
      <c r="N25" s="6">
        <v>0.775519819231</v>
      </c>
      <c r="O25" s="13">
        <f t="shared" si="7"/>
        <v>6</v>
      </c>
      <c r="Q25" s="7">
        <v>0.37884615384615</v>
      </c>
      <c r="R25" s="7">
        <v>0.26538461538461999</v>
      </c>
      <c r="S25" s="7">
        <v>0.21346153846154001</v>
      </c>
      <c r="T25" s="7">
        <v>0.17307692307691999</v>
      </c>
      <c r="U25" s="7">
        <v>0.15576923076922999</v>
      </c>
      <c r="V25" s="7">
        <v>0.13846153846154</v>
      </c>
      <c r="W25" s="7">
        <v>0.15</v>
      </c>
      <c r="X25" s="7">
        <v>0.11730769230769</v>
      </c>
      <c r="Y25" s="7">
        <v>0.1</v>
      </c>
      <c r="Z25" s="7">
        <v>6.3461538461538E-2</v>
      </c>
      <c r="AA25" s="7">
        <v>6.9230769230768999E-2</v>
      </c>
      <c r="AB25" s="8"/>
      <c r="AC25" s="8">
        <v>3.4576923076920001</v>
      </c>
      <c r="AD25" s="8">
        <v>5.8984771573600003</v>
      </c>
      <c r="AE25" s="8">
        <v>6.5434782608699997</v>
      </c>
      <c r="AF25" s="8">
        <v>7.648648648649</v>
      </c>
      <c r="AG25" s="8">
        <v>8.6444444444439998</v>
      </c>
      <c r="AH25" s="8">
        <v>7.79012345679</v>
      </c>
      <c r="AI25" s="8">
        <v>9.25</v>
      </c>
      <c r="AJ25" s="8">
        <v>10.628205128205</v>
      </c>
      <c r="AK25" s="8">
        <v>10.311475409836</v>
      </c>
      <c r="AL25" s="8">
        <v>9.2307692307690008</v>
      </c>
      <c r="AM25" s="8">
        <v>6.7878787878790003</v>
      </c>
      <c r="AN25" s="8">
        <v>8.1944444444440006</v>
      </c>
    </row>
    <row r="26" spans="1:40" x14ac:dyDescent="0.2">
      <c r="A26" s="11">
        <v>482</v>
      </c>
      <c r="B26" s="5">
        <v>44173</v>
      </c>
      <c r="C26" s="6">
        <v>0.208981829876</v>
      </c>
      <c r="D26" s="6">
        <v>0.28707418257299999</v>
      </c>
      <c r="E26" s="6">
        <v>0.34657271991700001</v>
      </c>
      <c r="F26" s="6">
        <v>0.39533526763499999</v>
      </c>
      <c r="G26" s="6">
        <v>0.43919295850599999</v>
      </c>
      <c r="H26" s="6">
        <v>0.47694118049799999</v>
      </c>
      <c r="I26" s="6">
        <v>0.50894390663900002</v>
      </c>
      <c r="J26" s="6">
        <v>0.53530904979299998</v>
      </c>
      <c r="K26" s="6">
        <v>0.60480038589200003</v>
      </c>
      <c r="L26" s="6">
        <v>0.67602046472999999</v>
      </c>
      <c r="M26" s="6">
        <v>0.73919335477199999</v>
      </c>
      <c r="N26" s="6">
        <v>0.79171679460599997</v>
      </c>
      <c r="O26" s="13">
        <f t="shared" si="7"/>
        <v>2</v>
      </c>
      <c r="Q26" s="7">
        <v>0.34232365145228</v>
      </c>
      <c r="R26" s="7">
        <v>0.24481327800829999</v>
      </c>
      <c r="S26" s="7">
        <v>0.20331950207468999</v>
      </c>
      <c r="T26" s="7">
        <v>0.20331950207468999</v>
      </c>
      <c r="U26" s="7">
        <v>0.16182572614108001</v>
      </c>
      <c r="V26" s="7">
        <v>0.15767634854772</v>
      </c>
      <c r="W26" s="7">
        <v>0.13900414937759001</v>
      </c>
      <c r="X26" s="7">
        <v>0.11825726141079</v>
      </c>
      <c r="Y26" s="7">
        <v>8.9211618257260997E-2</v>
      </c>
      <c r="Z26" s="7">
        <v>7.6763485477177998E-2</v>
      </c>
      <c r="AA26" s="7">
        <v>7.4688796680498007E-2</v>
      </c>
      <c r="AB26" s="8"/>
      <c r="AC26" s="8">
        <v>2.589211618257</v>
      </c>
      <c r="AD26" s="8">
        <v>5.4545454545450003</v>
      </c>
      <c r="AE26" s="8">
        <v>6.3644067796610004</v>
      </c>
      <c r="AF26" s="8">
        <v>8.8367346938780003</v>
      </c>
      <c r="AG26" s="8">
        <v>6.8163265306119998</v>
      </c>
      <c r="AH26" s="8">
        <v>7.7820512820510004</v>
      </c>
      <c r="AI26" s="8">
        <v>8.5263157894739994</v>
      </c>
      <c r="AJ26" s="8">
        <v>8.2985074626870006</v>
      </c>
      <c r="AK26" s="8">
        <v>7.7894736842109999</v>
      </c>
      <c r="AL26" s="8">
        <v>10.06976744186</v>
      </c>
      <c r="AM26" s="8">
        <v>7.0270270270269997</v>
      </c>
      <c r="AN26" s="8">
        <v>7.666666666667</v>
      </c>
    </row>
    <row r="27" spans="1:40" x14ac:dyDescent="0.2">
      <c r="A27" s="11">
        <v>474</v>
      </c>
      <c r="B27" s="5">
        <v>44146</v>
      </c>
      <c r="C27" s="6">
        <v>0.242171742616</v>
      </c>
      <c r="D27" s="6">
        <v>0.358065991561</v>
      </c>
      <c r="E27" s="6">
        <v>0.429045978903</v>
      </c>
      <c r="F27" s="6">
        <v>0.48489481012699998</v>
      </c>
      <c r="G27" s="6">
        <v>0.53423628902999998</v>
      </c>
      <c r="H27" s="6">
        <v>0.576429616034</v>
      </c>
      <c r="I27" s="6">
        <v>0.61130223417700003</v>
      </c>
      <c r="J27" s="6">
        <v>0.63875338396600001</v>
      </c>
      <c r="K27" s="6">
        <v>0.72182701898699997</v>
      </c>
      <c r="L27" s="6">
        <v>0.79391648945100002</v>
      </c>
      <c r="M27" s="6">
        <v>0.83797363291100002</v>
      </c>
      <c r="N27" s="6">
        <v>0.87135276793200001</v>
      </c>
      <c r="O27" s="13">
        <f t="shared" si="7"/>
        <v>3</v>
      </c>
      <c r="Q27" s="7">
        <v>0.39240506329114</v>
      </c>
      <c r="R27" s="7">
        <v>0.26160337552743002</v>
      </c>
      <c r="S27" s="7">
        <v>0.23206751054852001</v>
      </c>
      <c r="T27" s="7">
        <v>0.21097046413501999</v>
      </c>
      <c r="U27" s="7">
        <v>0.17088607594937</v>
      </c>
      <c r="V27" s="7">
        <v>0.19198312236286999</v>
      </c>
      <c r="W27" s="7">
        <v>0.15611814345992001</v>
      </c>
      <c r="X27" s="7">
        <v>0.11603375527426001</v>
      </c>
      <c r="Y27" s="7">
        <v>7.5949367088608E-2</v>
      </c>
      <c r="Z27" s="7">
        <v>6.3291139240506E-2</v>
      </c>
      <c r="AA27" s="7">
        <v>6.5400843881857004E-2</v>
      </c>
      <c r="AB27" s="8"/>
      <c r="AC27" s="8">
        <v>3.9324894514770001</v>
      </c>
      <c r="AD27" s="8">
        <v>7.4247311827960001</v>
      </c>
      <c r="AE27" s="8">
        <v>8.6854838709679996</v>
      </c>
      <c r="AF27" s="8">
        <v>9.8090909090909992</v>
      </c>
      <c r="AG27" s="8">
        <v>9.42</v>
      </c>
      <c r="AH27" s="8">
        <v>10.765432098765</v>
      </c>
      <c r="AI27" s="8">
        <v>5.967032967033</v>
      </c>
      <c r="AJ27" s="8">
        <v>7.5135135135139999</v>
      </c>
      <c r="AK27" s="8">
        <v>7.0181818181819997</v>
      </c>
      <c r="AL27" s="8">
        <v>6.9722222222220003</v>
      </c>
      <c r="AM27" s="8">
        <v>9.5</v>
      </c>
      <c r="AN27" s="8">
        <v>10.645161290322999</v>
      </c>
    </row>
    <row r="28" spans="1:40" x14ac:dyDescent="0.2">
      <c r="A28" s="11">
        <v>439</v>
      </c>
      <c r="B28" s="5">
        <v>44143</v>
      </c>
      <c r="C28" s="6">
        <v>0.26595371981799998</v>
      </c>
      <c r="D28" s="6">
        <v>0.34700197722100001</v>
      </c>
      <c r="E28" s="6">
        <v>0.42191614578600001</v>
      </c>
      <c r="F28" s="6">
        <v>0.47098755580899998</v>
      </c>
      <c r="G28" s="6">
        <v>0.52323375398600003</v>
      </c>
      <c r="H28" s="6">
        <v>0.56238779498900004</v>
      </c>
      <c r="I28" s="6">
        <v>0.59230903644599997</v>
      </c>
      <c r="J28" s="6">
        <v>0.64867298633299997</v>
      </c>
      <c r="K28" s="6">
        <v>0.74356064236899999</v>
      </c>
      <c r="L28" s="6">
        <v>0.873357908884</v>
      </c>
      <c r="M28" s="6">
        <v>0.94719273804100002</v>
      </c>
      <c r="N28" s="6">
        <v>0.989363118451</v>
      </c>
      <c r="O28" s="13">
        <f t="shared" si="7"/>
        <v>7</v>
      </c>
      <c r="Q28" s="7">
        <v>0.36446469248292002</v>
      </c>
      <c r="R28" s="7">
        <v>0.23234624145786001</v>
      </c>
      <c r="S28" s="7">
        <v>0.23006833712984001</v>
      </c>
      <c r="T28" s="7">
        <v>0.20728929384965999</v>
      </c>
      <c r="U28" s="7">
        <v>0.17539863325739999</v>
      </c>
      <c r="V28" s="7">
        <v>0.13895216400911001</v>
      </c>
      <c r="W28" s="7">
        <v>0.16400911161730999</v>
      </c>
      <c r="X28" s="7">
        <v>0.12528473804099999</v>
      </c>
      <c r="Y28" s="7">
        <v>0.1002277904328</v>
      </c>
      <c r="Z28" s="7">
        <v>7.5170842824601E-2</v>
      </c>
      <c r="AA28" s="7">
        <v>8.4282460136673995E-2</v>
      </c>
      <c r="AB28" s="8"/>
      <c r="AC28" s="8">
        <v>4.3052391799540004</v>
      </c>
      <c r="AD28" s="8">
        <v>6.9312500000000004</v>
      </c>
      <c r="AE28" s="8">
        <v>9.0784313725489998</v>
      </c>
      <c r="AF28" s="8">
        <v>8.2772277227720004</v>
      </c>
      <c r="AG28" s="8">
        <v>8.7692307692309992</v>
      </c>
      <c r="AH28" s="8">
        <v>6.844155844156</v>
      </c>
      <c r="AI28" s="8">
        <v>8.8852459016389993</v>
      </c>
      <c r="AJ28" s="8">
        <v>10.791666666667</v>
      </c>
      <c r="AK28" s="8">
        <v>7.7090909090909996</v>
      </c>
      <c r="AL28" s="8">
        <v>6.7727272727269998</v>
      </c>
      <c r="AM28" s="8">
        <v>9.8181818181819995</v>
      </c>
      <c r="AN28" s="8">
        <v>7.1351351351350001</v>
      </c>
    </row>
    <row r="29" spans="1:40" x14ac:dyDescent="0.2">
      <c r="A29" s="11">
        <v>435</v>
      </c>
      <c r="B29" s="5">
        <v>44139</v>
      </c>
      <c r="C29" s="6">
        <v>0.17859313793100001</v>
      </c>
      <c r="D29" s="6">
        <v>0.25769311494300001</v>
      </c>
      <c r="E29" s="6">
        <v>0.31289656092000001</v>
      </c>
      <c r="F29" s="6">
        <v>0.35916559080499999</v>
      </c>
      <c r="G29" s="6">
        <v>0.39231014022999999</v>
      </c>
      <c r="H29" s="6">
        <v>0.42065749885100001</v>
      </c>
      <c r="I29" s="6">
        <v>0.44593643678200001</v>
      </c>
      <c r="J29" s="6">
        <v>0.47434717701099999</v>
      </c>
      <c r="K29" s="6">
        <v>0.53345544367800002</v>
      </c>
      <c r="L29" s="6">
        <v>0.60384676551700001</v>
      </c>
      <c r="M29" s="6">
        <v>0.66617427586199995</v>
      </c>
      <c r="N29" s="6">
        <v>0.70782497471299999</v>
      </c>
      <c r="O29" s="13">
        <f t="shared" si="7"/>
        <v>3</v>
      </c>
      <c r="Q29" s="7">
        <v>0.32873563218391</v>
      </c>
      <c r="R29" s="7">
        <v>0.22758620689654999</v>
      </c>
      <c r="S29" s="7">
        <v>0.1816091954023</v>
      </c>
      <c r="T29" s="7">
        <v>0.16551724137931001</v>
      </c>
      <c r="U29" s="7">
        <v>0.16321839080459999</v>
      </c>
      <c r="V29" s="7">
        <v>0.15632183908045999</v>
      </c>
      <c r="W29" s="7">
        <v>0.14712643678161</v>
      </c>
      <c r="X29" s="7">
        <v>0.10114942528736</v>
      </c>
      <c r="Y29" s="7">
        <v>5.9770114942528998E-2</v>
      </c>
      <c r="Z29" s="7">
        <v>7.1264367816091995E-2</v>
      </c>
      <c r="AA29" s="7">
        <v>6.2068965517240997E-2</v>
      </c>
      <c r="AB29" s="8"/>
      <c r="AC29" s="8">
        <v>2.8666666666670002</v>
      </c>
      <c r="AD29" s="8">
        <v>6.5034965034969998</v>
      </c>
      <c r="AE29" s="8">
        <v>7.9191919191920004</v>
      </c>
      <c r="AF29" s="8">
        <v>7.7215189873419998</v>
      </c>
      <c r="AG29" s="8">
        <v>9.9305555555559994</v>
      </c>
      <c r="AH29" s="8">
        <v>4.4507042253520002</v>
      </c>
      <c r="AI29" s="8">
        <v>5.0882352941180002</v>
      </c>
      <c r="AJ29" s="8">
        <v>8</v>
      </c>
      <c r="AK29" s="8">
        <v>8.0227272727269998</v>
      </c>
      <c r="AL29" s="8">
        <v>8.3461538461539995</v>
      </c>
      <c r="AM29" s="8">
        <v>4.9677419354839998</v>
      </c>
      <c r="AN29" s="8">
        <v>7.5555555555560003</v>
      </c>
    </row>
    <row r="30" spans="1:40" x14ac:dyDescent="0.2">
      <c r="A30" s="11">
        <v>431</v>
      </c>
      <c r="B30" s="5">
        <v>44141</v>
      </c>
      <c r="C30" s="6">
        <v>0.19579637355000001</v>
      </c>
      <c r="D30" s="6">
        <v>0.29645482830600001</v>
      </c>
      <c r="E30" s="6">
        <v>0.36513752204200001</v>
      </c>
      <c r="F30" s="6">
        <v>0.40298318329499999</v>
      </c>
      <c r="G30" s="6">
        <v>0.44271120417600002</v>
      </c>
      <c r="H30" s="6">
        <v>0.483147893271</v>
      </c>
      <c r="I30" s="6">
        <v>0.50603791415300003</v>
      </c>
      <c r="J30" s="6">
        <v>0.52891547099799996</v>
      </c>
      <c r="K30" s="6">
        <v>0.590007719258</v>
      </c>
      <c r="L30" s="6">
        <v>0.63886516473300003</v>
      </c>
      <c r="M30" s="6">
        <v>0.68442135962899997</v>
      </c>
      <c r="N30" s="6">
        <v>0.71840670069599999</v>
      </c>
      <c r="O30" s="13">
        <f t="shared" si="7"/>
        <v>5</v>
      </c>
      <c r="Q30" s="7">
        <v>0.38979118329466</v>
      </c>
      <c r="R30" s="7">
        <v>0.25058004640371001</v>
      </c>
      <c r="S30" s="7">
        <v>0.19489559164733</v>
      </c>
      <c r="T30" s="7">
        <v>0.19257540603248</v>
      </c>
      <c r="U30" s="7">
        <v>0.17169373549884001</v>
      </c>
      <c r="V30" s="7">
        <v>0.1508120649652</v>
      </c>
      <c r="W30" s="7">
        <v>0.13689095127609999</v>
      </c>
      <c r="X30" s="7">
        <v>0.10904872389791</v>
      </c>
      <c r="Y30" s="7">
        <v>9.5127610208817007E-2</v>
      </c>
      <c r="Z30" s="7">
        <v>7.6566125290023004E-2</v>
      </c>
      <c r="AA30" s="7">
        <v>6.0324825986079002E-2</v>
      </c>
      <c r="AB30" s="8"/>
      <c r="AC30" s="8">
        <v>2.812064965197</v>
      </c>
      <c r="AD30" s="8">
        <v>7.2380952380950001</v>
      </c>
      <c r="AE30" s="8">
        <v>12.435185185185</v>
      </c>
      <c r="AF30" s="8">
        <v>10.761904761905001</v>
      </c>
      <c r="AG30" s="8">
        <v>7.638554216867</v>
      </c>
      <c r="AH30" s="8">
        <v>9.5135135135140008</v>
      </c>
      <c r="AI30" s="8">
        <v>7.0615384615380004</v>
      </c>
      <c r="AJ30" s="8">
        <v>5.9661016949150003</v>
      </c>
      <c r="AK30" s="8">
        <v>8.4680851063830005</v>
      </c>
      <c r="AL30" s="8">
        <v>6.7560975609760003</v>
      </c>
      <c r="AM30" s="8">
        <v>7.1818181818179996</v>
      </c>
      <c r="AN30" s="8">
        <v>9.1538461538460005</v>
      </c>
    </row>
    <row r="31" spans="1:40" x14ac:dyDescent="0.2">
      <c r="A31" s="11">
        <v>430</v>
      </c>
      <c r="B31" s="5">
        <v>44174</v>
      </c>
      <c r="C31" s="6">
        <v>0.23396445348799999</v>
      </c>
      <c r="D31" s="6">
        <v>0.35685082558100001</v>
      </c>
      <c r="E31" s="6">
        <v>0.42429224418599998</v>
      </c>
      <c r="F31" s="6">
        <v>0.47055718139500002</v>
      </c>
      <c r="G31" s="6">
        <v>0.51221846279100003</v>
      </c>
      <c r="H31" s="6">
        <v>0.54756275116300002</v>
      </c>
      <c r="I31" s="6">
        <v>0.578469406977</v>
      </c>
      <c r="J31" s="6">
        <v>0.602279746512</v>
      </c>
      <c r="K31" s="6">
        <v>0.68543153255800005</v>
      </c>
      <c r="L31" s="6">
        <v>0.77532059767399997</v>
      </c>
      <c r="M31" s="6">
        <v>0.84470228139500003</v>
      </c>
      <c r="N31" s="6">
        <v>0.89503229534899997</v>
      </c>
      <c r="O31" s="13">
        <f t="shared" si="7"/>
        <v>3</v>
      </c>
      <c r="Q31" s="7">
        <v>0.40465116279070001</v>
      </c>
      <c r="R31" s="7">
        <v>0.28837209302326</v>
      </c>
      <c r="S31" s="7">
        <v>0.22558139534884</v>
      </c>
      <c r="T31" s="7">
        <v>0.19534883720929999</v>
      </c>
      <c r="U31" s="7">
        <v>0.18372093023256</v>
      </c>
      <c r="V31" s="7">
        <v>0.14883720930232999</v>
      </c>
      <c r="W31" s="7">
        <v>0.14883720930232999</v>
      </c>
      <c r="X31" s="7">
        <v>0.14418604651163</v>
      </c>
      <c r="Y31" s="7">
        <v>0.10697674418604999</v>
      </c>
      <c r="Z31" s="7">
        <v>8.8372093023255993E-2</v>
      </c>
      <c r="AA31" s="7">
        <v>8.8372093023255993E-2</v>
      </c>
      <c r="AB31" s="8"/>
      <c r="AC31" s="8">
        <v>2.8697674418600001</v>
      </c>
      <c r="AD31" s="8">
        <v>7.7068965517240002</v>
      </c>
      <c r="AE31" s="8">
        <v>7.3870967741940001</v>
      </c>
      <c r="AF31" s="8">
        <v>6.2886597938140003</v>
      </c>
      <c r="AG31" s="8">
        <v>9.0357142857140005</v>
      </c>
      <c r="AH31" s="8">
        <v>7.1898734177219996</v>
      </c>
      <c r="AI31" s="8">
        <v>9.671875</v>
      </c>
      <c r="AJ31" s="8">
        <v>6.375</v>
      </c>
      <c r="AK31" s="8">
        <v>7.6129032258059999</v>
      </c>
      <c r="AL31" s="8">
        <v>8.5652173913039995</v>
      </c>
      <c r="AM31" s="8">
        <v>9.5263157894739994</v>
      </c>
      <c r="AN31" s="8">
        <v>5.4736842105259997</v>
      </c>
    </row>
    <row r="32" spans="1:40" x14ac:dyDescent="0.2">
      <c r="A32" s="11">
        <v>424</v>
      </c>
      <c r="B32" s="5">
        <v>44125</v>
      </c>
      <c r="C32" s="6">
        <v>0.19925818396200001</v>
      </c>
      <c r="D32" s="6">
        <v>0.278966693396</v>
      </c>
      <c r="E32" s="6">
        <v>0.33426959198099998</v>
      </c>
      <c r="F32" s="6">
        <v>0.36580557783000001</v>
      </c>
      <c r="G32" s="6">
        <v>0.40209832075500002</v>
      </c>
      <c r="H32" s="6">
        <v>0.429717568396</v>
      </c>
      <c r="I32" s="6">
        <v>0.44695469811299998</v>
      </c>
      <c r="J32" s="6">
        <v>0.46493732783000002</v>
      </c>
      <c r="K32" s="6">
        <v>0.50422780424500002</v>
      </c>
      <c r="L32" s="6">
        <v>0.54291221698100001</v>
      </c>
      <c r="M32" s="6">
        <v>0.57964307311300001</v>
      </c>
      <c r="N32" s="6">
        <v>0.60574725707499999</v>
      </c>
      <c r="O32" s="13">
        <f t="shared" si="7"/>
        <v>3</v>
      </c>
      <c r="Q32" s="7">
        <v>0.375</v>
      </c>
      <c r="R32" s="7">
        <v>0.29245283018868001</v>
      </c>
      <c r="S32" s="7">
        <v>0.18396226415094</v>
      </c>
      <c r="T32" s="7">
        <v>0.18396226415094</v>
      </c>
      <c r="U32" s="7">
        <v>0.15094339622642</v>
      </c>
      <c r="V32" s="7">
        <v>0.14622641509434001</v>
      </c>
      <c r="W32" s="7">
        <v>0.125</v>
      </c>
      <c r="X32" s="7">
        <v>9.6698113207546996E-2</v>
      </c>
      <c r="Y32" s="7">
        <v>7.7830188679245002E-2</v>
      </c>
      <c r="Z32" s="7">
        <v>7.0754716981132004E-2</v>
      </c>
      <c r="AA32" s="7">
        <v>5.6603773584906002E-2</v>
      </c>
      <c r="AB32" s="8"/>
      <c r="AC32" s="8">
        <v>3.9339622641509999</v>
      </c>
      <c r="AD32" s="8">
        <v>7.3081761006289998</v>
      </c>
      <c r="AE32" s="8">
        <v>6.4354838709679996</v>
      </c>
      <c r="AF32" s="8">
        <v>7.3974358974359999</v>
      </c>
      <c r="AG32" s="8">
        <v>9.7307692307690008</v>
      </c>
      <c r="AH32" s="8">
        <v>8.875</v>
      </c>
      <c r="AI32" s="8">
        <v>4.9193548387100003</v>
      </c>
      <c r="AJ32" s="8">
        <v>6.6037735849060004</v>
      </c>
      <c r="AK32" s="8">
        <v>4.6585365853659999</v>
      </c>
      <c r="AL32" s="8">
        <v>7</v>
      </c>
      <c r="AM32" s="8">
        <v>6</v>
      </c>
      <c r="AN32" s="8">
        <v>9.541666666667</v>
      </c>
    </row>
    <row r="33" spans="1:40" x14ac:dyDescent="0.2">
      <c r="A33" s="11">
        <v>383</v>
      </c>
      <c r="B33" s="5">
        <v>44138</v>
      </c>
      <c r="C33" s="6">
        <v>0.23816209138399999</v>
      </c>
      <c r="D33" s="6">
        <v>0.315821835509</v>
      </c>
      <c r="E33" s="6">
        <v>0.37817586422999999</v>
      </c>
      <c r="F33" s="6">
        <v>0.41853869973899999</v>
      </c>
      <c r="G33" s="6">
        <v>0.45224634986899998</v>
      </c>
      <c r="H33" s="6">
        <v>0.479493117493</v>
      </c>
      <c r="I33" s="6">
        <v>0.50289923237599998</v>
      </c>
      <c r="J33" s="6">
        <v>0.52539011749300002</v>
      </c>
      <c r="K33" s="6">
        <v>0.58607811488299999</v>
      </c>
      <c r="L33" s="6">
        <v>0.63848777023500003</v>
      </c>
      <c r="M33" s="6">
        <v>0.67330720626600005</v>
      </c>
      <c r="N33" s="6">
        <v>0.69915261096600001</v>
      </c>
      <c r="O33" s="13">
        <f t="shared" si="7"/>
        <v>2</v>
      </c>
      <c r="Q33" s="7">
        <v>0.38120104438642</v>
      </c>
      <c r="R33" s="7">
        <v>0.27154046997388998</v>
      </c>
      <c r="S33" s="7">
        <v>0.24281984334203999</v>
      </c>
      <c r="T33" s="7">
        <v>0.18537859007832999</v>
      </c>
      <c r="U33" s="7">
        <v>0.14621409921671</v>
      </c>
      <c r="V33" s="7">
        <v>0.15665796344648</v>
      </c>
      <c r="W33" s="7">
        <v>0.13577023498695001</v>
      </c>
      <c r="X33" s="7">
        <v>0.10704960835509</v>
      </c>
      <c r="Y33" s="7">
        <v>0.10966057441253001</v>
      </c>
      <c r="Z33" s="7">
        <v>6.0052219321149E-2</v>
      </c>
      <c r="AA33" s="7">
        <v>5.7441253263707998E-2</v>
      </c>
      <c r="AB33" s="8"/>
      <c r="AC33" s="8">
        <v>2.8668407310699999</v>
      </c>
      <c r="AD33" s="8">
        <v>5.0684931506849997</v>
      </c>
      <c r="AE33" s="8">
        <v>5.2596153846149996</v>
      </c>
      <c r="AF33" s="8">
        <v>7.5268817204299996</v>
      </c>
      <c r="AG33" s="8">
        <v>8.3943661971830004</v>
      </c>
      <c r="AH33" s="8">
        <v>9.375</v>
      </c>
      <c r="AI33" s="8">
        <v>7.9833333333330003</v>
      </c>
      <c r="AJ33" s="8">
        <v>6.4038461538459996</v>
      </c>
      <c r="AK33" s="8">
        <v>8.4390243902440005</v>
      </c>
      <c r="AL33" s="8">
        <v>4.7142857142860004</v>
      </c>
      <c r="AM33" s="8">
        <v>5.6521739130429998</v>
      </c>
      <c r="AN33" s="8">
        <v>7.5909090909090002</v>
      </c>
    </row>
    <row r="34" spans="1:40" x14ac:dyDescent="0.2">
      <c r="A34" s="11">
        <v>380</v>
      </c>
      <c r="B34" s="5">
        <v>44147</v>
      </c>
      <c r="C34" s="6">
        <v>0.235078060526</v>
      </c>
      <c r="D34" s="6">
        <v>0.33993806315800001</v>
      </c>
      <c r="E34" s="6">
        <v>0.39978987105300001</v>
      </c>
      <c r="F34" s="6">
        <v>0.45675295526300003</v>
      </c>
      <c r="G34" s="6">
        <v>0.49949477894700001</v>
      </c>
      <c r="H34" s="6">
        <v>0.539676923684</v>
      </c>
      <c r="I34" s="6">
        <v>0.57132349736800003</v>
      </c>
      <c r="J34" s="6">
        <v>0.59533585263199995</v>
      </c>
      <c r="K34" s="6">
        <v>0.66330803157899998</v>
      </c>
      <c r="L34" s="6">
        <v>0.71462850263199995</v>
      </c>
      <c r="M34" s="6">
        <v>0.76828238421100004</v>
      </c>
      <c r="N34" s="6">
        <v>0.79983413947399995</v>
      </c>
      <c r="O34" s="13">
        <f t="shared" si="7"/>
        <v>4</v>
      </c>
      <c r="Q34" s="7">
        <v>0.42631578947367998</v>
      </c>
      <c r="R34" s="7">
        <v>0.27894736842105</v>
      </c>
      <c r="S34" s="7">
        <v>0.24473684210526001</v>
      </c>
      <c r="T34" s="7">
        <v>0.21578947368421</v>
      </c>
      <c r="U34" s="7">
        <v>0.18421052631578999</v>
      </c>
      <c r="V34" s="7">
        <v>0.16578947368420999</v>
      </c>
      <c r="W34" s="7">
        <v>0.13157894736841999</v>
      </c>
      <c r="X34" s="7">
        <v>0.13684210526316001</v>
      </c>
      <c r="Y34" s="7">
        <v>7.3684210526316005E-2</v>
      </c>
      <c r="Z34" s="7">
        <v>6.8421052631578994E-2</v>
      </c>
      <c r="AA34" s="7">
        <v>6.3157894736841996E-2</v>
      </c>
      <c r="AB34" s="8"/>
      <c r="AC34" s="8">
        <v>4.0131578947369997</v>
      </c>
      <c r="AD34" s="8">
        <v>6.4012345679009997</v>
      </c>
      <c r="AE34" s="8">
        <v>7.7075471698109999</v>
      </c>
      <c r="AF34" s="8">
        <v>9.0537634408599992</v>
      </c>
      <c r="AG34" s="8">
        <v>8.1829268292680002</v>
      </c>
      <c r="AH34" s="8">
        <v>6.6714285714289998</v>
      </c>
      <c r="AI34" s="8">
        <v>11.412698412697999</v>
      </c>
      <c r="AJ34" s="8">
        <v>10.119999999999999</v>
      </c>
      <c r="AK34" s="8">
        <v>8.7307692307690008</v>
      </c>
      <c r="AL34" s="8">
        <v>7.0714285714290002</v>
      </c>
      <c r="AM34" s="8">
        <v>5.0384615384620002</v>
      </c>
      <c r="AN34" s="8">
        <v>6.916666666667</v>
      </c>
    </row>
    <row r="35" spans="1:40" x14ac:dyDescent="0.2">
      <c r="A35" s="11">
        <v>355</v>
      </c>
      <c r="B35" s="5">
        <v>44126</v>
      </c>
      <c r="C35" s="6">
        <v>0.26642494366199998</v>
      </c>
      <c r="D35" s="6">
        <v>0.35483611831</v>
      </c>
      <c r="E35" s="6">
        <v>0.40546739999999998</v>
      </c>
      <c r="F35" s="6">
        <v>0.433451383099</v>
      </c>
      <c r="G35" s="6">
        <v>0.46232176337999997</v>
      </c>
      <c r="H35" s="6">
        <v>0.49199818028199999</v>
      </c>
      <c r="I35" s="6">
        <v>0.52857845352099997</v>
      </c>
      <c r="J35" s="6">
        <v>0.56507146197199998</v>
      </c>
      <c r="K35" s="6">
        <v>0.60841339999999999</v>
      </c>
      <c r="L35" s="6">
        <v>0.65398873802799995</v>
      </c>
      <c r="M35" s="6">
        <v>0.68411336337999995</v>
      </c>
      <c r="N35" s="6">
        <v>0.71176946478900005</v>
      </c>
      <c r="O35" s="13">
        <f t="shared" si="7"/>
        <v>4</v>
      </c>
      <c r="Q35" s="9">
        <v>0.33802816901408</v>
      </c>
      <c r="R35" s="9">
        <v>0.2056338028169</v>
      </c>
      <c r="S35" s="9">
        <v>0.17746478873238999</v>
      </c>
      <c r="T35" s="9">
        <v>0.16056338028169001</v>
      </c>
      <c r="U35" s="9">
        <v>0.11549295774648</v>
      </c>
      <c r="V35" s="9">
        <v>0.11549295774648</v>
      </c>
      <c r="W35" s="9">
        <v>0.10140845070423</v>
      </c>
      <c r="X35" s="9">
        <v>7.8873239436620002E-2</v>
      </c>
      <c r="Y35" s="9">
        <v>5.9154929577465001E-2</v>
      </c>
      <c r="Z35" s="9">
        <v>5.6338028169014003E-2</v>
      </c>
      <c r="AA35" s="9">
        <v>4.7887323943661998E-2</v>
      </c>
      <c r="AB35" s="10"/>
      <c r="AC35" s="8">
        <v>3.7915492957749999</v>
      </c>
      <c r="AD35" s="8">
        <v>5.75</v>
      </c>
      <c r="AE35" s="8">
        <v>7.5616438356159996</v>
      </c>
      <c r="AF35" s="8">
        <v>3.8571428571430002</v>
      </c>
      <c r="AG35" s="8">
        <v>5.2631578947369997</v>
      </c>
      <c r="AH35" s="8">
        <v>5.7804878048779997</v>
      </c>
      <c r="AI35" s="8">
        <v>5.4390243902439996</v>
      </c>
      <c r="AJ35" s="8">
        <v>5.833333333333</v>
      </c>
      <c r="AK35" s="8">
        <v>3.6785714285709998</v>
      </c>
      <c r="AL35" s="8">
        <v>6.6190476190479997</v>
      </c>
      <c r="AM35" s="8">
        <v>7.2</v>
      </c>
      <c r="AN35" s="8">
        <v>3.4705882352940001</v>
      </c>
    </row>
    <row r="36" spans="1:40" x14ac:dyDescent="0.2">
      <c r="A36" s="11">
        <v>341</v>
      </c>
      <c r="B36" s="5">
        <v>44113</v>
      </c>
      <c r="C36" s="6">
        <v>0.179597472141</v>
      </c>
      <c r="D36" s="6">
        <v>0.23770075073300001</v>
      </c>
      <c r="E36" s="6">
        <v>0.28518835483900001</v>
      </c>
      <c r="F36" s="6">
        <v>0.33016232258099998</v>
      </c>
      <c r="G36" s="6">
        <v>0.36018005278600002</v>
      </c>
      <c r="H36" s="6">
        <v>0.38575042522000003</v>
      </c>
      <c r="I36" s="6">
        <v>0.41725267448699999</v>
      </c>
      <c r="J36" s="6">
        <v>0.44146938709700001</v>
      </c>
      <c r="K36" s="6">
        <v>0.48769446627599999</v>
      </c>
      <c r="L36" s="6">
        <v>0.53978627859200001</v>
      </c>
      <c r="M36" s="6">
        <v>0.574625175953</v>
      </c>
      <c r="N36" s="6">
        <v>0.59795979178900005</v>
      </c>
      <c r="O36" s="13">
        <f t="shared" si="7"/>
        <v>5</v>
      </c>
      <c r="Q36" s="7">
        <v>0.35777126099707002</v>
      </c>
      <c r="R36" s="7">
        <v>0.27565982404692002</v>
      </c>
      <c r="S36" s="7">
        <v>0.21994134897361001</v>
      </c>
      <c r="T36" s="7">
        <v>0.18181818181817999</v>
      </c>
      <c r="U36" s="7">
        <v>0.16129032258064999</v>
      </c>
      <c r="V36" s="7">
        <v>0.18181818181817999</v>
      </c>
      <c r="W36" s="7">
        <v>0.17008797653959001</v>
      </c>
      <c r="X36" s="7">
        <v>0.11730205278592</v>
      </c>
      <c r="Y36" s="7">
        <v>9.6774193548386997E-2</v>
      </c>
      <c r="Z36" s="7">
        <v>9.0909090909090995E-2</v>
      </c>
      <c r="AA36" s="7">
        <v>5.8651026392961998E-2</v>
      </c>
      <c r="AB36" s="8"/>
      <c r="AC36" s="8">
        <v>2.4926686217010001</v>
      </c>
      <c r="AD36" s="8">
        <v>4.1885245901639996</v>
      </c>
      <c r="AE36" s="8">
        <v>5.5319148936170004</v>
      </c>
      <c r="AF36" s="8">
        <v>7.1066666666670004</v>
      </c>
      <c r="AG36" s="8">
        <v>5.1451612903230002</v>
      </c>
      <c r="AH36" s="8">
        <v>6.2</v>
      </c>
      <c r="AI36" s="8">
        <v>5.0645161290320004</v>
      </c>
      <c r="AJ36" s="8">
        <v>5.2068965517240002</v>
      </c>
      <c r="AK36" s="8">
        <v>4.8250000000000002</v>
      </c>
      <c r="AL36" s="8">
        <v>5.0909090909090002</v>
      </c>
      <c r="AM36" s="8">
        <v>5.7096774193549997</v>
      </c>
      <c r="AN36" s="8">
        <v>8.4</v>
      </c>
    </row>
    <row r="37" spans="1:40" x14ac:dyDescent="0.2">
      <c r="A37" s="11">
        <v>333</v>
      </c>
      <c r="B37" s="5">
        <v>44117</v>
      </c>
      <c r="C37" s="6">
        <v>0.19013073873899999</v>
      </c>
      <c r="D37" s="6">
        <v>0.26393593093099998</v>
      </c>
      <c r="E37" s="6">
        <v>0.34487747747699998</v>
      </c>
      <c r="F37" s="6">
        <v>0.39086108108099998</v>
      </c>
      <c r="G37" s="6">
        <v>0.42217764864899998</v>
      </c>
      <c r="H37" s="6">
        <v>0.46022057057100002</v>
      </c>
      <c r="I37" s="6">
        <v>0.49212628528500002</v>
      </c>
      <c r="J37" s="6">
        <v>0.51971373273300003</v>
      </c>
      <c r="K37" s="6">
        <v>0.60116222822800003</v>
      </c>
      <c r="L37" s="6">
        <v>0.68499970570599999</v>
      </c>
      <c r="M37" s="6">
        <v>0.73544410510500002</v>
      </c>
      <c r="N37" s="6">
        <v>0.76882017417399995</v>
      </c>
      <c r="O37" s="13">
        <f t="shared" si="7"/>
        <v>2</v>
      </c>
      <c r="Q37" s="7">
        <v>0.42042042042041999</v>
      </c>
      <c r="R37" s="7">
        <v>0.30630630630631001</v>
      </c>
      <c r="S37" s="7">
        <v>0.27027027027027001</v>
      </c>
      <c r="T37" s="7">
        <v>0.25525525525525999</v>
      </c>
      <c r="U37" s="7">
        <v>0.21321321321320999</v>
      </c>
      <c r="V37" s="7">
        <v>0.2012012012012</v>
      </c>
      <c r="W37" s="7">
        <v>0.15615615615615999</v>
      </c>
      <c r="X37" s="7">
        <v>0.14114114114113999</v>
      </c>
      <c r="Y37" s="7">
        <v>0.11111111111110999</v>
      </c>
      <c r="Z37" s="7">
        <v>7.5075075075075007E-2</v>
      </c>
      <c r="AA37" s="7">
        <v>0.10810810810811</v>
      </c>
      <c r="AB37" s="8"/>
      <c r="AC37" s="8">
        <v>3.591591591592</v>
      </c>
      <c r="AD37" s="8">
        <v>4.628571428571</v>
      </c>
      <c r="AE37" s="8">
        <v>6.313725490196</v>
      </c>
      <c r="AF37" s="8">
        <v>6.2222222222220003</v>
      </c>
      <c r="AG37" s="8">
        <v>4.5882352941180002</v>
      </c>
      <c r="AH37" s="8">
        <v>7.6197183098589996</v>
      </c>
      <c r="AI37" s="8">
        <v>8.3432835820900006</v>
      </c>
      <c r="AJ37" s="8">
        <v>11.211538461538</v>
      </c>
      <c r="AK37" s="8">
        <v>11.617021276596001</v>
      </c>
      <c r="AL37" s="8">
        <v>11.621621621621999</v>
      </c>
      <c r="AM37" s="8">
        <v>15.48</v>
      </c>
      <c r="AN37" s="8">
        <v>8.583333333333</v>
      </c>
    </row>
    <row r="38" spans="1:40" x14ac:dyDescent="0.2">
      <c r="A38" s="11">
        <v>324</v>
      </c>
      <c r="B38" s="5">
        <v>44140</v>
      </c>
      <c r="C38" s="6">
        <v>0.184940237654</v>
      </c>
      <c r="D38" s="6">
        <v>0.239126941358</v>
      </c>
      <c r="E38" s="6">
        <v>0.263642003086</v>
      </c>
      <c r="F38" s="6">
        <v>0.27992816358</v>
      </c>
      <c r="G38" s="6">
        <v>0.30662005246899998</v>
      </c>
      <c r="H38" s="6">
        <v>0.32371409876500001</v>
      </c>
      <c r="I38" s="6">
        <v>0.34041046913599998</v>
      </c>
      <c r="J38" s="6">
        <v>0.354648058642</v>
      </c>
      <c r="K38" s="6">
        <v>0.39488830864199997</v>
      </c>
      <c r="L38" s="6">
        <v>0.43209336419799999</v>
      </c>
      <c r="M38" s="6">
        <v>0.47240427160499998</v>
      </c>
      <c r="N38" s="6">
        <v>0.49517697222200002</v>
      </c>
      <c r="O38" s="13">
        <f t="shared" si="7"/>
        <v>4</v>
      </c>
      <c r="Q38" s="7">
        <v>0.32716049382716</v>
      </c>
      <c r="R38" s="7">
        <v>0.23456790123457</v>
      </c>
      <c r="S38" s="7">
        <v>0.13580246913579999</v>
      </c>
      <c r="T38" s="7">
        <v>0.14814814814815</v>
      </c>
      <c r="U38" s="7">
        <v>0.14506172839506001</v>
      </c>
      <c r="V38" s="7">
        <v>0.12345679012346</v>
      </c>
      <c r="W38" s="7">
        <v>0.12345679012346</v>
      </c>
      <c r="X38" s="7">
        <v>8.0246913580247006E-2</v>
      </c>
      <c r="Y38" s="7">
        <v>5.8641975308642E-2</v>
      </c>
      <c r="Z38" s="7">
        <v>6.1728395061728003E-2</v>
      </c>
      <c r="AA38" s="7">
        <v>4.9382716049382998E-2</v>
      </c>
      <c r="AB38" s="8"/>
      <c r="AC38" s="8">
        <v>2.7222222222219998</v>
      </c>
      <c r="AD38" s="8">
        <v>3.2452830188680002</v>
      </c>
      <c r="AE38" s="8">
        <v>2.2105263157890001</v>
      </c>
      <c r="AF38" s="8">
        <v>3.431818181818</v>
      </c>
      <c r="AG38" s="8">
        <v>5.041666666667</v>
      </c>
      <c r="AH38" s="8">
        <v>3.893617021277</v>
      </c>
      <c r="AI38" s="8">
        <v>3.9</v>
      </c>
      <c r="AJ38" s="8">
        <v>4.1749999999999998</v>
      </c>
      <c r="AK38" s="8">
        <v>2.6538461538460001</v>
      </c>
      <c r="AL38" s="8">
        <v>4.5789473684209998</v>
      </c>
      <c r="AM38" s="8">
        <v>7.55</v>
      </c>
      <c r="AN38" s="8">
        <v>2.4375</v>
      </c>
    </row>
    <row r="39" spans="1:40" x14ac:dyDescent="0.2">
      <c r="A39" s="11">
        <v>312</v>
      </c>
      <c r="B39" s="5">
        <v>44144</v>
      </c>
      <c r="C39" s="6">
        <v>0.23635271794900001</v>
      </c>
      <c r="D39" s="6">
        <v>0.34295416346199997</v>
      </c>
      <c r="E39" s="6">
        <v>0.40623802884600002</v>
      </c>
      <c r="F39" s="6">
        <v>0.46557805448700001</v>
      </c>
      <c r="G39" s="6">
        <v>0.50216993269200005</v>
      </c>
      <c r="H39" s="6">
        <v>0.54328428205099999</v>
      </c>
      <c r="I39" s="6">
        <v>0.57880113141</v>
      </c>
      <c r="J39" s="6">
        <v>0.60614807051300001</v>
      </c>
      <c r="K39" s="6">
        <v>0.71417307692300003</v>
      </c>
      <c r="L39" s="6">
        <v>0.831369916667</v>
      </c>
      <c r="M39" s="6">
        <v>0.90795824358999999</v>
      </c>
      <c r="N39" s="6">
        <v>0.95106293589699997</v>
      </c>
      <c r="O39" s="13">
        <f t="shared" si="7"/>
        <v>1</v>
      </c>
      <c r="Q39" s="7">
        <v>0.41025641025641002</v>
      </c>
      <c r="R39" s="7">
        <v>0.29166666666667002</v>
      </c>
      <c r="S39" s="7">
        <v>0.23076923076923</v>
      </c>
      <c r="T39" s="7">
        <v>0.17307692307691999</v>
      </c>
      <c r="U39" s="7">
        <v>0.15064102564102999</v>
      </c>
      <c r="V39" s="7">
        <v>0.15384615384615</v>
      </c>
      <c r="W39" s="7">
        <v>0.13461538461538</v>
      </c>
      <c r="X39" s="7">
        <v>0.11538461538462</v>
      </c>
      <c r="Y39" s="7">
        <v>8.6538461538461994E-2</v>
      </c>
      <c r="Z39" s="7">
        <v>8.6538461538461994E-2</v>
      </c>
      <c r="AA39" s="7">
        <v>6.4102564102564E-2</v>
      </c>
      <c r="AB39" s="8"/>
      <c r="AC39" s="8">
        <v>4.3782051282049999</v>
      </c>
      <c r="AD39" s="8">
        <v>7.8515625</v>
      </c>
      <c r="AE39" s="8">
        <v>7.5824175824179996</v>
      </c>
      <c r="AF39" s="8">
        <v>11.347222222221999</v>
      </c>
      <c r="AG39" s="8">
        <v>9.6481481481479996</v>
      </c>
      <c r="AH39" s="8">
        <v>9.425531914894</v>
      </c>
      <c r="AI39" s="8">
        <v>11.0625</v>
      </c>
      <c r="AJ39" s="8">
        <v>9.5952380952380008</v>
      </c>
      <c r="AK39" s="8">
        <v>6.6388888888890003</v>
      </c>
      <c r="AL39" s="8">
        <v>6.9259259259260002</v>
      </c>
      <c r="AM39" s="8">
        <v>7.5925925925930002</v>
      </c>
      <c r="AN39" s="8">
        <v>7.95</v>
      </c>
    </row>
    <row r="40" spans="1:40" x14ac:dyDescent="0.2">
      <c r="A40" s="11">
        <v>308</v>
      </c>
      <c r="B40" s="5">
        <v>44172</v>
      </c>
      <c r="C40" s="6">
        <v>0.208937834416</v>
      </c>
      <c r="D40" s="6">
        <v>0.29785183766200002</v>
      </c>
      <c r="E40" s="6">
        <v>0.351891181818</v>
      </c>
      <c r="F40" s="6">
        <v>0.40341283441600001</v>
      </c>
      <c r="G40" s="6">
        <v>0.439825672078</v>
      </c>
      <c r="H40" s="6">
        <v>0.47869668831200002</v>
      </c>
      <c r="I40" s="6">
        <v>0.50569924026000002</v>
      </c>
      <c r="J40" s="6">
        <v>0.54093590909099998</v>
      </c>
      <c r="K40" s="6">
        <v>0.61286384740300004</v>
      </c>
      <c r="L40" s="6">
        <v>0.692840603896</v>
      </c>
      <c r="M40" s="6">
        <v>0.74869061688299998</v>
      </c>
      <c r="N40" s="6">
        <v>0.79048587337700005</v>
      </c>
      <c r="O40" s="13">
        <f t="shared" si="7"/>
        <v>1</v>
      </c>
      <c r="Q40" s="7">
        <v>0.40909090909091</v>
      </c>
      <c r="R40" s="7">
        <v>0.27597402597402998</v>
      </c>
      <c r="S40" s="7">
        <v>0.24675324675325</v>
      </c>
      <c r="T40" s="7">
        <v>0.18181818181817999</v>
      </c>
      <c r="U40" s="7">
        <v>0.22077922077921999</v>
      </c>
      <c r="V40" s="7">
        <v>0.14285714285713999</v>
      </c>
      <c r="W40" s="7">
        <v>0.17532467532467999</v>
      </c>
      <c r="X40" s="7">
        <v>0.12662337662338</v>
      </c>
      <c r="Y40" s="7">
        <v>0.10714285714286</v>
      </c>
      <c r="Z40" s="7">
        <v>9.4155844155844007E-2</v>
      </c>
      <c r="AA40" s="7">
        <v>8.4415584415584E-2</v>
      </c>
      <c r="AB40" s="8"/>
      <c r="AC40" s="8">
        <v>4.1201298701300004</v>
      </c>
      <c r="AD40" s="8">
        <v>9.2460317460319992</v>
      </c>
      <c r="AE40" s="8">
        <v>8.2470588235290005</v>
      </c>
      <c r="AF40" s="8">
        <v>13.263157894737001</v>
      </c>
      <c r="AG40" s="8">
        <v>10.285714285714</v>
      </c>
      <c r="AH40" s="8">
        <v>6.5441176470590001</v>
      </c>
      <c r="AI40" s="8">
        <v>7.7272727272730002</v>
      </c>
      <c r="AJ40" s="8">
        <v>14.925925925926</v>
      </c>
      <c r="AK40" s="8">
        <v>6.564102564103</v>
      </c>
      <c r="AL40" s="8">
        <v>7.2121212121209997</v>
      </c>
      <c r="AM40" s="8">
        <v>7.4827586206900003</v>
      </c>
      <c r="AN40" s="8">
        <v>10.923076923077</v>
      </c>
    </row>
    <row r="41" spans="1:40" x14ac:dyDescent="0.2">
      <c r="A41" s="11">
        <v>306</v>
      </c>
      <c r="B41" s="5">
        <v>44124</v>
      </c>
      <c r="C41" s="6">
        <v>0.18652577450999999</v>
      </c>
      <c r="D41" s="6">
        <v>0.26368025490199998</v>
      </c>
      <c r="E41" s="6">
        <v>0.30717839215699999</v>
      </c>
      <c r="F41" s="6">
        <v>0.33699760784299998</v>
      </c>
      <c r="G41" s="6">
        <v>0.36317292483699998</v>
      </c>
      <c r="H41" s="6">
        <v>0.38733934967299999</v>
      </c>
      <c r="I41" s="6">
        <v>0.41005306862699997</v>
      </c>
      <c r="J41" s="6">
        <v>0.42627833660100001</v>
      </c>
      <c r="K41" s="6">
        <v>0.46674331045799999</v>
      </c>
      <c r="L41" s="6">
        <v>0.50588380719000003</v>
      </c>
      <c r="M41" s="6">
        <v>0.54408984640500002</v>
      </c>
      <c r="N41" s="6">
        <v>0.56787647712400002</v>
      </c>
      <c r="O41" s="13">
        <f t="shared" si="7"/>
        <v>2</v>
      </c>
      <c r="Q41" s="7">
        <v>0.35294117647058998</v>
      </c>
      <c r="R41" s="7">
        <v>0.22875816993463999</v>
      </c>
      <c r="S41" s="7">
        <v>0.18300653594770999</v>
      </c>
      <c r="T41" s="7">
        <v>0.14052287581698999</v>
      </c>
      <c r="U41" s="7">
        <v>0.13071895424836999</v>
      </c>
      <c r="V41" s="7">
        <v>0.11764705882353001</v>
      </c>
      <c r="W41" s="7">
        <v>0.11764705882353001</v>
      </c>
      <c r="X41" s="7">
        <v>7.5163398692809996E-2</v>
      </c>
      <c r="Y41" s="7">
        <v>5.2287581699345997E-2</v>
      </c>
      <c r="Z41" s="7">
        <v>5.5555555555555997E-2</v>
      </c>
      <c r="AA41" s="7">
        <v>3.5947712418300998E-2</v>
      </c>
      <c r="AB41" s="8"/>
      <c r="AC41" s="8">
        <v>2.4052287581699998</v>
      </c>
      <c r="AD41" s="8">
        <v>5.4537037037039999</v>
      </c>
      <c r="AE41" s="8">
        <v>6.6142857142859999</v>
      </c>
      <c r="AF41" s="8">
        <v>7.4107142857139996</v>
      </c>
      <c r="AG41" s="8">
        <v>9.4186046511629993</v>
      </c>
      <c r="AH41" s="8">
        <v>7.5</v>
      </c>
      <c r="AI41" s="8">
        <v>11.194444444444001</v>
      </c>
      <c r="AJ41" s="8">
        <v>6.1388888888890003</v>
      </c>
      <c r="AK41" s="8">
        <v>15.95652173913</v>
      </c>
      <c r="AL41" s="8">
        <v>8.1875</v>
      </c>
      <c r="AM41" s="8">
        <v>8.7058823529409999</v>
      </c>
      <c r="AN41" s="8">
        <v>5.9090909090909998</v>
      </c>
    </row>
    <row r="42" spans="1:40" x14ac:dyDescent="0.2">
      <c r="A42" s="11">
        <v>302</v>
      </c>
      <c r="B42" s="5">
        <v>44160</v>
      </c>
      <c r="C42" s="6">
        <v>0.19483170860900001</v>
      </c>
      <c r="D42" s="6">
        <v>0.25790523178800001</v>
      </c>
      <c r="E42" s="6">
        <v>0.323547645695</v>
      </c>
      <c r="F42" s="6">
        <v>0.37398865231799999</v>
      </c>
      <c r="G42" s="6">
        <v>0.42088120198700002</v>
      </c>
      <c r="H42" s="6">
        <v>0.45006894370900002</v>
      </c>
      <c r="I42" s="6">
        <v>0.48361920198699998</v>
      </c>
      <c r="J42" s="6">
        <v>0.49665386755000002</v>
      </c>
      <c r="K42" s="6">
        <v>0.56052585099300001</v>
      </c>
      <c r="L42" s="6">
        <v>0.62352348013199999</v>
      </c>
      <c r="M42" s="6">
        <v>0.70439437748300004</v>
      </c>
      <c r="N42" s="6">
        <v>0.752810155629</v>
      </c>
      <c r="O42" s="13">
        <f t="shared" si="7"/>
        <v>3</v>
      </c>
      <c r="Q42" s="7">
        <v>0.30132450331125998</v>
      </c>
      <c r="R42" s="7">
        <v>0.22516556291390999</v>
      </c>
      <c r="S42" s="7">
        <v>0.19867549668873999</v>
      </c>
      <c r="T42" s="7">
        <v>0.18874172185429999</v>
      </c>
      <c r="U42" s="7">
        <v>0.17218543046358001</v>
      </c>
      <c r="V42" s="7">
        <v>0.14569536423841001</v>
      </c>
      <c r="W42" s="7">
        <v>0.10596026490066</v>
      </c>
      <c r="X42" s="7">
        <v>0.12582781456954001</v>
      </c>
      <c r="Y42" s="7">
        <v>9.2715231788079E-2</v>
      </c>
      <c r="Z42" s="7">
        <v>9.6026490066225004E-2</v>
      </c>
      <c r="AA42" s="7">
        <v>9.6026490066225004E-2</v>
      </c>
      <c r="AB42" s="8"/>
      <c r="AC42" s="8">
        <v>1.980132450331</v>
      </c>
      <c r="AD42" s="8">
        <v>3.8351648351650001</v>
      </c>
      <c r="AE42" s="8">
        <v>6.3676470588239997</v>
      </c>
      <c r="AF42" s="8">
        <v>5.8833333333329998</v>
      </c>
      <c r="AG42" s="8">
        <v>9.3684210526319998</v>
      </c>
      <c r="AH42" s="8">
        <v>4</v>
      </c>
      <c r="AI42" s="8">
        <v>3.5227272727269998</v>
      </c>
      <c r="AJ42" s="8">
        <v>3.625</v>
      </c>
      <c r="AK42" s="8">
        <v>5.1315789473680002</v>
      </c>
      <c r="AL42" s="8">
        <v>2.9285714285709998</v>
      </c>
      <c r="AM42" s="8">
        <v>4.4827586206900003</v>
      </c>
      <c r="AN42" s="8">
        <v>8.9310344827589994</v>
      </c>
    </row>
    <row r="43" spans="1:40" x14ac:dyDescent="0.2">
      <c r="A43" s="11">
        <v>286</v>
      </c>
      <c r="B43" s="5">
        <v>44137</v>
      </c>
      <c r="C43" s="6">
        <v>0.21530802097900001</v>
      </c>
      <c r="D43" s="6">
        <v>0.308087468531</v>
      </c>
      <c r="E43" s="6">
        <v>0.36568304895100001</v>
      </c>
      <c r="F43" s="6">
        <v>0.39949076223800001</v>
      </c>
      <c r="G43" s="6">
        <v>0.43847510489500002</v>
      </c>
      <c r="H43" s="6">
        <v>0.47942544755200001</v>
      </c>
      <c r="I43" s="6">
        <v>0.50967645454499999</v>
      </c>
      <c r="J43" s="6">
        <v>0.54476726223799998</v>
      </c>
      <c r="K43" s="6">
        <v>0.63275308042</v>
      </c>
      <c r="L43" s="6">
        <v>0.72556800349700001</v>
      </c>
      <c r="M43" s="6">
        <v>0.79818519930099996</v>
      </c>
      <c r="N43" s="6">
        <v>0.84223468531500001</v>
      </c>
      <c r="O43" s="13">
        <f t="shared" si="7"/>
        <v>1</v>
      </c>
      <c r="Q43" s="7">
        <v>0.41608391608391998</v>
      </c>
      <c r="R43" s="7">
        <v>0.30069930069930001</v>
      </c>
      <c r="S43" s="7">
        <v>0.23076923076923</v>
      </c>
      <c r="T43" s="7">
        <v>0.1958041958042</v>
      </c>
      <c r="U43" s="7">
        <v>0.20279720279720001</v>
      </c>
      <c r="V43" s="7">
        <v>0.16083916083916</v>
      </c>
      <c r="W43" s="7">
        <v>0.16083916083916</v>
      </c>
      <c r="X43" s="7">
        <v>0.18181818181817999</v>
      </c>
      <c r="Y43" s="7">
        <v>7.6923076923076997E-2</v>
      </c>
      <c r="Z43" s="7">
        <v>9.4405594405593998E-2</v>
      </c>
      <c r="AA43" s="7">
        <v>7.3426573426572994E-2</v>
      </c>
      <c r="AB43" s="8"/>
      <c r="AC43" s="8">
        <v>3.8146853146850002</v>
      </c>
      <c r="AD43" s="8">
        <v>7.7815126050419998</v>
      </c>
      <c r="AE43" s="8">
        <v>7.1279069767439998</v>
      </c>
      <c r="AF43" s="8">
        <v>7.6060606060609999</v>
      </c>
      <c r="AG43" s="8">
        <v>7.8928571428570002</v>
      </c>
      <c r="AH43" s="8">
        <v>9.4137931034480005</v>
      </c>
      <c r="AI43" s="8">
        <v>10.521739130435</v>
      </c>
      <c r="AJ43" s="8">
        <v>11.717391304348</v>
      </c>
      <c r="AK43" s="8">
        <v>8.8461538461539995</v>
      </c>
      <c r="AL43" s="8">
        <v>12.909090909091001</v>
      </c>
      <c r="AM43" s="8">
        <v>8.5185185185190004</v>
      </c>
      <c r="AN43" s="8">
        <v>16.333333333333002</v>
      </c>
    </row>
    <row r="44" spans="1:40" x14ac:dyDescent="0.2">
      <c r="A44" s="11">
        <v>280</v>
      </c>
      <c r="B44" s="5">
        <v>44161</v>
      </c>
      <c r="C44" s="6">
        <v>0.25036275714299999</v>
      </c>
      <c r="D44" s="6">
        <v>0.37158051428599997</v>
      </c>
      <c r="E44" s="6">
        <v>0.43904706785699998</v>
      </c>
      <c r="F44" s="6">
        <v>0.47517026071399998</v>
      </c>
      <c r="G44" s="6">
        <v>0.50093873571400005</v>
      </c>
      <c r="H44" s="6">
        <v>0.52785403214299997</v>
      </c>
      <c r="I44" s="6">
        <v>0.55136297499999998</v>
      </c>
      <c r="J44" s="6">
        <v>0.56396576071399995</v>
      </c>
      <c r="K44" s="6">
        <v>0.60816901785699995</v>
      </c>
      <c r="L44" s="6">
        <v>0.65709753928600001</v>
      </c>
      <c r="M44" s="6">
        <v>0.69321170714299996</v>
      </c>
      <c r="N44" s="6">
        <v>0.71108922500000005</v>
      </c>
      <c r="O44" s="13">
        <f t="shared" si="7"/>
        <v>4</v>
      </c>
      <c r="Q44" s="7">
        <v>0.33571428571429002</v>
      </c>
      <c r="R44" s="7">
        <v>0.2</v>
      </c>
      <c r="S44" s="7">
        <v>0.16785714285714001</v>
      </c>
      <c r="T44" s="7">
        <v>0.14285714285713999</v>
      </c>
      <c r="U44" s="7">
        <v>0.13214285714286</v>
      </c>
      <c r="V44" s="7">
        <v>0.13928571428570999</v>
      </c>
      <c r="W44" s="7">
        <v>9.6428571428571003E-2</v>
      </c>
      <c r="X44" s="7">
        <v>9.2857142857142999E-2</v>
      </c>
      <c r="Y44" s="7">
        <v>7.1428571428570994E-2</v>
      </c>
      <c r="Z44" s="7">
        <v>4.6428571428571E-2</v>
      </c>
      <c r="AA44" s="7">
        <v>4.6428571428571E-2</v>
      </c>
      <c r="AB44" s="8"/>
      <c r="AC44" s="8">
        <v>2.621428571429</v>
      </c>
      <c r="AD44" s="8">
        <v>3.9787234042550002</v>
      </c>
      <c r="AE44" s="8">
        <v>6.5714285714290002</v>
      </c>
      <c r="AF44" s="8">
        <v>8.0851063829789993</v>
      </c>
      <c r="AG44" s="8">
        <v>9.75</v>
      </c>
      <c r="AH44" s="8">
        <v>9.8378378378380003</v>
      </c>
      <c r="AI44" s="8">
        <v>7.4102564102560002</v>
      </c>
      <c r="AJ44" s="8">
        <v>9.0740740740739998</v>
      </c>
      <c r="AK44" s="8">
        <v>5.7307692307689999</v>
      </c>
      <c r="AL44" s="8">
        <v>3.1</v>
      </c>
      <c r="AM44" s="8">
        <v>4.9230769230769997</v>
      </c>
      <c r="AN44" s="8">
        <v>3.4615384615379998</v>
      </c>
    </row>
    <row r="45" spans="1:40" x14ac:dyDescent="0.2">
      <c r="A45" s="11">
        <v>272</v>
      </c>
      <c r="B45" s="5">
        <v>44171</v>
      </c>
      <c r="C45" s="6">
        <v>0.202866150735</v>
      </c>
      <c r="D45" s="6">
        <v>0.29123176470599998</v>
      </c>
      <c r="E45" s="6">
        <v>0.35077684191199998</v>
      </c>
      <c r="F45" s="6">
        <v>0.37706925367600003</v>
      </c>
      <c r="G45" s="6">
        <v>0.40858055147099998</v>
      </c>
      <c r="H45" s="6">
        <v>0.45877345955900001</v>
      </c>
      <c r="I45" s="6">
        <v>0.49497414338200002</v>
      </c>
      <c r="J45" s="6">
        <v>0.53064690073499998</v>
      </c>
      <c r="K45" s="6">
        <v>0.59862250367600001</v>
      </c>
      <c r="L45" s="6">
        <v>0.66345162499999999</v>
      </c>
      <c r="M45" s="6">
        <v>0.71198176102900002</v>
      </c>
      <c r="N45" s="6">
        <v>0.75286404044099997</v>
      </c>
      <c r="O45" s="13">
        <f t="shared" si="7"/>
        <v>7</v>
      </c>
      <c r="Q45" s="7">
        <v>0.42279411764705999</v>
      </c>
      <c r="R45" s="7">
        <v>0.30514705882352999</v>
      </c>
      <c r="S45" s="7">
        <v>0.19852941176471001</v>
      </c>
      <c r="T45" s="7">
        <v>0.21691176470588</v>
      </c>
      <c r="U45" s="7">
        <v>0.23897058823528999</v>
      </c>
      <c r="V45" s="7">
        <v>0.21691176470588</v>
      </c>
      <c r="W45" s="7">
        <v>0.18014705882352999</v>
      </c>
      <c r="X45" s="7">
        <v>0.12867647058824</v>
      </c>
      <c r="Y45" s="7">
        <v>0.10294117647059001</v>
      </c>
      <c r="Z45" s="7">
        <v>8.8235294117646995E-2</v>
      </c>
      <c r="AA45" s="7">
        <v>9.5588235294118001E-2</v>
      </c>
      <c r="AB45" s="8"/>
      <c r="AC45" s="8">
        <v>2.7647058823530002</v>
      </c>
      <c r="AD45" s="8">
        <v>5.0956521739129998</v>
      </c>
      <c r="AE45" s="8">
        <v>6.4096385542169996</v>
      </c>
      <c r="AF45" s="8">
        <v>6.0185185185190004</v>
      </c>
      <c r="AG45" s="8">
        <v>4.9322033898309998</v>
      </c>
      <c r="AH45" s="8">
        <v>6.7846153846149999</v>
      </c>
      <c r="AI45" s="8">
        <v>6.457627118644</v>
      </c>
      <c r="AJ45" s="8">
        <v>8.0408163265310009</v>
      </c>
      <c r="AK45" s="8">
        <v>7.4571428571430003</v>
      </c>
      <c r="AL45" s="8">
        <v>6.3214285714290002</v>
      </c>
      <c r="AM45" s="8">
        <v>3.75</v>
      </c>
      <c r="AN45" s="8">
        <v>5.9615384615379998</v>
      </c>
    </row>
    <row r="46" spans="1:40" x14ac:dyDescent="0.2">
      <c r="A46" s="11">
        <v>264</v>
      </c>
      <c r="B46" s="5">
        <v>44148</v>
      </c>
      <c r="C46" s="6">
        <v>0.25070418939400002</v>
      </c>
      <c r="D46" s="6">
        <v>0.34382926136399999</v>
      </c>
      <c r="E46" s="6">
        <v>0.39118924242399999</v>
      </c>
      <c r="F46" s="6">
        <v>0.42183196212099999</v>
      </c>
      <c r="G46" s="6">
        <v>0.456840227273</v>
      </c>
      <c r="H46" s="6">
        <v>0.48065967045500002</v>
      </c>
      <c r="I46" s="6">
        <v>0.50488088636399997</v>
      </c>
      <c r="J46" s="6">
        <v>0.52519067424200006</v>
      </c>
      <c r="K46" s="6">
        <v>0.57795639772700003</v>
      </c>
      <c r="L46" s="6">
        <v>0.63228595833300005</v>
      </c>
      <c r="M46" s="6">
        <v>0.68659673106100005</v>
      </c>
      <c r="N46" s="6">
        <v>0.71557582575800005</v>
      </c>
      <c r="O46" s="13">
        <f t="shared" si="7"/>
        <v>5</v>
      </c>
      <c r="Q46" s="7">
        <v>0.375</v>
      </c>
      <c r="R46" s="7">
        <v>0.21969696969697</v>
      </c>
      <c r="S46" s="7">
        <v>0.18560606060606</v>
      </c>
      <c r="T46" s="7">
        <v>0.18560606060606</v>
      </c>
      <c r="U46" s="7">
        <v>0.15530303030303</v>
      </c>
      <c r="V46" s="7">
        <v>0.15530303030303</v>
      </c>
      <c r="W46" s="7">
        <v>0.125</v>
      </c>
      <c r="X46" s="7">
        <v>0.10984848484848</v>
      </c>
      <c r="Y46" s="7">
        <v>8.3333333333332996E-2</v>
      </c>
      <c r="Z46" s="7">
        <v>6.8181818181817996E-2</v>
      </c>
      <c r="AA46" s="7">
        <v>5.6818181818181997E-2</v>
      </c>
      <c r="AB46" s="8"/>
      <c r="AC46" s="8">
        <v>2.8901515151520001</v>
      </c>
      <c r="AD46" s="8">
        <v>4.4242424242420002</v>
      </c>
      <c r="AE46" s="8">
        <v>7.5344827586210004</v>
      </c>
      <c r="AF46" s="8">
        <v>7</v>
      </c>
      <c r="AG46" s="8">
        <v>4.4489795918370003</v>
      </c>
      <c r="AH46" s="8">
        <v>5.19512195122</v>
      </c>
      <c r="AI46" s="8">
        <v>3.7560975609759999</v>
      </c>
      <c r="AJ46" s="8">
        <v>4.7272727272730002</v>
      </c>
      <c r="AK46" s="8">
        <v>3.9310344827589998</v>
      </c>
      <c r="AL46" s="8">
        <v>4.9545454545450003</v>
      </c>
      <c r="AM46" s="8">
        <v>4.8888888888890003</v>
      </c>
      <c r="AN46" s="8">
        <v>7.0666666666670004</v>
      </c>
    </row>
    <row r="47" spans="1:40" x14ac:dyDescent="0.2">
      <c r="A47" s="11">
        <v>259</v>
      </c>
      <c r="B47" s="5">
        <v>44152</v>
      </c>
      <c r="C47" s="6">
        <v>0.22436684169900001</v>
      </c>
      <c r="D47" s="6">
        <v>0.34221452123599999</v>
      </c>
      <c r="E47" s="6">
        <v>0.39941923165999998</v>
      </c>
      <c r="F47" s="6">
        <v>0.45195469111999997</v>
      </c>
      <c r="G47" s="6">
        <v>0.49349683783800002</v>
      </c>
      <c r="H47" s="6">
        <v>0.52266195752900002</v>
      </c>
      <c r="I47" s="6">
        <v>0.55209091505800001</v>
      </c>
      <c r="J47" s="6">
        <v>0.58370270270299995</v>
      </c>
      <c r="K47" s="6">
        <v>0.63606623552099995</v>
      </c>
      <c r="L47" s="6">
        <v>0.72622035135100005</v>
      </c>
      <c r="M47" s="6">
        <v>0.80780277220100005</v>
      </c>
      <c r="N47" s="6">
        <v>0.860594772201</v>
      </c>
      <c r="O47" s="13">
        <f t="shared" si="7"/>
        <v>2</v>
      </c>
      <c r="Q47" s="7">
        <v>0.31274131274131001</v>
      </c>
      <c r="R47" s="7">
        <v>0.23166023166023</v>
      </c>
      <c r="S47" s="7">
        <v>0.19691119691119999</v>
      </c>
      <c r="T47" s="7">
        <v>0.12741312741312999</v>
      </c>
      <c r="U47" s="7">
        <v>0.12741312741312999</v>
      </c>
      <c r="V47" s="7">
        <v>0.12741312741312999</v>
      </c>
      <c r="W47" s="7">
        <v>0.14285714285713999</v>
      </c>
      <c r="X47" s="7">
        <v>8.4942084942084994E-2</v>
      </c>
      <c r="Y47" s="7">
        <v>8.1081081081081002E-2</v>
      </c>
      <c r="Z47" s="7">
        <v>6.9498069498068998E-2</v>
      </c>
      <c r="AA47" s="7">
        <v>7.3359073359073004E-2</v>
      </c>
      <c r="AB47" s="8"/>
      <c r="AC47" s="8">
        <v>1.957528957529</v>
      </c>
      <c r="AD47" s="8">
        <v>6.9012345679009997</v>
      </c>
      <c r="AE47" s="8">
        <v>4.3666666666670002</v>
      </c>
      <c r="AF47" s="8">
        <v>4.8235294117649996</v>
      </c>
      <c r="AG47" s="8">
        <v>7.1818181818179996</v>
      </c>
      <c r="AH47" s="8">
        <v>6.363636363636</v>
      </c>
      <c r="AI47" s="8">
        <v>8.4848484848479995</v>
      </c>
      <c r="AJ47" s="8">
        <v>8.2702702702700002</v>
      </c>
      <c r="AK47" s="8">
        <v>9.3636363636359992</v>
      </c>
      <c r="AL47" s="8">
        <v>9.5238095238099998</v>
      </c>
      <c r="AM47" s="8">
        <v>12.222222222221999</v>
      </c>
      <c r="AN47" s="8">
        <v>7.2105263157890001</v>
      </c>
    </row>
    <row r="48" spans="1:40" x14ac:dyDescent="0.2">
      <c r="A48" s="11">
        <v>253</v>
      </c>
      <c r="B48" s="5">
        <v>44110</v>
      </c>
      <c r="C48" s="6">
        <v>0.19652886561300001</v>
      </c>
      <c r="D48" s="6">
        <v>0.29287239920899999</v>
      </c>
      <c r="E48" s="6">
        <v>0.29287239920899999</v>
      </c>
      <c r="F48" s="6">
        <v>0.29287239920899999</v>
      </c>
      <c r="G48" s="6">
        <v>0.29287239920899999</v>
      </c>
      <c r="H48" s="6">
        <v>0.45027735573099997</v>
      </c>
      <c r="I48" s="6">
        <v>0.48296773122499997</v>
      </c>
      <c r="J48" s="6">
        <v>0.50415298814200005</v>
      </c>
      <c r="K48" s="6">
        <v>0.56112577470400005</v>
      </c>
      <c r="L48" s="6">
        <v>0.62080753754899998</v>
      </c>
      <c r="M48" s="6">
        <v>0.67322286561300004</v>
      </c>
      <c r="N48" s="6">
        <v>0.70239535573099998</v>
      </c>
      <c r="O48" s="13">
        <f t="shared" si="7"/>
        <v>2</v>
      </c>
      <c r="Q48" s="7">
        <v>0.35177865612648002</v>
      </c>
      <c r="R48" s="7">
        <v>0.24505928853754999</v>
      </c>
      <c r="S48" s="7">
        <v>0.24110671936759001</v>
      </c>
      <c r="T48" s="7">
        <v>0.19367588932806001</v>
      </c>
      <c r="U48" s="7">
        <v>0.15415019762846</v>
      </c>
      <c r="V48" s="7">
        <v>0.15019762845849999</v>
      </c>
      <c r="W48" s="7">
        <v>0.14624505928854001</v>
      </c>
      <c r="X48" s="7">
        <v>0.11462450592885</v>
      </c>
      <c r="Y48" s="7">
        <v>0.10276679841897</v>
      </c>
      <c r="Z48" s="7">
        <v>5.9288537549407001E-2</v>
      </c>
      <c r="AA48" s="7">
        <v>5.1383399209486001E-2</v>
      </c>
      <c r="AB48" s="8"/>
      <c r="AC48" s="8">
        <v>2.7905138339920001</v>
      </c>
      <c r="AD48" s="8">
        <v>6.2584269662920002</v>
      </c>
      <c r="AE48" s="8">
        <v>5.4032258064520002</v>
      </c>
      <c r="AF48" s="8">
        <v>6.540983606557</v>
      </c>
      <c r="AG48" s="8">
        <v>4.9795918367349996</v>
      </c>
      <c r="AH48" s="8">
        <v>4.3846153846149996</v>
      </c>
      <c r="AI48" s="8">
        <v>9.8421052631580004</v>
      </c>
      <c r="AJ48" s="8">
        <v>5.4594594594589996</v>
      </c>
      <c r="AK48" s="8">
        <v>7.7586206896550003</v>
      </c>
      <c r="AL48" s="8">
        <v>7.3461538461540004</v>
      </c>
      <c r="AM48" s="8">
        <v>7.9333333333329996</v>
      </c>
      <c r="AN48" s="8">
        <v>5.7692307692310001</v>
      </c>
    </row>
    <row r="49" spans="1:40" x14ac:dyDescent="0.2">
      <c r="A49" s="11">
        <v>227</v>
      </c>
      <c r="B49" s="5">
        <v>44111</v>
      </c>
      <c r="C49" s="6">
        <v>0.18819324669599999</v>
      </c>
      <c r="D49" s="6">
        <v>0.248478436123</v>
      </c>
      <c r="E49" s="6">
        <v>0.248478436123</v>
      </c>
      <c r="F49" s="6">
        <v>0.248478436123</v>
      </c>
      <c r="G49" s="6">
        <v>0.248478436123</v>
      </c>
      <c r="H49" s="6">
        <v>0.37273292511</v>
      </c>
      <c r="I49" s="6">
        <v>0.39747002202600001</v>
      </c>
      <c r="J49" s="6">
        <v>0.41091852863400002</v>
      </c>
      <c r="K49" s="6">
        <v>0.44709700881100001</v>
      </c>
      <c r="L49" s="6">
        <v>0.52290628634400005</v>
      </c>
      <c r="M49" s="6">
        <v>0.59180899118899999</v>
      </c>
      <c r="N49" s="6">
        <v>0.61436253303999999</v>
      </c>
      <c r="O49" s="13">
        <f t="shared" si="7"/>
        <v>3</v>
      </c>
      <c r="Q49" s="7">
        <v>0.37004405286344</v>
      </c>
      <c r="R49" s="7">
        <v>0.26431718061673998</v>
      </c>
      <c r="S49" s="7">
        <v>0.19823788546255999</v>
      </c>
      <c r="T49" s="7">
        <v>0.17621145374448999</v>
      </c>
      <c r="U49" s="7">
        <v>0.15859030837004001</v>
      </c>
      <c r="V49" s="7">
        <v>0.12334801762115</v>
      </c>
      <c r="W49" s="7">
        <v>0.11013215859031</v>
      </c>
      <c r="X49" s="7">
        <v>9.2511013215859E-2</v>
      </c>
      <c r="Y49" s="7">
        <v>8.8105726872247006E-2</v>
      </c>
      <c r="Z49" s="7">
        <v>7.0484581497797003E-2</v>
      </c>
      <c r="AA49" s="7">
        <v>4.8458149779735997E-2</v>
      </c>
      <c r="AB49" s="8"/>
      <c r="AC49" s="8">
        <v>2.4537444933920001</v>
      </c>
      <c r="AD49" s="8">
        <v>4.6785714285709998</v>
      </c>
      <c r="AE49" s="8">
        <v>5.8833333333329998</v>
      </c>
      <c r="AF49" s="8">
        <v>5.7777777777779997</v>
      </c>
      <c r="AG49" s="8">
        <v>8.9749999999999996</v>
      </c>
      <c r="AH49" s="8">
        <v>5.5</v>
      </c>
      <c r="AI49" s="8">
        <v>11.035714285714</v>
      </c>
      <c r="AJ49" s="8">
        <v>8.56</v>
      </c>
      <c r="AK49" s="8">
        <v>5.0952380952379999</v>
      </c>
      <c r="AL49" s="8">
        <v>9.9</v>
      </c>
      <c r="AM49" s="8">
        <v>9.375</v>
      </c>
      <c r="AN49" s="8">
        <v>5.2727272727269998</v>
      </c>
    </row>
    <row r="50" spans="1:40" x14ac:dyDescent="0.2">
      <c r="A50" s="11">
        <v>224</v>
      </c>
      <c r="B50" s="5">
        <v>44114</v>
      </c>
      <c r="C50" s="6">
        <v>0.15825443303600001</v>
      </c>
      <c r="D50" s="6">
        <v>0.23379974107099999</v>
      </c>
      <c r="E50" s="6">
        <v>0.28248967857099999</v>
      </c>
      <c r="F50" s="6">
        <v>0.32494120089299999</v>
      </c>
      <c r="G50" s="6">
        <v>0.36233943749999997</v>
      </c>
      <c r="H50" s="6">
        <v>0.39093255357099999</v>
      </c>
      <c r="I50" s="6">
        <v>0.41186309375000002</v>
      </c>
      <c r="J50" s="6">
        <v>0.44254207142899998</v>
      </c>
      <c r="K50" s="6">
        <v>0.515422517857</v>
      </c>
      <c r="L50" s="6">
        <v>0.589115459821</v>
      </c>
      <c r="M50" s="6">
        <v>0.63616778124999995</v>
      </c>
      <c r="N50" s="6">
        <v>0.67351492410699998</v>
      </c>
      <c r="O50" s="13">
        <f t="shared" si="7"/>
        <v>6</v>
      </c>
      <c r="Q50" s="7">
        <v>0.35267857142857001</v>
      </c>
      <c r="R50" s="7">
        <v>0.27678571428571003</v>
      </c>
      <c r="S50" s="7">
        <v>0.26785714285714002</v>
      </c>
      <c r="T50" s="7">
        <v>0.19196428571429</v>
      </c>
      <c r="U50" s="7">
        <v>0.20535714285713999</v>
      </c>
      <c r="V50" s="7">
        <v>0.15178571428571</v>
      </c>
      <c r="W50" s="7">
        <v>0.15178571428571</v>
      </c>
      <c r="X50" s="7">
        <v>0.15178571428571</v>
      </c>
      <c r="Y50" s="7">
        <v>0.13839285714286001</v>
      </c>
      <c r="Z50" s="7">
        <v>0.10267857142857</v>
      </c>
      <c r="AA50" s="7">
        <v>0.10714285714286</v>
      </c>
      <c r="AB50" s="8"/>
      <c r="AC50" s="8">
        <v>2.71875</v>
      </c>
      <c r="AD50" s="8">
        <v>6.8607594936709999</v>
      </c>
      <c r="AE50" s="8">
        <v>6.4677419354839998</v>
      </c>
      <c r="AF50" s="8">
        <v>6.1</v>
      </c>
      <c r="AG50" s="8">
        <v>7.8837209302330002</v>
      </c>
      <c r="AH50" s="8">
        <v>6.5869565217390003</v>
      </c>
      <c r="AI50" s="8">
        <v>5.8823529411760003</v>
      </c>
      <c r="AJ50" s="8">
        <v>8.9411764705879992</v>
      </c>
      <c r="AK50" s="8">
        <v>4.9705882352939996</v>
      </c>
      <c r="AL50" s="8">
        <v>4.5483870967740003</v>
      </c>
      <c r="AM50" s="8">
        <v>6.6956521739130004</v>
      </c>
      <c r="AN50" s="8">
        <v>3.625</v>
      </c>
    </row>
    <row r="51" spans="1:40" x14ac:dyDescent="0.2">
      <c r="A51" s="11">
        <v>224</v>
      </c>
      <c r="B51" s="5">
        <v>44167</v>
      </c>
      <c r="C51" s="6">
        <v>0.18722904017899999</v>
      </c>
      <c r="D51" s="6">
        <v>0.24394159821399999</v>
      </c>
      <c r="E51" s="6">
        <v>0.26227112053599999</v>
      </c>
      <c r="F51" s="6">
        <v>0.29063055357099998</v>
      </c>
      <c r="G51" s="6">
        <v>0.31195873660700002</v>
      </c>
      <c r="H51" s="6">
        <v>0.33109707142900002</v>
      </c>
      <c r="I51" s="6">
        <v>0.34933859374999998</v>
      </c>
      <c r="J51" s="6">
        <v>0.35683633035700002</v>
      </c>
      <c r="K51" s="6">
        <v>0.37991974107100002</v>
      </c>
      <c r="L51" s="6">
        <v>0.40452706249999998</v>
      </c>
      <c r="M51" s="6">
        <v>0.42837986160699998</v>
      </c>
      <c r="N51" s="6">
        <v>0.44353342410699997</v>
      </c>
      <c r="O51" s="13">
        <f t="shared" si="7"/>
        <v>3</v>
      </c>
      <c r="Q51" s="7">
        <v>0.29910714285714002</v>
      </c>
      <c r="R51" s="7">
        <v>0.17857142857142999</v>
      </c>
      <c r="S51" s="7">
        <v>0.16517857142857001</v>
      </c>
      <c r="T51" s="7">
        <v>0.125</v>
      </c>
      <c r="U51" s="7">
        <v>0.11607142857143</v>
      </c>
      <c r="V51" s="7">
        <v>0.11160714285714</v>
      </c>
      <c r="W51" s="7">
        <v>8.4821428571429006E-2</v>
      </c>
      <c r="X51" s="7">
        <v>7.1428571428570994E-2</v>
      </c>
      <c r="Y51" s="7">
        <v>7.1428571428570994E-2</v>
      </c>
      <c r="Z51" s="7">
        <v>5.3571428571428999E-2</v>
      </c>
      <c r="AA51" s="7">
        <v>5.8035714285714003E-2</v>
      </c>
      <c r="AB51" s="8"/>
      <c r="AC51" s="8">
        <v>1.9776785714289999</v>
      </c>
      <c r="AD51" s="8">
        <v>5.1492537313430002</v>
      </c>
      <c r="AE51" s="8">
        <v>2.5249999999999999</v>
      </c>
      <c r="AF51" s="8">
        <v>3.3243243243239999</v>
      </c>
      <c r="AG51" s="8">
        <v>5.8214285714290002</v>
      </c>
      <c r="AH51" s="8">
        <v>4.6538461538459996</v>
      </c>
      <c r="AI51" s="8">
        <v>5.04</v>
      </c>
      <c r="AJ51" s="8">
        <v>3.3684210526320002</v>
      </c>
      <c r="AK51" s="8">
        <v>3.75</v>
      </c>
      <c r="AL51" s="8">
        <v>3.6875</v>
      </c>
      <c r="AM51" s="8">
        <v>7.666666666667</v>
      </c>
      <c r="AN51" s="8">
        <v>6.1538461538459996</v>
      </c>
    </row>
    <row r="52" spans="1:40" x14ac:dyDescent="0.2">
      <c r="A52" s="11">
        <v>222</v>
      </c>
      <c r="B52" s="5">
        <v>44159</v>
      </c>
      <c r="C52" s="6">
        <v>0.20652787837799999</v>
      </c>
      <c r="D52" s="6">
        <v>0.28131007657700002</v>
      </c>
      <c r="E52" s="6">
        <v>0.32290753603599998</v>
      </c>
      <c r="F52" s="6">
        <v>0.36107337837800002</v>
      </c>
      <c r="G52" s="6">
        <v>0.38795560810800001</v>
      </c>
      <c r="H52" s="6">
        <v>0.41826395945900002</v>
      </c>
      <c r="I52" s="6">
        <v>0.44210291441400001</v>
      </c>
      <c r="J52" s="6">
        <v>0.46267329729700002</v>
      </c>
      <c r="K52" s="6">
        <v>0.51029423873900004</v>
      </c>
      <c r="L52" s="6">
        <v>0.54725136486500003</v>
      </c>
      <c r="M52" s="6">
        <v>0.57239558558600001</v>
      </c>
      <c r="N52" s="6">
        <v>0.58665722973000001</v>
      </c>
      <c r="O52" s="13">
        <f t="shared" si="7"/>
        <v>2</v>
      </c>
      <c r="Q52" s="7">
        <v>0.27927927927927998</v>
      </c>
      <c r="R52" s="7">
        <v>0.21171171171170999</v>
      </c>
      <c r="S52" s="7">
        <v>0.18918918918919</v>
      </c>
      <c r="T52" s="7">
        <v>0.16216216216216001</v>
      </c>
      <c r="U52" s="7">
        <v>0.15765765765765999</v>
      </c>
      <c r="V52" s="7">
        <v>0.15315315315315001</v>
      </c>
      <c r="W52" s="7">
        <v>0.11261261261261001</v>
      </c>
      <c r="X52" s="7">
        <v>0.10360360360360001</v>
      </c>
      <c r="Y52" s="7">
        <v>9.0090090090090003E-2</v>
      </c>
      <c r="Z52" s="7">
        <v>5.8558558558559001E-2</v>
      </c>
      <c r="AA52" s="7">
        <v>5.4054054054054002E-2</v>
      </c>
      <c r="AB52" s="8"/>
      <c r="AC52" s="8">
        <v>2.216216216216</v>
      </c>
      <c r="AD52" s="8">
        <v>4.7096774193549997</v>
      </c>
      <c r="AE52" s="8">
        <v>3.531914893617</v>
      </c>
      <c r="AF52" s="8">
        <v>4.6190476190479997</v>
      </c>
      <c r="AG52" s="8">
        <v>2.75</v>
      </c>
      <c r="AH52" s="8">
        <v>5.5428571428569997</v>
      </c>
      <c r="AI52" s="8">
        <v>3.9117647058820002</v>
      </c>
      <c r="AJ52" s="8">
        <v>4.5999999999999996</v>
      </c>
      <c r="AK52" s="8">
        <v>2.5652173913039999</v>
      </c>
      <c r="AL52" s="8">
        <v>3.6</v>
      </c>
      <c r="AM52" s="8">
        <v>3.1538461538460001</v>
      </c>
      <c r="AN52" s="8">
        <v>2.916666666667</v>
      </c>
    </row>
    <row r="53" spans="1:40" x14ac:dyDescent="0.2">
      <c r="A53" s="11">
        <v>220</v>
      </c>
      <c r="B53" s="5">
        <v>44112</v>
      </c>
      <c r="C53" s="6">
        <v>0.170619795455</v>
      </c>
      <c r="D53" s="6">
        <v>0.23705190000000001</v>
      </c>
      <c r="E53" s="6">
        <v>0.23705190000000001</v>
      </c>
      <c r="F53" s="6">
        <v>0.23705190000000001</v>
      </c>
      <c r="G53" s="6">
        <v>0.23705190000000001</v>
      </c>
      <c r="H53" s="6">
        <v>0.31940920454499999</v>
      </c>
      <c r="I53" s="6">
        <v>0.34391691363600002</v>
      </c>
      <c r="J53" s="6">
        <v>0.36535466818200002</v>
      </c>
      <c r="K53" s="6">
        <v>0.403206627273</v>
      </c>
      <c r="L53" s="6">
        <v>0.44646931818199997</v>
      </c>
      <c r="M53" s="6">
        <v>0.482868931818</v>
      </c>
      <c r="N53" s="6">
        <v>0.49690391818200003</v>
      </c>
      <c r="O53" s="13">
        <f t="shared" si="7"/>
        <v>4</v>
      </c>
      <c r="Q53" s="7">
        <v>0.39090909090908998</v>
      </c>
      <c r="R53" s="7">
        <v>0.24090909090908999</v>
      </c>
      <c r="S53" s="7">
        <v>0.19090909090909</v>
      </c>
      <c r="T53" s="7">
        <v>0.18181818181817999</v>
      </c>
      <c r="U53" s="7">
        <v>0.13181818181818</v>
      </c>
      <c r="V53" s="7">
        <v>0.13181818181818</v>
      </c>
      <c r="W53" s="7">
        <v>0.13636363636363999</v>
      </c>
      <c r="X53" s="7">
        <v>7.7272727272726993E-2</v>
      </c>
      <c r="Y53" s="7">
        <v>9.5454545454545001E-2</v>
      </c>
      <c r="Z53" s="7">
        <v>7.7272727272726993E-2</v>
      </c>
      <c r="AA53" s="7">
        <v>4.5454545454544998E-2</v>
      </c>
      <c r="AB53" s="8"/>
      <c r="AC53" s="8">
        <v>3.0727272727270001</v>
      </c>
      <c r="AD53" s="8">
        <v>5.2325581395349996</v>
      </c>
      <c r="AE53" s="8">
        <v>4.1509433962260003</v>
      </c>
      <c r="AF53" s="8">
        <v>3.9523809523810001</v>
      </c>
      <c r="AG53" s="8">
        <v>4.95</v>
      </c>
      <c r="AH53" s="8">
        <v>4.8620689655170004</v>
      </c>
      <c r="AI53" s="8">
        <v>6.5862068965520004</v>
      </c>
      <c r="AJ53" s="8">
        <v>6.2333333333330003</v>
      </c>
      <c r="AK53" s="8">
        <v>11.058823529412001</v>
      </c>
      <c r="AL53" s="8">
        <v>4</v>
      </c>
      <c r="AM53" s="8">
        <v>7.5294117647060004</v>
      </c>
      <c r="AN53" s="8">
        <v>8</v>
      </c>
    </row>
    <row r="54" spans="1:40" x14ac:dyDescent="0.2">
      <c r="A54" s="11">
        <v>219</v>
      </c>
      <c r="B54" s="5">
        <v>44115</v>
      </c>
      <c r="C54" s="6">
        <v>0.21834317351599999</v>
      </c>
      <c r="D54" s="6">
        <v>0.32018428767099999</v>
      </c>
      <c r="E54" s="6">
        <v>0.36425336529699998</v>
      </c>
      <c r="F54" s="6">
        <v>0.404487484018</v>
      </c>
      <c r="G54" s="6">
        <v>0.43633124200899998</v>
      </c>
      <c r="H54" s="6">
        <v>0.47271949315099998</v>
      </c>
      <c r="I54" s="6">
        <v>0.507170141553</v>
      </c>
      <c r="J54" s="6">
        <v>0.540647799087</v>
      </c>
      <c r="K54" s="6">
        <v>0.58225607305899996</v>
      </c>
      <c r="L54" s="6">
        <v>0.65732396803699999</v>
      </c>
      <c r="M54" s="6">
        <v>0.74157325570800003</v>
      </c>
      <c r="N54" s="6">
        <v>0.77349549771699999</v>
      </c>
      <c r="O54" s="13">
        <f t="shared" si="7"/>
        <v>7</v>
      </c>
      <c r="Q54" s="7">
        <v>0.41552511415525001</v>
      </c>
      <c r="R54" s="7">
        <v>0.26940639269406003</v>
      </c>
      <c r="S54" s="7">
        <v>0.26484018264839998</v>
      </c>
      <c r="T54" s="7">
        <v>0.20547945205479001</v>
      </c>
      <c r="U54" s="7">
        <v>0.21004566210046</v>
      </c>
      <c r="V54" s="7">
        <v>0.20547945205479001</v>
      </c>
      <c r="W54" s="7">
        <v>0.16438356164383999</v>
      </c>
      <c r="X54" s="7">
        <v>0.12328767123287999</v>
      </c>
      <c r="Y54" s="7">
        <v>0.12785388127854</v>
      </c>
      <c r="Z54" s="7">
        <v>0.10958904109589</v>
      </c>
      <c r="AA54" s="7">
        <v>8.6757990867580001E-2</v>
      </c>
      <c r="AB54" s="8"/>
      <c r="AC54" s="8">
        <v>3.6621004566209998</v>
      </c>
      <c r="AD54" s="8">
        <v>11.868131868132</v>
      </c>
      <c r="AE54" s="8">
        <v>6.2033898305079997</v>
      </c>
      <c r="AF54" s="8">
        <v>5.6896551724139997</v>
      </c>
      <c r="AG54" s="8">
        <v>8.1777777777779992</v>
      </c>
      <c r="AH54" s="8">
        <v>6.4130434782609997</v>
      </c>
      <c r="AI54" s="8">
        <v>11.933333333333</v>
      </c>
      <c r="AJ54" s="8">
        <v>8.4722222222219994</v>
      </c>
      <c r="AK54" s="8">
        <v>6.333333333333</v>
      </c>
      <c r="AL54" s="8">
        <v>4.5</v>
      </c>
      <c r="AM54" s="8">
        <v>7.166666666667</v>
      </c>
      <c r="AN54" s="8">
        <v>5.3157894736840001</v>
      </c>
    </row>
    <row r="55" spans="1:40" x14ac:dyDescent="0.2">
      <c r="A55" s="11">
        <v>218</v>
      </c>
      <c r="B55" s="5">
        <v>44116</v>
      </c>
      <c r="C55" s="6">
        <v>0.18230589908299999</v>
      </c>
      <c r="D55" s="6">
        <v>0.30372294036699998</v>
      </c>
      <c r="E55" s="6">
        <v>0.37272682568799997</v>
      </c>
      <c r="F55" s="6">
        <v>0.42617818348600001</v>
      </c>
      <c r="G55" s="6">
        <v>0.467963972477</v>
      </c>
      <c r="H55" s="6">
        <v>0.51625654587199998</v>
      </c>
      <c r="I55" s="6">
        <v>0.55537775229399999</v>
      </c>
      <c r="J55" s="6">
        <v>0.57987233486199996</v>
      </c>
      <c r="K55" s="6">
        <v>0.65091675688100004</v>
      </c>
      <c r="L55" s="6">
        <v>0.75192347706399998</v>
      </c>
      <c r="M55" s="6">
        <v>0.81840260550499999</v>
      </c>
      <c r="N55" s="6">
        <v>0.85589149082600002</v>
      </c>
      <c r="O55" s="13">
        <f t="shared" si="7"/>
        <v>1</v>
      </c>
      <c r="Q55" s="7">
        <v>0.44954128440367003</v>
      </c>
      <c r="R55" s="7">
        <v>0.35321100917430998</v>
      </c>
      <c r="S55" s="7">
        <v>0.28899082568807</v>
      </c>
      <c r="T55" s="7">
        <v>0.23853211009174</v>
      </c>
      <c r="U55" s="7">
        <v>0.22477064220182999</v>
      </c>
      <c r="V55" s="7">
        <v>0.18807339449541</v>
      </c>
      <c r="W55" s="7">
        <v>0.16972477064220001</v>
      </c>
      <c r="X55" s="7">
        <v>0.14220183486238999</v>
      </c>
      <c r="Y55" s="7">
        <v>0.14678899082569</v>
      </c>
      <c r="Z55" s="7">
        <v>0.11467889908256999</v>
      </c>
      <c r="AA55" s="7">
        <v>0.10550458715596001</v>
      </c>
      <c r="AB55" s="8"/>
      <c r="AC55" s="8">
        <v>2.6330275229360001</v>
      </c>
      <c r="AD55" s="8">
        <v>8.3061224489800001</v>
      </c>
      <c r="AE55" s="8">
        <v>5.9610389610389998</v>
      </c>
      <c r="AF55" s="8">
        <v>6.8412698412699999</v>
      </c>
      <c r="AG55" s="8">
        <v>7.5576923076920002</v>
      </c>
      <c r="AH55" s="8">
        <v>8.7551020408160003</v>
      </c>
      <c r="AI55" s="8">
        <v>8.2439024390239997</v>
      </c>
      <c r="AJ55" s="8">
        <v>7.1891891891890003</v>
      </c>
      <c r="AK55" s="8">
        <v>5.3225806451609996</v>
      </c>
      <c r="AL55" s="8">
        <v>7.53125</v>
      </c>
      <c r="AM55" s="8">
        <v>4.8</v>
      </c>
      <c r="AN55" s="8">
        <v>6.8260869565220004</v>
      </c>
    </row>
    <row r="56" spans="1:40" x14ac:dyDescent="0.2">
      <c r="A56" s="11">
        <v>216</v>
      </c>
      <c r="B56" s="5">
        <v>44153</v>
      </c>
      <c r="C56" s="6">
        <v>0.27771853240700001</v>
      </c>
      <c r="D56" s="6">
        <v>0.39360574074100002</v>
      </c>
      <c r="E56" s="6">
        <v>0.50324132870399996</v>
      </c>
      <c r="F56" s="6">
        <v>0.55855914351900005</v>
      </c>
      <c r="G56" s="6">
        <v>0.58965594907399999</v>
      </c>
      <c r="H56" s="6">
        <v>0.61975867129600004</v>
      </c>
      <c r="I56" s="6">
        <v>0.66234382407400005</v>
      </c>
      <c r="J56" s="6">
        <v>0.70661335648099999</v>
      </c>
      <c r="K56" s="6">
        <v>0.79608989351899995</v>
      </c>
      <c r="L56" s="6">
        <v>0.86737507870399999</v>
      </c>
      <c r="M56" s="6">
        <v>0.92035268981499996</v>
      </c>
      <c r="N56" s="6">
        <v>0.95799012500000003</v>
      </c>
      <c r="O56" s="13">
        <f t="shared" si="7"/>
        <v>3</v>
      </c>
      <c r="Q56" s="7">
        <v>0.375</v>
      </c>
      <c r="R56" s="7">
        <v>0.25462962962962998</v>
      </c>
      <c r="S56" s="7">
        <v>0.20833333333333001</v>
      </c>
      <c r="T56" s="7">
        <v>0.18981481481481</v>
      </c>
      <c r="U56" s="7">
        <v>0.13888888888889001</v>
      </c>
      <c r="V56" s="7">
        <v>0.16203703703704</v>
      </c>
      <c r="W56" s="7">
        <v>0.11574074074074001</v>
      </c>
      <c r="X56" s="7">
        <v>0.10648148148148</v>
      </c>
      <c r="Y56" s="7">
        <v>7.4074074074074001E-2</v>
      </c>
      <c r="Z56" s="7">
        <v>6.4814814814815006E-2</v>
      </c>
      <c r="AA56" s="7">
        <v>6.0185185185185001E-2</v>
      </c>
      <c r="AB56" s="8"/>
      <c r="AC56" s="8">
        <v>3.5601851851849999</v>
      </c>
      <c r="AD56" s="8">
        <v>6.7407407407409998</v>
      </c>
      <c r="AE56" s="8">
        <v>15.218181818182</v>
      </c>
      <c r="AF56" s="8">
        <v>11.755555555556001</v>
      </c>
      <c r="AG56" s="8">
        <v>8.0243902439019994</v>
      </c>
      <c r="AH56" s="8">
        <v>8.4</v>
      </c>
      <c r="AI56" s="8">
        <v>9.4</v>
      </c>
      <c r="AJ56" s="8">
        <v>11.76</v>
      </c>
      <c r="AK56" s="8">
        <v>7.1739130434779996</v>
      </c>
      <c r="AL56" s="8">
        <v>8.75</v>
      </c>
      <c r="AM56" s="8">
        <v>11.928571428571001</v>
      </c>
      <c r="AN56" s="8">
        <v>6</v>
      </c>
    </row>
    <row r="57" spans="1:40" x14ac:dyDescent="0.2">
      <c r="A57" s="11">
        <v>201</v>
      </c>
      <c r="B57" s="5">
        <v>44166</v>
      </c>
      <c r="C57" s="6">
        <v>0.21520399502500001</v>
      </c>
      <c r="D57" s="6">
        <v>0.29148778109500001</v>
      </c>
      <c r="E57" s="6">
        <v>0.330491671642</v>
      </c>
      <c r="F57" s="6">
        <v>0.36929193034800001</v>
      </c>
      <c r="G57" s="6">
        <v>0.39657028855699999</v>
      </c>
      <c r="H57" s="6">
        <v>0.41384569154200002</v>
      </c>
      <c r="I57" s="6">
        <v>0.43825200995000002</v>
      </c>
      <c r="J57" s="6">
        <v>0.45397663681599998</v>
      </c>
      <c r="K57" s="6">
        <v>0.49801758209000002</v>
      </c>
      <c r="L57" s="6">
        <v>0.53806783084599996</v>
      </c>
      <c r="M57" s="6">
        <v>0.56141792537299995</v>
      </c>
      <c r="N57" s="6">
        <v>0.57905744776099999</v>
      </c>
      <c r="O57" s="13">
        <f t="shared" si="7"/>
        <v>2</v>
      </c>
      <c r="Q57" s="7">
        <v>0.33830845771144002</v>
      </c>
      <c r="R57" s="7">
        <v>0.21393034825870999</v>
      </c>
      <c r="S57" s="7">
        <v>0.15422885572139</v>
      </c>
      <c r="T57" s="7">
        <v>0.10945273631841</v>
      </c>
      <c r="U57" s="7">
        <v>9.4527363184080004E-2</v>
      </c>
      <c r="V57" s="7">
        <v>0.14925373134327999</v>
      </c>
      <c r="W57" s="7">
        <v>9.9502487562189004E-2</v>
      </c>
      <c r="X57" s="7">
        <v>6.4676616915422994E-2</v>
      </c>
      <c r="Y57" s="7">
        <v>4.4776119402985003E-2</v>
      </c>
      <c r="Z57" s="7">
        <v>2.9850746268657E-2</v>
      </c>
      <c r="AA57" s="7">
        <v>5.4726368159204002E-2</v>
      </c>
      <c r="AB57" s="8"/>
      <c r="AC57" s="8">
        <v>2.1840796019900002</v>
      </c>
      <c r="AD57" s="8">
        <v>4.0147058823529997</v>
      </c>
      <c r="AE57" s="8">
        <v>5.5813953488369998</v>
      </c>
      <c r="AF57" s="8">
        <v>9.4193548387099995</v>
      </c>
      <c r="AG57" s="8">
        <v>10.272727272727</v>
      </c>
      <c r="AH57" s="8">
        <v>7.7368421052630003</v>
      </c>
      <c r="AI57" s="8">
        <v>8.4333333333329996</v>
      </c>
      <c r="AJ57" s="8">
        <v>14.15</v>
      </c>
      <c r="AK57" s="8">
        <v>8.7692307692309992</v>
      </c>
      <c r="AL57" s="8">
        <v>5.333333333333</v>
      </c>
      <c r="AM57" s="8">
        <v>12.166666666667</v>
      </c>
      <c r="AN57" s="8">
        <v>4.8181818181820004</v>
      </c>
    </row>
    <row r="58" spans="1:40" x14ac:dyDescent="0.2">
      <c r="A58" s="11">
        <v>195</v>
      </c>
      <c r="B58" s="5">
        <v>44109</v>
      </c>
      <c r="C58" s="6">
        <v>0.15804650256399999</v>
      </c>
      <c r="D58" s="6">
        <v>0.23810972820500001</v>
      </c>
      <c r="E58" s="6">
        <v>0.23810972820500001</v>
      </c>
      <c r="F58" s="6">
        <v>0.23810972820500001</v>
      </c>
      <c r="G58" s="6">
        <v>0.23810972820500001</v>
      </c>
      <c r="H58" s="6">
        <v>0.40480869230799998</v>
      </c>
      <c r="I58" s="6">
        <v>0.42755814871800002</v>
      </c>
      <c r="J58" s="6">
        <v>0.46065612307699999</v>
      </c>
      <c r="K58" s="6">
        <v>0.54083552820500003</v>
      </c>
      <c r="L58" s="6">
        <v>0.59307797948700003</v>
      </c>
      <c r="M58" s="6">
        <v>0.64979945641000003</v>
      </c>
      <c r="N58" s="6">
        <v>0.68625768717900004</v>
      </c>
      <c r="O58" s="13">
        <f t="shared" si="7"/>
        <v>1</v>
      </c>
      <c r="Q58" s="7">
        <v>0.38461538461537997</v>
      </c>
      <c r="R58" s="7">
        <v>0.24102564102564</v>
      </c>
      <c r="S58" s="7">
        <v>0.22051282051282001</v>
      </c>
      <c r="T58" s="7">
        <v>0.18974358974359001</v>
      </c>
      <c r="U58" s="7">
        <v>0.12820512820513</v>
      </c>
      <c r="V58" s="7">
        <v>0.17435897435896999</v>
      </c>
      <c r="W58" s="7">
        <v>0.14871794871794999</v>
      </c>
      <c r="X58" s="7">
        <v>0.10769230769231</v>
      </c>
      <c r="Y58" s="7">
        <v>9.2307692307691994E-2</v>
      </c>
      <c r="Z58" s="7">
        <v>9.2307692307691994E-2</v>
      </c>
      <c r="AA58" s="7">
        <v>8.7179487179486995E-2</v>
      </c>
      <c r="AB58" s="8"/>
      <c r="AC58" s="8">
        <v>2.7025641025640001</v>
      </c>
      <c r="AD58" s="8">
        <v>6.0266666666670003</v>
      </c>
      <c r="AE58" s="8">
        <v>8.3404255319150007</v>
      </c>
      <c r="AF58" s="8">
        <v>9.0232558139529999</v>
      </c>
      <c r="AG58" s="8">
        <v>10.72972972973</v>
      </c>
      <c r="AH58" s="8">
        <v>12.32</v>
      </c>
      <c r="AI58" s="8">
        <v>7.2352941176470003</v>
      </c>
      <c r="AJ58" s="8">
        <v>9.1724137931030008</v>
      </c>
      <c r="AK58" s="8">
        <v>9.5714285714289993</v>
      </c>
      <c r="AL58" s="8">
        <v>6.4444444444439997</v>
      </c>
      <c r="AM58" s="8">
        <v>7.5</v>
      </c>
      <c r="AN58" s="8">
        <v>7.4117647058819998</v>
      </c>
    </row>
    <row r="59" spans="1:40" x14ac:dyDescent="0.2">
      <c r="A59" s="11">
        <v>195</v>
      </c>
      <c r="B59" s="5">
        <v>44151</v>
      </c>
      <c r="C59" s="6">
        <v>0.24897954871799999</v>
      </c>
      <c r="D59" s="6">
        <v>0.35539803076900001</v>
      </c>
      <c r="E59" s="6">
        <v>0.41318518461499998</v>
      </c>
      <c r="F59" s="6">
        <v>0.46718203589700003</v>
      </c>
      <c r="G59" s="6">
        <v>0.49883791282099998</v>
      </c>
      <c r="H59" s="6">
        <v>0.54575534871800002</v>
      </c>
      <c r="I59" s="6">
        <v>0.58687695384600003</v>
      </c>
      <c r="J59" s="6">
        <v>0.61520935384599995</v>
      </c>
      <c r="K59" s="6">
        <v>0.69367441538499997</v>
      </c>
      <c r="L59" s="6">
        <v>0.79116293333300003</v>
      </c>
      <c r="M59" s="6">
        <v>0.839041528205</v>
      </c>
      <c r="N59" s="6">
        <v>0.87454442051299996</v>
      </c>
      <c r="O59" s="13">
        <f t="shared" si="7"/>
        <v>1</v>
      </c>
      <c r="Q59" s="7">
        <v>0.35897435897435997</v>
      </c>
      <c r="R59" s="7">
        <v>0.24615384615385</v>
      </c>
      <c r="S59" s="7">
        <v>0.23589743589744</v>
      </c>
      <c r="T59" s="7">
        <v>0.16410256410255999</v>
      </c>
      <c r="U59" s="7">
        <v>0.16923076923076999</v>
      </c>
      <c r="V59" s="7">
        <v>0.15897435897435999</v>
      </c>
      <c r="W59" s="7">
        <v>0.17948717948717999</v>
      </c>
      <c r="X59" s="7">
        <v>0.12307692307692</v>
      </c>
      <c r="Y59" s="7">
        <v>0.12307692307692</v>
      </c>
      <c r="Z59" s="7">
        <v>6.1538461538462E-2</v>
      </c>
      <c r="AA59" s="7">
        <v>9.2307692307691994E-2</v>
      </c>
      <c r="AB59" s="8"/>
      <c r="AC59" s="8">
        <v>3.2615384615380001</v>
      </c>
      <c r="AD59" s="8">
        <v>9.1</v>
      </c>
      <c r="AE59" s="8">
        <v>7.145833333333</v>
      </c>
      <c r="AF59" s="8">
        <v>7.869565217391</v>
      </c>
      <c r="AG59" s="8">
        <v>10.96875</v>
      </c>
      <c r="AH59" s="8">
        <v>10.575757575758001</v>
      </c>
      <c r="AI59" s="8">
        <v>11.129032258064999</v>
      </c>
      <c r="AJ59" s="8">
        <v>7.1428571428570002</v>
      </c>
      <c r="AK59" s="8">
        <v>6.666666666667</v>
      </c>
      <c r="AL59" s="8">
        <v>9.166666666667</v>
      </c>
      <c r="AM59" s="8">
        <v>9.333333333333</v>
      </c>
      <c r="AN59" s="8">
        <v>7.2777777777779997</v>
      </c>
    </row>
    <row r="60" spans="1:40" x14ac:dyDescent="0.2">
      <c r="A60" s="11">
        <v>193</v>
      </c>
      <c r="B60" s="5">
        <v>44150</v>
      </c>
      <c r="C60" s="6">
        <v>0.230532590674</v>
      </c>
      <c r="D60" s="6">
        <v>0.288367430052</v>
      </c>
      <c r="E60" s="6">
        <v>0.31699717098399999</v>
      </c>
      <c r="F60" s="6">
        <v>0.336168668394</v>
      </c>
      <c r="G60" s="6">
        <v>0.361139518135</v>
      </c>
      <c r="H60" s="6">
        <v>0.37918882383399999</v>
      </c>
      <c r="I60" s="6">
        <v>0.38852182901600002</v>
      </c>
      <c r="J60" s="6">
        <v>0.415383528497</v>
      </c>
      <c r="K60" s="6">
        <v>0.46712332642499999</v>
      </c>
      <c r="L60" s="6">
        <v>0.51696976165800002</v>
      </c>
      <c r="M60" s="6">
        <v>0.54701662694300002</v>
      </c>
      <c r="N60" s="6">
        <v>0.57334724352300004</v>
      </c>
      <c r="O60" s="13">
        <f t="shared" si="7"/>
        <v>7</v>
      </c>
      <c r="Q60" s="7">
        <v>0.39378238341969002</v>
      </c>
      <c r="R60" s="7">
        <v>0.19689119170984001</v>
      </c>
      <c r="S60" s="7">
        <v>0.15025906735750999</v>
      </c>
      <c r="T60" s="7">
        <v>0.13471502590674</v>
      </c>
      <c r="U60" s="7">
        <v>0.10880829015544</v>
      </c>
      <c r="V60" s="7">
        <v>8.2901554404144998E-2</v>
      </c>
      <c r="W60" s="7">
        <v>0.12953367875648</v>
      </c>
      <c r="X60" s="7">
        <v>7.2538860103627006E-2</v>
      </c>
      <c r="Y60" s="7">
        <v>8.8082901554404E-2</v>
      </c>
      <c r="Z60" s="7">
        <v>6.7357512953368004E-2</v>
      </c>
      <c r="AA60" s="7">
        <v>6.7357512953368004E-2</v>
      </c>
      <c r="AB60" s="8"/>
      <c r="AC60" s="8">
        <v>2.3160621761660001</v>
      </c>
      <c r="AD60" s="8">
        <v>2.8684210526320002</v>
      </c>
      <c r="AE60" s="8">
        <v>2.7105263157890001</v>
      </c>
      <c r="AF60" s="8">
        <v>2.9655172413790001</v>
      </c>
      <c r="AG60" s="8">
        <v>2.9230769230770002</v>
      </c>
      <c r="AH60" s="8">
        <v>3.0952380952379999</v>
      </c>
      <c r="AI60" s="8">
        <v>2.375</v>
      </c>
      <c r="AJ60" s="8">
        <v>2.6</v>
      </c>
      <c r="AK60" s="8">
        <v>3.4285714285709998</v>
      </c>
      <c r="AL60" s="8">
        <v>4</v>
      </c>
      <c r="AM60" s="8">
        <v>1.461538461538</v>
      </c>
      <c r="AN60" s="8">
        <v>3.4615384615379998</v>
      </c>
    </row>
    <row r="61" spans="1:40" x14ac:dyDescent="0.2">
      <c r="A61" s="11">
        <v>191</v>
      </c>
      <c r="B61" s="5">
        <v>44127</v>
      </c>
      <c r="C61" s="6">
        <v>0.17626617801</v>
      </c>
      <c r="D61" s="6">
        <v>0.252596429319</v>
      </c>
      <c r="E61" s="6">
        <v>0.315070664921</v>
      </c>
      <c r="F61" s="6">
        <v>0.358258209424</v>
      </c>
      <c r="G61" s="6">
        <v>0.40830162303700002</v>
      </c>
      <c r="H61" s="6">
        <v>0.44804725654499999</v>
      </c>
      <c r="I61" s="6">
        <v>0.47803571204200002</v>
      </c>
      <c r="J61" s="6">
        <v>0.50775607329799999</v>
      </c>
      <c r="K61" s="6">
        <v>0.573931136126</v>
      </c>
      <c r="L61" s="6">
        <v>0.63178054450300003</v>
      </c>
      <c r="M61" s="6">
        <v>0.66568730890100003</v>
      </c>
      <c r="N61" s="6">
        <v>0.70295893193699999</v>
      </c>
      <c r="O61" s="13">
        <f t="shared" si="7"/>
        <v>5</v>
      </c>
      <c r="Q61" s="7">
        <v>0.31413612565444998</v>
      </c>
      <c r="R61" s="7">
        <v>0.29842931937173001</v>
      </c>
      <c r="S61" s="7">
        <v>0.25130890052355997</v>
      </c>
      <c r="T61" s="7">
        <v>0.23560209424084</v>
      </c>
      <c r="U61" s="7">
        <v>0.16230366492147</v>
      </c>
      <c r="V61" s="7">
        <v>0.17801047120419</v>
      </c>
      <c r="W61" s="7">
        <v>0.12565445026177999</v>
      </c>
      <c r="X61" s="7">
        <v>0.13612565445026001</v>
      </c>
      <c r="Y61" s="7">
        <v>6.2827225130889994E-2</v>
      </c>
      <c r="Z61" s="7">
        <v>9.4240837696334998E-2</v>
      </c>
      <c r="AA61" s="7">
        <v>8.3769633507853006E-2</v>
      </c>
      <c r="AB61" s="8"/>
      <c r="AC61" s="8">
        <v>2.0366492146600002</v>
      </c>
      <c r="AD61" s="8">
        <v>4.666666666667</v>
      </c>
      <c r="AE61" s="8">
        <v>3.8596491228069998</v>
      </c>
      <c r="AF61" s="8">
        <v>3.270833333333</v>
      </c>
      <c r="AG61" s="8">
        <v>3.911111111111</v>
      </c>
      <c r="AH61" s="8">
        <v>4.5483870967740003</v>
      </c>
      <c r="AI61" s="8">
        <v>2.2352941176469998</v>
      </c>
      <c r="AJ61" s="8">
        <v>2</v>
      </c>
      <c r="AK61" s="8">
        <v>3.2307692307689999</v>
      </c>
      <c r="AL61" s="8">
        <v>3</v>
      </c>
      <c r="AM61" s="8">
        <v>3.5</v>
      </c>
      <c r="AN61" s="8">
        <v>4.9375</v>
      </c>
    </row>
    <row r="62" spans="1:40" x14ac:dyDescent="0.2">
      <c r="A62" s="11">
        <v>189</v>
      </c>
      <c r="B62" s="5">
        <v>44155</v>
      </c>
      <c r="C62" s="6">
        <v>0.25686794179900002</v>
      </c>
      <c r="D62" s="6">
        <v>0.34960855026499998</v>
      </c>
      <c r="E62" s="6">
        <v>0.39766141269799998</v>
      </c>
      <c r="F62" s="6">
        <v>0.43107293121700002</v>
      </c>
      <c r="G62" s="6">
        <v>0.46405449206299998</v>
      </c>
      <c r="H62" s="6">
        <v>0.48878413756599998</v>
      </c>
      <c r="I62" s="6">
        <v>0.51987180423299995</v>
      </c>
      <c r="J62" s="6">
        <v>0.54372810581999997</v>
      </c>
      <c r="K62" s="6">
        <v>0.62020644973500005</v>
      </c>
      <c r="L62" s="6">
        <v>0.64978329100499999</v>
      </c>
      <c r="M62" s="6">
        <v>0.74573051851899996</v>
      </c>
      <c r="N62" s="6">
        <v>0.79379930158699996</v>
      </c>
      <c r="O62" s="13">
        <f t="shared" si="7"/>
        <v>5</v>
      </c>
      <c r="Q62" s="7">
        <v>0.32804232804233002</v>
      </c>
      <c r="R62" s="7">
        <v>0.20105820105819999</v>
      </c>
      <c r="S62" s="7">
        <v>0.12698412698413</v>
      </c>
      <c r="T62" s="7">
        <v>0.14285714285713999</v>
      </c>
      <c r="U62" s="7">
        <v>0.11640211640212</v>
      </c>
      <c r="V62" s="7">
        <v>0.13756613756614</v>
      </c>
      <c r="W62" s="7">
        <v>0.13227513227512999</v>
      </c>
      <c r="X62" s="7">
        <v>6.8783068783069001E-2</v>
      </c>
      <c r="Y62" s="7">
        <v>5.8201058201057997E-2</v>
      </c>
      <c r="Z62" s="7">
        <v>3.1746031746032001E-2</v>
      </c>
      <c r="AA62" s="7">
        <v>3.1746031746032001E-2</v>
      </c>
      <c r="AB62" s="8"/>
      <c r="AC62" s="8">
        <v>2.6031746031749998</v>
      </c>
      <c r="AD62" s="8">
        <v>7.7258064516129998</v>
      </c>
      <c r="AE62" s="8">
        <v>7.7368421052630003</v>
      </c>
      <c r="AF62" s="8">
        <v>10.5</v>
      </c>
      <c r="AG62" s="8">
        <v>7.8518518518520004</v>
      </c>
      <c r="AH62" s="8">
        <v>7.2727272727269998</v>
      </c>
      <c r="AI62" s="8">
        <v>7.2692307692310001</v>
      </c>
      <c r="AJ62" s="8">
        <v>6.2</v>
      </c>
      <c r="AK62" s="8">
        <v>8.2307692307690008</v>
      </c>
      <c r="AL62" s="8">
        <v>5</v>
      </c>
      <c r="AM62" s="8">
        <v>8.833333333333</v>
      </c>
      <c r="AN62" s="8">
        <v>8.166666666667</v>
      </c>
    </row>
    <row r="63" spans="1:40" x14ac:dyDescent="0.2">
      <c r="A63" s="11">
        <v>171</v>
      </c>
      <c r="B63" s="5">
        <v>44168</v>
      </c>
      <c r="C63" s="6">
        <v>0.243067397661</v>
      </c>
      <c r="D63" s="6">
        <v>0.35341350877200001</v>
      </c>
      <c r="E63" s="6">
        <v>0.39802583040900003</v>
      </c>
      <c r="F63" s="6">
        <v>0.452381912281</v>
      </c>
      <c r="G63" s="6">
        <v>0.48134812865499998</v>
      </c>
      <c r="H63" s="6">
        <v>0.50975115789500003</v>
      </c>
      <c r="I63" s="6">
        <v>0.52670303508799998</v>
      </c>
      <c r="J63" s="6">
        <v>0.54848111111099995</v>
      </c>
      <c r="K63" s="6">
        <v>0.60015905847999995</v>
      </c>
      <c r="L63" s="6">
        <v>0.635218918129</v>
      </c>
      <c r="M63" s="6">
        <v>0.65476296491200003</v>
      </c>
      <c r="N63" s="6">
        <v>0.66652743859600005</v>
      </c>
      <c r="O63" s="13">
        <f t="shared" si="7"/>
        <v>4</v>
      </c>
      <c r="Q63" s="7">
        <v>0.36842105263157998</v>
      </c>
      <c r="R63" s="7">
        <v>0.26900584795322002</v>
      </c>
      <c r="S63" s="7">
        <v>0.1812865497076</v>
      </c>
      <c r="T63" s="7">
        <v>0.15204678362572999</v>
      </c>
      <c r="U63" s="7">
        <v>0.17543859649123</v>
      </c>
      <c r="V63" s="7">
        <v>0.12865497076023</v>
      </c>
      <c r="W63" s="7">
        <v>0.12280701754386</v>
      </c>
      <c r="X63" s="7">
        <v>7.6023391812864993E-2</v>
      </c>
      <c r="Y63" s="7">
        <v>8.1871345029239997E-2</v>
      </c>
      <c r="Z63" s="7">
        <v>4.6783625730993997E-2</v>
      </c>
      <c r="AA63" s="7">
        <v>3.5087719298246001E-2</v>
      </c>
      <c r="AB63" s="8"/>
      <c r="AC63" s="8">
        <v>4.0818713450289996</v>
      </c>
      <c r="AD63" s="8">
        <v>8.3650793650789996</v>
      </c>
      <c r="AE63" s="8">
        <v>5.6521739130429998</v>
      </c>
      <c r="AF63" s="8">
        <v>10.483870967742</v>
      </c>
      <c r="AG63" s="8">
        <v>8.3846153846149996</v>
      </c>
      <c r="AH63" s="8">
        <v>6.0333333333330001</v>
      </c>
      <c r="AI63" s="8">
        <v>12.727272727273</v>
      </c>
      <c r="AJ63" s="8">
        <v>8.5238095238099998</v>
      </c>
      <c r="AK63" s="8">
        <v>5.4615384615379998</v>
      </c>
      <c r="AL63" s="8">
        <v>4.5714285714290002</v>
      </c>
      <c r="AM63" s="8">
        <v>4.125</v>
      </c>
      <c r="AN63" s="8">
        <v>4.5</v>
      </c>
    </row>
    <row r="64" spans="1:40" x14ac:dyDescent="0.2">
      <c r="A64" s="11">
        <v>166</v>
      </c>
      <c r="B64" s="5">
        <v>44149</v>
      </c>
      <c r="C64" s="6">
        <v>0.22961562650600001</v>
      </c>
      <c r="D64" s="6">
        <v>0.297490415663</v>
      </c>
      <c r="E64" s="6">
        <v>0.33940036747000002</v>
      </c>
      <c r="F64" s="6">
        <v>0.36826003614500002</v>
      </c>
      <c r="G64" s="6">
        <v>0.395610524096</v>
      </c>
      <c r="H64" s="6">
        <v>0.40715194578300001</v>
      </c>
      <c r="I64" s="6">
        <v>0.41995251204799999</v>
      </c>
      <c r="J64" s="6">
        <v>0.43358087349399999</v>
      </c>
      <c r="K64" s="6">
        <v>0.48602846987999998</v>
      </c>
      <c r="L64" s="6">
        <v>0.53542147590400002</v>
      </c>
      <c r="M64" s="6">
        <v>0.56278522891600002</v>
      </c>
      <c r="N64" s="6">
        <v>0.58135504819299999</v>
      </c>
      <c r="O64" s="13">
        <f t="shared" si="7"/>
        <v>6</v>
      </c>
      <c r="Q64" s="7">
        <v>0.33132530120482001</v>
      </c>
      <c r="R64" s="7">
        <v>0.21686746987951999</v>
      </c>
      <c r="S64" s="7">
        <v>0.1566265060241</v>
      </c>
      <c r="T64" s="7">
        <v>0.13855421686746999</v>
      </c>
      <c r="U64" s="7">
        <v>0.10843373493976</v>
      </c>
      <c r="V64" s="7">
        <v>0.13253012048193</v>
      </c>
      <c r="W64" s="7">
        <v>0.12650602409639</v>
      </c>
      <c r="X64" s="7">
        <v>8.4337349397589995E-2</v>
      </c>
      <c r="Y64" s="7">
        <v>8.4337349397589995E-2</v>
      </c>
      <c r="Z64" s="7">
        <v>4.8192771084336998E-2</v>
      </c>
      <c r="AA64" s="7">
        <v>5.4216867469879998E-2</v>
      </c>
      <c r="AB64" s="8"/>
      <c r="AC64" s="8">
        <v>2.7530120481929998</v>
      </c>
      <c r="AD64" s="8">
        <v>4</v>
      </c>
      <c r="AE64" s="8">
        <v>5.5</v>
      </c>
      <c r="AF64" s="8">
        <v>3.3461538461539999</v>
      </c>
      <c r="AG64" s="8">
        <v>4.1739130434779996</v>
      </c>
      <c r="AH64" s="8">
        <v>2.7222222222219998</v>
      </c>
      <c r="AI64" s="8">
        <v>4.6818181818179996</v>
      </c>
      <c r="AJ64" s="8">
        <v>3.7619047619049999</v>
      </c>
      <c r="AK64" s="8">
        <v>5.4285714285709998</v>
      </c>
      <c r="AL64" s="8">
        <v>3.8571428571430002</v>
      </c>
      <c r="AM64" s="8">
        <v>5</v>
      </c>
      <c r="AN64" s="8">
        <v>11.444444444444001</v>
      </c>
    </row>
    <row r="65" spans="1:40" x14ac:dyDescent="0.2">
      <c r="A65" s="11">
        <v>164</v>
      </c>
      <c r="B65" s="5">
        <v>44156</v>
      </c>
      <c r="C65" s="6">
        <v>0.27374530487799997</v>
      </c>
      <c r="D65" s="6">
        <v>0.37680907317099999</v>
      </c>
      <c r="E65" s="6">
        <v>0.42377492073200002</v>
      </c>
      <c r="F65" s="6">
        <v>0.44916113414600001</v>
      </c>
      <c r="G65" s="6">
        <v>0.48181339024399999</v>
      </c>
      <c r="H65" s="6">
        <v>0.51308846951200004</v>
      </c>
      <c r="I65" s="6">
        <v>0.53352587195099999</v>
      </c>
      <c r="J65" s="6">
        <v>0.56312182317100001</v>
      </c>
      <c r="K65" s="6">
        <v>0.62685997560999995</v>
      </c>
      <c r="L65" s="6">
        <v>0.66985433536600003</v>
      </c>
      <c r="M65" s="6">
        <v>0.70867365853700004</v>
      </c>
      <c r="N65" s="6">
        <v>0.737428432927</v>
      </c>
      <c r="O65" s="13">
        <f t="shared" si="7"/>
        <v>6</v>
      </c>
      <c r="Q65" s="7">
        <v>0.32926829268293001</v>
      </c>
      <c r="R65" s="7">
        <v>0.23780487804878001</v>
      </c>
      <c r="S65" s="7">
        <v>0.20121951219511999</v>
      </c>
      <c r="T65" s="7">
        <v>0.16463414634146001</v>
      </c>
      <c r="U65" s="7">
        <v>0.1280487804878</v>
      </c>
      <c r="V65" s="7">
        <v>0.10365853658537</v>
      </c>
      <c r="W65" s="7">
        <v>0.13414634146341001</v>
      </c>
      <c r="X65" s="7">
        <v>0.11585365853659001</v>
      </c>
      <c r="Y65" s="7">
        <v>7.3170731707316999E-2</v>
      </c>
      <c r="Z65" s="7">
        <v>6.7073170731707002E-2</v>
      </c>
      <c r="AA65" s="7">
        <v>6.7073170731707002E-2</v>
      </c>
      <c r="AB65" s="8"/>
      <c r="AC65" s="8">
        <v>4.8353658536589998</v>
      </c>
      <c r="AD65" s="8">
        <v>6.1111111111109997</v>
      </c>
      <c r="AE65" s="8">
        <v>5.5384615384620002</v>
      </c>
      <c r="AF65" s="8">
        <v>5.3030303030299999</v>
      </c>
      <c r="AG65" s="8">
        <v>6.666666666667</v>
      </c>
      <c r="AH65" s="8">
        <v>5.9523809523809996</v>
      </c>
      <c r="AI65" s="8">
        <v>6.2352941176470003</v>
      </c>
      <c r="AJ65" s="8">
        <v>7.863636363636</v>
      </c>
      <c r="AK65" s="8">
        <v>7.8947368421049999</v>
      </c>
      <c r="AL65" s="8">
        <v>5.416666666667</v>
      </c>
      <c r="AM65" s="8">
        <v>5.9090909090909998</v>
      </c>
      <c r="AN65" s="8">
        <v>4.9090909090909998</v>
      </c>
    </row>
    <row r="66" spans="1:40" x14ac:dyDescent="0.2">
      <c r="A66" s="11">
        <v>160</v>
      </c>
      <c r="B66" s="5">
        <v>44162</v>
      </c>
      <c r="C66" s="6">
        <v>0.26299317500000002</v>
      </c>
      <c r="D66" s="6">
        <v>0.3505556125</v>
      </c>
      <c r="E66" s="6">
        <v>0.40505785625000001</v>
      </c>
      <c r="F66" s="6">
        <v>0.43154299374999999</v>
      </c>
      <c r="G66" s="6">
        <v>0.45488639375000001</v>
      </c>
      <c r="H66" s="6">
        <v>0.47325743125000003</v>
      </c>
      <c r="I66" s="6">
        <v>0.49052103749999998</v>
      </c>
      <c r="J66" s="6">
        <v>0.50459048124999994</v>
      </c>
      <c r="K66" s="6">
        <v>0.55690740625000001</v>
      </c>
      <c r="L66" s="6">
        <v>0.63447699375</v>
      </c>
      <c r="M66" s="6">
        <v>0.69897329374999995</v>
      </c>
      <c r="N66" s="6">
        <v>0.73611690625000004</v>
      </c>
      <c r="O66" s="13">
        <f t="shared" si="7"/>
        <v>5</v>
      </c>
      <c r="Q66" s="7">
        <v>0.35625000000000001</v>
      </c>
      <c r="R66" s="7">
        <v>0.18124999999999999</v>
      </c>
      <c r="S66" s="7">
        <v>0.16250000000000001</v>
      </c>
      <c r="T66" s="7">
        <v>0.125</v>
      </c>
      <c r="U66" s="7">
        <v>0.1125</v>
      </c>
      <c r="V66" s="7">
        <v>6.8750000000000006E-2</v>
      </c>
      <c r="W66" s="7">
        <v>8.7499999999999994E-2</v>
      </c>
      <c r="X66" s="7">
        <v>0.05</v>
      </c>
      <c r="Y66" s="7">
        <v>8.1250000000000003E-2</v>
      </c>
      <c r="Z66" s="7">
        <v>5.6250000000000001E-2</v>
      </c>
      <c r="AA66" s="7">
        <v>0.05</v>
      </c>
      <c r="AB66" s="8"/>
      <c r="AC66" s="8">
        <v>3.1062500000000002</v>
      </c>
      <c r="AD66" s="8">
        <v>4.8947368421049999</v>
      </c>
      <c r="AE66" s="8">
        <v>13.551724137931</v>
      </c>
      <c r="AF66" s="8">
        <v>17.038461538461998</v>
      </c>
      <c r="AG66" s="8">
        <v>5.45</v>
      </c>
      <c r="AH66" s="8">
        <v>5.0555555555560003</v>
      </c>
      <c r="AI66" s="8">
        <v>7.7272727272730002</v>
      </c>
      <c r="AJ66" s="8">
        <v>5.7142857142860004</v>
      </c>
      <c r="AK66" s="8">
        <v>12.75</v>
      </c>
      <c r="AL66" s="8">
        <v>11</v>
      </c>
      <c r="AM66" s="8">
        <v>9.5555555555559994</v>
      </c>
      <c r="AN66" s="8">
        <v>7.375</v>
      </c>
    </row>
    <row r="67" spans="1:40" x14ac:dyDescent="0.2">
      <c r="A67" s="11">
        <v>155</v>
      </c>
      <c r="B67" s="5">
        <v>44157</v>
      </c>
      <c r="C67" s="6">
        <v>0.22526082580599999</v>
      </c>
      <c r="D67" s="6">
        <v>0.30008240645200002</v>
      </c>
      <c r="E67" s="6">
        <v>0.32654498709699997</v>
      </c>
      <c r="F67" s="6">
        <v>0.41038973548399998</v>
      </c>
      <c r="G67" s="6">
        <v>0.428604819355</v>
      </c>
      <c r="H67" s="6">
        <v>0.45383978064500002</v>
      </c>
      <c r="I67" s="6">
        <v>0.46575270322599999</v>
      </c>
      <c r="J67" s="6">
        <v>0.481216554839</v>
      </c>
      <c r="K67" s="6">
        <v>0.52740722580599997</v>
      </c>
      <c r="L67" s="6">
        <v>0.56222659354799998</v>
      </c>
      <c r="M67" s="6">
        <v>0.59107154838700005</v>
      </c>
      <c r="N67" s="6">
        <v>0.61632056129000001</v>
      </c>
      <c r="O67" s="13">
        <f t="shared" si="7"/>
        <v>7</v>
      </c>
      <c r="Q67" s="7">
        <v>0.38709677419354999</v>
      </c>
      <c r="R67" s="7">
        <v>0.20645161290323</v>
      </c>
      <c r="S67" s="7">
        <v>0.14838709677419001</v>
      </c>
      <c r="T67" s="7">
        <v>9.6774193548386997E-2</v>
      </c>
      <c r="U67" s="7">
        <v>0.12258064516129</v>
      </c>
      <c r="V67" s="7">
        <v>0.12258064516129</v>
      </c>
      <c r="W67" s="7">
        <v>7.741935483871E-2</v>
      </c>
      <c r="X67" s="7">
        <v>7.0967741935483997E-2</v>
      </c>
      <c r="Y67" s="7">
        <v>7.741935483871E-2</v>
      </c>
      <c r="Z67" s="7">
        <v>6.4516129032257993E-2</v>
      </c>
      <c r="AA67" s="7">
        <v>5.8064516129031997E-2</v>
      </c>
      <c r="AB67" s="8"/>
      <c r="AC67" s="8">
        <v>3.3354838709679999</v>
      </c>
      <c r="AD67" s="8">
        <v>3.65</v>
      </c>
      <c r="AE67" s="8">
        <v>2.6875</v>
      </c>
      <c r="AF67" s="8">
        <v>4.2173913043480002</v>
      </c>
      <c r="AG67" s="8">
        <v>5.8</v>
      </c>
      <c r="AH67" s="8">
        <v>5.1052631578950001</v>
      </c>
      <c r="AI67" s="8">
        <v>2.1052631578950001</v>
      </c>
      <c r="AJ67" s="8">
        <v>4.833333333333</v>
      </c>
      <c r="AK67" s="8">
        <v>3.9090909090910002</v>
      </c>
      <c r="AL67" s="8">
        <v>1.5</v>
      </c>
      <c r="AM67" s="8">
        <v>3.6</v>
      </c>
      <c r="AN67" s="8">
        <v>4.4444444444439997</v>
      </c>
    </row>
    <row r="68" spans="1:40" x14ac:dyDescent="0.2">
      <c r="A68" s="11">
        <v>151</v>
      </c>
      <c r="B68" s="5">
        <v>44118</v>
      </c>
      <c r="C68" s="6">
        <v>0.17370898675499999</v>
      </c>
      <c r="D68" s="6">
        <v>0.24191537748299999</v>
      </c>
      <c r="E68" s="6">
        <v>0.28124114569500003</v>
      </c>
      <c r="F68" s="6">
        <v>0.31775836423800002</v>
      </c>
      <c r="G68" s="6">
        <v>0.345503238411</v>
      </c>
      <c r="H68" s="6">
        <v>0.367695629139</v>
      </c>
      <c r="I68" s="6">
        <v>0.38716388079500003</v>
      </c>
      <c r="J68" s="6">
        <v>0.40411527814600001</v>
      </c>
      <c r="K68" s="6">
        <v>0.439653172185</v>
      </c>
      <c r="L68" s="6">
        <v>0.49639090728500002</v>
      </c>
      <c r="M68" s="6">
        <v>0.53573837748300002</v>
      </c>
      <c r="N68" s="6">
        <v>0.56647180132499997</v>
      </c>
      <c r="O68" s="13">
        <f t="shared" si="7"/>
        <v>3</v>
      </c>
      <c r="Q68" s="7">
        <v>0.27814569536424</v>
      </c>
      <c r="R68" s="7">
        <v>0.19867549668873999</v>
      </c>
      <c r="S68" s="7">
        <v>0.17218543046358001</v>
      </c>
      <c r="T68" s="7">
        <v>0.18543046357616</v>
      </c>
      <c r="U68" s="7">
        <v>0.15894039735099</v>
      </c>
      <c r="V68" s="7">
        <v>0.17218543046358001</v>
      </c>
      <c r="W68" s="7">
        <v>0.11258278145695</v>
      </c>
      <c r="X68" s="7">
        <v>0.11258278145695</v>
      </c>
      <c r="Y68" s="7">
        <v>0.12582781456954001</v>
      </c>
      <c r="Z68" s="7">
        <v>7.2847682119205004E-2</v>
      </c>
      <c r="AA68" s="7">
        <v>6.6225165562913996E-2</v>
      </c>
      <c r="AB68" s="8"/>
      <c r="AC68" s="8">
        <v>2.3907284768210002</v>
      </c>
      <c r="AD68" s="8">
        <v>7.333333333333</v>
      </c>
      <c r="AE68" s="8">
        <v>8.0333333333329993</v>
      </c>
      <c r="AF68" s="8">
        <v>7</v>
      </c>
      <c r="AG68" s="8">
        <v>6</v>
      </c>
      <c r="AH68" s="8">
        <v>5.5</v>
      </c>
      <c r="AI68" s="8">
        <v>5.0769230769230003</v>
      </c>
      <c r="AJ68" s="8">
        <v>5.1176470588239997</v>
      </c>
      <c r="AK68" s="8">
        <v>6.7647058823529997</v>
      </c>
      <c r="AL68" s="8">
        <v>5.1052631578950001</v>
      </c>
      <c r="AM68" s="8">
        <v>2.4545454545449998</v>
      </c>
      <c r="AN68" s="8">
        <v>5.3</v>
      </c>
    </row>
    <row r="69" spans="1:40" x14ac:dyDescent="0.2">
      <c r="A69" s="11">
        <v>151</v>
      </c>
      <c r="B69" s="5">
        <v>44136</v>
      </c>
      <c r="C69" s="6">
        <v>0.20607443046400001</v>
      </c>
      <c r="D69" s="6">
        <v>0.28975873509900002</v>
      </c>
      <c r="E69" s="6">
        <v>0.33888290728499998</v>
      </c>
      <c r="F69" s="6">
        <v>0.36326551655599998</v>
      </c>
      <c r="G69" s="6">
        <v>0.39132890066199999</v>
      </c>
      <c r="H69" s="6">
        <v>0.419297854305</v>
      </c>
      <c r="I69" s="6">
        <v>0.43333974834400002</v>
      </c>
      <c r="J69" s="6">
        <v>0.45298646357599998</v>
      </c>
      <c r="K69" s="6">
        <v>0.49682214569499999</v>
      </c>
      <c r="L69" s="6">
        <v>0.56729159602599999</v>
      </c>
      <c r="M69" s="6">
        <v>0.59835487417199995</v>
      </c>
      <c r="N69" s="6">
        <v>0.61444433112600005</v>
      </c>
      <c r="O69" s="13">
        <f t="shared" si="7"/>
        <v>7</v>
      </c>
      <c r="Q69" s="7">
        <v>0.31125827814570001</v>
      </c>
      <c r="R69" s="7">
        <v>0.2317880794702</v>
      </c>
      <c r="S69" s="7">
        <v>0.20529801324503</v>
      </c>
      <c r="T69" s="7">
        <v>0.15894039735099</v>
      </c>
      <c r="U69" s="7">
        <v>0.17218543046358001</v>
      </c>
      <c r="V69" s="7">
        <v>0.13245033112582999</v>
      </c>
      <c r="W69" s="7">
        <v>0.11258278145695</v>
      </c>
      <c r="X69" s="7">
        <v>0.12582781456954001</v>
      </c>
      <c r="Y69" s="7">
        <v>7.9470198675496997E-2</v>
      </c>
      <c r="Z69" s="7">
        <v>5.9602649006623001E-2</v>
      </c>
      <c r="AA69" s="7">
        <v>2.6490066225166E-2</v>
      </c>
      <c r="AB69" s="8"/>
      <c r="AC69" s="8">
        <v>3.8543046357619999</v>
      </c>
      <c r="AD69" s="8">
        <v>18.702127659574</v>
      </c>
      <c r="AE69" s="8">
        <v>5.4571428571430003</v>
      </c>
      <c r="AF69" s="8">
        <v>4.2580645161290001</v>
      </c>
      <c r="AG69" s="8">
        <v>4.458333333333</v>
      </c>
      <c r="AH69" s="8">
        <v>3.884615384615</v>
      </c>
      <c r="AI69" s="8">
        <v>4.45</v>
      </c>
      <c r="AJ69" s="8">
        <v>4.7058823529409999</v>
      </c>
      <c r="AK69" s="8">
        <v>6.6842105263159999</v>
      </c>
      <c r="AL69" s="8">
        <v>5.333333333333</v>
      </c>
      <c r="AM69" s="8">
        <v>6.8888888888890003</v>
      </c>
      <c r="AN69" s="8">
        <v>8.75</v>
      </c>
    </row>
    <row r="70" spans="1:40" x14ac:dyDescent="0.2">
      <c r="A70" s="11">
        <v>126</v>
      </c>
      <c r="B70" s="5">
        <v>44154</v>
      </c>
      <c r="C70" s="6">
        <v>0.21665976984099999</v>
      </c>
      <c r="D70" s="6">
        <v>0.31976213492099997</v>
      </c>
      <c r="E70" s="6">
        <v>0.374618277778</v>
      </c>
      <c r="F70" s="6">
        <v>0.43170772222199999</v>
      </c>
      <c r="G70" s="6">
        <v>0.45336609523799998</v>
      </c>
      <c r="H70" s="6">
        <v>0.48807246825400002</v>
      </c>
      <c r="I70" s="6">
        <v>0.51039418254000002</v>
      </c>
      <c r="J70" s="6">
        <v>0.521818801587</v>
      </c>
      <c r="K70" s="6">
        <v>0.57518765873</v>
      </c>
      <c r="L70" s="6">
        <v>0.63770761111100005</v>
      </c>
      <c r="M70" s="6">
        <v>0.68330603174600002</v>
      </c>
      <c r="N70" s="6">
        <v>0.70731650793699996</v>
      </c>
      <c r="O70" s="13">
        <f t="shared" si="7"/>
        <v>4</v>
      </c>
      <c r="Q70" s="7">
        <v>0.30158730158730002</v>
      </c>
      <c r="R70" s="7">
        <v>0.24603174603174999</v>
      </c>
      <c r="S70" s="7">
        <v>0.20634920634921</v>
      </c>
      <c r="T70" s="7">
        <v>0.13492063492063</v>
      </c>
      <c r="U70" s="7">
        <v>0.15079365079365001</v>
      </c>
      <c r="V70" s="7">
        <v>0.1031746031746</v>
      </c>
      <c r="W70" s="7">
        <v>7.9365079365079E-2</v>
      </c>
      <c r="X70" s="7">
        <v>9.5238095238094997E-2</v>
      </c>
      <c r="Y70" s="7">
        <v>7.9365079365079E-2</v>
      </c>
      <c r="Z70" s="7">
        <v>7.9365079365079E-2</v>
      </c>
      <c r="AA70" s="7">
        <v>3.968253968254E-2</v>
      </c>
      <c r="AB70" s="8"/>
      <c r="AC70" s="8">
        <v>2.3253968253970001</v>
      </c>
      <c r="AD70" s="8">
        <v>4.8157894736840001</v>
      </c>
      <c r="AE70" s="8">
        <v>4.0645161290320004</v>
      </c>
      <c r="AF70" s="8">
        <v>3.884615384615</v>
      </c>
      <c r="AG70" s="8">
        <v>5.2941176470590001</v>
      </c>
      <c r="AH70" s="8">
        <v>5.1052631578950001</v>
      </c>
      <c r="AI70" s="8">
        <v>7</v>
      </c>
      <c r="AJ70" s="8">
        <v>5.0999999999999996</v>
      </c>
      <c r="AK70" s="8">
        <v>9</v>
      </c>
      <c r="AL70" s="8">
        <v>4.2</v>
      </c>
      <c r="AM70" s="8">
        <v>5.9</v>
      </c>
      <c r="AN70" s="8">
        <v>4.2</v>
      </c>
    </row>
    <row r="71" spans="1:40" x14ac:dyDescent="0.2">
      <c r="A71" s="11">
        <v>115</v>
      </c>
      <c r="B71" s="5">
        <v>44170</v>
      </c>
      <c r="C71" s="6">
        <v>0.20510670434799999</v>
      </c>
      <c r="D71" s="6">
        <v>0.28131741739100002</v>
      </c>
      <c r="E71" s="6">
        <v>0.33162735652199998</v>
      </c>
      <c r="F71" s="6">
        <v>0.35569386086999999</v>
      </c>
      <c r="G71" s="6">
        <v>0.38747973913</v>
      </c>
      <c r="H71" s="6">
        <v>0.410665669565</v>
      </c>
      <c r="I71" s="6">
        <v>0.43747521739099998</v>
      </c>
      <c r="J71" s="6">
        <v>0.469658365217</v>
      </c>
      <c r="K71" s="6">
        <v>0.54863171304299996</v>
      </c>
      <c r="L71" s="6">
        <v>0.623626765217</v>
      </c>
      <c r="M71" s="6">
        <v>0.65555027826099999</v>
      </c>
      <c r="N71" s="6">
        <v>0.67713320869600002</v>
      </c>
      <c r="O71" s="13">
        <f t="shared" si="7"/>
        <v>6</v>
      </c>
      <c r="Q71" s="7">
        <v>0.37391304347825999</v>
      </c>
      <c r="R71" s="7">
        <v>0.27826086956522</v>
      </c>
      <c r="S71" s="7">
        <v>0.19130434782608999</v>
      </c>
      <c r="T71" s="7">
        <v>0.16521739130435001</v>
      </c>
      <c r="U71" s="7">
        <v>0.16521739130435001</v>
      </c>
      <c r="V71" s="7">
        <v>0.15652173913042999</v>
      </c>
      <c r="W71" s="7">
        <v>0.14782608695652</v>
      </c>
      <c r="X71" s="7">
        <v>0.11304347826087</v>
      </c>
      <c r="Y71" s="7">
        <v>8.6956521739130002E-2</v>
      </c>
      <c r="Z71" s="7">
        <v>7.8260869565216995E-2</v>
      </c>
      <c r="AA71" s="7">
        <v>6.0869565217391002E-2</v>
      </c>
      <c r="AB71" s="8"/>
      <c r="AC71" s="8">
        <v>2.4695652173910001</v>
      </c>
      <c r="AD71" s="8">
        <v>4.6511627906979998</v>
      </c>
      <c r="AE71" s="8">
        <v>5.5</v>
      </c>
      <c r="AF71" s="8">
        <v>3.181818181818</v>
      </c>
      <c r="AG71" s="8">
        <v>7.3157894736840001</v>
      </c>
      <c r="AH71" s="8">
        <v>4.0526315789470004</v>
      </c>
      <c r="AI71" s="8">
        <v>11.277777777778001</v>
      </c>
      <c r="AJ71" s="8">
        <v>7.0588235294119999</v>
      </c>
      <c r="AK71" s="8">
        <v>14.923076923077</v>
      </c>
      <c r="AL71" s="8">
        <v>10.1</v>
      </c>
      <c r="AM71" s="8">
        <v>5</v>
      </c>
      <c r="AN71" s="8">
        <v>5.8571428571429998</v>
      </c>
    </row>
    <row r="72" spans="1:40" x14ac:dyDescent="0.2">
      <c r="A72" s="11">
        <v>114</v>
      </c>
      <c r="B72" s="5">
        <v>44169</v>
      </c>
      <c r="C72" s="6">
        <v>0.28019099122800001</v>
      </c>
      <c r="D72" s="6">
        <v>0.37772891228099997</v>
      </c>
      <c r="E72" s="6">
        <v>0.444310877193</v>
      </c>
      <c r="F72" s="6">
        <v>0.48396657894700001</v>
      </c>
      <c r="G72" s="6">
        <v>0.53873161403500003</v>
      </c>
      <c r="H72" s="6">
        <v>0.57380897368399997</v>
      </c>
      <c r="I72" s="6">
        <v>0.62998074561399997</v>
      </c>
      <c r="J72" s="6">
        <v>0.66719064035099995</v>
      </c>
      <c r="K72" s="6">
        <v>0.79430788596500002</v>
      </c>
      <c r="L72" s="6">
        <v>0.89591652631600005</v>
      </c>
      <c r="M72" s="6">
        <v>0.95137085087700002</v>
      </c>
      <c r="N72" s="6">
        <v>1.0021022982459999</v>
      </c>
      <c r="O72" s="13">
        <f t="shared" si="7"/>
        <v>5</v>
      </c>
      <c r="Q72" s="7">
        <v>0.40350877192981999</v>
      </c>
      <c r="R72" s="7">
        <v>0.26315789473683998</v>
      </c>
      <c r="S72" s="7">
        <v>0.20175438596490999</v>
      </c>
      <c r="T72" s="7">
        <v>0.14912280701753999</v>
      </c>
      <c r="U72" s="7">
        <v>0.13157894736841999</v>
      </c>
      <c r="V72" s="7">
        <v>0.14035087719298001</v>
      </c>
      <c r="W72" s="7">
        <v>9.6491228070175003E-2</v>
      </c>
      <c r="X72" s="7">
        <v>7.8947368421053002E-2</v>
      </c>
      <c r="Y72" s="7">
        <v>5.2631578947368002E-2</v>
      </c>
      <c r="Z72" s="7">
        <v>4.3859649122807001E-2</v>
      </c>
      <c r="AA72" s="7">
        <v>7.0175438596491002E-2</v>
      </c>
      <c r="AB72" s="8"/>
      <c r="AC72" s="8">
        <v>3.3421052631579999</v>
      </c>
      <c r="AD72" s="8">
        <v>5.1956521739130004</v>
      </c>
      <c r="AE72" s="8">
        <v>5.2666666666669997</v>
      </c>
      <c r="AF72" s="8">
        <v>3.9565217391299998</v>
      </c>
      <c r="AG72" s="8">
        <v>7.5294117647060004</v>
      </c>
      <c r="AH72" s="8">
        <v>4.9333333333329996</v>
      </c>
      <c r="AI72" s="8">
        <v>4.8125</v>
      </c>
      <c r="AJ72" s="8">
        <v>4.9090909090909998</v>
      </c>
      <c r="AK72" s="8">
        <v>3</v>
      </c>
      <c r="AL72" s="8">
        <v>4.833333333333</v>
      </c>
      <c r="AM72" s="8">
        <v>4.5999999999999996</v>
      </c>
      <c r="AN72" s="8">
        <v>3.875</v>
      </c>
    </row>
    <row r="73" spans="1:40" x14ac:dyDescent="0.2">
      <c r="A73" s="11">
        <v>111</v>
      </c>
      <c r="B73" s="5">
        <v>44119</v>
      </c>
      <c r="C73" s="6">
        <v>0.16194797297300001</v>
      </c>
      <c r="D73" s="6">
        <v>0.24530988288300001</v>
      </c>
      <c r="E73" s="6">
        <v>0.28015645044999998</v>
      </c>
      <c r="F73" s="6">
        <v>0.32809571171200003</v>
      </c>
      <c r="G73" s="6">
        <v>0.37318579279300002</v>
      </c>
      <c r="H73" s="6">
        <v>0.46761681981999997</v>
      </c>
      <c r="I73" s="6">
        <v>0.48365290090099999</v>
      </c>
      <c r="J73" s="6">
        <v>0.53258061261300005</v>
      </c>
      <c r="K73" s="6">
        <v>0.57895749549499997</v>
      </c>
      <c r="L73" s="6">
        <v>0.65736161261299997</v>
      </c>
      <c r="M73" s="6">
        <v>0.68513390991000001</v>
      </c>
      <c r="N73" s="6">
        <v>0.71508095495500001</v>
      </c>
      <c r="O73" s="13">
        <f t="shared" si="7"/>
        <v>4</v>
      </c>
      <c r="Q73" s="7">
        <v>0.36036036036036001</v>
      </c>
      <c r="R73" s="7">
        <v>0.21621621621622</v>
      </c>
      <c r="S73" s="7">
        <v>0.21621621621622</v>
      </c>
      <c r="T73" s="7">
        <v>0.18918918918919</v>
      </c>
      <c r="U73" s="7">
        <v>0.18918918918919</v>
      </c>
      <c r="V73" s="7">
        <v>0.12612612612613</v>
      </c>
      <c r="W73" s="7">
        <v>0.11711711711712</v>
      </c>
      <c r="X73" s="7">
        <v>0.10810810810811</v>
      </c>
      <c r="Y73" s="7">
        <v>9.9099099099099003E-2</v>
      </c>
      <c r="Z73" s="7">
        <v>8.1081081081081002E-2</v>
      </c>
      <c r="AA73" s="7">
        <v>7.2072072072072002E-2</v>
      </c>
      <c r="AB73" s="8"/>
      <c r="AC73" s="8">
        <v>2.8288288288290002</v>
      </c>
      <c r="AD73" s="8">
        <v>5.15</v>
      </c>
      <c r="AE73" s="8">
        <v>6.041666666667</v>
      </c>
      <c r="AF73" s="8">
        <v>6.583333333333</v>
      </c>
      <c r="AG73" s="8">
        <v>5.4285714285709998</v>
      </c>
      <c r="AH73" s="8">
        <v>10.142857142857</v>
      </c>
      <c r="AI73" s="8">
        <v>4.7857142857139996</v>
      </c>
      <c r="AJ73" s="8">
        <v>12.846153846153999</v>
      </c>
      <c r="AK73" s="8">
        <v>6.083333333333</v>
      </c>
      <c r="AL73" s="8">
        <v>11.636363636364001</v>
      </c>
      <c r="AM73" s="8">
        <v>2.5555555555559999</v>
      </c>
      <c r="AN73" s="8">
        <v>5.375</v>
      </c>
    </row>
    <row r="74" spans="1:40" x14ac:dyDescent="0.2">
      <c r="A74" s="11">
        <v>111</v>
      </c>
      <c r="B74" s="5">
        <v>44163</v>
      </c>
      <c r="C74" s="6">
        <v>0.19404231531499999</v>
      </c>
      <c r="D74" s="6">
        <v>0.242722441441</v>
      </c>
      <c r="E74" s="6">
        <v>0.25645168468500001</v>
      </c>
      <c r="F74" s="6">
        <v>0.26954059459500002</v>
      </c>
      <c r="G74" s="6">
        <v>0.28159136035999999</v>
      </c>
      <c r="H74" s="6">
        <v>0.28479199999999999</v>
      </c>
      <c r="I74" s="6">
        <v>0.29193008108099999</v>
      </c>
      <c r="J74" s="6">
        <v>0.294329216216</v>
      </c>
      <c r="K74" s="6">
        <v>0.31208055855900002</v>
      </c>
      <c r="L74" s="6">
        <v>0.318859108108</v>
      </c>
      <c r="M74" s="6">
        <v>0.32850080180199998</v>
      </c>
      <c r="N74" s="6">
        <v>0.33971355855899998</v>
      </c>
      <c r="O74" s="13">
        <f t="shared" si="7"/>
        <v>6</v>
      </c>
      <c r="Q74" s="7">
        <v>0.27027027027027001</v>
      </c>
      <c r="R74" s="7">
        <v>8.1081081081081002E-2</v>
      </c>
      <c r="S74" s="7">
        <v>0.10810810810811</v>
      </c>
      <c r="T74" s="7">
        <v>0.10810810810811</v>
      </c>
      <c r="U74" s="7">
        <v>4.5045045045045001E-2</v>
      </c>
      <c r="V74" s="7">
        <v>9.0090090090090003E-2</v>
      </c>
      <c r="W74" s="7">
        <v>4.5045045045045001E-2</v>
      </c>
      <c r="X74" s="7">
        <v>3.6036036036036001E-2</v>
      </c>
      <c r="Y74" s="7">
        <v>3.6036036036036001E-2</v>
      </c>
      <c r="Z74" s="7">
        <v>4.5045045045045001E-2</v>
      </c>
      <c r="AA74" s="7">
        <v>2.7027027027027001E-2</v>
      </c>
      <c r="AB74" s="8"/>
      <c r="AC74" s="8">
        <v>1.8018018018019999</v>
      </c>
      <c r="AD74" s="8">
        <v>3.7666666666670001</v>
      </c>
      <c r="AE74" s="8">
        <v>1.4444444444440001</v>
      </c>
      <c r="AF74" s="8">
        <v>1.666666666667</v>
      </c>
      <c r="AG74" s="8">
        <v>0.91666666666700003</v>
      </c>
      <c r="AH74" s="8">
        <v>2.4</v>
      </c>
      <c r="AI74" s="8">
        <v>0.7</v>
      </c>
      <c r="AJ74" s="8">
        <v>1.4</v>
      </c>
      <c r="AK74" s="8">
        <v>1</v>
      </c>
      <c r="AL74" s="8">
        <v>1.5</v>
      </c>
      <c r="AM74" s="8">
        <v>0</v>
      </c>
      <c r="AN74" s="8">
        <v>1</v>
      </c>
    </row>
    <row r="75" spans="1:40" x14ac:dyDescent="0.2">
      <c r="A75" s="11">
        <v>107</v>
      </c>
      <c r="B75" s="5">
        <v>44158</v>
      </c>
      <c r="C75" s="6">
        <v>0.20853092523399999</v>
      </c>
      <c r="D75" s="6">
        <v>0.26772153270999999</v>
      </c>
      <c r="E75" s="6">
        <v>0.335109121495</v>
      </c>
      <c r="F75" s="6">
        <v>0.35541737383200001</v>
      </c>
      <c r="G75" s="6">
        <v>0.37868549532700002</v>
      </c>
      <c r="H75" s="6">
        <v>0.401943046729</v>
      </c>
      <c r="I75" s="6">
        <v>0.421191859813</v>
      </c>
      <c r="J75" s="6">
        <v>0.445204672897</v>
      </c>
      <c r="K75" s="6">
        <v>0.54580605607499999</v>
      </c>
      <c r="L75" s="6">
        <v>0.59186509345799998</v>
      </c>
      <c r="M75" s="6">
        <v>0.61799970093500001</v>
      </c>
      <c r="N75" s="6">
        <v>0.63512835513999999</v>
      </c>
      <c r="O75" s="13">
        <f t="shared" si="7"/>
        <v>1</v>
      </c>
      <c r="Q75" s="7">
        <v>0.31775700934578999</v>
      </c>
      <c r="R75" s="7">
        <v>0.23364485981308</v>
      </c>
      <c r="S75" s="7">
        <v>0.16822429906542</v>
      </c>
      <c r="T75" s="7">
        <v>0.14953271028036999</v>
      </c>
      <c r="U75" s="7">
        <v>0.1214953271028</v>
      </c>
      <c r="V75" s="7">
        <v>0.10280373831776</v>
      </c>
      <c r="W75" s="7">
        <v>0.14018691588785001</v>
      </c>
      <c r="X75" s="7">
        <v>0.14018691588785001</v>
      </c>
      <c r="Y75" s="7">
        <v>7.4766355140186994E-2</v>
      </c>
      <c r="Z75" s="7">
        <v>5.6074766355139999E-2</v>
      </c>
      <c r="AA75" s="7">
        <v>5.6074766355139999E-2</v>
      </c>
      <c r="AB75" s="8"/>
      <c r="AC75" s="8">
        <v>2.1121495327100002</v>
      </c>
      <c r="AD75" s="8">
        <v>4.2941176470590001</v>
      </c>
      <c r="AE75" s="8">
        <v>5.24</v>
      </c>
      <c r="AF75" s="8">
        <v>4.1111111111109997</v>
      </c>
      <c r="AG75" s="8">
        <v>4.875</v>
      </c>
      <c r="AH75" s="8">
        <v>5.6923076923079998</v>
      </c>
      <c r="AI75" s="8">
        <v>8.0909090909089993</v>
      </c>
      <c r="AJ75" s="8">
        <v>5.5333333333330001</v>
      </c>
      <c r="AK75" s="8">
        <v>8.8666666666669993</v>
      </c>
      <c r="AL75" s="8">
        <v>10.125</v>
      </c>
      <c r="AM75" s="8">
        <v>3.666666666667</v>
      </c>
      <c r="AN75" s="8">
        <v>2.833333333333</v>
      </c>
    </row>
    <row r="76" spans="1:40" x14ac:dyDescent="0.2">
      <c r="A76" s="11">
        <v>106</v>
      </c>
      <c r="B76" s="5">
        <v>44097</v>
      </c>
      <c r="C76" s="6">
        <v>0.22826928301900001</v>
      </c>
      <c r="D76" s="6">
        <v>0.32619992452800001</v>
      </c>
      <c r="E76" s="6">
        <v>0.37772084905699999</v>
      </c>
      <c r="F76" s="6">
        <v>0.413403981132</v>
      </c>
      <c r="G76" s="6">
        <v>0.43498773584900002</v>
      </c>
      <c r="H76" s="6">
        <v>0.452920283019</v>
      </c>
      <c r="I76" s="6">
        <v>0.47656987735799999</v>
      </c>
      <c r="J76" s="6">
        <v>0.49817429245299999</v>
      </c>
      <c r="K76" s="6">
        <v>0.52626256603800003</v>
      </c>
      <c r="L76" s="6">
        <v>0.57155859434</v>
      </c>
      <c r="M76" s="6">
        <v>0.59424820754700003</v>
      </c>
      <c r="N76" s="6">
        <v>0.60884166037700005</v>
      </c>
      <c r="O76" s="13">
        <f t="shared" si="7"/>
        <v>3</v>
      </c>
      <c r="Q76" s="7">
        <v>0.42452830188679003</v>
      </c>
      <c r="R76" s="7">
        <v>0.27358490566038002</v>
      </c>
      <c r="S76" s="7">
        <v>0.21698113207547001</v>
      </c>
      <c r="T76" s="7">
        <v>0.18867924528301999</v>
      </c>
      <c r="U76" s="7">
        <v>0.15094339622642</v>
      </c>
      <c r="V76" s="7">
        <v>0.15094339622642</v>
      </c>
      <c r="W76" s="7">
        <v>0.16981132075472</v>
      </c>
      <c r="X76" s="7">
        <v>9.4339622641508997E-2</v>
      </c>
      <c r="Y76" s="7">
        <v>9.4339622641508997E-2</v>
      </c>
      <c r="Z76" s="7">
        <v>0.10377358490565999</v>
      </c>
      <c r="AA76" s="7">
        <v>8.4905660377358E-2</v>
      </c>
      <c r="AB76" s="8"/>
      <c r="AC76" s="8">
        <v>4.6981132075470002</v>
      </c>
      <c r="AD76" s="8">
        <v>6.9333333333329996</v>
      </c>
      <c r="AE76" s="8">
        <v>4.1034482758620001</v>
      </c>
      <c r="AF76" s="8">
        <v>4.8260869565220004</v>
      </c>
      <c r="AG76" s="8">
        <v>3.45</v>
      </c>
      <c r="AH76" s="8">
        <v>6.5625</v>
      </c>
      <c r="AI76" s="8">
        <v>5.4375</v>
      </c>
      <c r="AJ76" s="8">
        <v>5.333333333333</v>
      </c>
      <c r="AK76" s="8">
        <v>5.3</v>
      </c>
      <c r="AL76" s="8">
        <v>6.7</v>
      </c>
      <c r="AM76" s="8">
        <v>4.9090909090909998</v>
      </c>
      <c r="AN76" s="8">
        <v>2.1111111111110001</v>
      </c>
    </row>
    <row r="77" spans="1:40" x14ac:dyDescent="0.2">
      <c r="A77" s="11">
        <v>103</v>
      </c>
      <c r="B77" s="5">
        <v>44106</v>
      </c>
      <c r="C77" s="6">
        <v>0.156943873786</v>
      </c>
      <c r="D77" s="6">
        <v>0.22072177669900001</v>
      </c>
      <c r="E77" s="6">
        <v>0.22072177669900001</v>
      </c>
      <c r="F77" s="6">
        <v>0.22072177669900001</v>
      </c>
      <c r="G77" s="6">
        <v>0.22072177669900001</v>
      </c>
      <c r="H77" s="6">
        <v>0.30154576699000002</v>
      </c>
      <c r="I77" s="6">
        <v>0.30895313592200002</v>
      </c>
      <c r="J77" s="6">
        <v>0.315775592233</v>
      </c>
      <c r="K77" s="6">
        <v>0.35475118446600001</v>
      </c>
      <c r="L77" s="6">
        <v>0.38950899999999999</v>
      </c>
      <c r="M77" s="6">
        <v>0.425068436893</v>
      </c>
      <c r="N77" s="6">
        <v>0.42935504854399997</v>
      </c>
      <c r="O77" s="13">
        <f t="shared" ref="O77:O103" si="8">WEEKDAY(B77,2)</f>
        <v>5</v>
      </c>
      <c r="Q77" s="7">
        <v>0.34951456310680001</v>
      </c>
      <c r="R77" s="7">
        <v>0.13592233009709001</v>
      </c>
      <c r="S77" s="7">
        <v>0.14563106796117001</v>
      </c>
      <c r="T77" s="7">
        <v>0.13592233009709001</v>
      </c>
      <c r="U77" s="7">
        <v>7.7669902912621006E-2</v>
      </c>
      <c r="V77" s="7">
        <v>8.7378640776699004E-2</v>
      </c>
      <c r="W77" s="7">
        <v>6.7961165048544006E-2</v>
      </c>
      <c r="X77" s="7">
        <v>4.8543689320388002E-2</v>
      </c>
      <c r="Y77" s="7">
        <v>4.8543689320388002E-2</v>
      </c>
      <c r="Z77" s="7">
        <v>3.8834951456311002E-2</v>
      </c>
      <c r="AA77" s="7">
        <v>4.8543689320388002E-2</v>
      </c>
      <c r="AB77" s="8"/>
      <c r="AC77" s="8">
        <v>3.6601941747570002</v>
      </c>
      <c r="AD77" s="8">
        <v>6.2777777777779997</v>
      </c>
      <c r="AE77" s="8">
        <v>11.857142857143</v>
      </c>
      <c r="AF77" s="8">
        <v>8.9333333333329996</v>
      </c>
      <c r="AG77" s="8">
        <v>7.0714285714290002</v>
      </c>
      <c r="AH77" s="8">
        <v>25.375</v>
      </c>
      <c r="AI77" s="8">
        <v>8.2222222222219994</v>
      </c>
      <c r="AJ77" s="8">
        <v>4.2857142857139996</v>
      </c>
      <c r="AK77" s="8">
        <v>8.1999999999999993</v>
      </c>
      <c r="AL77" s="8">
        <v>12.6</v>
      </c>
      <c r="AM77" s="8">
        <v>8.75</v>
      </c>
      <c r="AN77" s="8">
        <v>1.8</v>
      </c>
    </row>
    <row r="78" spans="1:40" x14ac:dyDescent="0.2">
      <c r="A78" s="11">
        <v>100</v>
      </c>
      <c r="B78" s="5">
        <v>44105</v>
      </c>
      <c r="C78" s="6">
        <v>0.22355521</v>
      </c>
      <c r="D78" s="6">
        <v>0.32586786000000001</v>
      </c>
      <c r="E78" s="6">
        <v>0.32586786000000001</v>
      </c>
      <c r="F78" s="6">
        <v>0.32586786000000001</v>
      </c>
      <c r="G78" s="6">
        <v>0.32586786000000001</v>
      </c>
      <c r="H78" s="6">
        <v>0.46844362000000001</v>
      </c>
      <c r="I78" s="6">
        <v>0.51552703</v>
      </c>
      <c r="J78" s="6">
        <v>0.54340191000000004</v>
      </c>
      <c r="K78" s="6">
        <v>0.57871375000000003</v>
      </c>
      <c r="L78" s="6">
        <v>0.60260552999999994</v>
      </c>
      <c r="M78" s="6">
        <v>0.62604729999999997</v>
      </c>
      <c r="N78" s="6">
        <v>0.64586045999999997</v>
      </c>
      <c r="O78" s="13">
        <f t="shared" si="8"/>
        <v>4</v>
      </c>
      <c r="Q78" s="7">
        <v>0.32</v>
      </c>
      <c r="R78" s="7">
        <v>0.26</v>
      </c>
      <c r="S78" s="7">
        <v>0.19</v>
      </c>
      <c r="T78" s="7">
        <v>0.18</v>
      </c>
      <c r="U78" s="7">
        <v>0.18</v>
      </c>
      <c r="V78" s="7">
        <v>0.1</v>
      </c>
      <c r="W78" s="7">
        <v>0.16</v>
      </c>
      <c r="X78" s="7">
        <v>0.06</v>
      </c>
      <c r="Y78" s="7">
        <v>0.03</v>
      </c>
      <c r="Z78" s="7">
        <v>0.06</v>
      </c>
      <c r="AA78" s="7">
        <v>0.05</v>
      </c>
      <c r="AB78" s="8"/>
      <c r="AC78" s="8">
        <v>4.3499999999999996</v>
      </c>
      <c r="AD78" s="8">
        <v>10.9375</v>
      </c>
      <c r="AE78" s="8">
        <v>5.6153846153850004</v>
      </c>
      <c r="AF78" s="8">
        <v>5.9473684210529996</v>
      </c>
      <c r="AG78" s="8">
        <v>14.833333333333</v>
      </c>
      <c r="AH78" s="8">
        <v>3.7222222222219998</v>
      </c>
      <c r="AI78" s="8">
        <v>7.5</v>
      </c>
      <c r="AJ78" s="8">
        <v>4.0625</v>
      </c>
      <c r="AK78" s="8">
        <v>6.5</v>
      </c>
      <c r="AL78" s="8">
        <v>1</v>
      </c>
      <c r="AM78" s="8">
        <v>3.833333333333</v>
      </c>
      <c r="AN78" s="8">
        <v>9.8000000000000007</v>
      </c>
    </row>
    <row r="79" spans="1:40" x14ac:dyDescent="0.2">
      <c r="A79" s="11">
        <v>96</v>
      </c>
      <c r="B79" s="5">
        <v>44107</v>
      </c>
      <c r="C79" s="6">
        <v>0.15933312499999999</v>
      </c>
      <c r="D79" s="6">
        <v>0.20303915624999999</v>
      </c>
      <c r="E79" s="6">
        <v>0.20303915624999999</v>
      </c>
      <c r="F79" s="6">
        <v>0.20303915624999999</v>
      </c>
      <c r="G79" s="6">
        <v>0.20303915624999999</v>
      </c>
      <c r="H79" s="6">
        <v>0.2969004375</v>
      </c>
      <c r="I79" s="6">
        <v>0.30906616666699999</v>
      </c>
      <c r="J79" s="6">
        <v>0.31949223958299999</v>
      </c>
      <c r="K79" s="6">
        <v>0.34240179166700002</v>
      </c>
      <c r="L79" s="6">
        <v>0.35601460416699998</v>
      </c>
      <c r="M79" s="6">
        <v>0.38553668749999997</v>
      </c>
      <c r="N79" s="6">
        <v>0.41204426041699999</v>
      </c>
      <c r="O79" s="13">
        <f t="shared" si="8"/>
        <v>6</v>
      </c>
      <c r="Q79" s="7">
        <v>0.28125</v>
      </c>
      <c r="R79" s="7">
        <v>0.23958333333333001</v>
      </c>
      <c r="S79" s="7">
        <v>0.13541666666666999</v>
      </c>
      <c r="T79" s="7">
        <v>0.13541666666666999</v>
      </c>
      <c r="U79" s="7">
        <v>0.17708333333333001</v>
      </c>
      <c r="V79" s="7">
        <v>8.3333333333332996E-2</v>
      </c>
      <c r="W79" s="7">
        <v>0.11458333333333</v>
      </c>
      <c r="X79" s="7">
        <v>4.1666666666666997E-2</v>
      </c>
      <c r="Y79" s="7">
        <v>5.2083333333333003E-2</v>
      </c>
      <c r="Z79" s="7">
        <v>5.2083333333333003E-2</v>
      </c>
      <c r="AA79" s="7">
        <v>7.2916666666667004E-2</v>
      </c>
      <c r="AB79" s="8"/>
      <c r="AC79" s="8">
        <v>2.114583333333</v>
      </c>
      <c r="AD79" s="8">
        <v>4.4814814814809996</v>
      </c>
      <c r="AE79" s="8">
        <v>4.7826086956519998</v>
      </c>
      <c r="AF79" s="8">
        <v>5.0769230769230003</v>
      </c>
      <c r="AG79" s="8">
        <v>1.307692307692</v>
      </c>
      <c r="AH79" s="8">
        <v>1.764705882353</v>
      </c>
      <c r="AI79" s="8">
        <v>2.625</v>
      </c>
      <c r="AJ79" s="8">
        <v>1.272727272727</v>
      </c>
      <c r="AK79" s="8">
        <v>1.5</v>
      </c>
      <c r="AL79" s="8">
        <v>4.4000000000000004</v>
      </c>
      <c r="AM79" s="8">
        <v>3.8</v>
      </c>
      <c r="AN79" s="8">
        <v>5.7142857142860004</v>
      </c>
    </row>
    <row r="80" spans="1:40" x14ac:dyDescent="0.2">
      <c r="A80" s="11">
        <v>87</v>
      </c>
      <c r="B80" s="5">
        <v>44123</v>
      </c>
      <c r="C80" s="6">
        <v>0.10140559770099999</v>
      </c>
      <c r="D80" s="6">
        <v>0.13926313793100001</v>
      </c>
      <c r="E80" s="6">
        <v>0.158616091954</v>
      </c>
      <c r="F80" s="6">
        <v>0.171571597701</v>
      </c>
      <c r="G80" s="6">
        <v>0.17860825287400001</v>
      </c>
      <c r="H80" s="6">
        <v>0.20007185057499999</v>
      </c>
      <c r="I80" s="6">
        <v>0.21249320689699999</v>
      </c>
      <c r="J80" s="6">
        <v>0.23388455172399999</v>
      </c>
      <c r="K80" s="6">
        <v>0.255776609195</v>
      </c>
      <c r="L80" s="6">
        <v>0.26977670114899999</v>
      </c>
      <c r="M80" s="6">
        <v>0.286028988506</v>
      </c>
      <c r="N80" s="6">
        <v>0.29831257471299999</v>
      </c>
      <c r="O80" s="13">
        <f t="shared" si="8"/>
        <v>1</v>
      </c>
      <c r="Q80" s="7">
        <v>0.31034482758621001</v>
      </c>
      <c r="R80" s="7">
        <v>0.17241379310345001</v>
      </c>
      <c r="S80" s="7">
        <v>0.12643678160919999</v>
      </c>
      <c r="T80" s="7">
        <v>8.0459770114942999E-2</v>
      </c>
      <c r="U80" s="7">
        <v>0.10344827586207</v>
      </c>
      <c r="V80" s="7">
        <v>0.13793103448276001</v>
      </c>
      <c r="W80" s="7">
        <v>0.14942528735631999</v>
      </c>
      <c r="X80" s="7">
        <v>3.4482758620690002E-2</v>
      </c>
      <c r="Y80" s="7">
        <v>3.4482758620690002E-2</v>
      </c>
      <c r="Z80" s="7">
        <v>8.0459770114942999E-2</v>
      </c>
      <c r="AA80" s="7">
        <v>3.4482758620690002E-2</v>
      </c>
      <c r="AB80" s="8"/>
      <c r="AC80" s="8">
        <v>1.7126436781609999</v>
      </c>
      <c r="AD80" s="8">
        <v>3.1851851851849999</v>
      </c>
      <c r="AE80" s="8">
        <v>2.333333333333</v>
      </c>
      <c r="AF80" s="8">
        <v>3.818181818182</v>
      </c>
      <c r="AG80" s="8">
        <v>3.285714285714</v>
      </c>
      <c r="AH80" s="8">
        <v>9.666666666667</v>
      </c>
      <c r="AI80" s="8">
        <v>3.75</v>
      </c>
      <c r="AJ80" s="8">
        <v>5.0769230769230003</v>
      </c>
      <c r="AK80" s="8">
        <v>10</v>
      </c>
      <c r="AL80" s="8">
        <v>3</v>
      </c>
      <c r="AM80" s="8">
        <v>1.285714285714</v>
      </c>
      <c r="AN80" s="8">
        <v>0.33333333333300003</v>
      </c>
    </row>
    <row r="81" spans="1:40" x14ac:dyDescent="0.2">
      <c r="A81" s="11">
        <v>80</v>
      </c>
      <c r="B81" s="5">
        <v>44120</v>
      </c>
      <c r="C81" s="6">
        <v>0.33000966250000002</v>
      </c>
      <c r="D81" s="6">
        <v>0.53055183750000001</v>
      </c>
      <c r="E81" s="6">
        <v>0.58787734999999997</v>
      </c>
      <c r="F81" s="6">
        <v>0.66528323749999996</v>
      </c>
      <c r="G81" s="6">
        <v>0.68926648749999997</v>
      </c>
      <c r="H81" s="6">
        <v>0.72276929999999995</v>
      </c>
      <c r="I81" s="6">
        <v>0.75245917500000004</v>
      </c>
      <c r="J81" s="6">
        <v>0.78325446249999997</v>
      </c>
      <c r="K81" s="6">
        <v>0.8638604875</v>
      </c>
      <c r="L81" s="6">
        <v>0.90603296249999998</v>
      </c>
      <c r="M81" s="6">
        <v>0.93395671250000001</v>
      </c>
      <c r="N81" s="6">
        <v>0.95129324999999998</v>
      </c>
      <c r="O81" s="13">
        <f t="shared" si="8"/>
        <v>5</v>
      </c>
      <c r="Q81" s="7">
        <v>0.47499999999999998</v>
      </c>
      <c r="R81" s="7">
        <v>0.23749999999999999</v>
      </c>
      <c r="S81" s="7">
        <v>0.23749999999999999</v>
      </c>
      <c r="T81" s="7">
        <v>0.1875</v>
      </c>
      <c r="U81" s="7">
        <v>0.1125</v>
      </c>
      <c r="V81" s="7">
        <v>0.13750000000000001</v>
      </c>
      <c r="W81" s="7">
        <v>0.125</v>
      </c>
      <c r="X81" s="7">
        <v>0.1125</v>
      </c>
      <c r="Y81" s="7">
        <v>6.25E-2</v>
      </c>
      <c r="Z81" s="7">
        <v>0.05</v>
      </c>
      <c r="AA81" s="7">
        <v>7.4999999999999997E-2</v>
      </c>
      <c r="AB81" s="8"/>
      <c r="AC81" s="8">
        <v>3</v>
      </c>
      <c r="AD81" s="8">
        <v>5.3157894736840001</v>
      </c>
      <c r="AE81" s="8">
        <v>8.2631578947370006</v>
      </c>
      <c r="AF81" s="8">
        <v>8.0526315789470004</v>
      </c>
      <c r="AG81" s="8">
        <v>3.4666666666669999</v>
      </c>
      <c r="AH81" s="8">
        <v>9.666666666667</v>
      </c>
      <c r="AI81" s="8">
        <v>7.5454545454549997</v>
      </c>
      <c r="AJ81" s="8">
        <v>8.9</v>
      </c>
      <c r="AK81" s="8">
        <v>5.7777777777779997</v>
      </c>
      <c r="AL81" s="8">
        <v>3</v>
      </c>
      <c r="AM81" s="8">
        <v>1.5</v>
      </c>
      <c r="AN81" s="8">
        <v>2.833333333333</v>
      </c>
    </row>
    <row r="82" spans="1:40" x14ac:dyDescent="0.2">
      <c r="A82" s="11">
        <v>76</v>
      </c>
      <c r="B82" s="5">
        <v>44128</v>
      </c>
      <c r="C82" s="6">
        <v>0.202523815789</v>
      </c>
      <c r="D82" s="6">
        <v>0.295862368421</v>
      </c>
      <c r="E82" s="6">
        <v>0.37941853947400001</v>
      </c>
      <c r="F82" s="6">
        <v>0.44034286842100001</v>
      </c>
      <c r="G82" s="6">
        <v>0.48786425</v>
      </c>
      <c r="H82" s="6">
        <v>0.55508677631600001</v>
      </c>
      <c r="I82" s="6">
        <v>0.59663497368399998</v>
      </c>
      <c r="J82" s="6">
        <v>0.64815456578899999</v>
      </c>
      <c r="K82" s="6">
        <v>0.74793136842100005</v>
      </c>
      <c r="L82" s="6">
        <v>0.84864609210499997</v>
      </c>
      <c r="M82" s="6">
        <v>0.922427118421</v>
      </c>
      <c r="N82" s="6">
        <v>0.97299767105299995</v>
      </c>
      <c r="O82" s="13">
        <f t="shared" si="8"/>
        <v>6</v>
      </c>
      <c r="Q82" s="7">
        <v>0.42105263157895001</v>
      </c>
      <c r="R82" s="7">
        <v>0.30263157894736997</v>
      </c>
      <c r="S82" s="7">
        <v>0.26315789473683998</v>
      </c>
      <c r="T82" s="7">
        <v>0.28947368421052999</v>
      </c>
      <c r="U82" s="7">
        <v>0.31578947368421001</v>
      </c>
      <c r="V82" s="7">
        <v>0.25</v>
      </c>
      <c r="W82" s="7">
        <v>0.22368421052632001</v>
      </c>
      <c r="X82" s="7">
        <v>0.17105263157895001</v>
      </c>
      <c r="Y82" s="7">
        <v>0.10526315789474</v>
      </c>
      <c r="Z82" s="7">
        <v>0.13157894736841999</v>
      </c>
      <c r="AA82" s="7">
        <v>9.2105263157894995E-2</v>
      </c>
      <c r="AB82" s="8"/>
      <c r="AC82" s="8">
        <v>3.4342105263159999</v>
      </c>
      <c r="AD82" s="8">
        <v>9.53125</v>
      </c>
      <c r="AE82" s="8">
        <v>11.478260869565</v>
      </c>
      <c r="AF82" s="8">
        <v>15.3</v>
      </c>
      <c r="AG82" s="8">
        <v>7</v>
      </c>
      <c r="AH82" s="8">
        <v>6.791666666667</v>
      </c>
      <c r="AI82" s="8">
        <v>10.736842105262999</v>
      </c>
      <c r="AJ82" s="8">
        <v>10</v>
      </c>
      <c r="AK82" s="8">
        <v>5.8461538461540004</v>
      </c>
      <c r="AL82" s="8">
        <v>7.875</v>
      </c>
      <c r="AM82" s="8">
        <v>11.6</v>
      </c>
      <c r="AN82" s="8">
        <v>7.2857142857139996</v>
      </c>
    </row>
    <row r="83" spans="1:40" x14ac:dyDescent="0.2">
      <c r="A83" s="11">
        <v>70</v>
      </c>
      <c r="B83" s="5">
        <v>44098</v>
      </c>
      <c r="C83" s="6">
        <v>0.18412848571400001</v>
      </c>
      <c r="D83" s="6">
        <v>0.239336514286</v>
      </c>
      <c r="E83" s="6">
        <v>0.26227252857099997</v>
      </c>
      <c r="F83" s="6">
        <v>0.27771042857099998</v>
      </c>
      <c r="G83" s="6">
        <v>0.28082217142900001</v>
      </c>
      <c r="H83" s="6">
        <v>0.286722642857</v>
      </c>
      <c r="I83" s="6">
        <v>0.29196282857099998</v>
      </c>
      <c r="J83" s="6">
        <v>0.296695085714</v>
      </c>
      <c r="K83" s="6">
        <v>0.31461702857099999</v>
      </c>
      <c r="L83" s="6">
        <v>0.38316118571399999</v>
      </c>
      <c r="M83" s="6">
        <v>0.41232942857100002</v>
      </c>
      <c r="N83" s="6">
        <v>0.42371154285700002</v>
      </c>
      <c r="O83" s="13">
        <f t="shared" si="8"/>
        <v>4</v>
      </c>
      <c r="Q83" s="7">
        <v>0.27142857142857002</v>
      </c>
      <c r="R83" s="7">
        <v>0.12857142857143</v>
      </c>
      <c r="S83" s="7">
        <v>0.12857142857143</v>
      </c>
      <c r="T83" s="7">
        <v>0.11428571428570999</v>
      </c>
      <c r="U83" s="7">
        <v>0.1</v>
      </c>
      <c r="V83" s="7">
        <v>0.11428571428570999</v>
      </c>
      <c r="W83" s="7">
        <v>7.1428571428570994E-2</v>
      </c>
      <c r="X83" s="7">
        <v>7.1428571428570994E-2</v>
      </c>
      <c r="Y83" s="7">
        <v>0.1</v>
      </c>
      <c r="Z83" s="7">
        <v>7.1428571428570994E-2</v>
      </c>
      <c r="AA83" s="7">
        <v>2.8571428571429001E-2</v>
      </c>
      <c r="AB83" s="8"/>
      <c r="AC83" s="8">
        <v>3.4714285714290001</v>
      </c>
      <c r="AD83" s="8">
        <v>6.3157894736840001</v>
      </c>
      <c r="AE83" s="8">
        <v>7.8888888888890003</v>
      </c>
      <c r="AF83" s="8">
        <v>2.666666666667</v>
      </c>
      <c r="AG83" s="8">
        <v>1</v>
      </c>
      <c r="AH83" s="8">
        <v>1.285714285714</v>
      </c>
      <c r="AI83" s="8">
        <v>1</v>
      </c>
      <c r="AJ83" s="8">
        <v>2.4</v>
      </c>
      <c r="AK83" s="8">
        <v>3.2</v>
      </c>
      <c r="AL83" s="8">
        <v>1.714285714286</v>
      </c>
      <c r="AM83" s="8">
        <v>2.6</v>
      </c>
      <c r="AN83" s="8">
        <v>10.5</v>
      </c>
    </row>
    <row r="84" spans="1:40" x14ac:dyDescent="0.2">
      <c r="A84" s="11">
        <v>66</v>
      </c>
      <c r="B84" s="5">
        <v>44131</v>
      </c>
      <c r="C84" s="6">
        <v>0.17272981818200001</v>
      </c>
      <c r="D84" s="6">
        <v>0.22914245454500001</v>
      </c>
      <c r="E84" s="6">
        <v>0.25933868181800002</v>
      </c>
      <c r="F84" s="6">
        <v>0.26652766666700001</v>
      </c>
      <c r="G84" s="6">
        <v>0.28867906060600002</v>
      </c>
      <c r="H84" s="6">
        <v>0.29718165151499998</v>
      </c>
      <c r="I84" s="6">
        <v>0.32174680302999997</v>
      </c>
      <c r="J84" s="6">
        <v>0.328671651515</v>
      </c>
      <c r="K84" s="6">
        <v>0.412015939394</v>
      </c>
      <c r="L84" s="6">
        <v>0.45812875757600002</v>
      </c>
      <c r="M84" s="6">
        <v>0.47810746969700002</v>
      </c>
      <c r="N84" s="6">
        <v>0.496767075758</v>
      </c>
      <c r="O84" s="13">
        <f t="shared" si="8"/>
        <v>2</v>
      </c>
      <c r="Q84" s="7">
        <v>0.18181818181817999</v>
      </c>
      <c r="R84" s="7">
        <v>0.25757575757576001</v>
      </c>
      <c r="S84" s="7">
        <v>0.10606060606061</v>
      </c>
      <c r="T84" s="7">
        <v>0.16666666666666999</v>
      </c>
      <c r="U84" s="7">
        <v>0.12121212121211999</v>
      </c>
      <c r="V84" s="7">
        <v>0.13636363636363999</v>
      </c>
      <c r="W84" s="7">
        <v>7.5757575757575996E-2</v>
      </c>
      <c r="X84" s="7">
        <v>7.5757575757575996E-2</v>
      </c>
      <c r="Y84" s="7">
        <v>4.5454545454544998E-2</v>
      </c>
      <c r="Z84" s="7">
        <v>6.0606060606061003E-2</v>
      </c>
      <c r="AA84" s="7">
        <v>6.0606060606061003E-2</v>
      </c>
      <c r="AB84" s="8"/>
      <c r="AC84" s="8">
        <v>2.6515151515149999</v>
      </c>
      <c r="AD84" s="8">
        <v>7</v>
      </c>
      <c r="AE84" s="8">
        <v>2.352941176471</v>
      </c>
      <c r="AF84" s="8">
        <v>1.5714285714289999</v>
      </c>
      <c r="AG84" s="8">
        <v>1.363636363636</v>
      </c>
      <c r="AH84" s="8">
        <v>3</v>
      </c>
      <c r="AI84" s="8">
        <v>2.666666666667</v>
      </c>
      <c r="AJ84" s="8">
        <v>4.8</v>
      </c>
      <c r="AK84" s="8">
        <v>2.6</v>
      </c>
      <c r="AL84" s="8">
        <v>4.666666666667</v>
      </c>
      <c r="AM84" s="8">
        <v>5</v>
      </c>
      <c r="AN84" s="8">
        <v>1.5</v>
      </c>
    </row>
    <row r="85" spans="1:40" x14ac:dyDescent="0.2">
      <c r="A85" s="11">
        <v>63</v>
      </c>
      <c r="B85" s="5">
        <v>44096</v>
      </c>
      <c r="C85" s="6">
        <v>0.165453952381</v>
      </c>
      <c r="D85" s="6">
        <v>0.229336269841</v>
      </c>
      <c r="E85" s="6">
        <v>0.297229587302</v>
      </c>
      <c r="F85" s="6">
        <v>0.334252777778</v>
      </c>
      <c r="G85" s="6">
        <v>0.36390034920600001</v>
      </c>
      <c r="H85" s="6">
        <v>0.39774982539699999</v>
      </c>
      <c r="I85" s="6">
        <v>0.422075253968</v>
      </c>
      <c r="J85" s="6">
        <v>0.45172182539700001</v>
      </c>
      <c r="K85" s="6">
        <v>0.49113488888899998</v>
      </c>
      <c r="L85" s="6">
        <v>0.54705801587299996</v>
      </c>
      <c r="M85" s="6">
        <v>0.57304850793700002</v>
      </c>
      <c r="N85" s="6">
        <v>0.60468960317499998</v>
      </c>
      <c r="O85" s="13">
        <f t="shared" si="8"/>
        <v>2</v>
      </c>
      <c r="Q85" s="7">
        <v>0.36507936507937</v>
      </c>
      <c r="R85" s="7">
        <v>0.33333333333332998</v>
      </c>
      <c r="S85" s="7">
        <v>0.19047619047618999</v>
      </c>
      <c r="T85" s="7">
        <v>0.22222222222221999</v>
      </c>
      <c r="U85" s="7">
        <v>0.20634920634921</v>
      </c>
      <c r="V85" s="7">
        <v>0.22222222222221999</v>
      </c>
      <c r="W85" s="7">
        <v>0.17460317460317001</v>
      </c>
      <c r="X85" s="7">
        <v>0.17460317460317001</v>
      </c>
      <c r="Y85" s="7">
        <v>9.5238095238094997E-2</v>
      </c>
      <c r="Z85" s="7">
        <v>0.11111111111110999</v>
      </c>
      <c r="AA85" s="7">
        <v>9.5238095238094997E-2</v>
      </c>
      <c r="AB85" s="8"/>
      <c r="AC85" s="8">
        <v>3.492063492063</v>
      </c>
      <c r="AD85" s="8">
        <v>5.130434782609</v>
      </c>
      <c r="AE85" s="8">
        <v>5.4761904761900002</v>
      </c>
      <c r="AF85" s="8">
        <v>9.25</v>
      </c>
      <c r="AG85" s="8">
        <v>4.8571428571429998</v>
      </c>
      <c r="AH85" s="8">
        <v>7</v>
      </c>
      <c r="AI85" s="8">
        <v>4.7142857142860004</v>
      </c>
      <c r="AJ85" s="8">
        <v>5.1818181818179996</v>
      </c>
      <c r="AK85" s="8">
        <v>3.818181818182</v>
      </c>
      <c r="AL85" s="8">
        <v>11.166666666667</v>
      </c>
      <c r="AM85" s="8">
        <v>2.4285714285709998</v>
      </c>
      <c r="AN85" s="8">
        <v>12.833333333333</v>
      </c>
    </row>
    <row r="86" spans="1:40" x14ac:dyDescent="0.2">
      <c r="A86" s="11">
        <v>60</v>
      </c>
      <c r="B86" s="5">
        <v>44165</v>
      </c>
      <c r="C86" s="6">
        <v>0.15704560000000001</v>
      </c>
      <c r="D86" s="6">
        <v>0.24211178333300001</v>
      </c>
      <c r="E86" s="6">
        <v>0.27324806666700002</v>
      </c>
      <c r="F86" s="6">
        <v>0.31383823333299998</v>
      </c>
      <c r="G86" s="6">
        <v>0.33902556666700001</v>
      </c>
      <c r="H86" s="6">
        <v>0.37692256666700003</v>
      </c>
      <c r="I86" s="6">
        <v>0.39308211666699999</v>
      </c>
      <c r="J86" s="6">
        <v>0.413221866667</v>
      </c>
      <c r="K86" s="6">
        <v>0.46262805000000001</v>
      </c>
      <c r="L86" s="6">
        <v>0.50940653333300001</v>
      </c>
      <c r="M86" s="6">
        <v>0.52729493333300004</v>
      </c>
      <c r="N86" s="6">
        <v>0.54238894999999998</v>
      </c>
      <c r="O86" s="13">
        <f t="shared" si="8"/>
        <v>1</v>
      </c>
      <c r="Q86" s="7">
        <v>0.36666666666667003</v>
      </c>
      <c r="R86" s="7">
        <v>0.23333333333333001</v>
      </c>
      <c r="S86" s="7">
        <v>0.2</v>
      </c>
      <c r="T86" s="7">
        <v>0.23333333333333001</v>
      </c>
      <c r="U86" s="7">
        <v>0.16666666666666999</v>
      </c>
      <c r="V86" s="7">
        <v>0.13333333333333</v>
      </c>
      <c r="W86" s="7">
        <v>0.13333333333333</v>
      </c>
      <c r="X86" s="7">
        <v>8.3333333333332996E-2</v>
      </c>
      <c r="Y86" s="7">
        <v>0.13333333333333</v>
      </c>
      <c r="Z86" s="7">
        <v>3.3333333333333E-2</v>
      </c>
      <c r="AA86" s="7">
        <v>0.05</v>
      </c>
      <c r="AB86" s="8"/>
      <c r="AC86" s="8">
        <v>1.6</v>
      </c>
      <c r="AD86" s="8">
        <v>2.863636363636</v>
      </c>
      <c r="AE86" s="8">
        <v>2.6428571428569998</v>
      </c>
      <c r="AF86" s="8">
        <v>2.25</v>
      </c>
      <c r="AG86" s="8">
        <v>2.214285714286</v>
      </c>
      <c r="AH86" s="8">
        <v>8</v>
      </c>
      <c r="AI86" s="8">
        <v>4.75</v>
      </c>
      <c r="AJ86" s="8">
        <v>8.25</v>
      </c>
      <c r="AK86" s="8">
        <v>9.4</v>
      </c>
      <c r="AL86" s="8">
        <v>2.75</v>
      </c>
      <c r="AM86" s="8">
        <v>2.5</v>
      </c>
      <c r="AN86" s="8">
        <v>1.666666666667</v>
      </c>
    </row>
    <row r="87" spans="1:40" x14ac:dyDescent="0.2">
      <c r="A87" s="11">
        <v>56</v>
      </c>
      <c r="B87" s="5">
        <v>44121</v>
      </c>
      <c r="C87" s="6">
        <v>0.150890142857</v>
      </c>
      <c r="D87" s="6">
        <v>0.21748664285700001</v>
      </c>
      <c r="E87" s="6">
        <v>0.26651021428600002</v>
      </c>
      <c r="F87" s="6">
        <v>0.32690451785699998</v>
      </c>
      <c r="G87" s="6">
        <v>0.39276582142900002</v>
      </c>
      <c r="H87" s="6">
        <v>0.44315203571400003</v>
      </c>
      <c r="I87" s="6">
        <v>0.45197285714300001</v>
      </c>
      <c r="J87" s="6">
        <v>0.47267898214300003</v>
      </c>
      <c r="K87" s="6">
        <v>0.51447389285699996</v>
      </c>
      <c r="L87" s="6">
        <v>0.54199308928599998</v>
      </c>
      <c r="M87" s="6">
        <v>0.571630839286</v>
      </c>
      <c r="N87" s="6">
        <v>0.58634932142899998</v>
      </c>
      <c r="O87" s="13">
        <f t="shared" si="8"/>
        <v>6</v>
      </c>
      <c r="Q87" s="7">
        <v>0.33928571428571003</v>
      </c>
      <c r="R87" s="7">
        <v>0.28571428571428997</v>
      </c>
      <c r="S87" s="7">
        <v>0.25</v>
      </c>
      <c r="T87" s="7">
        <v>0.21428571428571</v>
      </c>
      <c r="U87" s="7">
        <v>0.14285714285713999</v>
      </c>
      <c r="V87" s="7">
        <v>0.125</v>
      </c>
      <c r="W87" s="7">
        <v>0.125</v>
      </c>
      <c r="X87" s="7">
        <v>8.9285714285713996E-2</v>
      </c>
      <c r="Y87" s="7">
        <v>3.5714285714285997E-2</v>
      </c>
      <c r="Z87" s="7">
        <v>1.7857142857142998E-2</v>
      </c>
      <c r="AA87" s="7">
        <v>5.3571428571428999E-2</v>
      </c>
      <c r="AB87" s="8"/>
      <c r="AC87" s="8">
        <v>2.6964285714290002</v>
      </c>
      <c r="AD87" s="8">
        <v>5.8421052631580004</v>
      </c>
      <c r="AE87" s="8">
        <v>7.25</v>
      </c>
      <c r="AF87" s="8">
        <v>9.1428571428570002</v>
      </c>
      <c r="AG87" s="8">
        <v>20.75</v>
      </c>
      <c r="AH87" s="8">
        <v>18</v>
      </c>
      <c r="AI87" s="8">
        <v>1.5714285714289999</v>
      </c>
      <c r="AJ87" s="8">
        <v>5.8571428571429998</v>
      </c>
      <c r="AK87" s="8">
        <v>2.2000000000000002</v>
      </c>
      <c r="AL87" s="8">
        <v>3</v>
      </c>
      <c r="AM87" s="8">
        <v>1</v>
      </c>
      <c r="AN87" s="8">
        <v>6</v>
      </c>
    </row>
    <row r="88" spans="1:40" x14ac:dyDescent="0.2">
      <c r="A88" s="11">
        <v>46</v>
      </c>
      <c r="B88" s="5">
        <v>44108</v>
      </c>
      <c r="C88" s="6">
        <v>0.15913939130400001</v>
      </c>
      <c r="D88" s="6">
        <v>0.23825023913000001</v>
      </c>
      <c r="E88" s="6">
        <v>0.23825023913000001</v>
      </c>
      <c r="F88" s="6">
        <v>0.23825023913000001</v>
      </c>
      <c r="G88" s="6">
        <v>0.23825023913000001</v>
      </c>
      <c r="H88" s="6">
        <v>0.35746958695699999</v>
      </c>
      <c r="I88" s="6">
        <v>0.38874350000000002</v>
      </c>
      <c r="J88" s="6">
        <v>0.40988530434800002</v>
      </c>
      <c r="K88" s="6">
        <v>0.45372467391299998</v>
      </c>
      <c r="L88" s="6">
        <v>0.48796280434799999</v>
      </c>
      <c r="M88" s="6">
        <v>0.52442371739100002</v>
      </c>
      <c r="N88" s="6">
        <v>0.53797615217399997</v>
      </c>
      <c r="O88" s="13">
        <f t="shared" si="8"/>
        <v>7</v>
      </c>
      <c r="Q88" s="7">
        <v>0.30434782608695998</v>
      </c>
      <c r="R88" s="7">
        <v>0.32608695652174002</v>
      </c>
      <c r="S88" s="7">
        <v>0.17391304347826</v>
      </c>
      <c r="T88" s="7">
        <v>0.30434782608695998</v>
      </c>
      <c r="U88" s="7">
        <v>0.17391304347826</v>
      </c>
      <c r="V88" s="7">
        <v>0.19565217391303999</v>
      </c>
      <c r="W88" s="7">
        <v>0.15217391304347999</v>
      </c>
      <c r="X88" s="7">
        <v>0.10869565217391</v>
      </c>
      <c r="Y88" s="7">
        <v>6.5217391304348005E-2</v>
      </c>
      <c r="Z88" s="7">
        <v>6.5217391304348005E-2</v>
      </c>
      <c r="AA88" s="7">
        <v>4.3478260869565001E-2</v>
      </c>
      <c r="AB88" s="8"/>
      <c r="AC88" s="8">
        <v>3.369565217391</v>
      </c>
      <c r="AD88" s="8">
        <v>7.7142857142860004</v>
      </c>
      <c r="AE88" s="8">
        <v>5.333333333333</v>
      </c>
      <c r="AF88" s="8">
        <v>6.375</v>
      </c>
      <c r="AG88" s="8">
        <v>2.5</v>
      </c>
      <c r="AH88" s="8">
        <v>4.25</v>
      </c>
      <c r="AI88" s="8">
        <v>7.333333333333</v>
      </c>
      <c r="AJ88" s="8">
        <v>6.1428571428570002</v>
      </c>
      <c r="AK88" s="8">
        <v>3</v>
      </c>
      <c r="AL88" s="8">
        <v>2.666666666667</v>
      </c>
      <c r="AM88" s="8">
        <v>4.666666666667</v>
      </c>
      <c r="AN88" s="8">
        <v>2</v>
      </c>
    </row>
    <row r="89" spans="1:40" x14ac:dyDescent="0.2">
      <c r="A89" s="11">
        <v>42</v>
      </c>
      <c r="B89" s="5">
        <v>44135</v>
      </c>
      <c r="C89" s="6">
        <v>0.160037714286</v>
      </c>
      <c r="D89" s="6">
        <v>0.24259376190500001</v>
      </c>
      <c r="E89" s="6">
        <v>0.32955292857099999</v>
      </c>
      <c r="F89" s="6">
        <v>0.346187547619</v>
      </c>
      <c r="G89" s="6">
        <v>0.36846088095200002</v>
      </c>
      <c r="H89" s="6">
        <v>0.37789530952400002</v>
      </c>
      <c r="I89" s="6">
        <v>0.39723095238099998</v>
      </c>
      <c r="J89" s="6">
        <v>0.43032350000000003</v>
      </c>
      <c r="K89" s="6">
        <v>0.46039695238099998</v>
      </c>
      <c r="L89" s="6">
        <v>0.51791350000000003</v>
      </c>
      <c r="M89" s="6">
        <v>0.54262647619000004</v>
      </c>
      <c r="N89" s="6">
        <v>0.55826185714300003</v>
      </c>
      <c r="O89" s="13">
        <f t="shared" si="8"/>
        <v>6</v>
      </c>
      <c r="Q89" s="7">
        <v>0.47619047619047999</v>
      </c>
      <c r="R89" s="7">
        <v>0.26190476190475998</v>
      </c>
      <c r="S89" s="7">
        <v>0.19047619047618999</v>
      </c>
      <c r="T89" s="7">
        <v>0.21428571428571</v>
      </c>
      <c r="U89" s="7">
        <v>0.14285714285713999</v>
      </c>
      <c r="V89" s="7">
        <v>0.11904761904762</v>
      </c>
      <c r="W89" s="7">
        <v>0.19047619047618999</v>
      </c>
      <c r="X89" s="7">
        <v>0.14285714285713999</v>
      </c>
      <c r="Y89" s="7">
        <v>0.16666666666666999</v>
      </c>
      <c r="Z89" s="7">
        <v>7.1428571428570994E-2</v>
      </c>
      <c r="AA89" s="7">
        <v>7.1428571428570994E-2</v>
      </c>
      <c r="AB89" s="8"/>
      <c r="AC89" s="8">
        <v>2.4523809523810001</v>
      </c>
      <c r="AD89" s="8">
        <v>6.7</v>
      </c>
      <c r="AE89" s="8">
        <v>26.818181818182001</v>
      </c>
      <c r="AF89" s="8">
        <v>6.875</v>
      </c>
      <c r="AG89" s="8">
        <v>11.111111111111001</v>
      </c>
      <c r="AH89" s="8">
        <v>4.833333333333</v>
      </c>
      <c r="AI89" s="8">
        <v>20.6</v>
      </c>
      <c r="AJ89" s="8">
        <v>12.375</v>
      </c>
      <c r="AK89" s="8">
        <v>3.833333333333</v>
      </c>
      <c r="AL89" s="8">
        <v>2.1428571428569998</v>
      </c>
      <c r="AM89" s="8">
        <v>6.333333333333</v>
      </c>
      <c r="AN89" s="8">
        <v>5</v>
      </c>
    </row>
    <row r="90" spans="1:40" x14ac:dyDescent="0.2">
      <c r="A90" s="11">
        <v>38</v>
      </c>
      <c r="B90" s="5">
        <v>44095</v>
      </c>
      <c r="C90" s="6">
        <v>0.247770052632</v>
      </c>
      <c r="D90" s="6">
        <v>0.325135289474</v>
      </c>
      <c r="E90" s="6">
        <v>0.37833565789500001</v>
      </c>
      <c r="F90" s="6">
        <v>0.38865223684200001</v>
      </c>
      <c r="G90" s="6">
        <v>0.39915365789500001</v>
      </c>
      <c r="H90" s="6">
        <v>0.40385892105299998</v>
      </c>
      <c r="I90" s="6">
        <v>0.40683676315799999</v>
      </c>
      <c r="J90" s="6">
        <v>0.41647552631599999</v>
      </c>
      <c r="K90" s="6">
        <v>0.435467526316</v>
      </c>
      <c r="L90" s="6">
        <v>0.446836894737</v>
      </c>
      <c r="M90" s="6">
        <v>0.45740652631599998</v>
      </c>
      <c r="N90" s="6">
        <v>0.459391263158</v>
      </c>
      <c r="O90" s="13">
        <f t="shared" si="8"/>
        <v>1</v>
      </c>
      <c r="Q90" s="7">
        <v>0.36842105263157998</v>
      </c>
      <c r="R90" s="7">
        <v>0.36842105263157998</v>
      </c>
      <c r="S90" s="7">
        <v>0.18421052631578999</v>
      </c>
      <c r="T90" s="7">
        <v>0.18421052631578999</v>
      </c>
      <c r="U90" s="7">
        <v>0.10526315789474</v>
      </c>
      <c r="V90" s="7">
        <v>7.8947368421053002E-2</v>
      </c>
      <c r="W90" s="7">
        <v>7.8947368421053002E-2</v>
      </c>
      <c r="X90" s="7">
        <v>0.18421052631578999</v>
      </c>
      <c r="Y90" s="7">
        <v>5.2631578947368002E-2</v>
      </c>
      <c r="Z90" s="7">
        <v>5.2631578947368002E-2</v>
      </c>
      <c r="AA90" s="7">
        <v>5.2631578947368002E-2</v>
      </c>
      <c r="AB90" s="8"/>
      <c r="AC90" s="8">
        <v>1.8947368421049999</v>
      </c>
      <c r="AD90" s="8">
        <v>7.7142857142860004</v>
      </c>
      <c r="AE90" s="8">
        <v>5.2857142857139996</v>
      </c>
      <c r="AF90" s="8">
        <v>2</v>
      </c>
      <c r="AG90" s="8">
        <v>1.142857142857</v>
      </c>
      <c r="AH90" s="8">
        <v>2.5</v>
      </c>
      <c r="AI90" s="8">
        <v>3.333333333333</v>
      </c>
      <c r="AJ90" s="8">
        <v>3.333333333333</v>
      </c>
      <c r="AK90" s="8">
        <v>2.4285714285709998</v>
      </c>
      <c r="AL90" s="8">
        <v>1</v>
      </c>
      <c r="AM90" s="8">
        <v>0</v>
      </c>
      <c r="AN90" s="8">
        <v>1.5</v>
      </c>
    </row>
    <row r="91" spans="1:40" x14ac:dyDescent="0.2">
      <c r="A91" s="11">
        <v>36</v>
      </c>
      <c r="B91" s="5">
        <v>44099</v>
      </c>
      <c r="C91" s="6">
        <v>0.137706555556</v>
      </c>
      <c r="D91" s="6">
        <v>0.203900944444</v>
      </c>
      <c r="E91" s="6">
        <v>0.23297313888900001</v>
      </c>
      <c r="F91" s="6">
        <v>0.24012211111099999</v>
      </c>
      <c r="G91" s="6">
        <v>0.25432527777800001</v>
      </c>
      <c r="H91" s="6">
        <v>0.27358861111100002</v>
      </c>
      <c r="I91" s="6">
        <v>0.279858</v>
      </c>
      <c r="J91" s="6">
        <v>0.28479188888899998</v>
      </c>
      <c r="K91" s="6">
        <v>0.310410722222</v>
      </c>
      <c r="L91" s="6">
        <v>0.33213466666699998</v>
      </c>
      <c r="M91" s="6">
        <v>0.33840074999999997</v>
      </c>
      <c r="N91" s="6">
        <v>0.35210686111099998</v>
      </c>
      <c r="O91" s="13">
        <f t="shared" si="8"/>
        <v>5</v>
      </c>
      <c r="Q91" s="7">
        <v>0.16666666666666999</v>
      </c>
      <c r="R91" s="7">
        <v>0.27777777777778001</v>
      </c>
      <c r="S91" s="7">
        <v>0.16666666666666999</v>
      </c>
      <c r="T91" s="7">
        <v>0.16666666666666999</v>
      </c>
      <c r="U91" s="7">
        <v>0.13888888888889001</v>
      </c>
      <c r="V91" s="7">
        <v>0.13888888888889001</v>
      </c>
      <c r="W91" s="7">
        <v>5.5555555555555997E-2</v>
      </c>
      <c r="X91" s="7">
        <v>0.13888888888889001</v>
      </c>
      <c r="Y91" s="7">
        <v>0.11111111111110999</v>
      </c>
      <c r="Z91" s="7">
        <v>2.7777777777777998E-2</v>
      </c>
      <c r="AA91" s="7">
        <v>5.5555555555555997E-2</v>
      </c>
      <c r="AB91" s="8"/>
      <c r="AC91" s="8">
        <v>1.3888888888890001</v>
      </c>
      <c r="AD91" s="8">
        <v>7</v>
      </c>
      <c r="AE91" s="8">
        <v>1.1000000000000001</v>
      </c>
      <c r="AF91" s="8">
        <v>0.66666666666700003</v>
      </c>
      <c r="AG91" s="8">
        <v>1.333333333333</v>
      </c>
      <c r="AH91" s="8">
        <v>3.4</v>
      </c>
      <c r="AI91" s="8">
        <v>0.4</v>
      </c>
      <c r="AJ91" s="8">
        <v>1</v>
      </c>
      <c r="AK91" s="8">
        <v>1.4</v>
      </c>
      <c r="AL91" s="8">
        <v>1.75</v>
      </c>
      <c r="AM91" s="8">
        <v>7</v>
      </c>
      <c r="AN91" s="8">
        <v>7.5</v>
      </c>
    </row>
    <row r="92" spans="1:40" x14ac:dyDescent="0.2">
      <c r="A92" s="11">
        <v>36</v>
      </c>
      <c r="B92" s="5">
        <v>44104</v>
      </c>
      <c r="C92" s="6">
        <v>0.12821819444400001</v>
      </c>
      <c r="D92" s="6">
        <v>0.23044300000000001</v>
      </c>
      <c r="E92" s="6">
        <v>0.23044300000000001</v>
      </c>
      <c r="F92" s="6">
        <v>0.23044300000000001</v>
      </c>
      <c r="G92" s="6">
        <v>0.23044300000000001</v>
      </c>
      <c r="H92" s="6">
        <v>0.36000530555600002</v>
      </c>
      <c r="I92" s="6">
        <v>0.375299305556</v>
      </c>
      <c r="J92" s="6">
        <v>0.38559688888900001</v>
      </c>
      <c r="K92" s="6">
        <v>0.42281811111099998</v>
      </c>
      <c r="L92" s="6">
        <v>0.45593616666699999</v>
      </c>
      <c r="M92" s="6">
        <v>0.46975052777800003</v>
      </c>
      <c r="N92" s="6">
        <v>0.47458011111100001</v>
      </c>
      <c r="O92" s="13">
        <f t="shared" si="8"/>
        <v>3</v>
      </c>
      <c r="Q92" s="7">
        <v>0.30555555555556002</v>
      </c>
      <c r="R92" s="7">
        <v>0.27777777777778001</v>
      </c>
      <c r="S92" s="7">
        <v>0.25</v>
      </c>
      <c r="T92" s="7">
        <v>0.13888888888889001</v>
      </c>
      <c r="U92" s="7">
        <v>0.19444444444444001</v>
      </c>
      <c r="V92" s="7">
        <v>0.22222222222221999</v>
      </c>
      <c r="W92" s="7">
        <v>0.13888888888889001</v>
      </c>
      <c r="X92" s="7">
        <v>0.16666666666666999</v>
      </c>
      <c r="Y92" s="7">
        <v>5.5555555555555997E-2</v>
      </c>
      <c r="Z92" s="7">
        <v>5.5555555555555997E-2</v>
      </c>
      <c r="AA92" s="7">
        <v>5.5555555555555997E-2</v>
      </c>
      <c r="AB92" s="8"/>
      <c r="AC92" s="8">
        <v>1.333333333333</v>
      </c>
      <c r="AD92" s="8">
        <v>5.1818181818179996</v>
      </c>
      <c r="AE92" s="8">
        <v>3.7</v>
      </c>
      <c r="AF92" s="8">
        <v>1.4444444444440001</v>
      </c>
      <c r="AG92" s="8">
        <v>9.6</v>
      </c>
      <c r="AH92" s="8">
        <v>8.2857142857140005</v>
      </c>
      <c r="AI92" s="8">
        <v>1.625</v>
      </c>
      <c r="AJ92" s="8">
        <v>2.4</v>
      </c>
      <c r="AK92" s="8">
        <v>0</v>
      </c>
      <c r="AL92" s="8">
        <v>0</v>
      </c>
      <c r="AM92" s="8">
        <v>0</v>
      </c>
      <c r="AN92" s="8">
        <v>3.5</v>
      </c>
    </row>
    <row r="93" spans="1:40" x14ac:dyDescent="0.2">
      <c r="A93" s="11">
        <v>35</v>
      </c>
      <c r="B93" s="5">
        <v>44129</v>
      </c>
      <c r="C93" s="6">
        <v>8.7978285714000001E-2</v>
      </c>
      <c r="D93" s="6">
        <v>0.12280608571399999</v>
      </c>
      <c r="E93" s="6">
        <v>0.15749385714299999</v>
      </c>
      <c r="F93" s="6">
        <v>0.174300771429</v>
      </c>
      <c r="G93" s="6">
        <v>0.18973125714299999</v>
      </c>
      <c r="H93" s="6">
        <v>0.23441874285700001</v>
      </c>
      <c r="I93" s="6">
        <v>0.247158085714</v>
      </c>
      <c r="J93" s="6">
        <v>0.28086254285700002</v>
      </c>
      <c r="K93" s="6">
        <v>0.34539942857099998</v>
      </c>
      <c r="L93" s="6">
        <v>0.36872342857099999</v>
      </c>
      <c r="M93" s="6">
        <v>0.38366105714299997</v>
      </c>
      <c r="N93" s="6">
        <v>0.39117459999999998</v>
      </c>
      <c r="O93" s="13">
        <f t="shared" si="8"/>
        <v>7</v>
      </c>
      <c r="Q93" s="7">
        <v>0.2</v>
      </c>
      <c r="R93" s="7">
        <v>0.22857142857143001</v>
      </c>
      <c r="S93" s="7">
        <v>0.22857142857143001</v>
      </c>
      <c r="T93" s="7">
        <v>0.14285714285713999</v>
      </c>
      <c r="U93" s="7">
        <v>0.11428571428570999</v>
      </c>
      <c r="V93" s="7">
        <v>5.7142857142857002E-2</v>
      </c>
      <c r="W93" s="7">
        <v>0.11428571428570999</v>
      </c>
      <c r="X93" s="7">
        <v>0</v>
      </c>
      <c r="Y93" s="7">
        <v>0.11428571428570999</v>
      </c>
      <c r="Z93" s="7">
        <v>8.5714285714286007E-2</v>
      </c>
      <c r="AA93" s="7">
        <v>0</v>
      </c>
      <c r="AB93" s="8"/>
      <c r="AC93" s="8">
        <v>1.0285714285709999</v>
      </c>
      <c r="AD93" s="8">
        <v>6.8571428571429998</v>
      </c>
      <c r="AE93" s="8">
        <v>5.5</v>
      </c>
      <c r="AF93" s="8">
        <v>3.125</v>
      </c>
      <c r="AG93" s="8">
        <v>3.6</v>
      </c>
      <c r="AH93" s="8">
        <v>16.25</v>
      </c>
      <c r="AI93" s="8">
        <v>18.5</v>
      </c>
      <c r="AJ93" s="8">
        <v>17.25</v>
      </c>
      <c r="AK93" s="8">
        <v>0</v>
      </c>
      <c r="AL93" s="8">
        <v>1.5</v>
      </c>
      <c r="AM93" s="8">
        <v>0.33333333333300003</v>
      </c>
      <c r="AN93" s="8">
        <v>0</v>
      </c>
    </row>
    <row r="94" spans="1:40" x14ac:dyDescent="0.2">
      <c r="A94" s="11">
        <v>33</v>
      </c>
      <c r="B94" s="5">
        <v>44130</v>
      </c>
      <c r="C94" s="6">
        <v>0.106347969697</v>
      </c>
      <c r="D94" s="6">
        <v>0.195901363636</v>
      </c>
      <c r="E94" s="6">
        <v>0.21069499999999999</v>
      </c>
      <c r="F94" s="6">
        <v>0.24300663636399999</v>
      </c>
      <c r="G94" s="6">
        <v>0.246084515152</v>
      </c>
      <c r="H94" s="6">
        <v>0.26841596969699999</v>
      </c>
      <c r="I94" s="6">
        <v>0.26841596969699999</v>
      </c>
      <c r="J94" s="6">
        <v>0.27627548484800002</v>
      </c>
      <c r="K94" s="6">
        <v>0.31989899999999999</v>
      </c>
      <c r="L94" s="6">
        <v>0.36253969696999999</v>
      </c>
      <c r="M94" s="6">
        <v>0.38718633333300001</v>
      </c>
      <c r="N94" s="6">
        <v>0.40293327272700002</v>
      </c>
      <c r="O94" s="13">
        <f t="shared" si="8"/>
        <v>1</v>
      </c>
      <c r="Q94" s="7">
        <v>0.48484848484847998</v>
      </c>
      <c r="R94" s="7">
        <v>0.18181818181817999</v>
      </c>
      <c r="S94" s="7">
        <v>0.12121212121211999</v>
      </c>
      <c r="T94" s="7">
        <v>9.0909090909090995E-2</v>
      </c>
      <c r="U94" s="7">
        <v>0.15151515151514999</v>
      </c>
      <c r="V94" s="7">
        <v>0</v>
      </c>
      <c r="W94" s="7">
        <v>9.0909090909090995E-2</v>
      </c>
      <c r="X94" s="7">
        <v>6.0606060606061003E-2</v>
      </c>
      <c r="Y94" s="7">
        <v>6.0606060606061003E-2</v>
      </c>
      <c r="Z94" s="7">
        <v>6.0606060606061003E-2</v>
      </c>
      <c r="AA94" s="7">
        <v>0</v>
      </c>
      <c r="AB94" s="8"/>
      <c r="AC94" s="8">
        <v>1.363636363636</v>
      </c>
      <c r="AD94" s="8">
        <v>1.9375</v>
      </c>
      <c r="AE94" s="8">
        <v>0.5</v>
      </c>
      <c r="AF94" s="8">
        <v>2.75</v>
      </c>
      <c r="AG94" s="8">
        <v>0.66666666666700003</v>
      </c>
      <c r="AH94" s="8">
        <v>2</v>
      </c>
      <c r="AI94" s="8">
        <v>0</v>
      </c>
      <c r="AJ94" s="8">
        <v>1.333333333333</v>
      </c>
      <c r="AK94" s="8">
        <v>2</v>
      </c>
      <c r="AL94" s="8">
        <v>2.5</v>
      </c>
      <c r="AM94" s="8">
        <v>2.5</v>
      </c>
      <c r="AN94" s="8">
        <v>0</v>
      </c>
    </row>
    <row r="95" spans="1:40" x14ac:dyDescent="0.2">
      <c r="A95" s="11">
        <v>32</v>
      </c>
      <c r="B95" s="5">
        <v>44100</v>
      </c>
      <c r="C95" s="6">
        <v>6.5691968749999996E-2</v>
      </c>
      <c r="D95" s="6">
        <v>0.10643559375</v>
      </c>
      <c r="E95" s="6">
        <v>0.1211669375</v>
      </c>
      <c r="F95" s="6">
        <v>0.13211996875000001</v>
      </c>
      <c r="G95" s="6">
        <v>0.13712740625</v>
      </c>
      <c r="H95" s="6">
        <v>0.13950146875</v>
      </c>
      <c r="I95" s="6">
        <v>0.14361190625</v>
      </c>
      <c r="J95" s="6">
        <v>0.14532834375000001</v>
      </c>
      <c r="K95" s="6">
        <v>0.17561412500000001</v>
      </c>
      <c r="L95" s="6">
        <v>0.1899593125</v>
      </c>
      <c r="M95" s="6">
        <v>0.20950587500000001</v>
      </c>
      <c r="N95" s="6">
        <v>0.21685637499999999</v>
      </c>
      <c r="O95" s="13">
        <f t="shared" si="8"/>
        <v>6</v>
      </c>
      <c r="Q95" s="7">
        <v>0.21875</v>
      </c>
      <c r="R95" s="7">
        <v>0.25</v>
      </c>
      <c r="S95" s="7">
        <v>0.1875</v>
      </c>
      <c r="T95" s="7">
        <v>0.125</v>
      </c>
      <c r="U95" s="7">
        <v>9.375E-2</v>
      </c>
      <c r="V95" s="7">
        <v>0.125</v>
      </c>
      <c r="W95" s="7">
        <v>6.25E-2</v>
      </c>
      <c r="X95" s="7">
        <v>0.15625</v>
      </c>
      <c r="Y95" s="7">
        <v>3.125E-2</v>
      </c>
      <c r="Z95" s="7">
        <v>3.125E-2</v>
      </c>
      <c r="AA95" s="7">
        <v>6.25E-2</v>
      </c>
      <c r="AB95" s="8"/>
      <c r="AC95" s="8">
        <v>1.09375</v>
      </c>
      <c r="AD95" s="8">
        <v>11</v>
      </c>
      <c r="AE95" s="8">
        <v>3.25</v>
      </c>
      <c r="AF95" s="8">
        <v>2.333333333333</v>
      </c>
      <c r="AG95" s="8">
        <v>1.5</v>
      </c>
      <c r="AH95" s="8">
        <v>4</v>
      </c>
      <c r="AI95" s="8">
        <v>4.75</v>
      </c>
      <c r="AJ95" s="8">
        <v>1.5</v>
      </c>
      <c r="AK95" s="8">
        <v>1.6</v>
      </c>
      <c r="AL95" s="8">
        <v>21</v>
      </c>
      <c r="AM95" s="8">
        <v>1</v>
      </c>
      <c r="AN95" s="8">
        <v>0</v>
      </c>
    </row>
    <row r="96" spans="1:40" x14ac:dyDescent="0.2">
      <c r="A96" s="11">
        <v>32</v>
      </c>
      <c r="B96" s="5">
        <v>44164</v>
      </c>
      <c r="C96" s="6">
        <v>0.25595806250000003</v>
      </c>
      <c r="D96" s="6">
        <v>0.29656715625000002</v>
      </c>
      <c r="E96" s="6">
        <v>0.31676874999999999</v>
      </c>
      <c r="F96" s="6">
        <v>0.31965890624999999</v>
      </c>
      <c r="G96" s="6">
        <v>0.34958878124999998</v>
      </c>
      <c r="H96" s="6">
        <v>0.35473756249999999</v>
      </c>
      <c r="I96" s="6">
        <v>0.35877453124999997</v>
      </c>
      <c r="J96" s="6">
        <v>0.36122703125</v>
      </c>
      <c r="K96" s="6">
        <v>0.40672706250000001</v>
      </c>
      <c r="L96" s="6">
        <v>0.42123484374999998</v>
      </c>
      <c r="M96" s="6">
        <v>0.43957412499999998</v>
      </c>
      <c r="N96" s="6">
        <v>0.44595075000000001</v>
      </c>
      <c r="O96" s="13">
        <f t="shared" si="8"/>
        <v>7</v>
      </c>
      <c r="Q96" s="7">
        <v>0.28125</v>
      </c>
      <c r="R96" s="7">
        <v>0.21875</v>
      </c>
      <c r="S96" s="7">
        <v>9.375E-2</v>
      </c>
      <c r="T96" s="7">
        <v>9.375E-2</v>
      </c>
      <c r="U96" s="7">
        <v>0.125</v>
      </c>
      <c r="V96" s="7">
        <v>6.25E-2</v>
      </c>
      <c r="W96" s="7">
        <v>6.25E-2</v>
      </c>
      <c r="X96" s="7">
        <v>3.125E-2</v>
      </c>
      <c r="Y96" s="7">
        <v>0.125</v>
      </c>
      <c r="Z96" s="7">
        <v>0</v>
      </c>
      <c r="AA96" s="7">
        <v>3.125E-2</v>
      </c>
      <c r="AB96" s="8"/>
      <c r="AC96" s="8">
        <v>2.40625</v>
      </c>
      <c r="AD96" s="8">
        <v>1.5555555555559999</v>
      </c>
      <c r="AE96" s="8">
        <v>0.71428571428599996</v>
      </c>
      <c r="AF96" s="8">
        <v>0.33333333333300003</v>
      </c>
      <c r="AG96" s="8">
        <v>1.666666666667</v>
      </c>
      <c r="AH96" s="8">
        <v>0.75</v>
      </c>
      <c r="AI96" s="8">
        <v>3.5</v>
      </c>
      <c r="AJ96" s="8">
        <v>1.5</v>
      </c>
      <c r="AK96" s="8">
        <v>4</v>
      </c>
      <c r="AL96" s="8">
        <v>0</v>
      </c>
      <c r="AM96" s="8">
        <v>0</v>
      </c>
      <c r="AN96" s="8">
        <v>0</v>
      </c>
    </row>
    <row r="97" spans="1:40" x14ac:dyDescent="0.2">
      <c r="A97" s="11">
        <v>24</v>
      </c>
      <c r="B97" s="5">
        <v>44122</v>
      </c>
      <c r="C97" s="6">
        <v>0.24057433333299999</v>
      </c>
      <c r="D97" s="6">
        <v>0.25437525</v>
      </c>
      <c r="E97" s="6">
        <v>0.323949958333</v>
      </c>
      <c r="F97" s="6">
        <v>0.34549441666699998</v>
      </c>
      <c r="G97" s="6">
        <v>0.408725291667</v>
      </c>
      <c r="H97" s="6">
        <v>0.42920920833300003</v>
      </c>
      <c r="I97" s="6">
        <v>0.48226816666700001</v>
      </c>
      <c r="J97" s="6">
        <v>0.50300845833300001</v>
      </c>
      <c r="K97" s="6">
        <v>0.55659924999999999</v>
      </c>
      <c r="L97" s="6">
        <v>0.61608225000000005</v>
      </c>
      <c r="M97" s="6">
        <v>0.73682983333300001</v>
      </c>
      <c r="N97" s="6">
        <v>0.81543920833299999</v>
      </c>
      <c r="O97" s="13">
        <f t="shared" si="8"/>
        <v>7</v>
      </c>
      <c r="Q97" s="7">
        <v>0.16666666666666999</v>
      </c>
      <c r="R97" s="7">
        <v>0.20833333333333001</v>
      </c>
      <c r="S97" s="7">
        <v>0.20833333333333001</v>
      </c>
      <c r="T97" s="7">
        <v>0.20833333333333001</v>
      </c>
      <c r="U97" s="7">
        <v>0.125</v>
      </c>
      <c r="V97" s="7">
        <v>0.25</v>
      </c>
      <c r="W97" s="7">
        <v>8.3333333333332996E-2</v>
      </c>
      <c r="X97" s="7">
        <v>4.1666666666666997E-2</v>
      </c>
      <c r="Y97" s="7">
        <v>8.3333333333332996E-2</v>
      </c>
      <c r="Z97" s="7">
        <v>8.3333333333332996E-2</v>
      </c>
      <c r="AA97" s="7">
        <v>8.3333333333332996E-2</v>
      </c>
      <c r="AB97" s="8"/>
      <c r="AC97" s="8">
        <v>1.5</v>
      </c>
      <c r="AD97" s="8">
        <v>2</v>
      </c>
      <c r="AE97" s="8">
        <v>8.1999999999999993</v>
      </c>
      <c r="AF97" s="8">
        <v>3.2</v>
      </c>
      <c r="AG97" s="8">
        <v>12.2</v>
      </c>
      <c r="AH97" s="8">
        <v>8.666666666667</v>
      </c>
      <c r="AI97" s="8">
        <v>10.5</v>
      </c>
      <c r="AJ97" s="8">
        <v>18.5</v>
      </c>
      <c r="AK97" s="8">
        <v>3</v>
      </c>
      <c r="AL97" s="8">
        <v>5</v>
      </c>
      <c r="AM97" s="8">
        <v>12</v>
      </c>
      <c r="AN97" s="8">
        <v>40</v>
      </c>
    </row>
    <row r="98" spans="1:40" x14ac:dyDescent="0.2">
      <c r="A98" s="11">
        <v>22</v>
      </c>
      <c r="B98" s="5">
        <v>44133</v>
      </c>
      <c r="C98" s="6">
        <v>0.42195050000000001</v>
      </c>
      <c r="D98" s="6">
        <v>0.51669336363600005</v>
      </c>
      <c r="E98" s="6">
        <v>0.59184122727300004</v>
      </c>
      <c r="F98" s="6">
        <v>0.64082804545500005</v>
      </c>
      <c r="G98" s="6">
        <v>0.67775068181800002</v>
      </c>
      <c r="H98" s="6">
        <v>0.69336127272699999</v>
      </c>
      <c r="I98" s="6">
        <v>0.72498936363599997</v>
      </c>
      <c r="J98" s="6">
        <v>0.72900004545499997</v>
      </c>
      <c r="K98" s="6">
        <v>0.76003568181799996</v>
      </c>
      <c r="L98" s="6">
        <v>0.78286209090900005</v>
      </c>
      <c r="M98" s="6">
        <v>0.79504654545499998</v>
      </c>
      <c r="N98" s="6">
        <v>0.79618495454500005</v>
      </c>
      <c r="O98" s="13">
        <f t="shared" si="8"/>
        <v>4</v>
      </c>
      <c r="Q98" s="7">
        <v>0.5</v>
      </c>
      <c r="R98" s="7">
        <v>0.45454545454544998</v>
      </c>
      <c r="S98" s="7">
        <v>0.40909090909091</v>
      </c>
      <c r="T98" s="7">
        <v>0.40909090909091</v>
      </c>
      <c r="U98" s="7">
        <v>0.27272727272726999</v>
      </c>
      <c r="V98" s="7">
        <v>0.27272727272726999</v>
      </c>
      <c r="W98" s="7">
        <v>0.18181818181817999</v>
      </c>
      <c r="X98" s="7">
        <v>4.5454545454544998E-2</v>
      </c>
      <c r="Y98" s="7">
        <v>9.0909090909090995E-2</v>
      </c>
      <c r="Z98" s="7">
        <v>9.0909090909090995E-2</v>
      </c>
      <c r="AA98" s="7">
        <v>0</v>
      </c>
      <c r="AB98" s="8"/>
      <c r="AC98" s="8">
        <v>15.090909090908999</v>
      </c>
      <c r="AD98" s="8">
        <v>11.909090909091001</v>
      </c>
      <c r="AE98" s="8">
        <v>12.3</v>
      </c>
      <c r="AF98" s="8">
        <v>8.333333333333</v>
      </c>
      <c r="AG98" s="8">
        <v>6.5555555555560003</v>
      </c>
      <c r="AH98" s="8">
        <v>5.666666666667</v>
      </c>
      <c r="AI98" s="8">
        <v>7.666666666667</v>
      </c>
      <c r="AJ98" s="8">
        <v>3</v>
      </c>
      <c r="AK98" s="8">
        <v>0</v>
      </c>
      <c r="AL98" s="8">
        <v>1.5</v>
      </c>
      <c r="AM98" s="8">
        <v>1.5</v>
      </c>
      <c r="AN98" s="8">
        <v>0</v>
      </c>
    </row>
    <row r="99" spans="1:40" x14ac:dyDescent="0.2">
      <c r="A99" s="11">
        <v>22</v>
      </c>
      <c r="B99" s="5">
        <v>44134</v>
      </c>
      <c r="C99" s="6">
        <v>0.13090068181799999</v>
      </c>
      <c r="D99" s="6">
        <v>0.17788336363599999</v>
      </c>
      <c r="E99" s="6">
        <v>0.25783977272699998</v>
      </c>
      <c r="F99" s="6">
        <v>0.27371718181799998</v>
      </c>
      <c r="G99" s="6">
        <v>0.28033295454500001</v>
      </c>
      <c r="H99" s="6">
        <v>0.39189345454500002</v>
      </c>
      <c r="I99" s="6">
        <v>0.418847454545</v>
      </c>
      <c r="J99" s="6">
        <v>0.47442904545499998</v>
      </c>
      <c r="K99" s="6">
        <v>0.496864454545</v>
      </c>
      <c r="L99" s="6">
        <v>0.56672268181800001</v>
      </c>
      <c r="M99" s="6">
        <v>0.72001577272700001</v>
      </c>
      <c r="N99" s="6">
        <v>0.74494163636400001</v>
      </c>
      <c r="O99" s="13">
        <f t="shared" si="8"/>
        <v>5</v>
      </c>
      <c r="Q99" s="7">
        <v>0.18181818181817999</v>
      </c>
      <c r="R99" s="7">
        <v>0.22727272727273001</v>
      </c>
      <c r="S99" s="7">
        <v>0.18181818181817999</v>
      </c>
      <c r="T99" s="7">
        <v>9.0909090909090995E-2</v>
      </c>
      <c r="U99" s="7">
        <v>9.0909090909090995E-2</v>
      </c>
      <c r="V99" s="7">
        <v>9.0909090909090995E-2</v>
      </c>
      <c r="W99" s="7">
        <v>9.0909090909090995E-2</v>
      </c>
      <c r="X99" s="7">
        <v>4.5454545454544998E-2</v>
      </c>
      <c r="Y99" s="7">
        <v>0.13636363636363999</v>
      </c>
      <c r="Z99" s="7">
        <v>0.13636363636363999</v>
      </c>
      <c r="AA99" s="7">
        <v>9.0909090909090995E-2</v>
      </c>
      <c r="AB99" s="8"/>
      <c r="AC99" s="8">
        <v>1.5</v>
      </c>
      <c r="AD99" s="8">
        <v>2.75</v>
      </c>
      <c r="AE99" s="8">
        <v>2.8</v>
      </c>
      <c r="AF99" s="8">
        <v>0.75</v>
      </c>
      <c r="AG99" s="8">
        <v>0.5</v>
      </c>
      <c r="AH99" s="8">
        <v>15</v>
      </c>
      <c r="AI99" s="8">
        <v>4.5</v>
      </c>
      <c r="AJ99" s="8">
        <v>6</v>
      </c>
      <c r="AK99" s="8">
        <v>0</v>
      </c>
      <c r="AL99" s="8">
        <v>4.333333333333</v>
      </c>
      <c r="AM99" s="8">
        <v>3.666666666667</v>
      </c>
      <c r="AN99" s="8">
        <v>6.5</v>
      </c>
    </row>
    <row r="100" spans="1:40" x14ac:dyDescent="0.2">
      <c r="A100" s="11">
        <v>21</v>
      </c>
      <c r="B100" s="5">
        <v>44101</v>
      </c>
      <c r="C100" s="6">
        <v>0.10265976190499999</v>
      </c>
      <c r="D100" s="6">
        <v>0.16814380952399999</v>
      </c>
      <c r="E100" s="6">
        <v>0.221985142857</v>
      </c>
      <c r="F100" s="6">
        <v>0.26775390476200001</v>
      </c>
      <c r="G100" s="6">
        <v>0.29767757142899998</v>
      </c>
      <c r="H100" s="6">
        <v>0.31677414285700001</v>
      </c>
      <c r="I100" s="6">
        <v>0.35437857142899998</v>
      </c>
      <c r="J100" s="6">
        <v>0.383517952381</v>
      </c>
      <c r="K100" s="6">
        <v>0.41975071428600003</v>
      </c>
      <c r="L100" s="6">
        <v>0.47689642857100001</v>
      </c>
      <c r="M100" s="6">
        <v>0.51901176190499998</v>
      </c>
      <c r="N100" s="6">
        <v>0.54760419047599995</v>
      </c>
      <c r="O100" s="13">
        <f t="shared" si="8"/>
        <v>7</v>
      </c>
      <c r="Q100" s="7">
        <v>0.38095238095237999</v>
      </c>
      <c r="R100" s="7">
        <v>0.38095238095237999</v>
      </c>
      <c r="S100" s="7">
        <v>0.38095238095237999</v>
      </c>
      <c r="T100" s="7">
        <v>0.23809523809524</v>
      </c>
      <c r="U100" s="7">
        <v>0.23809523809524</v>
      </c>
      <c r="V100" s="7">
        <v>0.19047619047618999</v>
      </c>
      <c r="W100" s="7">
        <v>0.19047619047618999</v>
      </c>
      <c r="X100" s="7">
        <v>0.14285714285713999</v>
      </c>
      <c r="Y100" s="7">
        <v>9.5238095238094997E-2</v>
      </c>
      <c r="Z100" s="7">
        <v>0.14285714285713999</v>
      </c>
      <c r="AA100" s="7">
        <v>9.5238095238094997E-2</v>
      </c>
      <c r="AB100" s="8"/>
      <c r="AC100" s="8">
        <v>3.1428571428569998</v>
      </c>
      <c r="AD100" s="8">
        <v>8.375</v>
      </c>
      <c r="AE100" s="8">
        <v>9</v>
      </c>
      <c r="AF100" s="8">
        <v>6.375</v>
      </c>
      <c r="AG100" s="8">
        <v>10.199999999999999</v>
      </c>
      <c r="AH100" s="8">
        <v>7.6</v>
      </c>
      <c r="AI100" s="8">
        <v>17</v>
      </c>
      <c r="AJ100" s="8">
        <v>21.25</v>
      </c>
      <c r="AK100" s="8">
        <v>10.333333333333</v>
      </c>
      <c r="AL100" s="8">
        <v>41.5</v>
      </c>
      <c r="AM100" s="8">
        <v>39</v>
      </c>
      <c r="AN100" s="8">
        <v>47.5</v>
      </c>
    </row>
    <row r="101" spans="1:40" x14ac:dyDescent="0.2">
      <c r="A101" s="11">
        <v>20</v>
      </c>
      <c r="B101" s="5">
        <v>44132</v>
      </c>
      <c r="C101" s="6">
        <v>0.10878935000000001</v>
      </c>
      <c r="D101" s="6">
        <v>0.15778534999999999</v>
      </c>
      <c r="E101" s="6">
        <v>0.17798385</v>
      </c>
      <c r="F101" s="6">
        <v>0.22541565</v>
      </c>
      <c r="G101" s="6">
        <v>0.23310410000000001</v>
      </c>
      <c r="H101" s="6">
        <v>0.25355699999999998</v>
      </c>
      <c r="I101" s="6">
        <v>0.26128934999999998</v>
      </c>
      <c r="J101" s="6">
        <v>0.27949400000000002</v>
      </c>
      <c r="K101" s="6">
        <v>0.39435769999999998</v>
      </c>
      <c r="L101" s="6">
        <v>0.45356550000000001</v>
      </c>
      <c r="M101" s="6">
        <v>0.51378369999999995</v>
      </c>
      <c r="N101" s="6">
        <v>0.52380214999999997</v>
      </c>
      <c r="O101" s="13">
        <f t="shared" si="8"/>
        <v>3</v>
      </c>
      <c r="Q101" s="7">
        <v>0.4</v>
      </c>
      <c r="R101" s="7">
        <v>0.15</v>
      </c>
      <c r="S101" s="7">
        <v>0.2</v>
      </c>
      <c r="T101" s="7">
        <v>0.1</v>
      </c>
      <c r="U101" s="7">
        <v>0.2</v>
      </c>
      <c r="V101" s="7">
        <v>0.15</v>
      </c>
      <c r="W101" s="7">
        <v>0.1</v>
      </c>
      <c r="X101" s="7">
        <v>0.25</v>
      </c>
      <c r="Y101" s="7">
        <v>0.25</v>
      </c>
      <c r="Z101" s="7">
        <v>0.1</v>
      </c>
      <c r="AA101" s="7">
        <v>0.05</v>
      </c>
      <c r="AB101" s="8"/>
      <c r="AC101" s="8">
        <v>2.2999999999999998</v>
      </c>
      <c r="AD101" s="8">
        <v>6.125</v>
      </c>
      <c r="AE101" s="8">
        <v>11.333333333333</v>
      </c>
      <c r="AF101" s="8">
        <v>15.75</v>
      </c>
      <c r="AG101" s="8">
        <v>10.5</v>
      </c>
      <c r="AH101" s="8">
        <v>8</v>
      </c>
      <c r="AI101" s="8">
        <v>11.333333333333</v>
      </c>
      <c r="AJ101" s="8">
        <v>14.5</v>
      </c>
      <c r="AK101" s="8">
        <v>3.4</v>
      </c>
      <c r="AL101" s="8">
        <v>1.4</v>
      </c>
      <c r="AM101" s="8">
        <v>2</v>
      </c>
      <c r="AN101" s="8">
        <v>8</v>
      </c>
    </row>
    <row r="102" spans="1:40" x14ac:dyDescent="0.2">
      <c r="A102" s="11">
        <v>17</v>
      </c>
      <c r="B102" s="5">
        <v>44102</v>
      </c>
      <c r="C102" s="6">
        <v>0.14028394117599999</v>
      </c>
      <c r="D102" s="6">
        <v>0.207249411765</v>
      </c>
      <c r="E102" s="6">
        <v>0.22299370588199999</v>
      </c>
      <c r="F102" s="6">
        <v>0.249858235294</v>
      </c>
      <c r="G102" s="6">
        <v>0.25271352941199998</v>
      </c>
      <c r="H102" s="6">
        <v>0.25813752941200002</v>
      </c>
      <c r="I102" s="6">
        <v>0.26132370588199999</v>
      </c>
      <c r="J102" s="6">
        <v>0.26380141176499999</v>
      </c>
      <c r="K102" s="6">
        <v>0.30395064705899999</v>
      </c>
      <c r="L102" s="6">
        <v>0.31788647058800001</v>
      </c>
      <c r="M102" s="6">
        <v>0.35743611764700001</v>
      </c>
      <c r="N102" s="6">
        <v>0.37555664705899999</v>
      </c>
      <c r="O102" s="13">
        <f t="shared" si="8"/>
        <v>1</v>
      </c>
      <c r="Q102" s="7">
        <v>0.47058823529412003</v>
      </c>
      <c r="R102" s="7">
        <v>5.8823529411765003E-2</v>
      </c>
      <c r="S102" s="7">
        <v>0.23529411764706001</v>
      </c>
      <c r="T102" s="7">
        <v>0.17647058823528999</v>
      </c>
      <c r="U102" s="7">
        <v>5.8823529411765003E-2</v>
      </c>
      <c r="V102" s="7">
        <v>5.8823529411765003E-2</v>
      </c>
      <c r="W102" s="7">
        <v>0.17647058823528999</v>
      </c>
      <c r="X102" s="7">
        <v>0.11764705882353001</v>
      </c>
      <c r="Y102" s="7">
        <v>0.11764705882353001</v>
      </c>
      <c r="Z102" s="7">
        <v>5.8823529411765003E-2</v>
      </c>
      <c r="AA102" s="7">
        <v>0.11764705882353001</v>
      </c>
      <c r="AB102" s="8"/>
      <c r="AC102" s="8">
        <v>2.1176470588240002</v>
      </c>
      <c r="AD102" s="8">
        <v>1.75</v>
      </c>
      <c r="AE102" s="8">
        <v>4</v>
      </c>
      <c r="AF102" s="8">
        <v>1.5</v>
      </c>
      <c r="AG102" s="8">
        <v>1.666666666667</v>
      </c>
      <c r="AH102" s="8">
        <v>16</v>
      </c>
      <c r="AI102" s="8">
        <v>1</v>
      </c>
      <c r="AJ102" s="8">
        <v>0.33333333333300003</v>
      </c>
      <c r="AK102" s="8">
        <v>4.5</v>
      </c>
      <c r="AL102" s="8">
        <v>0.5</v>
      </c>
      <c r="AM102" s="8">
        <v>0</v>
      </c>
      <c r="AN102" s="8">
        <v>1</v>
      </c>
    </row>
    <row r="103" spans="1:40" x14ac:dyDescent="0.2">
      <c r="A103" s="11">
        <v>16</v>
      </c>
      <c r="B103" s="5">
        <v>44103</v>
      </c>
      <c r="C103" s="6">
        <v>8.0499562499999996E-2</v>
      </c>
      <c r="D103" s="6">
        <v>8.3718937500000007E-2</v>
      </c>
      <c r="E103" s="6">
        <v>8.3718937500000007E-2</v>
      </c>
      <c r="F103" s="6">
        <v>8.3718937500000007E-2</v>
      </c>
      <c r="G103" s="6">
        <v>8.3718937500000007E-2</v>
      </c>
      <c r="H103" s="6">
        <v>8.9812749999999997E-2</v>
      </c>
      <c r="I103" s="6">
        <v>8.9965062499999998E-2</v>
      </c>
      <c r="J103" s="6">
        <v>9.1311437499999995E-2</v>
      </c>
      <c r="K103" s="6">
        <v>9.5622187499999997E-2</v>
      </c>
      <c r="L103" s="6">
        <v>0.1069761875</v>
      </c>
      <c r="M103" s="6">
        <v>0.10826912499999999</v>
      </c>
      <c r="N103" s="6">
        <v>0.10836412500000001</v>
      </c>
      <c r="O103" s="13">
        <f t="shared" si="8"/>
        <v>2</v>
      </c>
      <c r="Q103" s="7">
        <v>0.1875</v>
      </c>
      <c r="R103" s="7">
        <v>6.25E-2</v>
      </c>
      <c r="S103" s="7">
        <v>0.125</v>
      </c>
      <c r="T103" s="7">
        <v>0</v>
      </c>
      <c r="U103" s="7">
        <v>6.25E-2</v>
      </c>
      <c r="V103" s="7">
        <v>6.25E-2</v>
      </c>
      <c r="W103" s="7">
        <v>6.25E-2</v>
      </c>
      <c r="X103" s="7">
        <v>0</v>
      </c>
      <c r="Y103" s="7">
        <v>0.125</v>
      </c>
      <c r="Z103" s="7">
        <v>0</v>
      </c>
      <c r="AA103" s="7">
        <v>0</v>
      </c>
      <c r="AB103" s="8"/>
      <c r="AC103" s="8">
        <v>2.5625</v>
      </c>
      <c r="AD103" s="8">
        <v>0</v>
      </c>
      <c r="AE103" s="8">
        <v>1</v>
      </c>
      <c r="AF103" s="8">
        <v>2</v>
      </c>
      <c r="AG103" s="8">
        <v>0</v>
      </c>
      <c r="AH103" s="8">
        <v>1</v>
      </c>
      <c r="AI103" s="8">
        <v>1</v>
      </c>
      <c r="AJ103" s="8">
        <v>7</v>
      </c>
      <c r="AK103" s="8">
        <v>0</v>
      </c>
      <c r="AL103" s="8">
        <v>15.5</v>
      </c>
      <c r="AM103" s="8">
        <v>0</v>
      </c>
      <c r="AN103" s="8">
        <v>0</v>
      </c>
    </row>
    <row r="104" spans="1:40" x14ac:dyDescent="0.2"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</row>
    <row r="105" spans="1:40" x14ac:dyDescent="0.2"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</row>
    <row r="106" spans="1:40" x14ac:dyDescent="0.2"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</row>
    <row r="107" spans="1:40" x14ac:dyDescent="0.2"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</row>
    <row r="108" spans="1:40" x14ac:dyDescent="0.2"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</row>
    <row r="109" spans="1:40" x14ac:dyDescent="0.2"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</row>
    <row r="110" spans="1:40" x14ac:dyDescent="0.2"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</row>
    <row r="111" spans="1:40" x14ac:dyDescent="0.2"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</row>
    <row r="112" spans="1:40" x14ac:dyDescent="0.2"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</row>
    <row r="113" spans="17:40" x14ac:dyDescent="0.2"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</row>
    <row r="114" spans="17:40" x14ac:dyDescent="0.2"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</row>
    <row r="115" spans="17:40" x14ac:dyDescent="0.2"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</row>
    <row r="116" spans="17:40" x14ac:dyDescent="0.2"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</row>
    <row r="117" spans="17:40" x14ac:dyDescent="0.2"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</row>
    <row r="118" spans="17:40" x14ac:dyDescent="0.2"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</row>
    <row r="119" spans="17:40" x14ac:dyDescent="0.2"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</row>
    <row r="120" spans="17:40" x14ac:dyDescent="0.2"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</row>
    <row r="121" spans="17:40" x14ac:dyDescent="0.2"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</row>
    <row r="122" spans="17:40" x14ac:dyDescent="0.2"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</row>
    <row r="123" spans="17:40" x14ac:dyDescent="0.2"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</row>
    <row r="124" spans="17:40" x14ac:dyDescent="0.2"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</row>
    <row r="125" spans="17:40" x14ac:dyDescent="0.2"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</row>
    <row r="126" spans="17:40" x14ac:dyDescent="0.2"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</row>
    <row r="127" spans="17:40" x14ac:dyDescent="0.2"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</row>
    <row r="128" spans="17:40" x14ac:dyDescent="0.2"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</row>
    <row r="129" spans="17:40" x14ac:dyDescent="0.2"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</row>
    <row r="130" spans="17:40" x14ac:dyDescent="0.2"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</row>
    <row r="131" spans="17:40" x14ac:dyDescent="0.2"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</row>
    <row r="132" spans="17:40" x14ac:dyDescent="0.2"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</row>
    <row r="133" spans="17:40" x14ac:dyDescent="0.2"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</row>
    <row r="134" spans="17:40" x14ac:dyDescent="0.2"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</row>
    <row r="135" spans="17:40" x14ac:dyDescent="0.2"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</row>
    <row r="136" spans="17:40" x14ac:dyDescent="0.2"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</row>
    <row r="137" spans="17:40" x14ac:dyDescent="0.2"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</row>
    <row r="138" spans="17:40" x14ac:dyDescent="0.2"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</row>
    <row r="139" spans="17:40" x14ac:dyDescent="0.2"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</row>
    <row r="140" spans="17:40" x14ac:dyDescent="0.2"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</row>
    <row r="141" spans="17:40" x14ac:dyDescent="0.2"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</row>
    <row r="142" spans="17:40" x14ac:dyDescent="0.2"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</row>
    <row r="143" spans="17:40" x14ac:dyDescent="0.2"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</row>
    <row r="144" spans="17:40" x14ac:dyDescent="0.2"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</row>
    <row r="145" spans="17:40" x14ac:dyDescent="0.2"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</row>
    <row r="146" spans="17:40" x14ac:dyDescent="0.2"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</row>
    <row r="147" spans="17:40" x14ac:dyDescent="0.2"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</row>
    <row r="148" spans="17:40" x14ac:dyDescent="0.2"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</row>
    <row r="149" spans="17:40" x14ac:dyDescent="0.2"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</row>
    <row r="150" spans="17:40" x14ac:dyDescent="0.2"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</row>
    <row r="151" spans="17:40" x14ac:dyDescent="0.2"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</row>
    <row r="152" spans="17:40" x14ac:dyDescent="0.2"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</row>
    <row r="153" spans="17:40" x14ac:dyDescent="0.2"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</row>
    <row r="154" spans="17:40" x14ac:dyDescent="0.2"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</row>
    <row r="155" spans="17:40" x14ac:dyDescent="0.2"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</row>
    <row r="156" spans="17:40" x14ac:dyDescent="0.2"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</row>
    <row r="157" spans="17:40" x14ac:dyDescent="0.2"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</row>
    <row r="158" spans="17:40" x14ac:dyDescent="0.2"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</row>
    <row r="159" spans="17:40" x14ac:dyDescent="0.2"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</row>
    <row r="160" spans="17:40" x14ac:dyDescent="0.2"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</row>
    <row r="161" spans="17:40" x14ac:dyDescent="0.2"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</row>
    <row r="162" spans="17:40" x14ac:dyDescent="0.2"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</row>
    <row r="163" spans="17:40" x14ac:dyDescent="0.2"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</row>
    <row r="164" spans="17:40" x14ac:dyDescent="0.2"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</row>
    <row r="165" spans="17:40" x14ac:dyDescent="0.2"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</row>
    <row r="166" spans="17:40" x14ac:dyDescent="0.2"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</row>
    <row r="167" spans="17:40" x14ac:dyDescent="0.2"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</row>
    <row r="168" spans="17:40" x14ac:dyDescent="0.2"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</row>
    <row r="169" spans="17:40" x14ac:dyDescent="0.2"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</row>
    <row r="170" spans="17:40" x14ac:dyDescent="0.2"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</row>
    <row r="171" spans="17:40" x14ac:dyDescent="0.2"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</row>
    <row r="172" spans="17:40" x14ac:dyDescent="0.2"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</row>
    <row r="173" spans="17:40" x14ac:dyDescent="0.2"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</row>
    <row r="174" spans="17:40" x14ac:dyDescent="0.2"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</row>
    <row r="175" spans="17:40" x14ac:dyDescent="0.2"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</row>
    <row r="176" spans="17:40" x14ac:dyDescent="0.2"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</row>
    <row r="177" spans="17:40" x14ac:dyDescent="0.2"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</row>
    <row r="178" spans="17:40" x14ac:dyDescent="0.2"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</row>
    <row r="179" spans="17:40" x14ac:dyDescent="0.2"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</row>
    <row r="180" spans="17:40" x14ac:dyDescent="0.2"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</row>
    <row r="181" spans="17:40" x14ac:dyDescent="0.2"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</row>
    <row r="182" spans="17:40" x14ac:dyDescent="0.2"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</row>
    <row r="183" spans="17:40" x14ac:dyDescent="0.2"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</row>
    <row r="184" spans="17:40" x14ac:dyDescent="0.2"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</row>
    <row r="185" spans="17:40" x14ac:dyDescent="0.2"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</row>
    <row r="186" spans="17:40" x14ac:dyDescent="0.2"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</row>
    <row r="187" spans="17:40" x14ac:dyDescent="0.2"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</row>
    <row r="188" spans="17:40" x14ac:dyDescent="0.2"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</row>
    <row r="189" spans="17:40" x14ac:dyDescent="0.2"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</row>
    <row r="190" spans="17:40" x14ac:dyDescent="0.2"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</row>
    <row r="191" spans="17:40" x14ac:dyDescent="0.2"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</row>
    <row r="192" spans="17:40" x14ac:dyDescent="0.2"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</row>
    <row r="193" spans="17:40" x14ac:dyDescent="0.2"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</row>
    <row r="194" spans="17:40" x14ac:dyDescent="0.2"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</row>
    <row r="195" spans="17:40" x14ac:dyDescent="0.2"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</row>
    <row r="196" spans="17:40" x14ac:dyDescent="0.2"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</row>
    <row r="197" spans="17:40" x14ac:dyDescent="0.2"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</row>
    <row r="198" spans="17:40" x14ac:dyDescent="0.2"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</row>
    <row r="199" spans="17:40" x14ac:dyDescent="0.2"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</row>
    <row r="200" spans="17:40" x14ac:dyDescent="0.2"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</row>
    <row r="201" spans="17:40" x14ac:dyDescent="0.2"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</row>
    <row r="202" spans="17:40" x14ac:dyDescent="0.2"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</row>
    <row r="203" spans="17:40" x14ac:dyDescent="0.2"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</row>
    <row r="204" spans="17:40" x14ac:dyDescent="0.2"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</row>
    <row r="205" spans="17:40" x14ac:dyDescent="0.2"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</row>
    <row r="206" spans="17:40" x14ac:dyDescent="0.2"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</row>
    <row r="207" spans="17:40" x14ac:dyDescent="0.2"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</row>
    <row r="208" spans="17:40" x14ac:dyDescent="0.2"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</row>
    <row r="209" spans="17:40" x14ac:dyDescent="0.2"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</row>
    <row r="210" spans="17:40" x14ac:dyDescent="0.2"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</row>
    <row r="211" spans="17:40" x14ac:dyDescent="0.2"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</row>
    <row r="212" spans="17:40" x14ac:dyDescent="0.2"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</row>
    <row r="213" spans="17:40" x14ac:dyDescent="0.2"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</row>
    <row r="214" spans="17:40" x14ac:dyDescent="0.2"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</row>
    <row r="215" spans="17:40" x14ac:dyDescent="0.2"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</row>
    <row r="216" spans="17:40" x14ac:dyDescent="0.2"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</row>
    <row r="217" spans="17:40" x14ac:dyDescent="0.2"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</row>
    <row r="218" spans="17:40" x14ac:dyDescent="0.2"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</row>
    <row r="219" spans="17:40" x14ac:dyDescent="0.2"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</row>
    <row r="220" spans="17:40" x14ac:dyDescent="0.2"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</row>
    <row r="221" spans="17:40" x14ac:dyDescent="0.2"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</row>
    <row r="222" spans="17:40" x14ac:dyDescent="0.2"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</row>
    <row r="223" spans="17:40" x14ac:dyDescent="0.2"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</row>
    <row r="224" spans="17:40" x14ac:dyDescent="0.2"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</row>
    <row r="225" spans="17:40" x14ac:dyDescent="0.2"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</row>
    <row r="226" spans="17:40" x14ac:dyDescent="0.2"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</row>
    <row r="227" spans="17:40" x14ac:dyDescent="0.2"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</row>
    <row r="228" spans="17:40" x14ac:dyDescent="0.2"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</row>
    <row r="229" spans="17:40" x14ac:dyDescent="0.2"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</row>
    <row r="230" spans="17:40" x14ac:dyDescent="0.2"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</row>
    <row r="231" spans="17:40" x14ac:dyDescent="0.2"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</row>
    <row r="232" spans="17:40" x14ac:dyDescent="0.2"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</row>
    <row r="233" spans="17:40" x14ac:dyDescent="0.2"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</row>
    <row r="234" spans="17:40" x14ac:dyDescent="0.2"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</row>
    <row r="235" spans="17:40" x14ac:dyDescent="0.2"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</row>
    <row r="236" spans="17:40" x14ac:dyDescent="0.2"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</row>
    <row r="237" spans="17:40" x14ac:dyDescent="0.2"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</row>
    <row r="238" spans="17:40" x14ac:dyDescent="0.2"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</row>
    <row r="239" spans="17:40" x14ac:dyDescent="0.2"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</row>
    <row r="240" spans="17:40" x14ac:dyDescent="0.2"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</row>
    <row r="241" spans="17:40" x14ac:dyDescent="0.2"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</row>
    <row r="242" spans="17:40" x14ac:dyDescent="0.2"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</row>
    <row r="243" spans="17:40" x14ac:dyDescent="0.2"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</row>
    <row r="244" spans="17:40" x14ac:dyDescent="0.2"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</row>
    <row r="245" spans="17:40" x14ac:dyDescent="0.2"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</row>
    <row r="246" spans="17:40" x14ac:dyDescent="0.2"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</row>
    <row r="247" spans="17:40" x14ac:dyDescent="0.2"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</row>
    <row r="248" spans="17:40" x14ac:dyDescent="0.2"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</row>
    <row r="249" spans="17:40" x14ac:dyDescent="0.2"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</row>
    <row r="250" spans="17:40" x14ac:dyDescent="0.2"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</row>
    <row r="251" spans="17:40" x14ac:dyDescent="0.2"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</row>
    <row r="252" spans="17:40" x14ac:dyDescent="0.2"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</row>
    <row r="253" spans="17:40" x14ac:dyDescent="0.2"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</row>
    <row r="254" spans="17:40" x14ac:dyDescent="0.2"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</row>
    <row r="255" spans="17:40" x14ac:dyDescent="0.2"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</row>
    <row r="256" spans="17:40" x14ac:dyDescent="0.2"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</row>
    <row r="257" spans="17:40" x14ac:dyDescent="0.2"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</row>
    <row r="258" spans="17:40" x14ac:dyDescent="0.2"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</row>
    <row r="259" spans="17:40" x14ac:dyDescent="0.2"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</row>
    <row r="260" spans="17:40" x14ac:dyDescent="0.2"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</row>
    <row r="261" spans="17:40" x14ac:dyDescent="0.2"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</row>
    <row r="262" spans="17:40" x14ac:dyDescent="0.2"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</row>
    <row r="263" spans="17:40" x14ac:dyDescent="0.2"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</row>
    <row r="264" spans="17:40" x14ac:dyDescent="0.2"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</row>
    <row r="265" spans="17:40" x14ac:dyDescent="0.2"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</row>
    <row r="266" spans="17:40" x14ac:dyDescent="0.2"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</row>
    <row r="267" spans="17:40" x14ac:dyDescent="0.2"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</row>
    <row r="268" spans="17:40" x14ac:dyDescent="0.2"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</row>
    <row r="269" spans="17:40" x14ac:dyDescent="0.2"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</row>
    <row r="270" spans="17:40" x14ac:dyDescent="0.2"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</row>
    <row r="271" spans="17:40" x14ac:dyDescent="0.2"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</row>
    <row r="272" spans="17:40" x14ac:dyDescent="0.2"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</row>
    <row r="273" spans="17:40" x14ac:dyDescent="0.2"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</row>
    <row r="274" spans="17:40" x14ac:dyDescent="0.2"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</row>
    <row r="275" spans="17:40" x14ac:dyDescent="0.2"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</row>
    <row r="276" spans="17:40" x14ac:dyDescent="0.2"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</row>
    <row r="277" spans="17:40" x14ac:dyDescent="0.2"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</row>
    <row r="278" spans="17:40" x14ac:dyDescent="0.2"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</row>
    <row r="279" spans="17:40" x14ac:dyDescent="0.2"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</row>
    <row r="280" spans="17:40" x14ac:dyDescent="0.2"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</row>
    <row r="281" spans="17:40" x14ac:dyDescent="0.2"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</row>
    <row r="282" spans="17:40" x14ac:dyDescent="0.2"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</row>
    <row r="283" spans="17:40" x14ac:dyDescent="0.2"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</row>
    <row r="284" spans="17:40" x14ac:dyDescent="0.2"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</row>
    <row r="285" spans="17:40" x14ac:dyDescent="0.2"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</row>
    <row r="286" spans="17:40" x14ac:dyDescent="0.2"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</row>
    <row r="287" spans="17:40" x14ac:dyDescent="0.2"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</row>
    <row r="288" spans="17:40" x14ac:dyDescent="0.2"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</row>
    <row r="289" spans="17:40" x14ac:dyDescent="0.2"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</row>
    <row r="290" spans="17:40" x14ac:dyDescent="0.2"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</row>
    <row r="291" spans="17:40" x14ac:dyDescent="0.2"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</row>
    <row r="292" spans="17:40" x14ac:dyDescent="0.2"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</row>
    <row r="293" spans="17:40" x14ac:dyDescent="0.2"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</row>
    <row r="294" spans="17:40" x14ac:dyDescent="0.2"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</row>
    <row r="295" spans="17:40" x14ac:dyDescent="0.2"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</row>
    <row r="296" spans="17:40" x14ac:dyDescent="0.2"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</row>
    <row r="297" spans="17:40" x14ac:dyDescent="0.2"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</row>
    <row r="298" spans="17:40" x14ac:dyDescent="0.2"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</row>
    <row r="299" spans="17:40" x14ac:dyDescent="0.2"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</row>
    <row r="300" spans="17:40" x14ac:dyDescent="0.2"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</row>
    <row r="301" spans="17:40" x14ac:dyDescent="0.2"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</row>
    <row r="302" spans="17:40" x14ac:dyDescent="0.2"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</row>
    <row r="303" spans="17:40" x14ac:dyDescent="0.2"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</row>
    <row r="304" spans="17:40" x14ac:dyDescent="0.2"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</row>
    <row r="305" spans="17:40" x14ac:dyDescent="0.2"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</row>
    <row r="306" spans="17:40" x14ac:dyDescent="0.2"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</row>
    <row r="307" spans="17:40" x14ac:dyDescent="0.2"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</row>
    <row r="308" spans="17:40" x14ac:dyDescent="0.2"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</row>
    <row r="309" spans="17:40" x14ac:dyDescent="0.2"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</row>
    <row r="310" spans="17:40" x14ac:dyDescent="0.2"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</row>
    <row r="311" spans="17:40" x14ac:dyDescent="0.2"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</row>
    <row r="312" spans="17:40" x14ac:dyDescent="0.2"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</row>
    <row r="313" spans="17:40" x14ac:dyDescent="0.2"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</row>
    <row r="314" spans="17:40" x14ac:dyDescent="0.2"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</row>
    <row r="315" spans="17:40" x14ac:dyDescent="0.2"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</row>
    <row r="316" spans="17:40" x14ac:dyDescent="0.2"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</row>
    <row r="317" spans="17:40" x14ac:dyDescent="0.2"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</row>
    <row r="318" spans="17:40" x14ac:dyDescent="0.2"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</row>
    <row r="319" spans="17:40" x14ac:dyDescent="0.2"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</row>
    <row r="320" spans="17:40" x14ac:dyDescent="0.2"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</row>
    <row r="321" spans="17:40" x14ac:dyDescent="0.2"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</row>
    <row r="322" spans="17:40" x14ac:dyDescent="0.2"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</row>
    <row r="323" spans="17:40" x14ac:dyDescent="0.2"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</row>
    <row r="324" spans="17:40" x14ac:dyDescent="0.2"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</row>
    <row r="325" spans="17:40" x14ac:dyDescent="0.2"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</row>
    <row r="326" spans="17:40" x14ac:dyDescent="0.2"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</row>
    <row r="327" spans="17:40" x14ac:dyDescent="0.2"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</row>
    <row r="328" spans="17:40" x14ac:dyDescent="0.2"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</row>
    <row r="329" spans="17:40" x14ac:dyDescent="0.2"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</row>
    <row r="330" spans="17:40" x14ac:dyDescent="0.2"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</row>
    <row r="331" spans="17:40" x14ac:dyDescent="0.2"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</row>
    <row r="332" spans="17:40" x14ac:dyDescent="0.2"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</row>
    <row r="333" spans="17:40" x14ac:dyDescent="0.2"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</row>
    <row r="334" spans="17:40" x14ac:dyDescent="0.2"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</row>
    <row r="335" spans="17:40" x14ac:dyDescent="0.2"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</row>
    <row r="336" spans="17:40" x14ac:dyDescent="0.2"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</row>
    <row r="337" spans="17:40" x14ac:dyDescent="0.2"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</row>
    <row r="338" spans="17:40" x14ac:dyDescent="0.2"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</row>
    <row r="339" spans="17:40" x14ac:dyDescent="0.2"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</row>
    <row r="340" spans="17:40" x14ac:dyDescent="0.2"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</row>
    <row r="341" spans="17:40" x14ac:dyDescent="0.2"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</row>
    <row r="342" spans="17:40" x14ac:dyDescent="0.2"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</row>
    <row r="343" spans="17:40" x14ac:dyDescent="0.2"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</row>
    <row r="344" spans="17:40" x14ac:dyDescent="0.2"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</row>
    <row r="345" spans="17:40" x14ac:dyDescent="0.2"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</row>
    <row r="346" spans="17:40" x14ac:dyDescent="0.2"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</row>
    <row r="347" spans="17:40" x14ac:dyDescent="0.2"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</row>
    <row r="348" spans="17:40" x14ac:dyDescent="0.2"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</row>
    <row r="349" spans="17:40" x14ac:dyDescent="0.2"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</row>
    <row r="350" spans="17:40" x14ac:dyDescent="0.2"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</row>
    <row r="351" spans="17:40" x14ac:dyDescent="0.2"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</row>
    <row r="352" spans="17:40" x14ac:dyDescent="0.2"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</row>
    <row r="353" spans="17:40" x14ac:dyDescent="0.2"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</row>
    <row r="354" spans="17:40" x14ac:dyDescent="0.2"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</row>
    <row r="355" spans="17:40" x14ac:dyDescent="0.2"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</row>
    <row r="356" spans="17:40" x14ac:dyDescent="0.2"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</row>
    <row r="357" spans="17:40" x14ac:dyDescent="0.2"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</row>
    <row r="358" spans="17:40" x14ac:dyDescent="0.2"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</row>
    <row r="359" spans="17:40" x14ac:dyDescent="0.2"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</row>
    <row r="360" spans="17:40" x14ac:dyDescent="0.2"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</row>
    <row r="361" spans="17:40" x14ac:dyDescent="0.2"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</row>
    <row r="362" spans="17:40" x14ac:dyDescent="0.2"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</row>
    <row r="363" spans="17:40" x14ac:dyDescent="0.2"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</row>
    <row r="364" spans="17:40" x14ac:dyDescent="0.2"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</row>
    <row r="365" spans="17:40" x14ac:dyDescent="0.2"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</row>
    <row r="366" spans="17:40" x14ac:dyDescent="0.2"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</row>
    <row r="367" spans="17:40" x14ac:dyDescent="0.2"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</row>
    <row r="368" spans="17:40" x14ac:dyDescent="0.2"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</row>
    <row r="369" spans="17:40" x14ac:dyDescent="0.2"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</row>
    <row r="370" spans="17:40" x14ac:dyDescent="0.2"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</row>
    <row r="371" spans="17:40" x14ac:dyDescent="0.2"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</row>
    <row r="372" spans="17:40" x14ac:dyDescent="0.2"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</row>
    <row r="373" spans="17:40" x14ac:dyDescent="0.2"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</row>
    <row r="374" spans="17:40" x14ac:dyDescent="0.2"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</row>
    <row r="375" spans="17:40" x14ac:dyDescent="0.2"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</row>
    <row r="376" spans="17:40" x14ac:dyDescent="0.2"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</row>
    <row r="377" spans="17:40" x14ac:dyDescent="0.2"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</row>
    <row r="378" spans="17:40" x14ac:dyDescent="0.2"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</row>
    <row r="379" spans="17:40" x14ac:dyDescent="0.2"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</row>
    <row r="380" spans="17:40" x14ac:dyDescent="0.2"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</row>
    <row r="381" spans="17:40" x14ac:dyDescent="0.2"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</row>
    <row r="382" spans="17:40" x14ac:dyDescent="0.2"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</row>
    <row r="383" spans="17:40" x14ac:dyDescent="0.2"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</row>
    <row r="384" spans="17:40" x14ac:dyDescent="0.2"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</row>
    <row r="385" spans="17:40" x14ac:dyDescent="0.2"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</row>
    <row r="386" spans="17:40" x14ac:dyDescent="0.2"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</row>
    <row r="387" spans="17:40" x14ac:dyDescent="0.2"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</row>
    <row r="388" spans="17:40" x14ac:dyDescent="0.2"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</row>
    <row r="389" spans="17:40" x14ac:dyDescent="0.2"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</row>
    <row r="390" spans="17:40" x14ac:dyDescent="0.2"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</row>
    <row r="391" spans="17:40" x14ac:dyDescent="0.2"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</row>
    <row r="392" spans="17:40" x14ac:dyDescent="0.2"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</row>
    <row r="393" spans="17:40" x14ac:dyDescent="0.2"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</row>
    <row r="394" spans="17:40" x14ac:dyDescent="0.2"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</row>
    <row r="395" spans="17:40" x14ac:dyDescent="0.2"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</row>
    <row r="396" spans="17:40" x14ac:dyDescent="0.2"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</row>
    <row r="397" spans="17:40" x14ac:dyDescent="0.2"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</row>
    <row r="398" spans="17:40" x14ac:dyDescent="0.2"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</row>
    <row r="399" spans="17:40" x14ac:dyDescent="0.2"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</row>
    <row r="400" spans="17:40" x14ac:dyDescent="0.2"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</row>
    <row r="401" spans="17:40" x14ac:dyDescent="0.2"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</row>
    <row r="402" spans="17:40" x14ac:dyDescent="0.2"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</row>
    <row r="403" spans="17:40" x14ac:dyDescent="0.2"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</row>
    <row r="404" spans="17:40" x14ac:dyDescent="0.2"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</row>
    <row r="405" spans="17:40" x14ac:dyDescent="0.2"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</row>
    <row r="406" spans="17:40" x14ac:dyDescent="0.2"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</row>
    <row r="407" spans="17:40" x14ac:dyDescent="0.2"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</row>
    <row r="408" spans="17:40" x14ac:dyDescent="0.2"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</row>
    <row r="409" spans="17:40" x14ac:dyDescent="0.2"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</row>
    <row r="410" spans="17:40" x14ac:dyDescent="0.2"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</row>
    <row r="411" spans="17:40" x14ac:dyDescent="0.2"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</row>
    <row r="412" spans="17:40" x14ac:dyDescent="0.2"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</row>
    <row r="413" spans="17:40" x14ac:dyDescent="0.2"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</row>
    <row r="414" spans="17:40" x14ac:dyDescent="0.2"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</row>
    <row r="415" spans="17:40" x14ac:dyDescent="0.2"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</row>
    <row r="416" spans="17:40" x14ac:dyDescent="0.2"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</row>
    <row r="417" spans="17:40" x14ac:dyDescent="0.2"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</row>
    <row r="418" spans="17:40" x14ac:dyDescent="0.2"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</row>
    <row r="419" spans="17:40" x14ac:dyDescent="0.2"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</row>
    <row r="420" spans="17:40" x14ac:dyDescent="0.2"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</row>
    <row r="421" spans="17:40" x14ac:dyDescent="0.2"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</row>
    <row r="422" spans="17:40" x14ac:dyDescent="0.2"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</row>
    <row r="423" spans="17:40" x14ac:dyDescent="0.2"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</row>
    <row r="424" spans="17:40" x14ac:dyDescent="0.2"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</row>
    <row r="425" spans="17:40" x14ac:dyDescent="0.2"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</row>
    <row r="426" spans="17:40" x14ac:dyDescent="0.2"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</row>
    <row r="427" spans="17:40" x14ac:dyDescent="0.2"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</row>
    <row r="428" spans="17:40" x14ac:dyDescent="0.2"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</row>
    <row r="429" spans="17:40" x14ac:dyDescent="0.2"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</row>
    <row r="430" spans="17:40" x14ac:dyDescent="0.2"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</row>
    <row r="431" spans="17:40" x14ac:dyDescent="0.2"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</row>
    <row r="432" spans="17:40" x14ac:dyDescent="0.2"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</row>
    <row r="433" spans="17:40" x14ac:dyDescent="0.2"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</row>
    <row r="434" spans="17:40" x14ac:dyDescent="0.2"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</row>
    <row r="435" spans="17:40" x14ac:dyDescent="0.2"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</row>
    <row r="436" spans="17:40" x14ac:dyDescent="0.2"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</row>
    <row r="437" spans="17:40" x14ac:dyDescent="0.2"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</row>
    <row r="438" spans="17:40" x14ac:dyDescent="0.2"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</row>
    <row r="439" spans="17:40" x14ac:dyDescent="0.2"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</row>
    <row r="440" spans="17:40" x14ac:dyDescent="0.2"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</row>
    <row r="441" spans="17:40" x14ac:dyDescent="0.2"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</row>
    <row r="442" spans="17:40" x14ac:dyDescent="0.2"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</row>
    <row r="443" spans="17:40" x14ac:dyDescent="0.2"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</row>
    <row r="444" spans="17:40" x14ac:dyDescent="0.2"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</row>
    <row r="445" spans="17:40" x14ac:dyDescent="0.2"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</row>
    <row r="446" spans="17:40" x14ac:dyDescent="0.2"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</row>
    <row r="447" spans="17:40" x14ac:dyDescent="0.2"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</row>
    <row r="448" spans="17:40" x14ac:dyDescent="0.2"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</row>
    <row r="449" spans="17:40" x14ac:dyDescent="0.2"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</row>
    <row r="450" spans="17:40" x14ac:dyDescent="0.2"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</row>
    <row r="451" spans="17:40" x14ac:dyDescent="0.2"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</row>
    <row r="452" spans="17:40" x14ac:dyDescent="0.2"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</row>
    <row r="453" spans="17:40" x14ac:dyDescent="0.2"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</row>
    <row r="454" spans="17:40" x14ac:dyDescent="0.2"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</row>
    <row r="455" spans="17:40" x14ac:dyDescent="0.2"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</row>
    <row r="456" spans="17:40" x14ac:dyDescent="0.2"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</row>
    <row r="457" spans="17:40" x14ac:dyDescent="0.2"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</row>
    <row r="458" spans="17:40" x14ac:dyDescent="0.2"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</row>
    <row r="459" spans="17:40" x14ac:dyDescent="0.2"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</row>
    <row r="460" spans="17:40" x14ac:dyDescent="0.2"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</row>
    <row r="461" spans="17:40" x14ac:dyDescent="0.2"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</row>
    <row r="462" spans="17:40" x14ac:dyDescent="0.2"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</row>
    <row r="463" spans="17:40" x14ac:dyDescent="0.2"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</row>
    <row r="464" spans="17:40" x14ac:dyDescent="0.2"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</row>
    <row r="465" spans="17:40" x14ac:dyDescent="0.2"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</row>
    <row r="466" spans="17:40" x14ac:dyDescent="0.2"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</row>
    <row r="467" spans="17:40" x14ac:dyDescent="0.2"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</row>
    <row r="468" spans="17:40" x14ac:dyDescent="0.2"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</row>
    <row r="469" spans="17:40" x14ac:dyDescent="0.2"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</row>
    <row r="470" spans="17:40" x14ac:dyDescent="0.2"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</row>
    <row r="471" spans="17:40" x14ac:dyDescent="0.2"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</row>
    <row r="472" spans="17:40" x14ac:dyDescent="0.2"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</row>
    <row r="473" spans="17:40" x14ac:dyDescent="0.2"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</row>
    <row r="474" spans="17:40" x14ac:dyDescent="0.2"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</row>
    <row r="475" spans="17:40" x14ac:dyDescent="0.2"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</row>
    <row r="476" spans="17:40" x14ac:dyDescent="0.2"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</row>
    <row r="477" spans="17:40" x14ac:dyDescent="0.2"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</row>
    <row r="478" spans="17:40" x14ac:dyDescent="0.2"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</row>
    <row r="479" spans="17:40" x14ac:dyDescent="0.2"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</row>
    <row r="480" spans="17:40" x14ac:dyDescent="0.2"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</row>
    <row r="481" spans="17:40" x14ac:dyDescent="0.2"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</row>
    <row r="482" spans="17:40" x14ac:dyDescent="0.2"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</row>
    <row r="483" spans="17:40" x14ac:dyDescent="0.2"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</row>
    <row r="484" spans="17:40" x14ac:dyDescent="0.2"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</row>
    <row r="485" spans="17:40" x14ac:dyDescent="0.2"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</row>
    <row r="486" spans="17:40" x14ac:dyDescent="0.2"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</row>
    <row r="487" spans="17:40" x14ac:dyDescent="0.2"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</row>
    <row r="488" spans="17:40" x14ac:dyDescent="0.2"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</row>
    <row r="489" spans="17:40" x14ac:dyDescent="0.2"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</row>
    <row r="490" spans="17:40" x14ac:dyDescent="0.2"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</row>
    <row r="491" spans="17:40" x14ac:dyDescent="0.2"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</row>
    <row r="492" spans="17:40" x14ac:dyDescent="0.2"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</row>
    <row r="493" spans="17:40" x14ac:dyDescent="0.2"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</row>
    <row r="494" spans="17:40" x14ac:dyDescent="0.2"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</row>
    <row r="495" spans="17:40" x14ac:dyDescent="0.2"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</row>
    <row r="496" spans="17:40" x14ac:dyDescent="0.2"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</row>
    <row r="497" spans="17:40" x14ac:dyDescent="0.2"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</row>
    <row r="498" spans="17:40" x14ac:dyDescent="0.2"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</row>
    <row r="499" spans="17:40" x14ac:dyDescent="0.2"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</row>
    <row r="500" spans="17:40" x14ac:dyDescent="0.2"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</row>
    <row r="501" spans="17:40" x14ac:dyDescent="0.2"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</row>
    <row r="502" spans="17:40" x14ac:dyDescent="0.2"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</row>
    <row r="503" spans="17:40" x14ac:dyDescent="0.2"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</row>
    <row r="504" spans="17:40" x14ac:dyDescent="0.2"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</row>
    <row r="505" spans="17:40" x14ac:dyDescent="0.2"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</row>
    <row r="506" spans="17:40" x14ac:dyDescent="0.2"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</row>
    <row r="507" spans="17:40" x14ac:dyDescent="0.2"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</row>
    <row r="508" spans="17:40" x14ac:dyDescent="0.2"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</row>
    <row r="509" spans="17:40" x14ac:dyDescent="0.2"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</row>
    <row r="510" spans="17:40" x14ac:dyDescent="0.2"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</row>
    <row r="511" spans="17:40" x14ac:dyDescent="0.2"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</row>
    <row r="512" spans="17:40" x14ac:dyDescent="0.2"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</row>
    <row r="513" spans="17:40" x14ac:dyDescent="0.2"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</row>
    <row r="514" spans="17:40" x14ac:dyDescent="0.2"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</row>
    <row r="515" spans="17:40" x14ac:dyDescent="0.2"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</row>
    <row r="516" spans="17:40" x14ac:dyDescent="0.2"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</row>
    <row r="517" spans="17:40" x14ac:dyDescent="0.2"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</row>
    <row r="518" spans="17:40" x14ac:dyDescent="0.2"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</row>
    <row r="519" spans="17:40" x14ac:dyDescent="0.2"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</row>
    <row r="520" spans="17:40" x14ac:dyDescent="0.2"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</row>
    <row r="521" spans="17:40" x14ac:dyDescent="0.2"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</row>
    <row r="522" spans="17:40" x14ac:dyDescent="0.2"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</row>
    <row r="523" spans="17:40" x14ac:dyDescent="0.2"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</row>
    <row r="524" spans="17:40" x14ac:dyDescent="0.2"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</row>
    <row r="525" spans="17:40" x14ac:dyDescent="0.2"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</row>
    <row r="526" spans="17:40" x14ac:dyDescent="0.2"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</row>
    <row r="527" spans="17:40" x14ac:dyDescent="0.2"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</row>
    <row r="528" spans="17:40" x14ac:dyDescent="0.2"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</row>
    <row r="529" spans="17:40" x14ac:dyDescent="0.2"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</row>
    <row r="530" spans="17:40" x14ac:dyDescent="0.2"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</row>
    <row r="531" spans="17:40" x14ac:dyDescent="0.2"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</row>
    <row r="532" spans="17:40" x14ac:dyDescent="0.2"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</row>
    <row r="533" spans="17:40" x14ac:dyDescent="0.2"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</row>
    <row r="534" spans="17:40" x14ac:dyDescent="0.2"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</row>
    <row r="535" spans="17:40" x14ac:dyDescent="0.2"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</row>
    <row r="536" spans="17:40" x14ac:dyDescent="0.2"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</row>
    <row r="537" spans="17:40" x14ac:dyDescent="0.2"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</row>
    <row r="538" spans="17:40" x14ac:dyDescent="0.2"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</row>
    <row r="539" spans="17:40" x14ac:dyDescent="0.2"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</row>
    <row r="540" spans="17:40" x14ac:dyDescent="0.2"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</row>
    <row r="541" spans="17:40" x14ac:dyDescent="0.2"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</row>
    <row r="542" spans="17:40" x14ac:dyDescent="0.2"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</row>
    <row r="543" spans="17:40" x14ac:dyDescent="0.2"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</row>
    <row r="544" spans="17:40" x14ac:dyDescent="0.2"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</row>
    <row r="545" spans="17:40" x14ac:dyDescent="0.2"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</row>
    <row r="546" spans="17:40" x14ac:dyDescent="0.2"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</row>
    <row r="547" spans="17:40" x14ac:dyDescent="0.2"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</row>
    <row r="548" spans="17:40" x14ac:dyDescent="0.2"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</row>
    <row r="549" spans="17:40" x14ac:dyDescent="0.2"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</row>
    <row r="550" spans="17:40" x14ac:dyDescent="0.2"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</row>
    <row r="551" spans="17:40" x14ac:dyDescent="0.2"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</row>
    <row r="552" spans="17:40" x14ac:dyDescent="0.2"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</row>
    <row r="553" spans="17:40" x14ac:dyDescent="0.2"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</row>
    <row r="554" spans="17:40" x14ac:dyDescent="0.2"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</row>
    <row r="555" spans="17:40" x14ac:dyDescent="0.2"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</row>
    <row r="556" spans="17:40" x14ac:dyDescent="0.2"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</row>
    <row r="557" spans="17:40" x14ac:dyDescent="0.2"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</row>
    <row r="558" spans="17:40" x14ac:dyDescent="0.2"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</row>
    <row r="559" spans="17:40" x14ac:dyDescent="0.2"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</row>
    <row r="560" spans="17:40" x14ac:dyDescent="0.2"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</row>
    <row r="561" spans="17:40" x14ac:dyDescent="0.2"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</row>
    <row r="562" spans="17:40" x14ac:dyDescent="0.2"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</row>
    <row r="563" spans="17:40" x14ac:dyDescent="0.2"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</row>
    <row r="564" spans="17:40" x14ac:dyDescent="0.2"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</row>
    <row r="565" spans="17:40" x14ac:dyDescent="0.2"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</row>
    <row r="566" spans="17:40" x14ac:dyDescent="0.2"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</row>
    <row r="567" spans="17:40" x14ac:dyDescent="0.2"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</row>
    <row r="568" spans="17:40" x14ac:dyDescent="0.2"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</row>
    <row r="569" spans="17:40" x14ac:dyDescent="0.2"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</row>
    <row r="570" spans="17:40" x14ac:dyDescent="0.2"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</row>
    <row r="571" spans="17:40" x14ac:dyDescent="0.2"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</row>
    <row r="572" spans="17:40" x14ac:dyDescent="0.2"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</row>
    <row r="573" spans="17:40" x14ac:dyDescent="0.2"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</row>
    <row r="574" spans="17:40" x14ac:dyDescent="0.2"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</row>
    <row r="575" spans="17:40" x14ac:dyDescent="0.2"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</row>
    <row r="576" spans="17:40" x14ac:dyDescent="0.2"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</row>
    <row r="577" spans="17:40" x14ac:dyDescent="0.2"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</row>
    <row r="578" spans="17:40" x14ac:dyDescent="0.2"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</row>
    <row r="579" spans="17:40" x14ac:dyDescent="0.2"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</row>
    <row r="580" spans="17:40" x14ac:dyDescent="0.2"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</row>
    <row r="581" spans="17:40" x14ac:dyDescent="0.2"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</row>
    <row r="582" spans="17:40" x14ac:dyDescent="0.2"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</row>
    <row r="583" spans="17:40" x14ac:dyDescent="0.2"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</row>
    <row r="584" spans="17:40" x14ac:dyDescent="0.2"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</row>
    <row r="585" spans="17:40" x14ac:dyDescent="0.2"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</row>
    <row r="586" spans="17:40" x14ac:dyDescent="0.2"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</row>
    <row r="587" spans="17:40" x14ac:dyDescent="0.2"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</row>
    <row r="588" spans="17:40" x14ac:dyDescent="0.2"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</row>
    <row r="589" spans="17:40" x14ac:dyDescent="0.2"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</row>
    <row r="590" spans="17:40" x14ac:dyDescent="0.2"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</row>
    <row r="591" spans="17:40" x14ac:dyDescent="0.2"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</row>
    <row r="592" spans="17:40" x14ac:dyDescent="0.2"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</row>
    <row r="593" spans="17:40" x14ac:dyDescent="0.2"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</row>
    <row r="594" spans="17:40" x14ac:dyDescent="0.2"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</row>
    <row r="595" spans="17:40" x14ac:dyDescent="0.2"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</row>
    <row r="596" spans="17:40" x14ac:dyDescent="0.2"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</row>
    <row r="597" spans="17:40" x14ac:dyDescent="0.2"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</row>
    <row r="598" spans="17:40" x14ac:dyDescent="0.2"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</row>
    <row r="599" spans="17:40" x14ac:dyDescent="0.2"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</row>
    <row r="600" spans="17:40" x14ac:dyDescent="0.2"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</row>
    <row r="601" spans="17:40" x14ac:dyDescent="0.2"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</row>
    <row r="602" spans="17:40" x14ac:dyDescent="0.2"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</row>
    <row r="603" spans="17:40" x14ac:dyDescent="0.2"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</row>
    <row r="604" spans="17:40" x14ac:dyDescent="0.2"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</row>
    <row r="605" spans="17:40" x14ac:dyDescent="0.2"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</row>
    <row r="606" spans="17:40" x14ac:dyDescent="0.2"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</row>
    <row r="607" spans="17:40" x14ac:dyDescent="0.2"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</row>
    <row r="608" spans="17:40" x14ac:dyDescent="0.2"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</row>
    <row r="609" spans="17:40" x14ac:dyDescent="0.2"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</row>
    <row r="610" spans="17:40" x14ac:dyDescent="0.2"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</row>
    <row r="611" spans="17:40" x14ac:dyDescent="0.2"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</row>
    <row r="612" spans="17:40" x14ac:dyDescent="0.2"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</row>
    <row r="613" spans="17:40" x14ac:dyDescent="0.2"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</row>
    <row r="614" spans="17:40" x14ac:dyDescent="0.2"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</row>
    <row r="615" spans="17:40" x14ac:dyDescent="0.2"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</row>
    <row r="616" spans="17:40" x14ac:dyDescent="0.2"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</row>
    <row r="617" spans="17:40" x14ac:dyDescent="0.2"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</row>
    <row r="618" spans="17:40" x14ac:dyDescent="0.2"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</row>
    <row r="619" spans="17:40" x14ac:dyDescent="0.2"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</row>
    <row r="620" spans="17:40" x14ac:dyDescent="0.2"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</row>
    <row r="621" spans="17:40" x14ac:dyDescent="0.2"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</row>
    <row r="622" spans="17:40" x14ac:dyDescent="0.2"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</row>
    <row r="623" spans="17:40" x14ac:dyDescent="0.2"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</row>
    <row r="624" spans="17:40" x14ac:dyDescent="0.2"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</row>
    <row r="625" spans="17:40" x14ac:dyDescent="0.2"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</row>
    <row r="626" spans="17:40" x14ac:dyDescent="0.2"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</row>
    <row r="627" spans="17:40" x14ac:dyDescent="0.2"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</row>
    <row r="628" spans="17:40" x14ac:dyDescent="0.2"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</row>
    <row r="629" spans="17:40" x14ac:dyDescent="0.2"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</row>
    <row r="630" spans="17:40" x14ac:dyDescent="0.2"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</row>
    <row r="631" spans="17:40" x14ac:dyDescent="0.2"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</row>
    <row r="632" spans="17:40" x14ac:dyDescent="0.2"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</row>
    <row r="633" spans="17:40" x14ac:dyDescent="0.2"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</row>
    <row r="634" spans="17:40" x14ac:dyDescent="0.2"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</row>
    <row r="635" spans="17:40" x14ac:dyDescent="0.2"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</row>
    <row r="636" spans="17:40" x14ac:dyDescent="0.2"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</row>
    <row r="637" spans="17:40" x14ac:dyDescent="0.2"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</row>
    <row r="638" spans="17:40" x14ac:dyDescent="0.2"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</row>
    <row r="639" spans="17:40" x14ac:dyDescent="0.2"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</row>
    <row r="640" spans="17:40" x14ac:dyDescent="0.2"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</row>
    <row r="641" spans="17:40" x14ac:dyDescent="0.2"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</row>
    <row r="642" spans="17:40" x14ac:dyDescent="0.2"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</row>
    <row r="643" spans="17:40" x14ac:dyDescent="0.2"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</row>
    <row r="644" spans="17:40" x14ac:dyDescent="0.2"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</row>
    <row r="645" spans="17:40" x14ac:dyDescent="0.2"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</row>
    <row r="646" spans="17:40" x14ac:dyDescent="0.2"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</row>
    <row r="647" spans="17:40" x14ac:dyDescent="0.2"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</row>
    <row r="648" spans="17:40" x14ac:dyDescent="0.2"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</row>
    <row r="649" spans="17:40" x14ac:dyDescent="0.2"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</row>
    <row r="650" spans="17:40" x14ac:dyDescent="0.2"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</row>
    <row r="651" spans="17:40" x14ac:dyDescent="0.2"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</row>
    <row r="652" spans="17:40" x14ac:dyDescent="0.2"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</row>
    <row r="653" spans="17:40" x14ac:dyDescent="0.2"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</row>
    <row r="654" spans="17:40" x14ac:dyDescent="0.2"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</row>
    <row r="655" spans="17:40" x14ac:dyDescent="0.2"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</row>
    <row r="656" spans="17:40" x14ac:dyDescent="0.2"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</row>
    <row r="657" spans="17:40" x14ac:dyDescent="0.2"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</row>
    <row r="658" spans="17:40" x14ac:dyDescent="0.2"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</row>
    <row r="659" spans="17:40" x14ac:dyDescent="0.2"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</row>
    <row r="660" spans="17:40" x14ac:dyDescent="0.2"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</row>
    <row r="661" spans="17:40" x14ac:dyDescent="0.2"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</row>
    <row r="662" spans="17:40" x14ac:dyDescent="0.2"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</row>
    <row r="663" spans="17:40" x14ac:dyDescent="0.2"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</row>
    <row r="664" spans="17:40" x14ac:dyDescent="0.2"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</row>
    <row r="665" spans="17:40" x14ac:dyDescent="0.2"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</row>
    <row r="666" spans="17:40" x14ac:dyDescent="0.2"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</row>
    <row r="667" spans="17:40" x14ac:dyDescent="0.2"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</row>
    <row r="668" spans="17:40" x14ac:dyDescent="0.2"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</row>
    <row r="669" spans="17:40" x14ac:dyDescent="0.2"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</row>
    <row r="670" spans="17:40" x14ac:dyDescent="0.2"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</row>
    <row r="671" spans="17:40" x14ac:dyDescent="0.2"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</row>
    <row r="672" spans="17:40" x14ac:dyDescent="0.2"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</row>
    <row r="673" spans="17:40" x14ac:dyDescent="0.2"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</row>
    <row r="674" spans="17:40" x14ac:dyDescent="0.2"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</row>
    <row r="675" spans="17:40" x14ac:dyDescent="0.2"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</row>
    <row r="676" spans="17:40" x14ac:dyDescent="0.2"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</row>
    <row r="677" spans="17:40" x14ac:dyDescent="0.2"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</row>
    <row r="678" spans="17:40" x14ac:dyDescent="0.2"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</row>
    <row r="679" spans="17:40" x14ac:dyDescent="0.2"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</row>
    <row r="680" spans="17:40" x14ac:dyDescent="0.2"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</row>
    <row r="681" spans="17:40" x14ac:dyDescent="0.2"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</row>
    <row r="682" spans="17:40" x14ac:dyDescent="0.2"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</row>
    <row r="683" spans="17:40" x14ac:dyDescent="0.2"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</row>
    <row r="684" spans="17:40" x14ac:dyDescent="0.2"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</row>
    <row r="685" spans="17:40" x14ac:dyDescent="0.2"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</row>
    <row r="686" spans="17:40" x14ac:dyDescent="0.2"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</row>
    <row r="687" spans="17:40" x14ac:dyDescent="0.2"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</row>
    <row r="688" spans="17:40" x14ac:dyDescent="0.2"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</row>
    <row r="689" spans="17:40" x14ac:dyDescent="0.2"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</row>
    <row r="690" spans="17:40" x14ac:dyDescent="0.2"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</row>
    <row r="691" spans="17:40" x14ac:dyDescent="0.2"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</row>
    <row r="692" spans="17:40" x14ac:dyDescent="0.2"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</row>
    <row r="693" spans="17:40" x14ac:dyDescent="0.2"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</row>
    <row r="694" spans="17:40" x14ac:dyDescent="0.2"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</row>
    <row r="695" spans="17:40" x14ac:dyDescent="0.2"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</row>
    <row r="696" spans="17:40" x14ac:dyDescent="0.2"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</row>
    <row r="697" spans="17:40" x14ac:dyDescent="0.2"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</row>
    <row r="698" spans="17:40" x14ac:dyDescent="0.2"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</row>
    <row r="699" spans="17:40" x14ac:dyDescent="0.2"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</row>
    <row r="700" spans="17:40" x14ac:dyDescent="0.2"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</row>
    <row r="701" spans="17:40" x14ac:dyDescent="0.2"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</row>
    <row r="702" spans="17:40" x14ac:dyDescent="0.2"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</row>
    <row r="703" spans="17:40" x14ac:dyDescent="0.2"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</row>
    <row r="704" spans="17:40" x14ac:dyDescent="0.2"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</row>
    <row r="705" spans="17:40" x14ac:dyDescent="0.2"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</row>
    <row r="706" spans="17:40" x14ac:dyDescent="0.2"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</row>
    <row r="707" spans="17:40" x14ac:dyDescent="0.2"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</row>
    <row r="708" spans="17:40" x14ac:dyDescent="0.2"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</row>
    <row r="709" spans="17:40" x14ac:dyDescent="0.2"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</row>
    <row r="710" spans="17:40" x14ac:dyDescent="0.2"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</row>
    <row r="711" spans="17:40" x14ac:dyDescent="0.2"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</row>
    <row r="712" spans="17:40" x14ac:dyDescent="0.2"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</row>
    <row r="713" spans="17:40" x14ac:dyDescent="0.2"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</row>
    <row r="714" spans="17:40" x14ac:dyDescent="0.2"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</row>
    <row r="715" spans="17:40" x14ac:dyDescent="0.2"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</row>
    <row r="716" spans="17:40" x14ac:dyDescent="0.2"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</row>
    <row r="717" spans="17:40" x14ac:dyDescent="0.2"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</row>
    <row r="718" spans="17:40" x14ac:dyDescent="0.2"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</row>
    <row r="719" spans="17:40" x14ac:dyDescent="0.2"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</row>
    <row r="720" spans="17:40" x14ac:dyDescent="0.2"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</row>
    <row r="721" spans="17:40" x14ac:dyDescent="0.2"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</row>
    <row r="722" spans="17:40" x14ac:dyDescent="0.2"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</row>
    <row r="723" spans="17:40" x14ac:dyDescent="0.2"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</row>
    <row r="724" spans="17:40" x14ac:dyDescent="0.2"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</row>
    <row r="725" spans="17:40" x14ac:dyDescent="0.2"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</row>
    <row r="726" spans="17:40" x14ac:dyDescent="0.2"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</row>
    <row r="727" spans="17:40" x14ac:dyDescent="0.2"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</row>
    <row r="728" spans="17:40" x14ac:dyDescent="0.2"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</row>
    <row r="729" spans="17:40" x14ac:dyDescent="0.2"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</row>
    <row r="730" spans="17:40" x14ac:dyDescent="0.2"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</row>
    <row r="731" spans="17:40" x14ac:dyDescent="0.2"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</row>
    <row r="732" spans="17:40" x14ac:dyDescent="0.2"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</row>
    <row r="733" spans="17:40" x14ac:dyDescent="0.2"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</row>
    <row r="734" spans="17:40" x14ac:dyDescent="0.2"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</row>
    <row r="735" spans="17:40" x14ac:dyDescent="0.2"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</row>
    <row r="736" spans="17:40" x14ac:dyDescent="0.2"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</row>
    <row r="737" spans="17:40" x14ac:dyDescent="0.2"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</row>
    <row r="738" spans="17:40" x14ac:dyDescent="0.2"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</row>
    <row r="739" spans="17:40" x14ac:dyDescent="0.2"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</row>
    <row r="740" spans="17:40" x14ac:dyDescent="0.2"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</row>
    <row r="741" spans="17:40" x14ac:dyDescent="0.2"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</row>
    <row r="742" spans="17:40" x14ac:dyDescent="0.2"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</row>
    <row r="743" spans="17:40" x14ac:dyDescent="0.2"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</row>
    <row r="744" spans="17:40" x14ac:dyDescent="0.2"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</row>
    <row r="745" spans="17:40" x14ac:dyDescent="0.2"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</row>
    <row r="746" spans="17:40" x14ac:dyDescent="0.2"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</row>
    <row r="747" spans="17:40" x14ac:dyDescent="0.2"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</row>
    <row r="748" spans="17:40" x14ac:dyDescent="0.2"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</row>
    <row r="749" spans="17:40" x14ac:dyDescent="0.2"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</row>
    <row r="750" spans="17:40" x14ac:dyDescent="0.2"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</row>
    <row r="751" spans="17:40" x14ac:dyDescent="0.2"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</row>
    <row r="752" spans="17:40" x14ac:dyDescent="0.2"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</row>
    <row r="753" spans="17:40" x14ac:dyDescent="0.2"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</row>
    <row r="754" spans="17:40" x14ac:dyDescent="0.2"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</row>
    <row r="755" spans="17:40" x14ac:dyDescent="0.2"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</row>
    <row r="756" spans="17:40" x14ac:dyDescent="0.2"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</row>
    <row r="757" spans="17:40" x14ac:dyDescent="0.2"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</row>
    <row r="758" spans="17:40" x14ac:dyDescent="0.2"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</row>
    <row r="759" spans="17:40" x14ac:dyDescent="0.2"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</row>
    <row r="760" spans="17:40" x14ac:dyDescent="0.2"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</row>
    <row r="761" spans="17:40" x14ac:dyDescent="0.2"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</row>
    <row r="762" spans="17:40" x14ac:dyDescent="0.2"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</row>
    <row r="763" spans="17:40" x14ac:dyDescent="0.2"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</row>
    <row r="764" spans="17:40" x14ac:dyDescent="0.2"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</row>
    <row r="765" spans="17:40" x14ac:dyDescent="0.2"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</row>
    <row r="766" spans="17:40" x14ac:dyDescent="0.2"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</row>
    <row r="767" spans="17:40" x14ac:dyDescent="0.2"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</row>
    <row r="768" spans="17:40" x14ac:dyDescent="0.2"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</row>
    <row r="769" spans="17:40" x14ac:dyDescent="0.2"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</row>
    <row r="770" spans="17:40" x14ac:dyDescent="0.2"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</row>
    <row r="771" spans="17:40" x14ac:dyDescent="0.2"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</row>
    <row r="772" spans="17:40" x14ac:dyDescent="0.2"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</row>
    <row r="773" spans="17:40" x14ac:dyDescent="0.2"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</row>
    <row r="774" spans="17:40" x14ac:dyDescent="0.2"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</row>
    <row r="775" spans="17:40" x14ac:dyDescent="0.2"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</row>
    <row r="776" spans="17:40" x14ac:dyDescent="0.2"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</row>
    <row r="777" spans="17:40" x14ac:dyDescent="0.2"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</row>
    <row r="778" spans="17:40" x14ac:dyDescent="0.2"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</row>
    <row r="779" spans="17:40" x14ac:dyDescent="0.2"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</row>
    <row r="780" spans="17:40" x14ac:dyDescent="0.2"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</row>
    <row r="781" spans="17:40" x14ac:dyDescent="0.2"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</row>
    <row r="782" spans="17:40" x14ac:dyDescent="0.2"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</row>
    <row r="783" spans="17:40" x14ac:dyDescent="0.2"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</row>
    <row r="784" spans="17:40" x14ac:dyDescent="0.2"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</row>
    <row r="785" spans="17:40" x14ac:dyDescent="0.2"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</row>
    <row r="786" spans="17:40" x14ac:dyDescent="0.2"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</row>
    <row r="787" spans="17:40" x14ac:dyDescent="0.2"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</row>
    <row r="788" spans="17:40" x14ac:dyDescent="0.2"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</row>
    <row r="789" spans="17:40" x14ac:dyDescent="0.2"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</row>
    <row r="790" spans="17:40" x14ac:dyDescent="0.2"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</row>
    <row r="791" spans="17:40" x14ac:dyDescent="0.2"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</row>
    <row r="792" spans="17:40" x14ac:dyDescent="0.2"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</row>
    <row r="793" spans="17:40" x14ac:dyDescent="0.2"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</row>
    <row r="794" spans="17:40" x14ac:dyDescent="0.2"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</row>
    <row r="795" spans="17:40" x14ac:dyDescent="0.2"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</row>
    <row r="796" spans="17:40" x14ac:dyDescent="0.2"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</row>
    <row r="797" spans="17:40" x14ac:dyDescent="0.2"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</row>
    <row r="798" spans="17:40" x14ac:dyDescent="0.2"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</row>
    <row r="799" spans="17:40" x14ac:dyDescent="0.2"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</row>
    <row r="800" spans="17:40" x14ac:dyDescent="0.2"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</row>
    <row r="801" spans="17:40" x14ac:dyDescent="0.2"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</row>
    <row r="802" spans="17:40" x14ac:dyDescent="0.2"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</row>
    <row r="803" spans="17:40" x14ac:dyDescent="0.2"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</row>
    <row r="804" spans="17:40" x14ac:dyDescent="0.2"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</row>
    <row r="805" spans="17:40" x14ac:dyDescent="0.2"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</row>
    <row r="806" spans="17:40" x14ac:dyDescent="0.2"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</row>
    <row r="807" spans="17:40" x14ac:dyDescent="0.2"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</row>
    <row r="808" spans="17:40" x14ac:dyDescent="0.2"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</row>
    <row r="809" spans="17:40" x14ac:dyDescent="0.2"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</row>
    <row r="810" spans="17:40" x14ac:dyDescent="0.2"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</row>
    <row r="811" spans="17:40" x14ac:dyDescent="0.2"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</row>
    <row r="812" spans="17:40" x14ac:dyDescent="0.2"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</row>
    <row r="813" spans="17:40" x14ac:dyDescent="0.2"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</row>
    <row r="814" spans="17:40" x14ac:dyDescent="0.2"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</row>
    <row r="815" spans="17:40" x14ac:dyDescent="0.2"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</row>
    <row r="816" spans="17:40" x14ac:dyDescent="0.2"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</row>
    <row r="817" spans="17:40" x14ac:dyDescent="0.2"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</row>
    <row r="818" spans="17:40" x14ac:dyDescent="0.2"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</row>
    <row r="819" spans="17:40" x14ac:dyDescent="0.2"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</row>
    <row r="820" spans="17:40" x14ac:dyDescent="0.2"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</row>
    <row r="821" spans="17:40" x14ac:dyDescent="0.2"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</row>
    <row r="822" spans="17:40" x14ac:dyDescent="0.2"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</row>
    <row r="823" spans="17:40" x14ac:dyDescent="0.2"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</row>
    <row r="824" spans="17:40" x14ac:dyDescent="0.2"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</row>
    <row r="825" spans="17:40" x14ac:dyDescent="0.2"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</row>
    <row r="826" spans="17:40" x14ac:dyDescent="0.2"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</row>
    <row r="827" spans="17:40" x14ac:dyDescent="0.2"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</row>
    <row r="828" spans="17:40" x14ac:dyDescent="0.2"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</row>
    <row r="829" spans="17:40" x14ac:dyDescent="0.2"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</row>
    <row r="830" spans="17:40" x14ac:dyDescent="0.2"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</row>
    <row r="831" spans="17:40" x14ac:dyDescent="0.2"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</row>
    <row r="832" spans="17:40" x14ac:dyDescent="0.2"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</row>
    <row r="833" spans="17:40" x14ac:dyDescent="0.2"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</row>
    <row r="834" spans="17:40" x14ac:dyDescent="0.2"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</row>
    <row r="835" spans="17:40" x14ac:dyDescent="0.2"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</row>
    <row r="836" spans="17:40" x14ac:dyDescent="0.2"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</row>
    <row r="837" spans="17:40" x14ac:dyDescent="0.2"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</row>
    <row r="838" spans="17:40" x14ac:dyDescent="0.2"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</row>
    <row r="839" spans="17:40" x14ac:dyDescent="0.2"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</row>
    <row r="840" spans="17:40" x14ac:dyDescent="0.2"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</row>
    <row r="841" spans="17:40" x14ac:dyDescent="0.2"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</row>
    <row r="842" spans="17:40" x14ac:dyDescent="0.2"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</row>
    <row r="843" spans="17:40" x14ac:dyDescent="0.2"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</row>
    <row r="844" spans="17:40" x14ac:dyDescent="0.2"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</row>
    <row r="845" spans="17:40" x14ac:dyDescent="0.2"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</row>
    <row r="846" spans="17:40" x14ac:dyDescent="0.2"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</row>
    <row r="847" spans="17:40" x14ac:dyDescent="0.2"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</row>
    <row r="848" spans="17:40" x14ac:dyDescent="0.2"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</row>
    <row r="849" spans="17:40" x14ac:dyDescent="0.2"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</row>
    <row r="850" spans="17:40" x14ac:dyDescent="0.2"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</row>
    <row r="851" spans="17:40" x14ac:dyDescent="0.2"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</row>
    <row r="852" spans="17:40" x14ac:dyDescent="0.2"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</row>
    <row r="853" spans="17:40" x14ac:dyDescent="0.2"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</row>
    <row r="854" spans="17:40" x14ac:dyDescent="0.2"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</row>
    <row r="855" spans="17:40" x14ac:dyDescent="0.2"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</row>
    <row r="856" spans="17:40" x14ac:dyDescent="0.2"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</row>
    <row r="857" spans="17:40" x14ac:dyDescent="0.2"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</row>
    <row r="858" spans="17:40" x14ac:dyDescent="0.2"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</row>
    <row r="859" spans="17:40" x14ac:dyDescent="0.2"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</row>
    <row r="860" spans="17:40" x14ac:dyDescent="0.2"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</row>
    <row r="861" spans="17:40" x14ac:dyDescent="0.2"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</row>
    <row r="862" spans="17:40" x14ac:dyDescent="0.2"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</row>
    <row r="863" spans="17:40" x14ac:dyDescent="0.2"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</row>
    <row r="864" spans="17:40" x14ac:dyDescent="0.2"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</row>
    <row r="865" spans="17:40" x14ac:dyDescent="0.2"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</row>
    <row r="866" spans="17:40" x14ac:dyDescent="0.2"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</row>
    <row r="867" spans="17:40" x14ac:dyDescent="0.2"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</row>
    <row r="868" spans="17:40" x14ac:dyDescent="0.2"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</row>
    <row r="869" spans="17:40" x14ac:dyDescent="0.2"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</row>
    <row r="870" spans="17:40" x14ac:dyDescent="0.2"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</row>
    <row r="871" spans="17:40" x14ac:dyDescent="0.2"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</row>
    <row r="872" spans="17:40" x14ac:dyDescent="0.2"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</row>
    <row r="873" spans="17:40" x14ac:dyDescent="0.2"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</row>
    <row r="874" spans="17:40" x14ac:dyDescent="0.2"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</row>
    <row r="875" spans="17:40" x14ac:dyDescent="0.2"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</row>
    <row r="876" spans="17:40" x14ac:dyDescent="0.2"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</row>
    <row r="877" spans="17:40" x14ac:dyDescent="0.2"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</row>
    <row r="878" spans="17:40" x14ac:dyDescent="0.2"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</row>
    <row r="879" spans="17:40" x14ac:dyDescent="0.2"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</row>
    <row r="880" spans="17:40" x14ac:dyDescent="0.2"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</row>
    <row r="881" spans="17:40" x14ac:dyDescent="0.2"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</row>
    <row r="882" spans="17:40" x14ac:dyDescent="0.2"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</row>
    <row r="883" spans="17:40" x14ac:dyDescent="0.2"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</row>
    <row r="884" spans="17:40" x14ac:dyDescent="0.2"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</row>
    <row r="885" spans="17:40" x14ac:dyDescent="0.2"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</row>
    <row r="886" spans="17:40" x14ac:dyDescent="0.2"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</row>
    <row r="887" spans="17:40" x14ac:dyDescent="0.2"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</row>
    <row r="888" spans="17:40" x14ac:dyDescent="0.2"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</row>
    <row r="889" spans="17:40" x14ac:dyDescent="0.2"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</row>
    <row r="890" spans="17:40" x14ac:dyDescent="0.2"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</row>
    <row r="891" spans="17:40" x14ac:dyDescent="0.2"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</row>
    <row r="892" spans="17:40" x14ac:dyDescent="0.2"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</row>
    <row r="893" spans="17:40" x14ac:dyDescent="0.2"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</row>
    <row r="894" spans="17:40" x14ac:dyDescent="0.2"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</row>
    <row r="895" spans="17:40" x14ac:dyDescent="0.2"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</row>
    <row r="896" spans="17:40" x14ac:dyDescent="0.2"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</row>
    <row r="897" spans="17:40" x14ac:dyDescent="0.2"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</row>
    <row r="898" spans="17:40" x14ac:dyDescent="0.2"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</row>
    <row r="899" spans="17:40" x14ac:dyDescent="0.2"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</row>
    <row r="900" spans="17:40" x14ac:dyDescent="0.2"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</row>
    <row r="901" spans="17:40" x14ac:dyDescent="0.2"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</row>
    <row r="902" spans="17:40" x14ac:dyDescent="0.2"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</row>
    <row r="903" spans="17:40" x14ac:dyDescent="0.2"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</row>
    <row r="904" spans="17:40" x14ac:dyDescent="0.2"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</row>
    <row r="905" spans="17:40" x14ac:dyDescent="0.2"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</row>
    <row r="906" spans="17:40" x14ac:dyDescent="0.2"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</row>
    <row r="907" spans="17:40" x14ac:dyDescent="0.2"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</row>
    <row r="908" spans="17:40" x14ac:dyDescent="0.2"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</row>
    <row r="909" spans="17:40" x14ac:dyDescent="0.2"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</row>
    <row r="910" spans="17:40" x14ac:dyDescent="0.2"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</row>
    <row r="911" spans="17:40" x14ac:dyDescent="0.2"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</row>
    <row r="912" spans="17:40" x14ac:dyDescent="0.2"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</row>
    <row r="913" spans="17:40" x14ac:dyDescent="0.2"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</row>
    <row r="914" spans="17:40" x14ac:dyDescent="0.2"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</row>
    <row r="915" spans="17:40" x14ac:dyDescent="0.2"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</row>
    <row r="916" spans="17:40" x14ac:dyDescent="0.2"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</row>
    <row r="917" spans="17:40" x14ac:dyDescent="0.2"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</row>
    <row r="918" spans="17:40" x14ac:dyDescent="0.2"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</row>
    <row r="919" spans="17:40" x14ac:dyDescent="0.2"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</row>
    <row r="920" spans="17:40" x14ac:dyDescent="0.2"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</row>
    <row r="921" spans="17:40" x14ac:dyDescent="0.2"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</row>
    <row r="922" spans="17:40" x14ac:dyDescent="0.2"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</row>
    <row r="923" spans="17:40" x14ac:dyDescent="0.2"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</row>
    <row r="924" spans="17:40" x14ac:dyDescent="0.2"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</row>
    <row r="925" spans="17:40" x14ac:dyDescent="0.2"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</row>
    <row r="926" spans="17:40" x14ac:dyDescent="0.2"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</row>
    <row r="927" spans="17:40" x14ac:dyDescent="0.2"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</row>
    <row r="928" spans="17:40" x14ac:dyDescent="0.2"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</row>
    <row r="929" spans="17:40" x14ac:dyDescent="0.2"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</row>
    <row r="930" spans="17:40" x14ac:dyDescent="0.2"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</row>
    <row r="931" spans="17:40" x14ac:dyDescent="0.2"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</row>
    <row r="932" spans="17:40" x14ac:dyDescent="0.2"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</row>
    <row r="933" spans="17:40" x14ac:dyDescent="0.2"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</row>
    <row r="934" spans="17:40" x14ac:dyDescent="0.2"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</row>
    <row r="935" spans="17:40" x14ac:dyDescent="0.2"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</row>
    <row r="936" spans="17:40" x14ac:dyDescent="0.2"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</row>
    <row r="937" spans="17:40" x14ac:dyDescent="0.2"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</row>
    <row r="938" spans="17:40" x14ac:dyDescent="0.2"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</row>
    <row r="939" spans="17:40" x14ac:dyDescent="0.2"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</row>
    <row r="940" spans="17:40" x14ac:dyDescent="0.2"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</row>
    <row r="941" spans="17:40" x14ac:dyDescent="0.2"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</row>
    <row r="942" spans="17:40" x14ac:dyDescent="0.2"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</row>
    <row r="943" spans="17:40" x14ac:dyDescent="0.2"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</row>
    <row r="944" spans="17:40" x14ac:dyDescent="0.2"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</row>
    <row r="945" spans="17:40" x14ac:dyDescent="0.2"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</row>
    <row r="946" spans="17:40" x14ac:dyDescent="0.2"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</row>
    <row r="947" spans="17:40" x14ac:dyDescent="0.2"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</row>
    <row r="948" spans="17:40" x14ac:dyDescent="0.2"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</row>
    <row r="949" spans="17:40" x14ac:dyDescent="0.2"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</row>
    <row r="950" spans="17:40" x14ac:dyDescent="0.2"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</row>
    <row r="951" spans="17:40" x14ac:dyDescent="0.2"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</row>
    <row r="952" spans="17:40" x14ac:dyDescent="0.2"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</row>
    <row r="953" spans="17:40" x14ac:dyDescent="0.2"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</row>
    <row r="954" spans="17:40" x14ac:dyDescent="0.2"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</row>
    <row r="955" spans="17:40" x14ac:dyDescent="0.2"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</row>
    <row r="956" spans="17:40" x14ac:dyDescent="0.2"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</row>
    <row r="957" spans="17:40" x14ac:dyDescent="0.2"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</row>
    <row r="958" spans="17:40" x14ac:dyDescent="0.2"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</row>
    <row r="959" spans="17:40" x14ac:dyDescent="0.2"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</row>
    <row r="960" spans="17:40" x14ac:dyDescent="0.2"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</row>
    <row r="961" spans="17:40" x14ac:dyDescent="0.2"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</row>
    <row r="962" spans="17:40" x14ac:dyDescent="0.2"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</row>
    <row r="963" spans="17:40" x14ac:dyDescent="0.2"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</row>
    <row r="964" spans="17:40" x14ac:dyDescent="0.2"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</row>
    <row r="965" spans="17:40" x14ac:dyDescent="0.2"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</row>
    <row r="966" spans="17:40" x14ac:dyDescent="0.2"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</row>
    <row r="967" spans="17:40" x14ac:dyDescent="0.2"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</row>
    <row r="968" spans="17:40" x14ac:dyDescent="0.2"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</row>
    <row r="969" spans="17:40" x14ac:dyDescent="0.2"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</row>
    <row r="970" spans="17:40" x14ac:dyDescent="0.2"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</row>
    <row r="971" spans="17:40" x14ac:dyDescent="0.2"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</row>
    <row r="972" spans="17:40" x14ac:dyDescent="0.2"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</row>
    <row r="973" spans="17:40" x14ac:dyDescent="0.2"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</row>
    <row r="974" spans="17:40" x14ac:dyDescent="0.2"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</row>
    <row r="975" spans="17:40" x14ac:dyDescent="0.2"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</row>
    <row r="976" spans="17:40" x14ac:dyDescent="0.2"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</row>
    <row r="977" spans="17:40" x14ac:dyDescent="0.2"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</row>
    <row r="978" spans="17:40" x14ac:dyDescent="0.2"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</row>
    <row r="979" spans="17:40" x14ac:dyDescent="0.2"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</row>
    <row r="980" spans="17:40" x14ac:dyDescent="0.2"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</row>
    <row r="981" spans="17:40" x14ac:dyDescent="0.2"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</row>
    <row r="982" spans="17:40" x14ac:dyDescent="0.2"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</row>
    <row r="983" spans="17:40" x14ac:dyDescent="0.2"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</row>
    <row r="984" spans="17:40" x14ac:dyDescent="0.2"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</row>
    <row r="985" spans="17:40" x14ac:dyDescent="0.2"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</row>
    <row r="986" spans="17:40" x14ac:dyDescent="0.2"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</row>
    <row r="987" spans="17:40" x14ac:dyDescent="0.2"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</row>
    <row r="988" spans="17:40" x14ac:dyDescent="0.2"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</row>
    <row r="989" spans="17:40" x14ac:dyDescent="0.2"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</row>
    <row r="990" spans="17:40" x14ac:dyDescent="0.2"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</row>
    <row r="991" spans="17:40" x14ac:dyDescent="0.2"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</row>
    <row r="992" spans="17:40" x14ac:dyDescent="0.2"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</row>
    <row r="993" spans="17:40" x14ac:dyDescent="0.2"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</row>
    <row r="994" spans="17:40" x14ac:dyDescent="0.2"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</row>
    <row r="995" spans="17:40" x14ac:dyDescent="0.2"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</row>
    <row r="996" spans="17:40" x14ac:dyDescent="0.2"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</row>
    <row r="997" spans="17:40" x14ac:dyDescent="0.2"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</row>
    <row r="998" spans="17:40" x14ac:dyDescent="0.2"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</row>
    <row r="999" spans="17:40" x14ac:dyDescent="0.2"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</row>
    <row r="1000" spans="17:40" x14ac:dyDescent="0.2"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</row>
    <row r="1001" spans="17:40" x14ac:dyDescent="0.2"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</row>
    <row r="1002" spans="17:40" x14ac:dyDescent="0.2"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</row>
    <row r="1003" spans="17:40" x14ac:dyDescent="0.2"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</row>
    <row r="1004" spans="17:40" x14ac:dyDescent="0.2"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</row>
    <row r="1005" spans="17:40" x14ac:dyDescent="0.2"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</row>
    <row r="1006" spans="17:40" x14ac:dyDescent="0.2"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</row>
    <row r="1007" spans="17:40" x14ac:dyDescent="0.2"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</row>
    <row r="1008" spans="17:40" x14ac:dyDescent="0.2"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</row>
    <row r="1009" spans="17:40" x14ac:dyDescent="0.2"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</row>
    <row r="1010" spans="17:40" x14ac:dyDescent="0.2"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</row>
  </sheetData>
  <mergeCells count="3">
    <mergeCell ref="C1:N1"/>
    <mergeCell ref="Q1:AA1"/>
    <mergeCell ref="AC1:AN1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Data</vt:lpstr>
      <vt:lpstr>Лист1</vt:lpstr>
      <vt:lpstr>Лист1 (2)</vt:lpstr>
      <vt:lpstr>Лист2</vt:lpstr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</cp:lastModifiedBy>
  <dcterms:modified xsi:type="dcterms:W3CDTF">2021-04-05T02:37:37Z</dcterms:modified>
</cp:coreProperties>
</file>