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Хозяин\Desktop\КН\"/>
    </mc:Choice>
  </mc:AlternateContent>
  <bookViews>
    <workbookView xWindow="0" yWindow="0" windowWidth="19200" windowHeight="82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1" l="1"/>
  <c r="M38" i="1"/>
  <c r="K38" i="1" s="1"/>
  <c r="Z45" i="1"/>
  <c r="X45" i="1"/>
  <c r="X35" i="1"/>
  <c r="W45" i="1"/>
  <c r="W63" i="1"/>
  <c r="W58" i="1"/>
  <c r="X80" i="1"/>
  <c r="Z74" i="1"/>
  <c r="X74" i="1"/>
  <c r="X68" i="1"/>
  <c r="W68" i="1"/>
  <c r="U68" i="1"/>
  <c r="T68" i="1"/>
  <c r="W74" i="1"/>
  <c r="U74" i="1"/>
  <c r="U63" i="1"/>
  <c r="T42" i="1"/>
  <c r="U58" i="1"/>
  <c r="U45" i="1"/>
  <c r="T45" i="1"/>
  <c r="Z80" i="1"/>
  <c r="X84" i="1"/>
  <c r="Z84" i="1"/>
  <c r="X57" i="1" l="1"/>
  <c r="X44" i="1" s="1"/>
  <c r="Z57" i="1"/>
  <c r="Z44" i="1" s="1"/>
  <c r="U57" i="1"/>
  <c r="U44" i="1" s="1"/>
  <c r="W57" i="1"/>
  <c r="W44" i="1" s="1"/>
  <c r="W34" i="1" s="1"/>
  <c r="D27" i="1"/>
  <c r="D16" i="1" s="1"/>
  <c r="E16" i="1"/>
  <c r="F34" i="1"/>
  <c r="F90" i="1" s="1"/>
  <c r="E57" i="1"/>
  <c r="E44" i="1" s="1"/>
  <c r="E34" i="1" s="1"/>
  <c r="D57" i="1"/>
  <c r="D44" i="1" s="1"/>
  <c r="D34" i="1" s="1"/>
  <c r="D90" i="1" s="1"/>
  <c r="M59" i="1"/>
  <c r="I85" i="1"/>
  <c r="I64" i="1"/>
  <c r="I59" i="1"/>
  <c r="I75" i="1"/>
  <c r="I70" i="1"/>
  <c r="K63" i="1"/>
  <c r="L45" i="1"/>
  <c r="K68" i="1"/>
  <c r="K74" i="1"/>
  <c r="I74" i="1" l="1"/>
  <c r="I68" i="1"/>
  <c r="I63" i="1"/>
  <c r="P84" i="1"/>
  <c r="O84" i="1"/>
  <c r="K84" i="1"/>
  <c r="I84" i="1"/>
  <c r="P80" i="1"/>
  <c r="K80" i="1"/>
  <c r="P74" i="1"/>
  <c r="O74" i="1"/>
  <c r="N74" i="1"/>
  <c r="N57" i="1" s="1"/>
  <c r="P68" i="1"/>
  <c r="O68" i="1"/>
  <c r="P63" i="1"/>
  <c r="O63" i="1"/>
  <c r="O58" i="1"/>
  <c r="P58" i="1"/>
  <c r="I58" i="1"/>
  <c r="K58" i="1"/>
  <c r="J31" i="1"/>
  <c r="J17" i="1"/>
  <c r="M31" i="1"/>
  <c r="M27" i="1"/>
  <c r="P57" i="1" l="1"/>
  <c r="P91" i="1" s="1"/>
  <c r="P90" i="1" s="1"/>
  <c r="O57" i="1"/>
  <c r="O91" i="1" s="1"/>
  <c r="O90" i="1" s="1"/>
  <c r="N91" i="1"/>
  <c r="N90" i="1"/>
  <c r="K57" i="1"/>
  <c r="I24" i="1" l="1"/>
  <c r="I23" i="1"/>
  <c r="I22" i="1"/>
  <c r="I21" i="1"/>
  <c r="I19" i="1"/>
  <c r="I18" i="1"/>
  <c r="J27" i="1"/>
  <c r="J16" i="1" s="1"/>
  <c r="K25" i="1" l="1"/>
  <c r="I25" i="1" s="1"/>
  <c r="Z35" i="1" l="1"/>
  <c r="M35" i="1" l="1"/>
  <c r="I48" i="1"/>
  <c r="K40" i="1"/>
  <c r="R31" i="1" l="1"/>
  <c r="K33" i="1"/>
  <c r="L33" i="1" l="1"/>
  <c r="I33" i="1"/>
  <c r="M45" i="1" l="1"/>
  <c r="J45" i="1"/>
  <c r="M84" i="1"/>
  <c r="J84" i="1"/>
  <c r="L84" i="1"/>
  <c r="J80" i="1"/>
  <c r="M80" i="1"/>
  <c r="Z34" i="1" l="1"/>
  <c r="L80" i="1"/>
  <c r="I81" i="1"/>
  <c r="I80" i="1" s="1"/>
  <c r="M74" i="1"/>
  <c r="J74" i="1"/>
  <c r="N68" i="1"/>
  <c r="M68" i="1"/>
  <c r="J68" i="1"/>
  <c r="T63" i="1"/>
  <c r="M63" i="1"/>
  <c r="J63" i="1"/>
  <c r="L63" i="1"/>
  <c r="N44" i="1" l="1"/>
  <c r="N34" i="1" s="1"/>
  <c r="L74" i="1"/>
  <c r="M58" i="1"/>
  <c r="J58" i="1"/>
  <c r="J57" i="1" s="1"/>
  <c r="J44" i="1" s="1"/>
  <c r="T58" i="1"/>
  <c r="T57" i="1" s="1"/>
  <c r="T44" i="1" s="1"/>
  <c r="I60" i="1"/>
  <c r="L58" i="1"/>
  <c r="I54" i="1"/>
  <c r="K52" i="1"/>
  <c r="I50" i="1"/>
  <c r="K47" i="1"/>
  <c r="K46" i="1"/>
  <c r="I41" i="1"/>
  <c r="W35" i="1"/>
  <c r="U35" i="1"/>
  <c r="T35" i="1"/>
  <c r="L40" i="1"/>
  <c r="K37" i="1"/>
  <c r="L36" i="1"/>
  <c r="K29" i="1"/>
  <c r="K32" i="1"/>
  <c r="M57" i="1" l="1"/>
  <c r="M44" i="1" s="1"/>
  <c r="I32" i="1"/>
  <c r="I31" i="1" s="1"/>
  <c r="I29" i="1"/>
  <c r="X34" i="1"/>
  <c r="L68" i="1"/>
  <c r="L37" i="1"/>
  <c r="K35" i="1"/>
  <c r="J35" i="1"/>
  <c r="J34" i="1" s="1"/>
  <c r="J91" i="1" s="1"/>
  <c r="I53" i="1"/>
  <c r="L41" i="1"/>
  <c r="L32" i="1"/>
  <c r="L31" i="1" s="1"/>
  <c r="L57" i="1" l="1"/>
  <c r="L44" i="1" s="1"/>
  <c r="L35" i="1"/>
  <c r="K30" i="1" l="1"/>
  <c r="I30" i="1" s="1"/>
  <c r="Q27" i="1" l="1"/>
  <c r="R27" i="1" l="1"/>
  <c r="K27" i="1" s="1"/>
  <c r="Q31" i="1"/>
  <c r="K31" i="1" l="1"/>
  <c r="K28" i="1"/>
  <c r="K20" i="1"/>
  <c r="I20" i="1" s="1"/>
  <c r="I17" i="1" s="1"/>
  <c r="I28" i="1" l="1"/>
  <c r="I27" i="1" s="1"/>
  <c r="L28" i="1"/>
  <c r="L27" i="1" s="1"/>
  <c r="M20" i="1"/>
  <c r="I56" i="1" l="1"/>
  <c r="M42" i="1"/>
  <c r="M34" i="1" s="1"/>
  <c r="M90" i="1" s="1"/>
  <c r="I43" i="1"/>
  <c r="I36" i="1"/>
  <c r="I37" i="1"/>
  <c r="I38" i="1"/>
  <c r="I40" i="1"/>
  <c r="I35" i="1" l="1"/>
  <c r="R17" i="1" l="1"/>
  <c r="R16" i="1" s="1"/>
  <c r="M17" i="1"/>
  <c r="L17" i="1"/>
  <c r="L16" i="1" s="1"/>
  <c r="Q17" i="1"/>
  <c r="Q16" i="1" l="1"/>
  <c r="K17" i="1"/>
  <c r="I16" i="1"/>
  <c r="L42" i="1"/>
  <c r="L34" i="1" s="1"/>
  <c r="L90" i="1" s="1"/>
  <c r="K42" i="1"/>
  <c r="L91" i="1" l="1"/>
  <c r="K16" i="1"/>
  <c r="I42" i="1"/>
  <c r="I51" i="1" l="1"/>
  <c r="K45" i="1"/>
  <c r="K44" i="1" s="1"/>
  <c r="K34" i="1" s="1"/>
  <c r="K91" i="1" s="1"/>
  <c r="I57" i="1" l="1"/>
  <c r="I45" i="1" l="1"/>
  <c r="I44" i="1" l="1"/>
  <c r="I34" i="1" s="1"/>
  <c r="I91" i="1" s="1"/>
  <c r="M16" i="1"/>
  <c r="M91" i="1" s="1"/>
</calcChain>
</file>

<file path=xl/sharedStrings.xml><?xml version="1.0" encoding="utf-8"?>
<sst xmlns="http://schemas.openxmlformats.org/spreadsheetml/2006/main" count="200" uniqueCount="183">
  <si>
    <t>Индекс</t>
  </si>
  <si>
    <t>Наименование циклов, разделов, дисциплин, профессиональных модулей, МДК, практик</t>
  </si>
  <si>
    <t>экзамены</t>
  </si>
  <si>
    <t>дифференцироваееые зачеты</t>
  </si>
  <si>
    <t>зачеты</t>
  </si>
  <si>
    <t>другая форма аттестации</t>
  </si>
  <si>
    <t>Учебная нагрузка обучающихся (час.)</t>
  </si>
  <si>
    <t>максимальная</t>
  </si>
  <si>
    <t xml:space="preserve">самостоятельная учебная работа </t>
  </si>
  <si>
    <t>Обязательная аудиторная</t>
  </si>
  <si>
    <t>I курс</t>
  </si>
  <si>
    <t>II курс</t>
  </si>
  <si>
    <t>III курс</t>
  </si>
  <si>
    <t>в т. ч</t>
  </si>
  <si>
    <t>Практики</t>
  </si>
  <si>
    <t>всего занятий</t>
  </si>
  <si>
    <t>теоретического обучения</t>
  </si>
  <si>
    <t>лаб. и практ. занятий</t>
  </si>
  <si>
    <t>курсовых работ (проектов)</t>
  </si>
  <si>
    <t>О.00</t>
  </si>
  <si>
    <t>Общеобразовательные учебные дисциплины</t>
  </si>
  <si>
    <t>ОУД.01</t>
  </si>
  <si>
    <t>ОУД.02</t>
  </si>
  <si>
    <t>Иностранный язык</t>
  </si>
  <si>
    <t>История</t>
  </si>
  <si>
    <t>Физическая культура</t>
  </si>
  <si>
    <t>ОУД.06</t>
  </si>
  <si>
    <t>Основы безопасности жизнедеятельности</t>
  </si>
  <si>
    <t>Дисциплины по выбору из обязательных предметных областей</t>
  </si>
  <si>
    <t>ОУД.07</t>
  </si>
  <si>
    <t>ОУД.08</t>
  </si>
  <si>
    <t>Астрономия</t>
  </si>
  <si>
    <t>ОГСЭ.00</t>
  </si>
  <si>
    <t>Общий гуманитарный и социально-экономический цикл</t>
  </si>
  <si>
    <t xml:space="preserve">                                                                                                                                                      </t>
  </si>
  <si>
    <t>ОГСЭ.01</t>
  </si>
  <si>
    <t>Основы философии</t>
  </si>
  <si>
    <t>ОГСЭ.02</t>
  </si>
  <si>
    <t>ОГСЭ.03</t>
  </si>
  <si>
    <t>ОГСЭ.04</t>
  </si>
  <si>
    <t>ОГСЭ.05</t>
  </si>
  <si>
    <t>ЕН.00</t>
  </si>
  <si>
    <t>Математический и общий естественнонаучный цикл</t>
  </si>
  <si>
    <t>ЕН.01</t>
  </si>
  <si>
    <t>Математика</t>
  </si>
  <si>
    <t>Информационные технологии в профессиональной деятельности</t>
  </si>
  <si>
    <t>П.00</t>
  </si>
  <si>
    <t>Профессиональный цикл</t>
  </si>
  <si>
    <t>ОП.00</t>
  </si>
  <si>
    <t>Общепрофессиональные дисциплины</t>
  </si>
  <si>
    <t>ОП.01</t>
  </si>
  <si>
    <t>ОП.02</t>
  </si>
  <si>
    <t>ОП.03</t>
  </si>
  <si>
    <t>ОП.04</t>
  </si>
  <si>
    <t>ОП.05</t>
  </si>
  <si>
    <t>ОП.06</t>
  </si>
  <si>
    <t>ОП.07</t>
  </si>
  <si>
    <t>ОП.08</t>
  </si>
  <si>
    <t>ОП.09</t>
  </si>
  <si>
    <t>ОП.10</t>
  </si>
  <si>
    <t>Безопасность жизнедеятельности</t>
  </si>
  <si>
    <t>ПМ.00</t>
  </si>
  <si>
    <t>Профессиональные модули</t>
  </si>
  <si>
    <t>ПМ.01</t>
  </si>
  <si>
    <t>МДК.01.01</t>
  </si>
  <si>
    <t>УП.01</t>
  </si>
  <si>
    <t>Учебная практика</t>
  </si>
  <si>
    <t>ПП.01</t>
  </si>
  <si>
    <t>Производственная практика (по профилю специальности)</t>
  </si>
  <si>
    <t>ПМ.02</t>
  </si>
  <si>
    <t>МДК.02.01</t>
  </si>
  <si>
    <t>УП.02</t>
  </si>
  <si>
    <t>ПП.02</t>
  </si>
  <si>
    <t>ПМ.03</t>
  </si>
  <si>
    <t>МДК.03.01</t>
  </si>
  <si>
    <t>УП.03</t>
  </si>
  <si>
    <t>ПМ.04</t>
  </si>
  <si>
    <t>МДК.04.01</t>
  </si>
  <si>
    <t>УП.04</t>
  </si>
  <si>
    <t>ПП.04</t>
  </si>
  <si>
    <t>Всего</t>
  </si>
  <si>
    <t>Преддипломная практика</t>
  </si>
  <si>
    <t>Государственная итоговая аттестация</t>
  </si>
  <si>
    <t>дисциплин и МДК</t>
  </si>
  <si>
    <t>учебной практики</t>
  </si>
  <si>
    <t>производственной практики</t>
  </si>
  <si>
    <t>преддипломной практики</t>
  </si>
  <si>
    <t>дифф. зачетов</t>
  </si>
  <si>
    <t>1 сем.  17 нед.</t>
  </si>
  <si>
    <t>2 сем.   22 нед.</t>
  </si>
  <si>
    <t>МДК..03.02</t>
  </si>
  <si>
    <t>,</t>
  </si>
  <si>
    <t>Литература</t>
  </si>
  <si>
    <t>Экологические основы природопользования</t>
  </si>
  <si>
    <t>ОУД.05</t>
  </si>
  <si>
    <t>ПДП</t>
  </si>
  <si>
    <t>21/22</t>
  </si>
  <si>
    <t>22/23</t>
  </si>
  <si>
    <t xml:space="preserve">Родной язык/ родная литература </t>
  </si>
  <si>
    <t>Базовые дисциплины</t>
  </si>
  <si>
    <t>ОУД.00</t>
  </si>
  <si>
    <t xml:space="preserve">Индивидуальный проект (не  является учебным предметом) </t>
  </si>
  <si>
    <t>**</t>
  </si>
  <si>
    <t xml:space="preserve">Русский язык </t>
  </si>
  <si>
    <t>ДУП.00</t>
  </si>
  <si>
    <t>Дополнительные учебные предметы:</t>
  </si>
  <si>
    <t>УДВ.02*</t>
  </si>
  <si>
    <t>УДВ.03*</t>
  </si>
  <si>
    <t>Экзамен по модулю</t>
  </si>
  <si>
    <t>УДВ.01</t>
  </si>
  <si>
    <t>Биология (вкл.индивидуальный проект)</t>
  </si>
  <si>
    <t xml:space="preserve">    1 курс  Кинология           2021-2024 г.</t>
  </si>
  <si>
    <t>Химия (вкл.индивидуальный проект)</t>
  </si>
  <si>
    <t>Информатика</t>
  </si>
  <si>
    <t>Обществознание</t>
  </si>
  <si>
    <t>ОГСЭ.06</t>
  </si>
  <si>
    <t>Эффективное поведение на рынке труда/ Психология личности и профессиональное самоопределение</t>
  </si>
  <si>
    <t>Биология собак</t>
  </si>
  <si>
    <t>Анатомия и физиология животных</t>
  </si>
  <si>
    <t>Основы ветеринарии и зоогигиены</t>
  </si>
  <si>
    <t>Охрана труда</t>
  </si>
  <si>
    <t>Культура делового общения</t>
  </si>
  <si>
    <t>Основы экономики, менеджмента и маркетинга</t>
  </si>
  <si>
    <t>Правовое обеспечение профессиональной и предпринимательской деятельности</t>
  </si>
  <si>
    <t>Основы финансовой грамотности</t>
  </si>
  <si>
    <t>Содержание собак и уход за ними</t>
  </si>
  <si>
    <t>Методы содержания собак и ухода за ними</t>
  </si>
  <si>
    <t>Разведение и селекция собак</t>
  </si>
  <si>
    <t>Подготовка и применение собак по породам и видам служб</t>
  </si>
  <si>
    <t>Теоретические основы дрессировки собак</t>
  </si>
  <si>
    <t>Методы подготовки и применения собак по породам и видам служб</t>
  </si>
  <si>
    <t>Испытания и соревнования собак</t>
  </si>
  <si>
    <t>Теоретические и практические основы организации и проведения испытаний и соревнований собак</t>
  </si>
  <si>
    <t>ПМ.05</t>
  </si>
  <si>
    <r>
      <t>Управление деятельностью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по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оказанию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услуг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в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области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кинологии</t>
    </r>
  </si>
  <si>
    <t>Управление структурным подразделением организации (предприятия) и малым предприятием</t>
  </si>
  <si>
    <t>МДК.05.01</t>
  </si>
  <si>
    <t>ПП.05</t>
  </si>
  <si>
    <t>ПМ.06</t>
  </si>
  <si>
    <t>Выполнение работ по одной или нескольким профессиям рабочих, должностям служащих</t>
  </si>
  <si>
    <t>МДК 06.01</t>
  </si>
  <si>
    <t>18621 Собаковод</t>
  </si>
  <si>
    <t>УП.06</t>
  </si>
  <si>
    <t>ПП.06</t>
  </si>
  <si>
    <t>4 курс</t>
  </si>
  <si>
    <t>Физика</t>
  </si>
  <si>
    <t>Техника и методы разведения собак</t>
  </si>
  <si>
    <t>ПП.03</t>
  </si>
  <si>
    <t>Экзамен квалификационный</t>
  </si>
  <si>
    <t>экзаменов, в том числе квалификац.</t>
  </si>
  <si>
    <t>ИТОГО</t>
  </si>
  <si>
    <t xml:space="preserve">ОУД.04 </t>
  </si>
  <si>
    <t>ОУД.03</t>
  </si>
  <si>
    <t>Трудоустройсво и профессиональная адаптация специалиста</t>
  </si>
  <si>
    <t>Учебная</t>
  </si>
  <si>
    <t>Производственная (по профилю специальности)</t>
  </si>
  <si>
    <t>ДУП.01.01</t>
  </si>
  <si>
    <t>ДУП.01.02</t>
  </si>
  <si>
    <t>ОП.11</t>
  </si>
  <si>
    <t xml:space="preserve">  Практика (час)</t>
  </si>
  <si>
    <t>Всего часов обучения по учебным циклам ППСЗ</t>
  </si>
  <si>
    <t>ГИА.00</t>
  </si>
  <si>
    <t>ГИА.01</t>
  </si>
  <si>
    <t>ГИА.02</t>
  </si>
  <si>
    <r>
      <t xml:space="preserve">Консультации </t>
    </r>
    <r>
      <rPr>
        <sz val="14"/>
        <color theme="1"/>
        <rFont val="Times New Roman"/>
        <family val="1"/>
        <charset val="204"/>
      </rPr>
      <t>на одного обучающегося - 4 часа в год (не более 400 часов)</t>
    </r>
  </si>
  <si>
    <t>Подготовка выпускной квалификационной работы</t>
  </si>
  <si>
    <t>Защита выпускной квалификационной работы</t>
  </si>
  <si>
    <t>* не входит в общее количество зачетов и экзаменов</t>
  </si>
  <si>
    <t>26*</t>
  </si>
  <si>
    <t>28*</t>
  </si>
  <si>
    <t>Обязательная часть ППСЗ</t>
  </si>
  <si>
    <t>зачетов*</t>
  </si>
  <si>
    <t xml:space="preserve">                      3 сем.    17 нед  </t>
  </si>
  <si>
    <t>23/24</t>
  </si>
  <si>
    <t>24/25</t>
  </si>
  <si>
    <t>1*</t>
  </si>
  <si>
    <t>итого на 1 курсе 39 нед.</t>
  </si>
  <si>
    <t>итого на 2 курсе 43 нед.</t>
  </si>
  <si>
    <t>итого на 3 курсе 43 нед.</t>
  </si>
  <si>
    <t xml:space="preserve">               6 сем.     18,5 нед (6 нед.)              </t>
  </si>
  <si>
    <t xml:space="preserve">               5 сем.  13 нед (6 нед.) </t>
  </si>
  <si>
    <t xml:space="preserve">             7 сем      9,5 нед. (6 нед)</t>
  </si>
  <si>
    <t xml:space="preserve">                                 4 сем.     18 нед     (7 нед.)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</si>
</sst>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u/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u/>
      <sz val="14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3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top" wrapText="1"/>
    </xf>
    <xf numFmtId="0" fontId="10" fillId="3" borderId="15" xfId="0" applyNumberFormat="1" applyFont="1" applyFill="1" applyBorder="1" applyAlignment="1" applyProtection="1">
      <alignment vertical="center"/>
    </xf>
    <xf numFmtId="0" fontId="10" fillId="3" borderId="18" xfId="0" applyNumberFormat="1" applyFont="1" applyFill="1" applyBorder="1" applyAlignment="1" applyProtection="1">
      <alignment horizontal="left" vertical="center"/>
    </xf>
    <xf numFmtId="0" fontId="10" fillId="3" borderId="23" xfId="0" applyNumberFormat="1" applyFont="1" applyFill="1" applyBorder="1" applyAlignment="1" applyProtection="1">
      <alignment horizontal="left" vertical="center" wrapText="1"/>
    </xf>
    <xf numFmtId="0" fontId="4" fillId="3" borderId="19" xfId="0" applyFont="1" applyFill="1" applyBorder="1" applyAlignment="1">
      <alignment vertical="center" wrapText="1"/>
    </xf>
    <xf numFmtId="0" fontId="0" fillId="3" borderId="0" xfId="0" applyFill="1"/>
    <xf numFmtId="0" fontId="4" fillId="2" borderId="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6" fillId="3" borderId="39" xfId="0" applyNumberFormat="1" applyFont="1" applyFill="1" applyBorder="1" applyAlignment="1" applyProtection="1">
      <alignment horizontal="left" vertical="center"/>
    </xf>
    <xf numFmtId="0" fontId="6" fillId="3" borderId="26" xfId="0" applyNumberFormat="1" applyFont="1" applyFill="1" applyBorder="1" applyAlignment="1" applyProtection="1">
      <alignment horizontal="left" vertical="center"/>
    </xf>
    <xf numFmtId="0" fontId="5" fillId="6" borderId="37" xfId="0" applyFont="1" applyFill="1" applyBorder="1" applyAlignment="1">
      <alignment vertical="center" wrapText="1"/>
    </xf>
    <xf numFmtId="0" fontId="15" fillId="5" borderId="3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3" fillId="0" borderId="8" xfId="0" applyFont="1" applyBorder="1" applyAlignment="1"/>
    <xf numFmtId="0" fontId="0" fillId="0" borderId="8" xfId="0" applyBorder="1" applyAlignment="1"/>
    <xf numFmtId="0" fontId="18" fillId="5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37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wrapText="1"/>
    </xf>
    <xf numFmtId="0" fontId="5" fillId="6" borderId="37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10" fillId="3" borderId="36" xfId="0" applyNumberFormat="1" applyFont="1" applyFill="1" applyBorder="1" applyAlignment="1" applyProtection="1">
      <alignment horizontal="center" vertical="center"/>
    </xf>
    <xf numFmtId="0" fontId="19" fillId="3" borderId="9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16" fontId="5" fillId="3" borderId="17" xfId="0" applyNumberFormat="1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top" wrapText="1"/>
    </xf>
    <xf numFmtId="0" fontId="11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top" wrapText="1"/>
    </xf>
    <xf numFmtId="0" fontId="13" fillId="3" borderId="17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37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13" fillId="3" borderId="39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vertical="center" wrapText="1"/>
    </xf>
    <xf numFmtId="0" fontId="5" fillId="6" borderId="25" xfId="0" applyFont="1" applyFill="1" applyBorder="1" applyAlignment="1">
      <alignment vertical="center" wrapText="1"/>
    </xf>
    <xf numFmtId="0" fontId="5" fillId="6" borderId="48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48" xfId="0" applyFont="1" applyFill="1" applyBorder="1" applyAlignment="1">
      <alignment vertical="center" wrapText="1"/>
    </xf>
    <xf numFmtId="0" fontId="5" fillId="5" borderId="37" xfId="0" applyFont="1" applyFill="1" applyBorder="1" applyAlignment="1">
      <alignment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15" fillId="5" borderId="48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5" fillId="7" borderId="47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46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vertical="center" wrapText="1"/>
    </xf>
    <xf numFmtId="0" fontId="5" fillId="3" borderId="32" xfId="0" applyFont="1" applyFill="1" applyBorder="1" applyAlignment="1">
      <alignment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5" fillId="6" borderId="36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vertical="center" wrapText="1"/>
    </xf>
    <xf numFmtId="0" fontId="5" fillId="6" borderId="36" xfId="0" applyFont="1" applyFill="1" applyBorder="1" applyAlignment="1">
      <alignment vertical="center" wrapText="1"/>
    </xf>
    <xf numFmtId="0" fontId="5" fillId="6" borderId="39" xfId="0" applyFont="1" applyFill="1" applyBorder="1" applyAlignment="1">
      <alignment vertical="center" wrapText="1"/>
    </xf>
    <xf numFmtId="0" fontId="5" fillId="6" borderId="26" xfId="0" applyFont="1" applyFill="1" applyBorder="1" applyAlignment="1">
      <alignment vertical="center" wrapText="1"/>
    </xf>
    <xf numFmtId="0" fontId="5" fillId="6" borderId="45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5" fillId="6" borderId="51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39" xfId="0" applyFont="1" applyFill="1" applyBorder="1" applyAlignment="1">
      <alignment vertical="center" wrapText="1"/>
    </xf>
    <xf numFmtId="0" fontId="5" fillId="2" borderId="51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vertical="center" wrapText="1"/>
    </xf>
    <xf numFmtId="0" fontId="5" fillId="5" borderId="39" xfId="0" applyFont="1" applyFill="1" applyBorder="1" applyAlignment="1">
      <alignment vertical="center" wrapText="1"/>
    </xf>
    <xf numFmtId="0" fontId="5" fillId="5" borderId="26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5" fillId="5" borderId="36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vertical="center" wrapText="1"/>
    </xf>
    <xf numFmtId="0" fontId="5" fillId="5" borderId="18" xfId="0" applyFont="1" applyFill="1" applyBorder="1" applyAlignment="1">
      <alignment vertical="center" wrapText="1"/>
    </xf>
    <xf numFmtId="0" fontId="5" fillId="5" borderId="24" xfId="0" applyFont="1" applyFill="1" applyBorder="1" applyAlignment="1">
      <alignment vertical="center" wrapText="1"/>
    </xf>
    <xf numFmtId="0" fontId="5" fillId="5" borderId="51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45" xfId="0" applyFont="1" applyFill="1" applyBorder="1" applyAlignment="1">
      <alignment horizontal="center" vertical="center" wrapText="1"/>
    </xf>
    <xf numFmtId="0" fontId="5" fillId="7" borderId="39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5" fillId="7" borderId="26" xfId="0" applyFont="1" applyFill="1" applyBorder="1" applyAlignment="1">
      <alignment vertical="center" wrapText="1"/>
    </xf>
    <xf numFmtId="0" fontId="5" fillId="7" borderId="36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5" fillId="7" borderId="36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45" xfId="0" applyFont="1" applyFill="1" applyBorder="1" applyAlignment="1">
      <alignment horizontal="center" vertical="center" wrapText="1"/>
    </xf>
    <xf numFmtId="0" fontId="18" fillId="7" borderId="45" xfId="0" applyFont="1" applyFill="1" applyBorder="1" applyAlignment="1">
      <alignment horizontal="center" vertical="center" wrapText="1"/>
    </xf>
    <xf numFmtId="0" fontId="15" fillId="7" borderId="45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5" fillId="7" borderId="50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vertical="center" wrapText="1"/>
    </xf>
    <xf numFmtId="0" fontId="5" fillId="7" borderId="47" xfId="0" applyFont="1" applyFill="1" applyBorder="1" applyAlignment="1">
      <alignment vertical="center" wrapText="1"/>
    </xf>
    <xf numFmtId="0" fontId="5" fillId="7" borderId="27" xfId="0" applyFont="1" applyFill="1" applyBorder="1" applyAlignment="1">
      <alignment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44" xfId="0" applyFont="1" applyFill="1" applyBorder="1" applyAlignment="1">
      <alignment horizontal="center" vertical="center" wrapText="1"/>
    </xf>
    <xf numFmtId="0" fontId="9" fillId="7" borderId="46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wrapText="1"/>
    </xf>
    <xf numFmtId="0" fontId="9" fillId="7" borderId="50" xfId="0" applyFont="1" applyFill="1" applyBorder="1" applyAlignment="1">
      <alignment horizontal="center" vertical="center" wrapText="1"/>
    </xf>
    <xf numFmtId="0" fontId="9" fillId="7" borderId="42" xfId="0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0" fillId="5" borderId="37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 wrapText="1"/>
    </xf>
    <xf numFmtId="0" fontId="10" fillId="0" borderId="8" xfId="0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5" fillId="6" borderId="52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5" fillId="6" borderId="5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horizontal="center" vertical="center" wrapText="1"/>
    </xf>
    <xf numFmtId="0" fontId="6" fillId="6" borderId="53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vertical="center" wrapText="1"/>
    </xf>
    <xf numFmtId="0" fontId="5" fillId="6" borderId="23" xfId="0" applyFont="1" applyFill="1" applyBorder="1" applyAlignment="1">
      <alignment vertical="center" wrapText="1"/>
    </xf>
    <xf numFmtId="0" fontId="4" fillId="6" borderId="15" xfId="0" applyFont="1" applyFill="1" applyBorder="1" applyAlignment="1">
      <alignment vertical="center" wrapText="1"/>
    </xf>
    <xf numFmtId="0" fontId="5" fillId="6" borderId="52" xfId="0" applyFont="1" applyFill="1" applyBorder="1" applyAlignment="1">
      <alignment vertical="center" wrapText="1"/>
    </xf>
    <xf numFmtId="0" fontId="5" fillId="6" borderId="54" xfId="0" applyFont="1" applyFill="1" applyBorder="1" applyAlignment="1">
      <alignment vertical="center" wrapText="1"/>
    </xf>
    <xf numFmtId="0" fontId="5" fillId="6" borderId="53" xfId="0" applyFont="1" applyFill="1" applyBorder="1" applyAlignment="1">
      <alignment vertical="center" wrapText="1"/>
    </xf>
    <xf numFmtId="0" fontId="5" fillId="6" borderId="55" xfId="0" applyFont="1" applyFill="1" applyBorder="1" applyAlignment="1">
      <alignment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2" borderId="15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52" xfId="0" applyFont="1" applyFill="1" applyBorder="1" applyAlignment="1">
      <alignment vertical="center" wrapText="1"/>
    </xf>
    <xf numFmtId="0" fontId="5" fillId="2" borderId="53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55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5" fillId="5" borderId="57" xfId="0" applyFont="1" applyFill="1" applyBorder="1" applyAlignment="1">
      <alignment horizontal="center" vertical="center" wrapText="1"/>
    </xf>
    <xf numFmtId="0" fontId="5" fillId="5" borderId="58" xfId="0" applyFont="1" applyFill="1" applyBorder="1" applyAlignment="1">
      <alignment horizontal="center" vertical="center" wrapText="1"/>
    </xf>
    <xf numFmtId="0" fontId="5" fillId="5" borderId="53" xfId="0" applyFont="1" applyFill="1" applyBorder="1" applyAlignment="1">
      <alignment horizontal="center" vertical="center" wrapText="1"/>
    </xf>
    <xf numFmtId="0" fontId="10" fillId="5" borderId="5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5" fillId="5" borderId="54" xfId="0" applyFont="1" applyFill="1" applyBorder="1" applyAlignment="1">
      <alignment vertical="center" wrapText="1"/>
    </xf>
    <xf numFmtId="0" fontId="5" fillId="5" borderId="53" xfId="0" applyFont="1" applyFill="1" applyBorder="1" applyAlignment="1">
      <alignment vertical="center" wrapText="1"/>
    </xf>
    <xf numFmtId="0" fontId="5" fillId="5" borderId="22" xfId="0" applyFont="1" applyFill="1" applyBorder="1" applyAlignment="1">
      <alignment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5" fillId="5" borderId="54" xfId="0" applyFont="1" applyFill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5" fillId="5" borderId="23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5" fillId="5" borderId="55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center" vertical="center" wrapText="1"/>
    </xf>
    <xf numFmtId="0" fontId="5" fillId="7" borderId="51" xfId="0" applyFont="1" applyFill="1" applyBorder="1" applyAlignment="1">
      <alignment horizontal="center" vertical="center" wrapText="1"/>
    </xf>
    <xf numFmtId="0" fontId="5" fillId="7" borderId="43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horizontal="center" vertical="center" wrapText="1"/>
    </xf>
    <xf numFmtId="0" fontId="5" fillId="7" borderId="42" xfId="0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 wrapText="1"/>
    </xf>
    <xf numFmtId="0" fontId="6" fillId="7" borderId="5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5" fillId="3" borderId="1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textRotation="90" wrapText="1"/>
    </xf>
    <xf numFmtId="0" fontId="19" fillId="3" borderId="12" xfId="0" applyFont="1" applyFill="1" applyBorder="1" applyAlignment="1">
      <alignment horizontal="center" vertical="center" textRotation="90" wrapText="1"/>
    </xf>
    <xf numFmtId="0" fontId="19" fillId="3" borderId="11" xfId="0" applyFont="1" applyFill="1" applyBorder="1" applyAlignment="1">
      <alignment horizontal="center" vertical="center" textRotation="90" wrapText="1"/>
    </xf>
    <xf numFmtId="0" fontId="5" fillId="6" borderId="17" xfId="0" applyFont="1" applyFill="1" applyBorder="1" applyAlignment="1">
      <alignment vertical="center" wrapText="1"/>
    </xf>
    <xf numFmtId="0" fontId="16" fillId="0" borderId="8" xfId="0" applyFont="1" applyBorder="1" applyAlignment="1"/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9" fillId="3" borderId="17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textRotation="90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textRotation="90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justify" vertical="center" wrapText="1"/>
    </xf>
    <xf numFmtId="0" fontId="5" fillId="3" borderId="0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textRotation="90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textRotation="90" wrapText="1"/>
    </xf>
    <xf numFmtId="0" fontId="19" fillId="6" borderId="2" xfId="0" applyFont="1" applyFill="1" applyBorder="1" applyAlignment="1">
      <alignment horizontal="center" vertical="center" textRotation="90" wrapText="1"/>
    </xf>
    <xf numFmtId="0" fontId="19" fillId="6" borderId="3" xfId="0" applyFont="1" applyFill="1" applyBorder="1" applyAlignment="1">
      <alignment horizontal="center" vertical="center" textRotation="90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/>
    </xf>
    <xf numFmtId="0" fontId="17" fillId="4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13"/>
  <sheetViews>
    <sheetView tabSelected="1" topLeftCell="D1" zoomScale="90" zoomScaleNormal="90" workbookViewId="0">
      <selection activeCell="AD18" sqref="AD18"/>
    </sheetView>
  </sheetViews>
  <sheetFormatPr defaultRowHeight="15" x14ac:dyDescent="0.25"/>
  <cols>
    <col min="2" max="2" width="14.28515625" customWidth="1"/>
    <col min="3" max="3" width="49.28515625" customWidth="1"/>
    <col min="4" max="4" width="6.7109375" customWidth="1"/>
    <col min="5" max="5" width="6.85546875" customWidth="1"/>
    <col min="6" max="6" width="6.7109375" customWidth="1"/>
    <col min="7" max="7" width="7.28515625" customWidth="1"/>
    <col min="8" max="8" width="6.42578125" customWidth="1"/>
    <col min="9" max="9" width="7.28515625" customWidth="1"/>
    <col min="10" max="10" width="7" customWidth="1"/>
    <col min="11" max="12" width="7.7109375" customWidth="1"/>
    <col min="13" max="13" width="7" customWidth="1"/>
    <col min="14" max="14" width="7.140625" customWidth="1"/>
    <col min="15" max="15" width="6.85546875" customWidth="1"/>
    <col min="16" max="16" width="7.28515625" customWidth="1"/>
    <col min="17" max="17" width="8.7109375" customWidth="1"/>
    <col min="18" max="19" width="9" customWidth="1"/>
    <col min="20" max="20" width="9.85546875" customWidth="1"/>
    <col min="21" max="21" width="11.140625" customWidth="1"/>
    <col min="22" max="22" width="10" customWidth="1"/>
    <col min="23" max="23" width="9.140625" customWidth="1"/>
    <col min="24" max="25" width="9.28515625" customWidth="1"/>
    <col min="26" max="26" width="9" customWidth="1"/>
    <col min="27" max="27" width="8.42578125" customWidth="1"/>
  </cols>
  <sheetData>
    <row r="1" spans="2:31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31" ht="21.75" thickBot="1" x14ac:dyDescent="0.35">
      <c r="C2" s="2"/>
      <c r="D2" s="261" t="s">
        <v>111</v>
      </c>
      <c r="E2" s="261"/>
      <c r="F2" s="261"/>
      <c r="G2" s="261"/>
      <c r="H2" s="261"/>
      <c r="I2" s="261"/>
      <c r="J2" s="261"/>
      <c r="K2" s="261"/>
      <c r="L2" s="42"/>
      <c r="M2" s="42"/>
      <c r="N2" s="42"/>
      <c r="O2" s="42"/>
      <c r="P2" s="42"/>
      <c r="Q2" s="374"/>
      <c r="R2" s="374"/>
      <c r="S2" s="374"/>
      <c r="T2" s="374"/>
      <c r="U2" s="43"/>
      <c r="V2" s="297"/>
    </row>
    <row r="3" spans="2:31" ht="31.5" customHeight="1" x14ac:dyDescent="0.25">
      <c r="B3" s="375" t="s">
        <v>0</v>
      </c>
      <c r="C3" s="361" t="s">
        <v>1</v>
      </c>
      <c r="D3" s="364" t="s">
        <v>2</v>
      </c>
      <c r="E3" s="364" t="s">
        <v>3</v>
      </c>
      <c r="F3" s="364" t="s">
        <v>4</v>
      </c>
      <c r="G3" s="364" t="s">
        <v>5</v>
      </c>
      <c r="H3" s="364" t="s">
        <v>14</v>
      </c>
      <c r="I3" s="379" t="s">
        <v>6</v>
      </c>
      <c r="J3" s="380"/>
      <c r="K3" s="380"/>
      <c r="L3" s="380"/>
      <c r="M3" s="380"/>
      <c r="N3" s="381"/>
      <c r="O3" s="379" t="s">
        <v>159</v>
      </c>
      <c r="P3" s="380"/>
      <c r="Q3" s="421" t="s">
        <v>96</v>
      </c>
      <c r="R3" s="422"/>
      <c r="S3" s="423"/>
      <c r="T3" s="417" t="s">
        <v>97</v>
      </c>
      <c r="U3" s="418"/>
      <c r="V3" s="276"/>
      <c r="W3" s="503" t="s">
        <v>173</v>
      </c>
      <c r="X3" s="504"/>
      <c r="Y3" s="505"/>
      <c r="Z3" s="393" t="s">
        <v>174</v>
      </c>
      <c r="AA3" s="394"/>
    </row>
    <row r="4" spans="2:31" ht="18.75" customHeight="1" thickBot="1" x14ac:dyDescent="0.3">
      <c r="B4" s="376"/>
      <c r="C4" s="362"/>
      <c r="D4" s="365"/>
      <c r="E4" s="365"/>
      <c r="F4" s="365"/>
      <c r="G4" s="365"/>
      <c r="H4" s="365"/>
      <c r="I4" s="382"/>
      <c r="J4" s="383"/>
      <c r="K4" s="383"/>
      <c r="L4" s="383"/>
      <c r="M4" s="383"/>
      <c r="N4" s="384"/>
      <c r="O4" s="382"/>
      <c r="P4" s="383"/>
      <c r="Q4" s="424"/>
      <c r="R4" s="425"/>
      <c r="S4" s="426"/>
      <c r="T4" s="419"/>
      <c r="U4" s="420"/>
      <c r="V4" s="277"/>
      <c r="W4" s="506"/>
      <c r="X4" s="507"/>
      <c r="Y4" s="508"/>
      <c r="Z4" s="395"/>
      <c r="AA4" s="396"/>
    </row>
    <row r="5" spans="2:31" ht="16.5" customHeight="1" x14ac:dyDescent="0.25">
      <c r="B5" s="376"/>
      <c r="C5" s="362"/>
      <c r="D5" s="365"/>
      <c r="E5" s="365"/>
      <c r="F5" s="365"/>
      <c r="G5" s="365"/>
      <c r="H5" s="365"/>
      <c r="I5" s="364" t="s">
        <v>7</v>
      </c>
      <c r="J5" s="364" t="s">
        <v>8</v>
      </c>
      <c r="K5" s="379" t="s">
        <v>9</v>
      </c>
      <c r="L5" s="380"/>
      <c r="M5" s="380"/>
      <c r="N5" s="381"/>
      <c r="O5" s="364" t="s">
        <v>154</v>
      </c>
      <c r="P5" s="370" t="s">
        <v>155</v>
      </c>
      <c r="Q5" s="473" t="s">
        <v>10</v>
      </c>
      <c r="R5" s="474"/>
      <c r="S5" s="475"/>
      <c r="T5" s="485" t="s">
        <v>11</v>
      </c>
      <c r="U5" s="486"/>
      <c r="V5" s="487"/>
      <c r="W5" s="494" t="s">
        <v>12</v>
      </c>
      <c r="X5" s="495"/>
      <c r="Y5" s="496"/>
      <c r="Z5" s="397" t="s">
        <v>144</v>
      </c>
      <c r="AA5" s="398"/>
    </row>
    <row r="6" spans="2:31" ht="15.75" customHeight="1" thickBot="1" x14ac:dyDescent="0.3">
      <c r="B6" s="376"/>
      <c r="C6" s="362"/>
      <c r="D6" s="365"/>
      <c r="E6" s="365"/>
      <c r="F6" s="365"/>
      <c r="G6" s="365"/>
      <c r="H6" s="365"/>
      <c r="I6" s="365"/>
      <c r="J6" s="365"/>
      <c r="K6" s="382"/>
      <c r="L6" s="383"/>
      <c r="M6" s="383"/>
      <c r="N6" s="384"/>
      <c r="O6" s="365"/>
      <c r="P6" s="371"/>
      <c r="Q6" s="476"/>
      <c r="R6" s="477"/>
      <c r="S6" s="478"/>
      <c r="T6" s="488"/>
      <c r="U6" s="489"/>
      <c r="V6" s="490"/>
      <c r="W6" s="497"/>
      <c r="X6" s="498"/>
      <c r="Y6" s="499"/>
      <c r="Z6" s="399"/>
      <c r="AA6" s="400"/>
    </row>
    <row r="7" spans="2:31" ht="16.5" thickBot="1" x14ac:dyDescent="0.3">
      <c r="B7" s="376"/>
      <c r="C7" s="362"/>
      <c r="D7" s="365"/>
      <c r="E7" s="365"/>
      <c r="F7" s="365"/>
      <c r="G7" s="365"/>
      <c r="H7" s="365"/>
      <c r="I7" s="365"/>
      <c r="J7" s="365"/>
      <c r="K7" s="57"/>
      <c r="L7" s="414" t="s">
        <v>13</v>
      </c>
      <c r="M7" s="415"/>
      <c r="N7" s="416"/>
      <c r="O7" s="365"/>
      <c r="P7" s="371"/>
      <c r="Q7" s="479"/>
      <c r="R7" s="480"/>
      <c r="S7" s="481"/>
      <c r="T7" s="491"/>
      <c r="U7" s="492"/>
      <c r="V7" s="493"/>
      <c r="W7" s="500"/>
      <c r="X7" s="501"/>
      <c r="Y7" s="502"/>
      <c r="Z7" s="401"/>
      <c r="AA7" s="402"/>
    </row>
    <row r="8" spans="2:31" ht="16.5" customHeight="1" x14ac:dyDescent="0.25">
      <c r="B8" s="376"/>
      <c r="C8" s="362"/>
      <c r="D8" s="365"/>
      <c r="E8" s="365"/>
      <c r="F8" s="365"/>
      <c r="G8" s="365"/>
      <c r="H8" s="365"/>
      <c r="I8" s="365"/>
      <c r="J8" s="365"/>
      <c r="K8" s="364" t="s">
        <v>15</v>
      </c>
      <c r="L8" s="364" t="s">
        <v>16</v>
      </c>
      <c r="M8" s="364" t="s">
        <v>17</v>
      </c>
      <c r="N8" s="364" t="s">
        <v>18</v>
      </c>
      <c r="O8" s="365"/>
      <c r="P8" s="371"/>
      <c r="Q8" s="470" t="s">
        <v>88</v>
      </c>
      <c r="R8" s="470" t="s">
        <v>89</v>
      </c>
      <c r="S8" s="482" t="s">
        <v>176</v>
      </c>
      <c r="T8" s="511" t="s">
        <v>172</v>
      </c>
      <c r="U8" s="511" t="s">
        <v>182</v>
      </c>
      <c r="V8" s="482" t="s">
        <v>177</v>
      </c>
      <c r="W8" s="407" t="s">
        <v>180</v>
      </c>
      <c r="X8" s="407" t="s">
        <v>179</v>
      </c>
      <c r="Y8" s="482" t="s">
        <v>178</v>
      </c>
      <c r="Z8" s="403" t="s">
        <v>181</v>
      </c>
      <c r="AA8" s="398"/>
    </row>
    <row r="9" spans="2:31" ht="18.75" x14ac:dyDescent="0.3">
      <c r="B9" s="376"/>
      <c r="C9" s="362"/>
      <c r="D9" s="365"/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371"/>
      <c r="Q9" s="471"/>
      <c r="R9" s="471"/>
      <c r="S9" s="483"/>
      <c r="T9" s="512"/>
      <c r="U9" s="512"/>
      <c r="V9" s="483"/>
      <c r="W9" s="408"/>
      <c r="X9" s="408"/>
      <c r="Y9" s="483"/>
      <c r="Z9" s="404"/>
      <c r="AA9" s="400"/>
      <c r="AC9" s="510"/>
      <c r="AD9" s="510"/>
    </row>
    <row r="10" spans="2:31" ht="15" customHeight="1" x14ac:dyDescent="0.25">
      <c r="B10" s="376"/>
      <c r="C10" s="362"/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71"/>
      <c r="Q10" s="471"/>
      <c r="R10" s="471"/>
      <c r="S10" s="483"/>
      <c r="T10" s="512"/>
      <c r="U10" s="512"/>
      <c r="V10" s="483"/>
      <c r="W10" s="408"/>
      <c r="X10" s="408"/>
      <c r="Y10" s="483"/>
      <c r="Z10" s="404"/>
      <c r="AA10" s="400"/>
    </row>
    <row r="11" spans="2:31" ht="15" customHeight="1" x14ac:dyDescent="0.25">
      <c r="B11" s="376"/>
      <c r="C11" s="362"/>
      <c r="D11" s="365"/>
      <c r="E11" s="365"/>
      <c r="F11" s="365"/>
      <c r="G11" s="365"/>
      <c r="H11" s="365"/>
      <c r="I11" s="365"/>
      <c r="J11" s="365"/>
      <c r="K11" s="365"/>
      <c r="L11" s="365"/>
      <c r="M11" s="365"/>
      <c r="N11" s="365"/>
      <c r="O11" s="365"/>
      <c r="P11" s="371"/>
      <c r="Q11" s="471"/>
      <c r="R11" s="471"/>
      <c r="S11" s="483"/>
      <c r="T11" s="512"/>
      <c r="U11" s="512"/>
      <c r="V11" s="483"/>
      <c r="W11" s="408"/>
      <c r="X11" s="408"/>
      <c r="Y11" s="483"/>
      <c r="Z11" s="404"/>
      <c r="AA11" s="400"/>
    </row>
    <row r="12" spans="2:31" ht="15" customHeight="1" x14ac:dyDescent="0.3">
      <c r="B12" s="376"/>
      <c r="C12" s="362"/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371"/>
      <c r="Q12" s="471"/>
      <c r="R12" s="471"/>
      <c r="S12" s="483"/>
      <c r="T12" s="512"/>
      <c r="U12" s="512"/>
      <c r="V12" s="483"/>
      <c r="W12" s="408"/>
      <c r="X12" s="408"/>
      <c r="Y12" s="483"/>
      <c r="Z12" s="404"/>
      <c r="AA12" s="400"/>
      <c r="AC12" s="509"/>
      <c r="AD12" s="509"/>
    </row>
    <row r="13" spans="2:31" ht="15" customHeight="1" x14ac:dyDescent="0.25">
      <c r="B13" s="376"/>
      <c r="C13" s="362"/>
      <c r="D13" s="365"/>
      <c r="E13" s="365"/>
      <c r="F13" s="365"/>
      <c r="G13" s="365"/>
      <c r="H13" s="365"/>
      <c r="I13" s="365"/>
      <c r="J13" s="365"/>
      <c r="K13" s="365"/>
      <c r="L13" s="365"/>
      <c r="M13" s="365"/>
      <c r="N13" s="365"/>
      <c r="O13" s="365"/>
      <c r="P13" s="371"/>
      <c r="Q13" s="471"/>
      <c r="R13" s="471"/>
      <c r="S13" s="483"/>
      <c r="T13" s="512"/>
      <c r="U13" s="512"/>
      <c r="V13" s="483"/>
      <c r="W13" s="408"/>
      <c r="X13" s="408"/>
      <c r="Y13" s="483"/>
      <c r="Z13" s="404"/>
      <c r="AA13" s="400"/>
    </row>
    <row r="14" spans="2:31" ht="45.75" customHeight="1" thickBot="1" x14ac:dyDescent="0.3">
      <c r="B14" s="377"/>
      <c r="C14" s="363"/>
      <c r="D14" s="366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72"/>
      <c r="Q14" s="472"/>
      <c r="R14" s="472"/>
      <c r="S14" s="484"/>
      <c r="T14" s="513"/>
      <c r="U14" s="513"/>
      <c r="V14" s="484"/>
      <c r="W14" s="409"/>
      <c r="X14" s="409"/>
      <c r="Y14" s="484"/>
      <c r="Z14" s="405"/>
      <c r="AA14" s="402"/>
    </row>
    <row r="15" spans="2:31" ht="18.75" customHeight="1" thickBot="1" x14ac:dyDescent="0.3">
      <c r="B15" s="58">
        <v>1</v>
      </c>
      <c r="C15" s="59">
        <v>2</v>
      </c>
      <c r="D15" s="59">
        <v>3</v>
      </c>
      <c r="E15" s="59">
        <v>4</v>
      </c>
      <c r="F15" s="59">
        <v>5</v>
      </c>
      <c r="G15" s="59">
        <v>6</v>
      </c>
      <c r="H15" s="59">
        <v>7</v>
      </c>
      <c r="I15" s="59">
        <v>8</v>
      </c>
      <c r="J15" s="59">
        <v>9</v>
      </c>
      <c r="K15" s="59">
        <v>10</v>
      </c>
      <c r="L15" s="59">
        <v>11</v>
      </c>
      <c r="M15" s="59">
        <v>12</v>
      </c>
      <c r="N15" s="59">
        <v>13</v>
      </c>
      <c r="O15" s="59">
        <v>14</v>
      </c>
      <c r="P15" s="162">
        <v>15</v>
      </c>
      <c r="Q15" s="156">
        <v>16</v>
      </c>
      <c r="R15" s="128">
        <v>17</v>
      </c>
      <c r="S15" s="128">
        <v>18</v>
      </c>
      <c r="T15" s="26">
        <v>19</v>
      </c>
      <c r="U15" s="11">
        <v>20</v>
      </c>
      <c r="V15" s="11"/>
      <c r="W15" s="347">
        <v>22</v>
      </c>
      <c r="X15" s="345">
        <v>23</v>
      </c>
      <c r="Y15" s="274"/>
      <c r="Z15" s="157">
        <v>25</v>
      </c>
      <c r="AA15" s="244">
        <v>26</v>
      </c>
    </row>
    <row r="16" spans="2:31" ht="39.75" customHeight="1" thickBot="1" x14ac:dyDescent="0.3">
      <c r="B16" s="60" t="s">
        <v>19</v>
      </c>
      <c r="C16" s="61" t="s">
        <v>20</v>
      </c>
      <c r="D16" s="62">
        <f>D17+D27</f>
        <v>4</v>
      </c>
      <c r="E16" s="62">
        <f>E17+E27+E31</f>
        <v>10</v>
      </c>
      <c r="F16" s="62">
        <v>0</v>
      </c>
      <c r="G16" s="9"/>
      <c r="H16" s="9"/>
      <c r="I16" s="62">
        <f>I17+I27+I31</f>
        <v>2106</v>
      </c>
      <c r="J16" s="62">
        <f>J17+J27+J31</f>
        <v>702</v>
      </c>
      <c r="K16" s="62">
        <f>K17+K27+K31</f>
        <v>1404</v>
      </c>
      <c r="L16" s="62">
        <f>L17+L27+L31</f>
        <v>760</v>
      </c>
      <c r="M16" s="62">
        <f>M17+M27+M31</f>
        <v>590</v>
      </c>
      <c r="N16" s="62">
        <v>54</v>
      </c>
      <c r="O16" s="62"/>
      <c r="P16" s="163"/>
      <c r="Q16" s="155">
        <f>Q17+Q27+Q31</f>
        <v>612</v>
      </c>
      <c r="R16" s="32">
        <f>R17+R27+R31</f>
        <v>792</v>
      </c>
      <c r="S16" s="278"/>
      <c r="T16" s="191"/>
      <c r="U16" s="129"/>
      <c r="V16" s="298"/>
      <c r="W16" s="207"/>
      <c r="X16" s="18"/>
      <c r="Y16" s="346"/>
      <c r="Z16" s="227"/>
      <c r="AA16" s="161"/>
      <c r="AE16" s="348"/>
    </row>
    <row r="17" spans="2:27" ht="34.5" customHeight="1" thickBot="1" x14ac:dyDescent="0.3">
      <c r="B17" s="60" t="s">
        <v>100</v>
      </c>
      <c r="C17" s="61" t="s">
        <v>99</v>
      </c>
      <c r="D17" s="62">
        <v>2</v>
      </c>
      <c r="E17" s="62">
        <v>6</v>
      </c>
      <c r="F17" s="62">
        <v>0</v>
      </c>
      <c r="G17" s="62"/>
      <c r="H17" s="62"/>
      <c r="I17" s="62">
        <f>SUM(I18:I26)</f>
        <v>1286</v>
      </c>
      <c r="J17" s="62">
        <f>SUM(J18:J25)</f>
        <v>421</v>
      </c>
      <c r="K17" s="62">
        <f>Q17+R17</f>
        <v>865</v>
      </c>
      <c r="L17" s="62">
        <f>SUM(L18:L25)</f>
        <v>469</v>
      </c>
      <c r="M17" s="62">
        <f>SUM(M18:M25)</f>
        <v>396</v>
      </c>
      <c r="N17" s="63"/>
      <c r="O17" s="62"/>
      <c r="P17" s="163"/>
      <c r="Q17" s="155">
        <f>SUM(Q18:Q25)</f>
        <v>386</v>
      </c>
      <c r="R17" s="32">
        <f>SUM(R18:R25)</f>
        <v>479</v>
      </c>
      <c r="S17" s="278"/>
      <c r="T17" s="191"/>
      <c r="U17" s="129"/>
      <c r="V17" s="298"/>
      <c r="W17" s="207"/>
      <c r="X17" s="18"/>
      <c r="Y17" s="346"/>
      <c r="Z17" s="227"/>
      <c r="AA17" s="161"/>
    </row>
    <row r="18" spans="2:27" ht="21" customHeight="1" x14ac:dyDescent="0.25">
      <c r="B18" s="64" t="s">
        <v>21</v>
      </c>
      <c r="C18" s="15" t="s">
        <v>103</v>
      </c>
      <c r="D18" s="53">
        <v>2</v>
      </c>
      <c r="E18" s="53"/>
      <c r="F18" s="53"/>
      <c r="G18" s="53"/>
      <c r="H18" s="53"/>
      <c r="I18" s="53">
        <f t="shared" ref="I18:I25" si="0">J18+K18</f>
        <v>116</v>
      </c>
      <c r="J18" s="53">
        <v>38</v>
      </c>
      <c r="K18" s="65">
        <v>78</v>
      </c>
      <c r="L18" s="53">
        <v>66</v>
      </c>
      <c r="M18" s="53">
        <v>12</v>
      </c>
      <c r="N18" s="53"/>
      <c r="O18" s="53"/>
      <c r="P18" s="164"/>
      <c r="Q18" s="177">
        <v>34</v>
      </c>
      <c r="R18" s="28">
        <v>44</v>
      </c>
      <c r="S18" s="279"/>
      <c r="T18" s="192"/>
      <c r="U18" s="130"/>
      <c r="V18" s="299"/>
      <c r="W18" s="211"/>
      <c r="X18" s="24"/>
      <c r="Y18" s="326"/>
      <c r="Z18" s="228"/>
      <c r="AA18" s="245"/>
    </row>
    <row r="19" spans="2:27" ht="21" customHeight="1" x14ac:dyDescent="0.25">
      <c r="B19" s="66" t="s">
        <v>22</v>
      </c>
      <c r="C19" s="4" t="s">
        <v>92</v>
      </c>
      <c r="D19" s="45"/>
      <c r="E19" s="45">
        <v>2</v>
      </c>
      <c r="F19" s="45"/>
      <c r="G19" s="45"/>
      <c r="H19" s="45"/>
      <c r="I19" s="45">
        <f t="shared" si="0"/>
        <v>128</v>
      </c>
      <c r="J19" s="45">
        <v>32</v>
      </c>
      <c r="K19" s="67">
        <v>96</v>
      </c>
      <c r="L19" s="45">
        <v>76</v>
      </c>
      <c r="M19" s="45">
        <v>20</v>
      </c>
      <c r="N19" s="45"/>
      <c r="O19" s="45"/>
      <c r="P19" s="165"/>
      <c r="Q19" s="178">
        <v>42</v>
      </c>
      <c r="R19" s="30">
        <v>54</v>
      </c>
      <c r="S19" s="280"/>
      <c r="T19" s="193"/>
      <c r="U19" s="131"/>
      <c r="V19" s="300"/>
      <c r="W19" s="209"/>
      <c r="X19" s="25"/>
      <c r="Y19" s="321"/>
      <c r="Z19" s="229"/>
      <c r="AA19" s="159"/>
    </row>
    <row r="20" spans="2:27" ht="21.75" customHeight="1" x14ac:dyDescent="0.25">
      <c r="B20" s="66" t="s">
        <v>152</v>
      </c>
      <c r="C20" s="4" t="s">
        <v>23</v>
      </c>
      <c r="D20" s="45"/>
      <c r="E20" s="45">
        <v>2</v>
      </c>
      <c r="F20" s="45"/>
      <c r="G20" s="45"/>
      <c r="H20" s="45"/>
      <c r="I20" s="45">
        <f t="shared" si="0"/>
        <v>165</v>
      </c>
      <c r="J20" s="45">
        <v>48</v>
      </c>
      <c r="K20" s="67">
        <f>SUM(Q20:R20)</f>
        <v>117</v>
      </c>
      <c r="L20" s="45"/>
      <c r="M20" s="45">
        <f>SUM(K20)</f>
        <v>117</v>
      </c>
      <c r="N20" s="45"/>
      <c r="O20" s="45"/>
      <c r="P20" s="165"/>
      <c r="Q20" s="178">
        <v>52</v>
      </c>
      <c r="R20" s="30">
        <v>65</v>
      </c>
      <c r="S20" s="280"/>
      <c r="T20" s="193"/>
      <c r="U20" s="131"/>
      <c r="V20" s="300"/>
      <c r="W20" s="209"/>
      <c r="X20" s="25"/>
      <c r="Y20" s="321"/>
      <c r="Z20" s="229"/>
      <c r="AA20" s="159"/>
    </row>
    <row r="21" spans="2:27" ht="19.5" customHeight="1" x14ac:dyDescent="0.25">
      <c r="B21" s="66" t="s">
        <v>151</v>
      </c>
      <c r="C21" s="4" t="s">
        <v>44</v>
      </c>
      <c r="D21" s="45">
        <v>2</v>
      </c>
      <c r="E21" s="45"/>
      <c r="F21" s="45"/>
      <c r="G21" s="45"/>
      <c r="H21" s="45"/>
      <c r="I21" s="45">
        <f t="shared" si="0"/>
        <v>334</v>
      </c>
      <c r="J21" s="45">
        <v>100</v>
      </c>
      <c r="K21" s="67">
        <v>234</v>
      </c>
      <c r="L21" s="45">
        <v>134</v>
      </c>
      <c r="M21" s="45">
        <v>100</v>
      </c>
      <c r="N21" s="45"/>
      <c r="O21" s="45"/>
      <c r="P21" s="165"/>
      <c r="Q21" s="178">
        <v>106</v>
      </c>
      <c r="R21" s="30">
        <v>128</v>
      </c>
      <c r="S21" s="280"/>
      <c r="T21" s="193"/>
      <c r="U21" s="131"/>
      <c r="V21" s="300"/>
      <c r="W21" s="209"/>
      <c r="X21" s="25"/>
      <c r="Y21" s="321"/>
      <c r="Z21" s="229"/>
      <c r="AA21" s="159"/>
    </row>
    <row r="22" spans="2:27" ht="19.5" customHeight="1" x14ac:dyDescent="0.25">
      <c r="B22" s="66" t="s">
        <v>94</v>
      </c>
      <c r="C22" s="4" t="s">
        <v>24</v>
      </c>
      <c r="D22" s="45"/>
      <c r="E22" s="45">
        <v>2</v>
      </c>
      <c r="F22" s="45"/>
      <c r="G22" s="45"/>
      <c r="H22" s="45"/>
      <c r="I22" s="45">
        <f t="shared" si="0"/>
        <v>167</v>
      </c>
      <c r="J22" s="45">
        <v>50</v>
      </c>
      <c r="K22" s="67">
        <v>117</v>
      </c>
      <c r="L22" s="45">
        <v>117</v>
      </c>
      <c r="M22" s="45"/>
      <c r="N22" s="45"/>
      <c r="O22" s="45"/>
      <c r="P22" s="165"/>
      <c r="Q22" s="178">
        <v>52</v>
      </c>
      <c r="R22" s="30">
        <v>65</v>
      </c>
      <c r="S22" s="280"/>
      <c r="T22" s="193"/>
      <c r="U22" s="131"/>
      <c r="V22" s="300"/>
      <c r="W22" s="209"/>
      <c r="X22" s="25"/>
      <c r="Y22" s="321"/>
      <c r="Z22" s="229"/>
      <c r="AA22" s="159"/>
    </row>
    <row r="23" spans="2:27" ht="21.75" customHeight="1" x14ac:dyDescent="0.25">
      <c r="B23" s="66" t="s">
        <v>26</v>
      </c>
      <c r="C23" s="4" t="s">
        <v>25</v>
      </c>
      <c r="D23" s="45"/>
      <c r="E23" s="45">
        <v>2</v>
      </c>
      <c r="F23" s="45"/>
      <c r="G23" s="45"/>
      <c r="H23" s="45"/>
      <c r="I23" s="45">
        <f t="shared" si="0"/>
        <v>234</v>
      </c>
      <c r="J23" s="45">
        <v>117</v>
      </c>
      <c r="K23" s="67">
        <v>117</v>
      </c>
      <c r="L23" s="45"/>
      <c r="M23" s="45">
        <v>117</v>
      </c>
      <c r="N23" s="45"/>
      <c r="O23" s="45"/>
      <c r="P23" s="165"/>
      <c r="Q23" s="178">
        <v>66</v>
      </c>
      <c r="R23" s="30">
        <v>51</v>
      </c>
      <c r="S23" s="280"/>
      <c r="T23" s="193"/>
      <c r="U23" s="131"/>
      <c r="V23" s="300"/>
      <c r="W23" s="209"/>
      <c r="X23" s="25"/>
      <c r="Y23" s="321"/>
      <c r="Z23" s="229"/>
      <c r="AA23" s="159"/>
    </row>
    <row r="24" spans="2:27" ht="23.25" customHeight="1" x14ac:dyDescent="0.25">
      <c r="B24" s="66" t="s">
        <v>29</v>
      </c>
      <c r="C24" s="4" t="s">
        <v>27</v>
      </c>
      <c r="D24" s="45"/>
      <c r="E24" s="45">
        <v>2</v>
      </c>
      <c r="F24" s="45"/>
      <c r="G24" s="45"/>
      <c r="H24" s="45"/>
      <c r="I24" s="45">
        <f t="shared" si="0"/>
        <v>98</v>
      </c>
      <c r="J24" s="45">
        <v>28</v>
      </c>
      <c r="K24" s="67">
        <v>70</v>
      </c>
      <c r="L24" s="45">
        <v>46</v>
      </c>
      <c r="M24" s="45">
        <v>24</v>
      </c>
      <c r="N24" s="45"/>
      <c r="O24" s="45"/>
      <c r="P24" s="165"/>
      <c r="Q24" s="178">
        <v>34</v>
      </c>
      <c r="R24" s="30">
        <v>36</v>
      </c>
      <c r="S24" s="280"/>
      <c r="T24" s="193"/>
      <c r="U24" s="131"/>
      <c r="V24" s="300"/>
      <c r="W24" s="209"/>
      <c r="X24" s="25"/>
      <c r="Y24" s="321"/>
      <c r="Z24" s="229"/>
      <c r="AA24" s="159"/>
    </row>
    <row r="25" spans="2:27" ht="20.25" customHeight="1" x14ac:dyDescent="0.25">
      <c r="B25" s="66" t="s">
        <v>30</v>
      </c>
      <c r="C25" s="5" t="s">
        <v>31</v>
      </c>
      <c r="D25" s="45"/>
      <c r="E25" s="68">
        <v>2</v>
      </c>
      <c r="F25" s="45"/>
      <c r="G25" s="45"/>
      <c r="H25" s="45"/>
      <c r="I25" s="45">
        <f t="shared" si="0"/>
        <v>44</v>
      </c>
      <c r="J25" s="45">
        <v>8</v>
      </c>
      <c r="K25" s="67">
        <f>SUM(R25)</f>
        <v>36</v>
      </c>
      <c r="L25" s="45">
        <v>30</v>
      </c>
      <c r="M25" s="45">
        <v>6</v>
      </c>
      <c r="N25" s="45"/>
      <c r="O25" s="45"/>
      <c r="P25" s="165"/>
      <c r="Q25" s="178"/>
      <c r="R25" s="119">
        <v>36</v>
      </c>
      <c r="S25" s="281"/>
      <c r="T25" s="193"/>
      <c r="U25" s="131"/>
      <c r="V25" s="300"/>
      <c r="W25" s="209"/>
      <c r="X25" s="25"/>
      <c r="Y25" s="321"/>
      <c r="Z25" s="229"/>
      <c r="AA25" s="159"/>
    </row>
    <row r="26" spans="2:27" ht="39" customHeight="1" thickBot="1" x14ac:dyDescent="0.3">
      <c r="B26" s="69" t="s">
        <v>102</v>
      </c>
      <c r="C26" s="8" t="s">
        <v>101</v>
      </c>
      <c r="D26" s="46"/>
      <c r="E26" s="70"/>
      <c r="F26" s="46"/>
      <c r="G26" s="46"/>
      <c r="H26" s="46"/>
      <c r="I26" s="46"/>
      <c r="J26" s="46"/>
      <c r="K26" s="46"/>
      <c r="L26" s="46"/>
      <c r="M26" s="46"/>
      <c r="N26" s="46" t="s">
        <v>102</v>
      </c>
      <c r="O26" s="46"/>
      <c r="P26" s="166"/>
      <c r="Q26" s="179"/>
      <c r="R26" s="120"/>
      <c r="S26" s="282"/>
      <c r="T26" s="194"/>
      <c r="U26" s="132"/>
      <c r="V26" s="301"/>
      <c r="W26" s="210"/>
      <c r="X26" s="20"/>
      <c r="Y26" s="322"/>
      <c r="Z26" s="230"/>
      <c r="AA26" s="160"/>
    </row>
    <row r="27" spans="2:27" ht="43.5" customHeight="1" thickBot="1" x14ac:dyDescent="0.3">
      <c r="B27" s="71"/>
      <c r="C27" s="9" t="s">
        <v>28</v>
      </c>
      <c r="D27" s="62">
        <f>D30</f>
        <v>2</v>
      </c>
      <c r="E27" s="62">
        <v>2</v>
      </c>
      <c r="F27" s="62">
        <v>0</v>
      </c>
      <c r="G27" s="62"/>
      <c r="H27" s="62"/>
      <c r="I27" s="62">
        <f>I28+I29+I30</f>
        <v>524</v>
      </c>
      <c r="J27" s="62">
        <f>SUM(J28:J30)</f>
        <v>181</v>
      </c>
      <c r="K27" s="62">
        <f>SUM(Q27:R27)</f>
        <v>343</v>
      </c>
      <c r="L27" s="62">
        <f>L28+L29+L30</f>
        <v>207</v>
      </c>
      <c r="M27" s="62">
        <f>M28+M29+M30</f>
        <v>82</v>
      </c>
      <c r="N27" s="63"/>
      <c r="O27" s="62"/>
      <c r="P27" s="163"/>
      <c r="Q27" s="155">
        <f>Q28+Q29+Q30</f>
        <v>158</v>
      </c>
      <c r="R27" s="32">
        <f>SUM(R28:R30)</f>
        <v>185</v>
      </c>
      <c r="S27" s="278"/>
      <c r="T27" s="191"/>
      <c r="U27" s="129"/>
      <c r="V27" s="298"/>
      <c r="W27" s="207"/>
      <c r="X27" s="18"/>
      <c r="Y27" s="346"/>
      <c r="Z27" s="227"/>
      <c r="AA27" s="161"/>
    </row>
    <row r="28" spans="2:27" ht="24.75" customHeight="1" thickBot="1" x14ac:dyDescent="0.3">
      <c r="B28" s="72" t="s">
        <v>109</v>
      </c>
      <c r="C28" s="12" t="s">
        <v>98</v>
      </c>
      <c r="D28" s="40"/>
      <c r="E28" s="40">
        <v>2</v>
      </c>
      <c r="F28" s="40"/>
      <c r="G28" s="40"/>
      <c r="H28" s="40"/>
      <c r="I28" s="40">
        <f>J28+K28</f>
        <v>66</v>
      </c>
      <c r="J28" s="40">
        <v>21</v>
      </c>
      <c r="K28" s="73">
        <f>SUM(Q28:R28)</f>
        <v>45</v>
      </c>
      <c r="L28" s="40">
        <f>K28-M28</f>
        <v>33</v>
      </c>
      <c r="M28" s="40">
        <v>12</v>
      </c>
      <c r="N28" s="40"/>
      <c r="O28" s="40"/>
      <c r="P28" s="167"/>
      <c r="Q28" s="180"/>
      <c r="R28" s="29">
        <v>45</v>
      </c>
      <c r="S28" s="283"/>
      <c r="T28" s="195"/>
      <c r="U28" s="133"/>
      <c r="V28" s="302"/>
      <c r="W28" s="211"/>
      <c r="X28" s="24"/>
      <c r="Y28" s="323"/>
      <c r="Z28" s="231"/>
      <c r="AA28" s="158"/>
    </row>
    <row r="29" spans="2:27" ht="22.5" customHeight="1" thickBot="1" x14ac:dyDescent="0.3">
      <c r="B29" s="64" t="s">
        <v>106</v>
      </c>
      <c r="C29" s="4" t="s">
        <v>112</v>
      </c>
      <c r="D29" s="45"/>
      <c r="E29" s="45">
        <v>2</v>
      </c>
      <c r="F29" s="45"/>
      <c r="G29" s="45"/>
      <c r="H29" s="45"/>
      <c r="I29" s="45">
        <f>J29+K29</f>
        <v>236</v>
      </c>
      <c r="J29" s="45">
        <v>80</v>
      </c>
      <c r="K29" s="67">
        <f>Q29+R29</f>
        <v>156</v>
      </c>
      <c r="L29" s="45">
        <v>100</v>
      </c>
      <c r="M29" s="45">
        <v>30</v>
      </c>
      <c r="N29" s="45" t="s">
        <v>168</v>
      </c>
      <c r="O29" s="45"/>
      <c r="P29" s="165"/>
      <c r="Q29" s="178">
        <v>84</v>
      </c>
      <c r="R29" s="30">
        <v>72</v>
      </c>
      <c r="S29" s="280"/>
      <c r="T29" s="193"/>
      <c r="U29" s="131"/>
      <c r="V29" s="300"/>
      <c r="W29" s="209"/>
      <c r="X29" s="25"/>
      <c r="Y29" s="324"/>
      <c r="Z29" s="229"/>
      <c r="AA29" s="159"/>
    </row>
    <row r="30" spans="2:27" ht="25.5" customHeight="1" thickBot="1" x14ac:dyDescent="0.3">
      <c r="B30" s="74" t="s">
        <v>107</v>
      </c>
      <c r="C30" s="13" t="s">
        <v>110</v>
      </c>
      <c r="D30" s="46">
        <v>2</v>
      </c>
      <c r="E30" s="46"/>
      <c r="F30" s="46"/>
      <c r="G30" s="46"/>
      <c r="H30" s="46"/>
      <c r="I30" s="46">
        <f>J30+K30</f>
        <v>222</v>
      </c>
      <c r="J30" s="46">
        <v>80</v>
      </c>
      <c r="K30" s="75">
        <f>SUM(Q30:R30)</f>
        <v>142</v>
      </c>
      <c r="L30" s="46">
        <v>74</v>
      </c>
      <c r="M30" s="46">
        <v>40</v>
      </c>
      <c r="N30" s="46" t="s">
        <v>169</v>
      </c>
      <c r="O30" s="46"/>
      <c r="P30" s="166"/>
      <c r="Q30" s="179">
        <v>74</v>
      </c>
      <c r="R30" s="31">
        <v>68</v>
      </c>
      <c r="S30" s="284"/>
      <c r="T30" s="194"/>
      <c r="U30" s="132"/>
      <c r="V30" s="301"/>
      <c r="W30" s="210"/>
      <c r="X30" s="20"/>
      <c r="Y30" s="325"/>
      <c r="Z30" s="230"/>
      <c r="AA30" s="160"/>
    </row>
    <row r="31" spans="2:27" ht="30" customHeight="1" thickBot="1" x14ac:dyDescent="0.3">
      <c r="B31" s="7" t="s">
        <v>104</v>
      </c>
      <c r="C31" s="6" t="s">
        <v>105</v>
      </c>
      <c r="D31" s="62">
        <v>0</v>
      </c>
      <c r="E31" s="62">
        <v>2</v>
      </c>
      <c r="F31" s="62">
        <v>0</v>
      </c>
      <c r="G31" s="63"/>
      <c r="H31" s="63"/>
      <c r="I31" s="62">
        <f>I32+I33</f>
        <v>296</v>
      </c>
      <c r="J31" s="62">
        <f>J32+J33</f>
        <v>100</v>
      </c>
      <c r="K31" s="62">
        <f>SUM(Q31:R31)</f>
        <v>196</v>
      </c>
      <c r="L31" s="62">
        <f>SUM(L32:L33)</f>
        <v>84</v>
      </c>
      <c r="M31" s="62">
        <f>M32+M33</f>
        <v>112</v>
      </c>
      <c r="N31" s="63"/>
      <c r="O31" s="62"/>
      <c r="P31" s="168"/>
      <c r="Q31" s="155">
        <f>SUM(Q32:Q35)</f>
        <v>68</v>
      </c>
      <c r="R31" s="32">
        <f>R32+R33</f>
        <v>128</v>
      </c>
      <c r="S31" s="278"/>
      <c r="T31" s="191"/>
      <c r="U31" s="129"/>
      <c r="V31" s="298"/>
      <c r="W31" s="207"/>
      <c r="X31" s="18"/>
      <c r="Y31" s="346"/>
      <c r="Z31" s="227"/>
      <c r="AA31" s="161"/>
    </row>
    <row r="32" spans="2:27" ht="28.5" customHeight="1" x14ac:dyDescent="0.25">
      <c r="B32" s="36" t="s">
        <v>156</v>
      </c>
      <c r="C32" s="27" t="s">
        <v>113</v>
      </c>
      <c r="D32" s="40"/>
      <c r="E32" s="40">
        <v>2</v>
      </c>
      <c r="F32" s="40"/>
      <c r="G32" s="40"/>
      <c r="H32" s="40"/>
      <c r="I32" s="40">
        <f>J32+K32</f>
        <v>202</v>
      </c>
      <c r="J32" s="40">
        <v>70</v>
      </c>
      <c r="K32" s="73">
        <f>SUM(Q32+R32)</f>
        <v>132</v>
      </c>
      <c r="L32" s="40">
        <f>K32-M32</f>
        <v>40</v>
      </c>
      <c r="M32" s="40">
        <v>92</v>
      </c>
      <c r="N32" s="40"/>
      <c r="O32" s="40"/>
      <c r="P32" s="167"/>
      <c r="Q32" s="180">
        <v>68</v>
      </c>
      <c r="R32" s="29">
        <v>64</v>
      </c>
      <c r="S32" s="283"/>
      <c r="T32" s="195"/>
      <c r="U32" s="133"/>
      <c r="V32" s="302"/>
      <c r="W32" s="211"/>
      <c r="X32" s="24"/>
      <c r="Y32" s="326"/>
      <c r="Z32" s="231"/>
      <c r="AA32" s="158"/>
    </row>
    <row r="33" spans="2:28" ht="25.5" customHeight="1" x14ac:dyDescent="0.25">
      <c r="B33" s="37" t="s">
        <v>157</v>
      </c>
      <c r="C33" s="4" t="s">
        <v>145</v>
      </c>
      <c r="D33" s="45"/>
      <c r="E33" s="45">
        <v>2</v>
      </c>
      <c r="F33" s="45"/>
      <c r="G33" s="45"/>
      <c r="H33" s="45"/>
      <c r="I33" s="45">
        <f>J33+K33</f>
        <v>94</v>
      </c>
      <c r="J33" s="45">
        <v>30</v>
      </c>
      <c r="K33" s="67">
        <f>SUM(R33)</f>
        <v>64</v>
      </c>
      <c r="L33" s="45">
        <f>K33-M33</f>
        <v>44</v>
      </c>
      <c r="M33" s="45">
        <v>20</v>
      </c>
      <c r="N33" s="67"/>
      <c r="O33" s="45"/>
      <c r="P33" s="165"/>
      <c r="Q33" s="178"/>
      <c r="R33" s="30">
        <v>64</v>
      </c>
      <c r="S33" s="280"/>
      <c r="T33" s="193"/>
      <c r="U33" s="131"/>
      <c r="V33" s="300"/>
      <c r="W33" s="209"/>
      <c r="X33" s="25"/>
      <c r="Y33" s="321"/>
      <c r="Z33" s="229"/>
      <c r="AA33" s="159"/>
    </row>
    <row r="34" spans="2:28" ht="34.5" customHeight="1" thickBot="1" x14ac:dyDescent="0.3">
      <c r="B34" s="56"/>
      <c r="C34" s="55" t="s">
        <v>170</v>
      </c>
      <c r="D34" s="76">
        <f>D35+D42+D44</f>
        <v>11</v>
      </c>
      <c r="E34" s="76">
        <f>E35+E42+E44</f>
        <v>29</v>
      </c>
      <c r="F34" s="76">
        <f>F35+F42+F44</f>
        <v>3</v>
      </c>
      <c r="G34" s="77"/>
      <c r="H34" s="77"/>
      <c r="I34" s="76">
        <f>I35+I42+I44</f>
        <v>4104</v>
      </c>
      <c r="J34" s="76">
        <f>J35+J42+J44</f>
        <v>1368</v>
      </c>
      <c r="K34" s="76">
        <f>K35+K42+K44</f>
        <v>2736</v>
      </c>
      <c r="L34" s="76">
        <f>L35+L42+L44</f>
        <v>1352</v>
      </c>
      <c r="M34" s="76">
        <f>M35+M42+M44</f>
        <v>1354</v>
      </c>
      <c r="N34" s="76">
        <f>N44</f>
        <v>30</v>
      </c>
      <c r="O34" s="77"/>
      <c r="P34" s="169"/>
      <c r="Q34" s="181"/>
      <c r="R34" s="51"/>
      <c r="S34" s="285"/>
      <c r="T34" s="196">
        <v>612</v>
      </c>
      <c r="U34" s="134">
        <v>648</v>
      </c>
      <c r="V34" s="303"/>
      <c r="W34" s="258">
        <f>W35+W44</f>
        <v>468</v>
      </c>
      <c r="X34" s="259">
        <f>X35+X44</f>
        <v>666</v>
      </c>
      <c r="Y34" s="327"/>
      <c r="Z34" s="260">
        <f>Z35+Z44</f>
        <v>342</v>
      </c>
      <c r="AA34" s="246"/>
    </row>
    <row r="35" spans="2:28" ht="41.25" customHeight="1" thickBot="1" x14ac:dyDescent="0.3">
      <c r="B35" s="60" t="s">
        <v>32</v>
      </c>
      <c r="C35" s="61" t="s">
        <v>33</v>
      </c>
      <c r="D35" s="62">
        <v>0</v>
      </c>
      <c r="E35" s="62">
        <v>5</v>
      </c>
      <c r="F35" s="62">
        <v>3</v>
      </c>
      <c r="G35" s="62"/>
      <c r="H35" s="62"/>
      <c r="I35" s="62">
        <f>I36+I37+I38+I39+I40+I41</f>
        <v>742</v>
      </c>
      <c r="J35" s="62">
        <f>J36+J37+J38+J39+J40+J41</f>
        <v>230</v>
      </c>
      <c r="K35" s="62">
        <f>K36+K37+K38+K39+K40+K41</f>
        <v>512</v>
      </c>
      <c r="L35" s="62">
        <f>L36+L37+L39+L40+L41</f>
        <v>186</v>
      </c>
      <c r="M35" s="62">
        <f>SUM(M36:M41)</f>
        <v>326</v>
      </c>
      <c r="N35" s="62"/>
      <c r="O35" s="63"/>
      <c r="P35" s="168"/>
      <c r="Q35" s="182" t="s">
        <v>34</v>
      </c>
      <c r="R35" s="32"/>
      <c r="S35" s="278"/>
      <c r="T35" s="14">
        <f>SUM(T36:T40)</f>
        <v>162</v>
      </c>
      <c r="U35" s="135">
        <f>SUM(U36:U40)</f>
        <v>94</v>
      </c>
      <c r="V35" s="304"/>
      <c r="W35" s="212">
        <f>SUM(W36:W40)</f>
        <v>96</v>
      </c>
      <c r="X35" s="16">
        <f>X38+X39</f>
        <v>76</v>
      </c>
      <c r="Y35" s="328"/>
      <c r="Z35" s="157">
        <f>SUM(Z37:Z41)</f>
        <v>84</v>
      </c>
      <c r="AA35" s="244"/>
    </row>
    <row r="36" spans="2:28" ht="21.75" customHeight="1" x14ac:dyDescent="0.25">
      <c r="B36" s="72" t="s">
        <v>35</v>
      </c>
      <c r="C36" s="27" t="s">
        <v>36</v>
      </c>
      <c r="D36" s="40"/>
      <c r="E36" s="40">
        <v>6</v>
      </c>
      <c r="F36" s="40"/>
      <c r="G36" s="40"/>
      <c r="H36" s="40"/>
      <c r="I36" s="40">
        <f t="shared" ref="I36:I41" si="1">SUM(J36:K36)</f>
        <v>60</v>
      </c>
      <c r="J36" s="40">
        <v>12</v>
      </c>
      <c r="K36" s="40">
        <v>48</v>
      </c>
      <c r="L36" s="40">
        <f>K36-M36</f>
        <v>42</v>
      </c>
      <c r="M36" s="40">
        <v>6</v>
      </c>
      <c r="N36" s="40"/>
      <c r="O36" s="40"/>
      <c r="P36" s="167"/>
      <c r="Q36" s="180"/>
      <c r="R36" s="29"/>
      <c r="S36" s="283"/>
      <c r="T36" s="195"/>
      <c r="U36" s="133"/>
      <c r="V36" s="302"/>
      <c r="W36" s="211">
        <v>48</v>
      </c>
      <c r="X36" s="24"/>
      <c r="Y36" s="326"/>
      <c r="Z36" s="231"/>
      <c r="AA36" s="158"/>
    </row>
    <row r="37" spans="2:28" ht="21.75" customHeight="1" x14ac:dyDescent="0.25">
      <c r="B37" s="66" t="s">
        <v>37</v>
      </c>
      <c r="C37" s="4" t="s">
        <v>24</v>
      </c>
      <c r="D37" s="45"/>
      <c r="E37" s="45">
        <v>4</v>
      </c>
      <c r="F37" s="45"/>
      <c r="G37" s="45"/>
      <c r="H37" s="45"/>
      <c r="I37" s="45">
        <f t="shared" si="1"/>
        <v>60</v>
      </c>
      <c r="J37" s="45">
        <v>12</v>
      </c>
      <c r="K37" s="45">
        <f>U37+T37</f>
        <v>48</v>
      </c>
      <c r="L37" s="45">
        <f>K37-M37</f>
        <v>42</v>
      </c>
      <c r="M37" s="45">
        <v>6</v>
      </c>
      <c r="N37" s="45"/>
      <c r="O37" s="45"/>
      <c r="P37" s="165"/>
      <c r="Q37" s="178"/>
      <c r="R37" s="30"/>
      <c r="S37" s="280"/>
      <c r="T37" s="193">
        <v>48</v>
      </c>
      <c r="U37" s="131"/>
      <c r="V37" s="300"/>
      <c r="W37" s="209"/>
      <c r="X37" s="25"/>
      <c r="Y37" s="321"/>
      <c r="Z37" s="229"/>
      <c r="AA37" s="159"/>
    </row>
    <row r="38" spans="2:28" ht="23.25" customHeight="1" x14ac:dyDescent="0.25">
      <c r="B38" s="66" t="s">
        <v>38</v>
      </c>
      <c r="C38" s="4" t="s">
        <v>23</v>
      </c>
      <c r="D38" s="45"/>
      <c r="E38" s="45">
        <v>7</v>
      </c>
      <c r="F38" s="45">
        <v>4.5999999999999996</v>
      </c>
      <c r="G38" s="78"/>
      <c r="H38" s="45"/>
      <c r="I38" s="45">
        <f t="shared" si="1"/>
        <v>168</v>
      </c>
      <c r="J38" s="45">
        <v>16</v>
      </c>
      <c r="K38" s="45">
        <f>SUM(M38)</f>
        <v>152</v>
      </c>
      <c r="L38" s="45"/>
      <c r="M38" s="45">
        <f>SUM(T38:Z38)</f>
        <v>152</v>
      </c>
      <c r="N38" s="45"/>
      <c r="O38" s="45"/>
      <c r="P38" s="165"/>
      <c r="Q38" s="178"/>
      <c r="R38" s="30"/>
      <c r="S38" s="280"/>
      <c r="T38" s="193">
        <v>34</v>
      </c>
      <c r="U38" s="131">
        <v>32</v>
      </c>
      <c r="V38" s="300"/>
      <c r="W38" s="209">
        <v>24</v>
      </c>
      <c r="X38" s="25">
        <v>38</v>
      </c>
      <c r="Y38" s="321"/>
      <c r="Z38" s="229">
        <v>24</v>
      </c>
      <c r="AA38" s="159"/>
    </row>
    <row r="39" spans="2:28" ht="21" customHeight="1" x14ac:dyDescent="0.25">
      <c r="B39" s="66" t="s">
        <v>39</v>
      </c>
      <c r="C39" s="4" t="s">
        <v>25</v>
      </c>
      <c r="D39" s="45"/>
      <c r="E39" s="45">
        <v>7</v>
      </c>
      <c r="F39" s="45">
        <v>4.5999999999999996</v>
      </c>
      <c r="G39" s="45"/>
      <c r="H39" s="45"/>
      <c r="I39" s="45">
        <v>304</v>
      </c>
      <c r="J39" s="45">
        <v>152</v>
      </c>
      <c r="K39" s="45">
        <v>152</v>
      </c>
      <c r="L39" s="45">
        <v>2</v>
      </c>
      <c r="M39" s="45">
        <v>150</v>
      </c>
      <c r="N39" s="45"/>
      <c r="O39" s="45"/>
      <c r="P39" s="165"/>
      <c r="Q39" s="178"/>
      <c r="R39" s="30"/>
      <c r="S39" s="280"/>
      <c r="T39" s="193">
        <v>34</v>
      </c>
      <c r="U39" s="131">
        <v>32</v>
      </c>
      <c r="V39" s="300"/>
      <c r="W39" s="209">
        <v>24</v>
      </c>
      <c r="X39" s="25">
        <v>38</v>
      </c>
      <c r="Y39" s="321"/>
      <c r="Z39" s="229">
        <v>24</v>
      </c>
      <c r="AA39" s="159"/>
      <c r="AB39" s="10"/>
    </row>
    <row r="40" spans="2:28" ht="20.25" customHeight="1" x14ac:dyDescent="0.25">
      <c r="B40" s="69" t="s">
        <v>40</v>
      </c>
      <c r="C40" s="13" t="s">
        <v>114</v>
      </c>
      <c r="D40" s="46"/>
      <c r="E40" s="46">
        <v>4</v>
      </c>
      <c r="F40" s="46"/>
      <c r="G40" s="46"/>
      <c r="H40" s="46"/>
      <c r="I40" s="46">
        <f t="shared" si="1"/>
        <v>98</v>
      </c>
      <c r="J40" s="46">
        <v>22</v>
      </c>
      <c r="K40" s="46">
        <f>T40+U40</f>
        <v>76</v>
      </c>
      <c r="L40" s="46">
        <f>K40-M40</f>
        <v>64</v>
      </c>
      <c r="M40" s="46">
        <v>12</v>
      </c>
      <c r="N40" s="46"/>
      <c r="O40" s="46"/>
      <c r="P40" s="166"/>
      <c r="Q40" s="179"/>
      <c r="R40" s="31"/>
      <c r="S40" s="284"/>
      <c r="T40" s="194">
        <v>46</v>
      </c>
      <c r="U40" s="137">
        <v>30</v>
      </c>
      <c r="V40" s="305"/>
      <c r="W40" s="210"/>
      <c r="X40" s="20"/>
      <c r="Y40" s="322"/>
      <c r="Z40" s="230"/>
      <c r="AA40" s="160"/>
    </row>
    <row r="41" spans="2:28" ht="56.25" customHeight="1" thickBot="1" x14ac:dyDescent="0.3">
      <c r="B41" s="69" t="s">
        <v>115</v>
      </c>
      <c r="C41" s="13" t="s">
        <v>116</v>
      </c>
      <c r="D41" s="46"/>
      <c r="E41" s="46"/>
      <c r="F41" s="46">
        <v>7</v>
      </c>
      <c r="G41" s="46"/>
      <c r="H41" s="46"/>
      <c r="I41" s="46">
        <f t="shared" si="1"/>
        <v>52</v>
      </c>
      <c r="J41" s="46">
        <v>16</v>
      </c>
      <c r="K41" s="46">
        <v>36</v>
      </c>
      <c r="L41" s="46">
        <f>K41-M41</f>
        <v>36</v>
      </c>
      <c r="M41" s="46"/>
      <c r="N41" s="46"/>
      <c r="O41" s="46"/>
      <c r="P41" s="166"/>
      <c r="Q41" s="179"/>
      <c r="R41" s="31"/>
      <c r="S41" s="284"/>
      <c r="T41" s="194"/>
      <c r="U41" s="137"/>
      <c r="V41" s="305"/>
      <c r="W41" s="210"/>
      <c r="X41" s="20"/>
      <c r="Y41" s="322"/>
      <c r="Z41" s="230">
        <v>36</v>
      </c>
      <c r="AA41" s="160"/>
    </row>
    <row r="42" spans="2:28" ht="39" customHeight="1" thickBot="1" x14ac:dyDescent="0.3">
      <c r="B42" s="60" t="s">
        <v>41</v>
      </c>
      <c r="C42" s="9" t="s">
        <v>42</v>
      </c>
      <c r="D42" s="62">
        <v>0</v>
      </c>
      <c r="E42" s="62">
        <v>2</v>
      </c>
      <c r="F42" s="62">
        <v>0</v>
      </c>
      <c r="G42" s="62"/>
      <c r="H42" s="62"/>
      <c r="I42" s="62">
        <f>SUM(I43:I43)</f>
        <v>48</v>
      </c>
      <c r="J42" s="62">
        <v>16</v>
      </c>
      <c r="K42" s="62">
        <f>SUM(K43:K43)</f>
        <v>32</v>
      </c>
      <c r="L42" s="62">
        <f>SUM(L43:L43)</f>
        <v>32</v>
      </c>
      <c r="M42" s="62">
        <f>SUM(M43:M43)</f>
        <v>0</v>
      </c>
      <c r="N42" s="79"/>
      <c r="O42" s="79"/>
      <c r="P42" s="170"/>
      <c r="Q42" s="183"/>
      <c r="R42" s="121"/>
      <c r="S42" s="286"/>
      <c r="T42" s="14">
        <f>T43</f>
        <v>32</v>
      </c>
      <c r="U42" s="135"/>
      <c r="V42" s="304"/>
      <c r="W42" s="212"/>
      <c r="X42" s="16"/>
      <c r="Y42" s="328"/>
      <c r="Z42" s="157"/>
      <c r="AA42" s="244"/>
    </row>
    <row r="43" spans="2:28" ht="44.25" customHeight="1" thickBot="1" x14ac:dyDescent="0.3">
      <c r="B43" s="80" t="s">
        <v>43</v>
      </c>
      <c r="C43" s="48" t="s">
        <v>93</v>
      </c>
      <c r="D43" s="77"/>
      <c r="E43" s="77">
        <v>4</v>
      </c>
      <c r="F43" s="77"/>
      <c r="G43" s="77"/>
      <c r="H43" s="77"/>
      <c r="I43" s="77">
        <f>SUM(J43:K43)</f>
        <v>48</v>
      </c>
      <c r="J43" s="77">
        <v>16</v>
      </c>
      <c r="K43" s="77">
        <f>T43</f>
        <v>32</v>
      </c>
      <c r="L43" s="77">
        <v>32</v>
      </c>
      <c r="M43" s="77"/>
      <c r="N43" s="48"/>
      <c r="O43" s="48"/>
      <c r="P43" s="171"/>
      <c r="Q43" s="184"/>
      <c r="R43" s="122"/>
      <c r="S43" s="287"/>
      <c r="T43" s="197">
        <v>32</v>
      </c>
      <c r="U43" s="138"/>
      <c r="V43" s="306"/>
      <c r="W43" s="213"/>
      <c r="X43" s="151"/>
      <c r="Y43" s="329"/>
      <c r="Z43" s="232"/>
      <c r="AA43" s="247"/>
    </row>
    <row r="44" spans="2:28" ht="31.5" customHeight="1" thickBot="1" x14ac:dyDescent="0.3">
      <c r="B44" s="60" t="s">
        <v>46</v>
      </c>
      <c r="C44" s="9" t="s">
        <v>47</v>
      </c>
      <c r="D44" s="62">
        <f>D45+D57</f>
        <v>11</v>
      </c>
      <c r="E44" s="62">
        <f>E45+E57</f>
        <v>22</v>
      </c>
      <c r="F44" s="62">
        <v>0</v>
      </c>
      <c r="G44" s="62"/>
      <c r="H44" s="81"/>
      <c r="I44" s="62">
        <f>I45+I57</f>
        <v>3314</v>
      </c>
      <c r="J44" s="62">
        <f>J45+J57</f>
        <v>1122</v>
      </c>
      <c r="K44" s="62">
        <f>K45+K57</f>
        <v>2192</v>
      </c>
      <c r="L44" s="62">
        <f>L45+L57</f>
        <v>1134</v>
      </c>
      <c r="M44" s="62">
        <f>M45+M57</f>
        <v>1028</v>
      </c>
      <c r="N44" s="62">
        <f>N57</f>
        <v>30</v>
      </c>
      <c r="O44" s="62"/>
      <c r="P44" s="163"/>
      <c r="Q44" s="183"/>
      <c r="R44" s="32"/>
      <c r="S44" s="278"/>
      <c r="T44" s="14">
        <f>T45+T57</f>
        <v>418</v>
      </c>
      <c r="U44" s="135">
        <f>U45+U57</f>
        <v>554</v>
      </c>
      <c r="V44" s="304"/>
      <c r="W44" s="212">
        <f>W45+W57</f>
        <v>372</v>
      </c>
      <c r="X44" s="16">
        <f>X45+X57</f>
        <v>590</v>
      </c>
      <c r="Y44" s="328"/>
      <c r="Z44" s="157">
        <f>Z45+Z57</f>
        <v>258</v>
      </c>
      <c r="AA44" s="244"/>
    </row>
    <row r="45" spans="2:28" ht="27.75" customHeight="1" thickBot="1" x14ac:dyDescent="0.3">
      <c r="B45" s="60" t="s">
        <v>48</v>
      </c>
      <c r="C45" s="9" t="s">
        <v>49</v>
      </c>
      <c r="D45" s="62">
        <v>2</v>
      </c>
      <c r="E45" s="62">
        <v>9</v>
      </c>
      <c r="F45" s="62"/>
      <c r="G45" s="62"/>
      <c r="H45" s="62"/>
      <c r="I45" s="62">
        <f>I46+I47+I48+I49+I50+I51+I52+I53+I54+I55+I56</f>
        <v>1024</v>
      </c>
      <c r="J45" s="62">
        <f>J46+J47+J48+J49+J50+J51+J52+J53+J54+J55+J56</f>
        <v>338</v>
      </c>
      <c r="K45" s="62">
        <f>K46+K47+K48+K49+K50+K51+K52+K53+K54+K55+K56</f>
        <v>686</v>
      </c>
      <c r="L45" s="62">
        <f>SUM(L46:L56)</f>
        <v>444</v>
      </c>
      <c r="M45" s="62">
        <f>M46+M47+M48+M49+M50+M51+M52+M53+M54+M55+M56</f>
        <v>242</v>
      </c>
      <c r="N45" s="79"/>
      <c r="O45" s="62"/>
      <c r="P45" s="163"/>
      <c r="Q45" s="183"/>
      <c r="R45" s="32"/>
      <c r="S45" s="278"/>
      <c r="T45" s="14">
        <f>SUM(T46:T56)</f>
        <v>176</v>
      </c>
      <c r="U45" s="135">
        <f>SUM(U46:U56)</f>
        <v>244</v>
      </c>
      <c r="V45" s="304"/>
      <c r="W45" s="212">
        <f>W53</f>
        <v>26</v>
      </c>
      <c r="X45" s="16">
        <f>X50+X52+X53</f>
        <v>154</v>
      </c>
      <c r="Y45" s="328"/>
      <c r="Z45" s="157">
        <f>Z51+Z55+Z56</f>
        <v>86</v>
      </c>
      <c r="AA45" s="244"/>
    </row>
    <row r="46" spans="2:28" ht="22.5" customHeight="1" x14ac:dyDescent="0.25">
      <c r="B46" s="72" t="s">
        <v>50</v>
      </c>
      <c r="C46" s="12" t="s">
        <v>117</v>
      </c>
      <c r="D46" s="82"/>
      <c r="E46" s="40">
        <v>3</v>
      </c>
      <c r="F46" s="40"/>
      <c r="G46" s="40"/>
      <c r="H46" s="40"/>
      <c r="I46" s="40">
        <v>60</v>
      </c>
      <c r="J46" s="40">
        <v>20</v>
      </c>
      <c r="K46" s="40">
        <f>SUM(R46:U46)</f>
        <v>40</v>
      </c>
      <c r="L46" s="40">
        <v>24</v>
      </c>
      <c r="M46" s="40">
        <v>16</v>
      </c>
      <c r="N46" s="12"/>
      <c r="O46" s="40"/>
      <c r="P46" s="167"/>
      <c r="Q46" s="185"/>
      <c r="R46" s="123"/>
      <c r="S46" s="288"/>
      <c r="T46" s="195">
        <v>40</v>
      </c>
      <c r="U46" s="139"/>
      <c r="V46" s="307"/>
      <c r="W46" s="214"/>
      <c r="X46" s="23"/>
      <c r="Y46" s="330"/>
      <c r="Z46" s="233"/>
      <c r="AA46" s="248"/>
    </row>
    <row r="47" spans="2:28" ht="22.5" customHeight="1" x14ac:dyDescent="0.25">
      <c r="B47" s="66" t="s">
        <v>51</v>
      </c>
      <c r="C47" s="47" t="s">
        <v>118</v>
      </c>
      <c r="D47" s="45">
        <v>4</v>
      </c>
      <c r="E47" s="45"/>
      <c r="F47" s="45"/>
      <c r="G47" s="45"/>
      <c r="H47" s="45"/>
      <c r="I47" s="45">
        <v>120</v>
      </c>
      <c r="J47" s="45">
        <v>40</v>
      </c>
      <c r="K47" s="45">
        <f>SUM(R47:U47)</f>
        <v>80</v>
      </c>
      <c r="L47" s="45">
        <v>44</v>
      </c>
      <c r="M47" s="45">
        <v>36</v>
      </c>
      <c r="N47" s="47"/>
      <c r="O47" s="45"/>
      <c r="P47" s="165"/>
      <c r="Q47" s="186"/>
      <c r="R47" s="30"/>
      <c r="S47" s="280"/>
      <c r="T47" s="193">
        <v>34</v>
      </c>
      <c r="U47" s="131">
        <v>46</v>
      </c>
      <c r="V47" s="300"/>
      <c r="W47" s="215"/>
      <c r="X47" s="41"/>
      <c r="Y47" s="331"/>
      <c r="Z47" s="234"/>
      <c r="AA47" s="249"/>
    </row>
    <row r="48" spans="2:28" ht="25.5" customHeight="1" x14ac:dyDescent="0.25">
      <c r="B48" s="66" t="s">
        <v>52</v>
      </c>
      <c r="C48" s="47" t="s">
        <v>119</v>
      </c>
      <c r="D48" s="45">
        <v>4</v>
      </c>
      <c r="E48" s="83"/>
      <c r="F48" s="45"/>
      <c r="G48" s="45"/>
      <c r="H48" s="45"/>
      <c r="I48" s="84">
        <f>K48+J48</f>
        <v>228</v>
      </c>
      <c r="J48" s="84">
        <v>72</v>
      </c>
      <c r="K48" s="84">
        <v>156</v>
      </c>
      <c r="L48" s="84">
        <v>100</v>
      </c>
      <c r="M48" s="85">
        <v>56</v>
      </c>
      <c r="N48" s="47"/>
      <c r="O48" s="45"/>
      <c r="P48" s="165"/>
      <c r="Q48" s="186"/>
      <c r="R48" s="34"/>
      <c r="S48" s="289"/>
      <c r="T48" s="193">
        <v>68</v>
      </c>
      <c r="U48" s="140">
        <v>88</v>
      </c>
      <c r="V48" s="308"/>
      <c r="W48" s="209"/>
      <c r="X48" s="25"/>
      <c r="Y48" s="321"/>
      <c r="Z48" s="234"/>
      <c r="AA48" s="249"/>
    </row>
    <row r="49" spans="2:29" ht="19.5" customHeight="1" x14ac:dyDescent="0.25">
      <c r="B49" s="66" t="s">
        <v>53</v>
      </c>
      <c r="C49" s="47" t="s">
        <v>120</v>
      </c>
      <c r="D49" s="45"/>
      <c r="E49" s="86">
        <v>4</v>
      </c>
      <c r="F49" s="45"/>
      <c r="G49" s="45"/>
      <c r="H49" s="45"/>
      <c r="I49" s="40">
        <v>60</v>
      </c>
      <c r="J49" s="40">
        <v>20</v>
      </c>
      <c r="K49" s="40">
        <v>40</v>
      </c>
      <c r="L49" s="40">
        <v>24</v>
      </c>
      <c r="M49" s="40">
        <v>16</v>
      </c>
      <c r="N49" s="47"/>
      <c r="O49" s="45"/>
      <c r="P49" s="165"/>
      <c r="Q49" s="186"/>
      <c r="R49" s="34"/>
      <c r="S49" s="289"/>
      <c r="T49" s="193"/>
      <c r="U49" s="140">
        <v>40</v>
      </c>
      <c r="V49" s="308"/>
      <c r="W49" s="215"/>
      <c r="X49" s="41"/>
      <c r="Y49" s="331"/>
      <c r="Z49" s="234"/>
      <c r="AA49" s="249"/>
    </row>
    <row r="50" spans="2:29" ht="37.5" customHeight="1" x14ac:dyDescent="0.25">
      <c r="B50" s="66" t="s">
        <v>54</v>
      </c>
      <c r="C50" s="47" t="s">
        <v>45</v>
      </c>
      <c r="D50" s="45"/>
      <c r="E50" s="45">
        <v>6</v>
      </c>
      <c r="F50" s="45"/>
      <c r="G50" s="45"/>
      <c r="H50" s="45"/>
      <c r="I50" s="45">
        <f>SUM(J50:K50)</f>
        <v>90</v>
      </c>
      <c r="J50" s="45">
        <v>30</v>
      </c>
      <c r="K50" s="45">
        <v>60</v>
      </c>
      <c r="L50" s="45">
        <v>30</v>
      </c>
      <c r="M50" s="68">
        <v>30</v>
      </c>
      <c r="N50" s="47"/>
      <c r="O50" s="45"/>
      <c r="P50" s="165"/>
      <c r="Q50" s="186"/>
      <c r="R50" s="34"/>
      <c r="S50" s="289"/>
      <c r="T50" s="193"/>
      <c r="U50" s="131"/>
      <c r="V50" s="300"/>
      <c r="W50" s="209"/>
      <c r="X50" s="25">
        <v>60</v>
      </c>
      <c r="Y50" s="321"/>
      <c r="Z50" s="229"/>
      <c r="AA50" s="159"/>
    </row>
    <row r="51" spans="2:29" ht="24" customHeight="1" x14ac:dyDescent="0.25">
      <c r="B51" s="66" t="s">
        <v>55</v>
      </c>
      <c r="C51" s="47" t="s">
        <v>121</v>
      </c>
      <c r="D51" s="45"/>
      <c r="E51" s="45">
        <v>5</v>
      </c>
      <c r="F51" s="45"/>
      <c r="G51" s="45"/>
      <c r="H51" s="45"/>
      <c r="I51" s="45">
        <f>SUM(J51:K51)</f>
        <v>76</v>
      </c>
      <c r="J51" s="45">
        <v>26</v>
      </c>
      <c r="K51" s="45">
        <v>50</v>
      </c>
      <c r="L51" s="45">
        <v>30</v>
      </c>
      <c r="M51" s="45">
        <v>20</v>
      </c>
      <c r="N51" s="47"/>
      <c r="O51" s="45"/>
      <c r="P51" s="165"/>
      <c r="Q51" s="186"/>
      <c r="R51" s="34"/>
      <c r="S51" s="289"/>
      <c r="T51" s="193"/>
      <c r="U51" s="131"/>
      <c r="V51" s="300"/>
      <c r="W51" s="209"/>
      <c r="X51" s="25"/>
      <c r="Y51" s="321"/>
      <c r="Z51" s="229">
        <v>50</v>
      </c>
      <c r="AA51" s="159"/>
    </row>
    <row r="52" spans="2:29" ht="36.75" customHeight="1" x14ac:dyDescent="0.25">
      <c r="B52" s="66" t="s">
        <v>56</v>
      </c>
      <c r="C52" s="47" t="s">
        <v>122</v>
      </c>
      <c r="D52" s="68"/>
      <c r="E52" s="45">
        <v>6</v>
      </c>
      <c r="F52" s="45"/>
      <c r="G52" s="45"/>
      <c r="H52" s="45"/>
      <c r="I52" s="87">
        <v>90</v>
      </c>
      <c r="J52" s="87">
        <v>30</v>
      </c>
      <c r="K52" s="87">
        <f>SUM(W52:X52)</f>
        <v>60</v>
      </c>
      <c r="L52" s="88">
        <v>34</v>
      </c>
      <c r="M52" s="45">
        <v>26</v>
      </c>
      <c r="N52" s="47"/>
      <c r="O52" s="45"/>
      <c r="P52" s="165"/>
      <c r="Q52" s="186"/>
      <c r="R52" s="34"/>
      <c r="S52" s="289"/>
      <c r="T52" s="193"/>
      <c r="U52" s="140"/>
      <c r="V52" s="308"/>
      <c r="W52" s="216"/>
      <c r="X52" s="22">
        <v>60</v>
      </c>
      <c r="Y52" s="332"/>
      <c r="Z52" s="229"/>
      <c r="AA52" s="159"/>
      <c r="AC52" t="s">
        <v>91</v>
      </c>
    </row>
    <row r="53" spans="2:29" ht="37.5" customHeight="1" x14ac:dyDescent="0.25">
      <c r="B53" s="66" t="s">
        <v>57</v>
      </c>
      <c r="C53" s="47" t="s">
        <v>123</v>
      </c>
      <c r="D53" s="45"/>
      <c r="E53" s="45">
        <v>6</v>
      </c>
      <c r="F53" s="45"/>
      <c r="G53" s="45"/>
      <c r="H53" s="45"/>
      <c r="I53" s="40">
        <f>SUM(J53:K53)</f>
        <v>90</v>
      </c>
      <c r="J53" s="40">
        <v>30</v>
      </c>
      <c r="K53" s="40">
        <v>60</v>
      </c>
      <c r="L53" s="45">
        <v>40</v>
      </c>
      <c r="M53" s="45">
        <v>20</v>
      </c>
      <c r="N53" s="47"/>
      <c r="O53" s="45"/>
      <c r="P53" s="165"/>
      <c r="Q53" s="186"/>
      <c r="R53" s="34"/>
      <c r="S53" s="289"/>
      <c r="T53" s="193"/>
      <c r="U53" s="131"/>
      <c r="V53" s="300"/>
      <c r="W53" s="209">
        <v>26</v>
      </c>
      <c r="X53" s="25">
        <v>34</v>
      </c>
      <c r="Y53" s="321"/>
      <c r="Z53" s="229"/>
      <c r="AA53" s="159"/>
    </row>
    <row r="54" spans="2:29" ht="21.75" customHeight="1" x14ac:dyDescent="0.25">
      <c r="B54" s="66" t="s">
        <v>58</v>
      </c>
      <c r="C54" s="47" t="s">
        <v>60</v>
      </c>
      <c r="D54" s="45"/>
      <c r="E54" s="45">
        <v>4</v>
      </c>
      <c r="F54" s="45"/>
      <c r="G54" s="45"/>
      <c r="H54" s="45"/>
      <c r="I54" s="45">
        <f>SUM(J54:K54)</f>
        <v>102</v>
      </c>
      <c r="J54" s="45">
        <v>34</v>
      </c>
      <c r="K54" s="45">
        <v>68</v>
      </c>
      <c r="L54" s="45">
        <v>46</v>
      </c>
      <c r="M54" s="45">
        <v>22</v>
      </c>
      <c r="N54" s="47"/>
      <c r="O54" s="45"/>
      <c r="P54" s="165"/>
      <c r="Q54" s="186"/>
      <c r="R54" s="34"/>
      <c r="S54" s="289"/>
      <c r="T54" s="193">
        <v>34</v>
      </c>
      <c r="U54" s="131">
        <v>34</v>
      </c>
      <c r="V54" s="300"/>
      <c r="W54" s="209"/>
      <c r="X54" s="25"/>
      <c r="Y54" s="321"/>
      <c r="Z54" s="229"/>
      <c r="AA54" s="159"/>
    </row>
    <row r="55" spans="2:29" ht="23.25" customHeight="1" x14ac:dyDescent="0.25">
      <c r="B55" s="66" t="s">
        <v>59</v>
      </c>
      <c r="C55" s="47" t="s">
        <v>124</v>
      </c>
      <c r="D55" s="45"/>
      <c r="E55" s="45">
        <v>7</v>
      </c>
      <c r="F55" s="45"/>
      <c r="G55" s="45"/>
      <c r="H55" s="45"/>
      <c r="I55" s="45">
        <v>54</v>
      </c>
      <c r="J55" s="45">
        <v>18</v>
      </c>
      <c r="K55" s="45">
        <v>36</v>
      </c>
      <c r="L55" s="45">
        <v>36</v>
      </c>
      <c r="M55" s="45"/>
      <c r="N55" s="47"/>
      <c r="O55" s="45"/>
      <c r="P55" s="165"/>
      <c r="Q55" s="186"/>
      <c r="R55" s="34"/>
      <c r="S55" s="289"/>
      <c r="T55" s="198"/>
      <c r="U55" s="131">
        <v>36</v>
      </c>
      <c r="V55" s="300"/>
      <c r="W55" s="209"/>
      <c r="X55" s="25"/>
      <c r="Y55" s="321"/>
      <c r="Z55" s="229"/>
      <c r="AA55" s="159"/>
    </row>
    <row r="56" spans="2:29" ht="40.5" customHeight="1" thickBot="1" x14ac:dyDescent="0.3">
      <c r="B56" s="66" t="s">
        <v>158</v>
      </c>
      <c r="C56" s="49" t="s">
        <v>153</v>
      </c>
      <c r="D56" s="46"/>
      <c r="E56" s="46">
        <v>7</v>
      </c>
      <c r="F56" s="46"/>
      <c r="G56" s="46"/>
      <c r="H56" s="46"/>
      <c r="I56" s="46">
        <f>SUM(J56:K56)</f>
        <v>54</v>
      </c>
      <c r="J56" s="46">
        <v>18</v>
      </c>
      <c r="K56" s="46">
        <v>36</v>
      </c>
      <c r="L56" s="46">
        <v>36</v>
      </c>
      <c r="M56" s="46"/>
      <c r="N56" s="49"/>
      <c r="O56" s="46"/>
      <c r="P56" s="166"/>
      <c r="Q56" s="187"/>
      <c r="R56" s="124"/>
      <c r="S56" s="290"/>
      <c r="T56" s="194"/>
      <c r="U56" s="137"/>
      <c r="V56" s="305"/>
      <c r="W56" s="210"/>
      <c r="X56" s="20"/>
      <c r="Y56" s="322"/>
      <c r="Z56" s="230">
        <v>36</v>
      </c>
      <c r="AA56" s="160"/>
      <c r="AC56" s="10"/>
    </row>
    <row r="57" spans="2:29" ht="27" customHeight="1" thickBot="1" x14ac:dyDescent="0.3">
      <c r="B57" s="60" t="s">
        <v>61</v>
      </c>
      <c r="C57" s="9" t="s">
        <v>62</v>
      </c>
      <c r="D57" s="62">
        <f>D58+D63+D68+D74+D80+D84+D89</f>
        <v>9</v>
      </c>
      <c r="E57" s="62">
        <f>E58+E63+E68+E74+E80+E84</f>
        <v>13</v>
      </c>
      <c r="F57" s="62"/>
      <c r="G57" s="62"/>
      <c r="H57" s="81"/>
      <c r="I57" s="257">
        <f>I58+I63+I68+I74+I80+I84</f>
        <v>2290</v>
      </c>
      <c r="J57" s="257">
        <f>J58+J63+J68+J74+J80+J84</f>
        <v>784</v>
      </c>
      <c r="K57" s="257">
        <f>K58+K63+K68+K74+K80+K85</f>
        <v>1506</v>
      </c>
      <c r="L57" s="257">
        <f>L58+L63+L68+L74+L80+L84</f>
        <v>690</v>
      </c>
      <c r="M57" s="257">
        <f>M58+M63+M68+M74+M80+M84</f>
        <v>786</v>
      </c>
      <c r="N57" s="257">
        <f>N74</f>
        <v>30</v>
      </c>
      <c r="O57" s="62">
        <f>O58+O63+O68+O74+O84</f>
        <v>396</v>
      </c>
      <c r="P57" s="163">
        <f>P58+P63+P68+P74+P80+P84</f>
        <v>504</v>
      </c>
      <c r="Q57" s="183"/>
      <c r="R57" s="121"/>
      <c r="S57" s="286"/>
      <c r="T57" s="14">
        <f>T58+T63+T68</f>
        <v>242</v>
      </c>
      <c r="U57" s="135">
        <f>U58+U63+U68+U74</f>
        <v>310</v>
      </c>
      <c r="V57" s="304"/>
      <c r="W57" s="212">
        <f>W58+W63+W68+W74</f>
        <v>346</v>
      </c>
      <c r="X57" s="16">
        <f>X58+X68+X74+X80+X84</f>
        <v>436</v>
      </c>
      <c r="Y57" s="328"/>
      <c r="Z57" s="157">
        <f>Z58+Z68+Z74+Z80+Z84</f>
        <v>172</v>
      </c>
      <c r="AA57" s="244"/>
    </row>
    <row r="58" spans="2:29" ht="23.25" customHeight="1" thickBot="1" x14ac:dyDescent="0.3">
      <c r="B58" s="60" t="s">
        <v>63</v>
      </c>
      <c r="C58" s="9" t="s">
        <v>125</v>
      </c>
      <c r="D58" s="62">
        <v>1</v>
      </c>
      <c r="E58" s="62">
        <v>3</v>
      </c>
      <c r="F58" s="62"/>
      <c r="G58" s="62"/>
      <c r="H58" s="81"/>
      <c r="I58" s="62">
        <f>I59</f>
        <v>360</v>
      </c>
      <c r="J58" s="62">
        <f>J59</f>
        <v>120</v>
      </c>
      <c r="K58" s="62">
        <f>K59</f>
        <v>240</v>
      </c>
      <c r="L58" s="62">
        <f>L59</f>
        <v>116</v>
      </c>
      <c r="M58" s="62">
        <f>M59</f>
        <v>124</v>
      </c>
      <c r="N58" s="62">
        <v>0</v>
      </c>
      <c r="O58" s="62">
        <f>O60</f>
        <v>72</v>
      </c>
      <c r="P58" s="163">
        <f>P61</f>
        <v>108</v>
      </c>
      <c r="Q58" s="188"/>
      <c r="R58" s="125"/>
      <c r="S58" s="291"/>
      <c r="T58" s="14">
        <f>SUM(T59:T61)</f>
        <v>76</v>
      </c>
      <c r="U58" s="135">
        <f>U59</f>
        <v>84</v>
      </c>
      <c r="V58" s="304"/>
      <c r="W58" s="212">
        <f>W59</f>
        <v>80</v>
      </c>
      <c r="X58" s="16">
        <v>0</v>
      </c>
      <c r="Y58" s="328"/>
      <c r="Z58" s="157">
        <v>0</v>
      </c>
      <c r="AA58" s="244"/>
    </row>
    <row r="59" spans="2:29" ht="38.25" customHeight="1" x14ac:dyDescent="0.25">
      <c r="B59" s="89" t="s">
        <v>64</v>
      </c>
      <c r="C59" s="15" t="s">
        <v>126</v>
      </c>
      <c r="D59" s="90"/>
      <c r="E59" s="53">
        <v>4</v>
      </c>
      <c r="F59" s="53"/>
      <c r="G59" s="53"/>
      <c r="H59" s="91"/>
      <c r="I59" s="52">
        <f>K59+J59</f>
        <v>360</v>
      </c>
      <c r="J59" s="52">
        <v>120</v>
      </c>
      <c r="K59" s="52">
        <v>240</v>
      </c>
      <c r="L59" s="53">
        <v>116</v>
      </c>
      <c r="M59" s="53">
        <f>K59-L59</f>
        <v>124</v>
      </c>
      <c r="N59" s="91"/>
      <c r="O59" s="53"/>
      <c r="P59" s="164"/>
      <c r="Q59" s="177"/>
      <c r="R59" s="126"/>
      <c r="S59" s="292"/>
      <c r="T59" s="192">
        <v>76</v>
      </c>
      <c r="U59" s="130">
        <v>84</v>
      </c>
      <c r="V59" s="299"/>
      <c r="W59" s="208">
        <v>80</v>
      </c>
      <c r="X59" s="19"/>
      <c r="Y59" s="320"/>
      <c r="Z59" s="228"/>
      <c r="AA59" s="245"/>
    </row>
    <row r="60" spans="2:29" ht="19.5" customHeight="1" x14ac:dyDescent="0.25">
      <c r="B60" s="92" t="s">
        <v>65</v>
      </c>
      <c r="C60" s="47" t="s">
        <v>66</v>
      </c>
      <c r="D60" s="45"/>
      <c r="E60" s="45">
        <v>5</v>
      </c>
      <c r="F60" s="45"/>
      <c r="G60" s="45"/>
      <c r="H60" s="93"/>
      <c r="I60" s="93">
        <f>SUM(K60)</f>
        <v>72</v>
      </c>
      <c r="J60" s="47"/>
      <c r="K60" s="93">
        <v>72</v>
      </c>
      <c r="L60" s="47"/>
      <c r="M60" s="45"/>
      <c r="N60" s="47"/>
      <c r="O60" s="45">
        <v>72</v>
      </c>
      <c r="P60" s="165"/>
      <c r="Q60" s="178"/>
      <c r="R60" s="34"/>
      <c r="S60" s="289"/>
      <c r="T60" s="199"/>
      <c r="U60" s="143">
        <v>36</v>
      </c>
      <c r="V60" s="309"/>
      <c r="W60" s="218">
        <v>36</v>
      </c>
      <c r="X60" s="25"/>
      <c r="Y60" s="321"/>
      <c r="Z60" s="229"/>
      <c r="AA60" s="159"/>
    </row>
    <row r="61" spans="2:29" ht="40.5" customHeight="1" x14ac:dyDescent="0.25">
      <c r="B61" s="92" t="s">
        <v>67</v>
      </c>
      <c r="C61" s="47" t="s">
        <v>68</v>
      </c>
      <c r="D61" s="45"/>
      <c r="E61" s="45">
        <v>4</v>
      </c>
      <c r="F61" s="45"/>
      <c r="G61" s="45"/>
      <c r="H61" s="93"/>
      <c r="I61" s="93">
        <v>108</v>
      </c>
      <c r="J61" s="47"/>
      <c r="K61" s="93">
        <v>108</v>
      </c>
      <c r="L61" s="47"/>
      <c r="M61" s="45"/>
      <c r="N61" s="47"/>
      <c r="O61" s="45"/>
      <c r="P61" s="165">
        <v>108</v>
      </c>
      <c r="Q61" s="178"/>
      <c r="R61" s="34"/>
      <c r="S61" s="289"/>
      <c r="T61" s="199"/>
      <c r="U61" s="143">
        <v>72</v>
      </c>
      <c r="V61" s="309"/>
      <c r="W61" s="275">
        <v>36</v>
      </c>
      <c r="X61" s="25"/>
      <c r="Y61" s="321"/>
      <c r="Z61" s="229"/>
      <c r="AA61" s="159"/>
    </row>
    <row r="62" spans="2:29" ht="25.5" customHeight="1" thickBot="1" x14ac:dyDescent="0.3">
      <c r="B62" s="94"/>
      <c r="C62" s="48" t="s">
        <v>108</v>
      </c>
      <c r="D62" s="77">
        <v>5</v>
      </c>
      <c r="E62" s="77"/>
      <c r="F62" s="77"/>
      <c r="G62" s="77"/>
      <c r="H62" s="95"/>
      <c r="I62" s="95"/>
      <c r="J62" s="48"/>
      <c r="K62" s="77"/>
      <c r="L62" s="48"/>
      <c r="M62" s="77"/>
      <c r="N62" s="48"/>
      <c r="O62" s="77"/>
      <c r="P62" s="169"/>
      <c r="Q62" s="181"/>
      <c r="R62" s="38"/>
      <c r="S62" s="293"/>
      <c r="T62" s="200"/>
      <c r="U62" s="145"/>
      <c r="V62" s="310"/>
      <c r="W62" s="217"/>
      <c r="X62" s="21"/>
      <c r="Y62" s="333"/>
      <c r="Z62" s="235"/>
      <c r="AA62" s="246"/>
    </row>
    <row r="63" spans="2:29" ht="25.5" customHeight="1" thickBot="1" x14ac:dyDescent="0.3">
      <c r="B63" s="60" t="s">
        <v>69</v>
      </c>
      <c r="C63" s="9" t="s">
        <v>127</v>
      </c>
      <c r="D63" s="62">
        <v>1</v>
      </c>
      <c r="E63" s="62">
        <v>3</v>
      </c>
      <c r="F63" s="62"/>
      <c r="G63" s="62"/>
      <c r="H63" s="81"/>
      <c r="I63" s="62">
        <f>I64</f>
        <v>318</v>
      </c>
      <c r="J63" s="62">
        <f>J64</f>
        <v>106</v>
      </c>
      <c r="K63" s="62">
        <f>K64</f>
        <v>212</v>
      </c>
      <c r="L63" s="62">
        <f>L64</f>
        <v>98</v>
      </c>
      <c r="M63" s="62">
        <f>M64</f>
        <v>114</v>
      </c>
      <c r="N63" s="62">
        <v>0</v>
      </c>
      <c r="O63" s="62">
        <f>O65</f>
        <v>36</v>
      </c>
      <c r="P63" s="163">
        <f>P66</f>
        <v>108</v>
      </c>
      <c r="Q63" s="155"/>
      <c r="R63" s="125"/>
      <c r="S63" s="291"/>
      <c r="T63" s="14">
        <f>T64</f>
        <v>62</v>
      </c>
      <c r="U63" s="135">
        <f>U64</f>
        <v>80</v>
      </c>
      <c r="V63" s="304"/>
      <c r="W63" s="212">
        <f>W64</f>
        <v>70</v>
      </c>
      <c r="X63" s="16"/>
      <c r="Y63" s="328"/>
      <c r="Z63" s="157"/>
      <c r="AA63" s="244"/>
    </row>
    <row r="64" spans="2:29" ht="29.25" customHeight="1" x14ac:dyDescent="0.25">
      <c r="B64" s="96" t="s">
        <v>70</v>
      </c>
      <c r="C64" s="12" t="s">
        <v>146</v>
      </c>
      <c r="D64" s="40"/>
      <c r="E64" s="40">
        <v>4</v>
      </c>
      <c r="F64" s="40"/>
      <c r="G64" s="40"/>
      <c r="H64" s="40"/>
      <c r="I64" s="40">
        <f>J64+K64</f>
        <v>318</v>
      </c>
      <c r="J64" s="40">
        <v>106</v>
      </c>
      <c r="K64" s="40">
        <v>212</v>
      </c>
      <c r="L64" s="40">
        <v>98</v>
      </c>
      <c r="M64" s="40">
        <v>114</v>
      </c>
      <c r="N64" s="40"/>
      <c r="O64" s="40"/>
      <c r="P64" s="167"/>
      <c r="Q64" s="180"/>
      <c r="R64" s="33"/>
      <c r="S64" s="294"/>
      <c r="T64" s="195">
        <v>62</v>
      </c>
      <c r="U64" s="133">
        <v>80</v>
      </c>
      <c r="V64" s="302"/>
      <c r="W64" s="211">
        <v>70</v>
      </c>
      <c r="X64" s="24"/>
      <c r="Y64" s="326"/>
      <c r="Z64" s="231"/>
      <c r="AA64" s="158"/>
    </row>
    <row r="65" spans="2:29" ht="21.75" customHeight="1" x14ac:dyDescent="0.25">
      <c r="B65" s="92" t="s">
        <v>71</v>
      </c>
      <c r="C65" s="47" t="s">
        <v>66</v>
      </c>
      <c r="D65" s="45"/>
      <c r="E65" s="45">
        <v>4</v>
      </c>
      <c r="F65" s="45"/>
      <c r="G65" s="45"/>
      <c r="H65" s="93"/>
      <c r="I65" s="93">
        <v>36</v>
      </c>
      <c r="J65" s="97"/>
      <c r="K65" s="93">
        <v>36</v>
      </c>
      <c r="L65" s="47"/>
      <c r="M65" s="45"/>
      <c r="N65" s="47"/>
      <c r="O65" s="45">
        <v>36</v>
      </c>
      <c r="P65" s="172"/>
      <c r="Q65" s="178"/>
      <c r="R65" s="34"/>
      <c r="S65" s="289"/>
      <c r="T65" s="193"/>
      <c r="U65" s="142">
        <v>36</v>
      </c>
      <c r="V65" s="311"/>
      <c r="W65" s="218"/>
      <c r="X65" s="25"/>
      <c r="Y65" s="321"/>
      <c r="Z65" s="229"/>
      <c r="AA65" s="159"/>
    </row>
    <row r="66" spans="2:29" ht="34.5" customHeight="1" x14ac:dyDescent="0.25">
      <c r="B66" s="92" t="s">
        <v>72</v>
      </c>
      <c r="C66" s="47" t="s">
        <v>68</v>
      </c>
      <c r="D66" s="45"/>
      <c r="E66" s="40">
        <v>4</v>
      </c>
      <c r="F66" s="45"/>
      <c r="G66" s="45"/>
      <c r="H66" s="93"/>
      <c r="I66" s="93">
        <v>108</v>
      </c>
      <c r="J66" s="97"/>
      <c r="K66" s="93">
        <v>108</v>
      </c>
      <c r="L66" s="47"/>
      <c r="M66" s="45"/>
      <c r="N66" s="47"/>
      <c r="O66" s="45"/>
      <c r="P66" s="165">
        <v>108</v>
      </c>
      <c r="Q66" s="178"/>
      <c r="R66" s="34"/>
      <c r="S66" s="289"/>
      <c r="T66" s="193"/>
      <c r="U66" s="142">
        <v>108</v>
      </c>
      <c r="V66" s="311"/>
      <c r="W66" s="218"/>
      <c r="X66" s="25"/>
      <c r="Y66" s="321"/>
      <c r="Z66" s="229"/>
      <c r="AA66" s="159"/>
      <c r="AC66" s="3"/>
    </row>
    <row r="67" spans="2:29" ht="22.5" customHeight="1" thickBot="1" x14ac:dyDescent="0.3">
      <c r="B67" s="80"/>
      <c r="C67" s="48" t="s">
        <v>108</v>
      </c>
      <c r="D67" s="77">
        <v>5</v>
      </c>
      <c r="E67" s="77"/>
      <c r="F67" s="77"/>
      <c r="G67" s="77"/>
      <c r="H67" s="95"/>
      <c r="I67" s="95"/>
      <c r="J67" s="98"/>
      <c r="K67" s="77"/>
      <c r="L67" s="48"/>
      <c r="M67" s="77"/>
      <c r="N67" s="48"/>
      <c r="O67" s="77"/>
      <c r="P67" s="169"/>
      <c r="Q67" s="181"/>
      <c r="R67" s="38"/>
      <c r="S67" s="293"/>
      <c r="T67" s="197"/>
      <c r="U67" s="144"/>
      <c r="V67" s="312"/>
      <c r="W67" s="219"/>
      <c r="X67" s="21"/>
      <c r="Y67" s="333"/>
      <c r="Z67" s="235"/>
      <c r="AA67" s="246"/>
      <c r="AC67" s="3"/>
    </row>
    <row r="68" spans="2:29" ht="47.25" customHeight="1" thickBot="1" x14ac:dyDescent="0.3">
      <c r="B68" s="60" t="s">
        <v>73</v>
      </c>
      <c r="C68" s="9" t="s">
        <v>128</v>
      </c>
      <c r="D68" s="62">
        <v>2</v>
      </c>
      <c r="E68" s="62">
        <v>2</v>
      </c>
      <c r="F68" s="62"/>
      <c r="G68" s="62"/>
      <c r="H68" s="62"/>
      <c r="I68" s="62">
        <f>I69+I70</f>
        <v>790</v>
      </c>
      <c r="J68" s="62">
        <f>J69+J70</f>
        <v>268</v>
      </c>
      <c r="K68" s="62">
        <f>K69+K70</f>
        <v>522</v>
      </c>
      <c r="L68" s="62">
        <f>L69+L70</f>
        <v>228</v>
      </c>
      <c r="M68" s="62">
        <f>M69+M70</f>
        <v>294</v>
      </c>
      <c r="N68" s="62">
        <f>N69</f>
        <v>0</v>
      </c>
      <c r="O68" s="62">
        <f>O71</f>
        <v>72</v>
      </c>
      <c r="P68" s="163">
        <f>P72</f>
        <v>72</v>
      </c>
      <c r="Q68" s="155"/>
      <c r="R68" s="125"/>
      <c r="S68" s="291"/>
      <c r="T68" s="14">
        <f>T69+T70</f>
        <v>104</v>
      </c>
      <c r="U68" s="135">
        <f>U69+U70</f>
        <v>108</v>
      </c>
      <c r="V68" s="304"/>
      <c r="W68" s="212">
        <f>W69+W70</f>
        <v>146</v>
      </c>
      <c r="X68" s="16">
        <f>X69+X70</f>
        <v>164</v>
      </c>
      <c r="Y68" s="328"/>
      <c r="Z68" s="157">
        <v>0</v>
      </c>
      <c r="AA68" s="244"/>
    </row>
    <row r="69" spans="2:29" ht="27" customHeight="1" x14ac:dyDescent="0.25">
      <c r="B69" s="96" t="s">
        <v>74</v>
      </c>
      <c r="C69" s="12" t="s">
        <v>129</v>
      </c>
      <c r="D69" s="388">
        <v>4</v>
      </c>
      <c r="E69" s="40"/>
      <c r="F69" s="40"/>
      <c r="G69" s="40"/>
      <c r="H69" s="40"/>
      <c r="I69" s="40">
        <v>372</v>
      </c>
      <c r="J69" s="40">
        <v>124</v>
      </c>
      <c r="K69" s="40">
        <v>248</v>
      </c>
      <c r="L69" s="40">
        <v>108</v>
      </c>
      <c r="M69" s="40">
        <v>140</v>
      </c>
      <c r="N69" s="40"/>
      <c r="O69" s="40"/>
      <c r="P69" s="167"/>
      <c r="Q69" s="180"/>
      <c r="R69" s="33"/>
      <c r="S69" s="294"/>
      <c r="T69" s="195">
        <v>54</v>
      </c>
      <c r="U69" s="133">
        <v>61</v>
      </c>
      <c r="V69" s="302"/>
      <c r="W69" s="211">
        <v>70</v>
      </c>
      <c r="X69" s="24">
        <v>63</v>
      </c>
      <c r="Y69" s="326"/>
      <c r="Z69" s="231"/>
      <c r="AA69" s="158"/>
    </row>
    <row r="70" spans="2:29" ht="39" customHeight="1" x14ac:dyDescent="0.25">
      <c r="B70" s="92" t="s">
        <v>90</v>
      </c>
      <c r="C70" s="47" t="s">
        <v>130</v>
      </c>
      <c r="D70" s="389"/>
      <c r="E70" s="45"/>
      <c r="F70" s="45"/>
      <c r="G70" s="45"/>
      <c r="H70" s="47"/>
      <c r="I70" s="45">
        <f>J70+K70</f>
        <v>418</v>
      </c>
      <c r="J70" s="45">
        <v>144</v>
      </c>
      <c r="K70" s="45">
        <v>274</v>
      </c>
      <c r="L70" s="45">
        <v>120</v>
      </c>
      <c r="M70" s="45">
        <v>154</v>
      </c>
      <c r="N70" s="47"/>
      <c r="O70" s="45"/>
      <c r="P70" s="165"/>
      <c r="Q70" s="178"/>
      <c r="R70" s="34"/>
      <c r="S70" s="289"/>
      <c r="T70" s="193">
        <v>50</v>
      </c>
      <c r="U70" s="131">
        <v>47</v>
      </c>
      <c r="V70" s="300"/>
      <c r="W70" s="209">
        <v>76</v>
      </c>
      <c r="X70" s="25">
        <v>101</v>
      </c>
      <c r="Y70" s="321"/>
      <c r="Z70" s="229"/>
      <c r="AA70" s="159"/>
    </row>
    <row r="71" spans="2:29" ht="24" customHeight="1" x14ac:dyDescent="0.25">
      <c r="B71" s="92" t="s">
        <v>75</v>
      </c>
      <c r="C71" s="47" t="s">
        <v>66</v>
      </c>
      <c r="D71" s="45"/>
      <c r="E71" s="45">
        <v>6</v>
      </c>
      <c r="F71" s="45"/>
      <c r="G71" s="45"/>
      <c r="H71" s="93"/>
      <c r="I71" s="93">
        <v>72</v>
      </c>
      <c r="J71" s="97"/>
      <c r="K71" s="93">
        <v>72</v>
      </c>
      <c r="L71" s="47"/>
      <c r="M71" s="45"/>
      <c r="N71" s="47"/>
      <c r="O71" s="45">
        <v>72</v>
      </c>
      <c r="P71" s="165"/>
      <c r="Q71" s="178"/>
      <c r="R71" s="34"/>
      <c r="S71" s="289"/>
      <c r="T71" s="193"/>
      <c r="U71" s="142"/>
      <c r="V71" s="311"/>
      <c r="W71" s="220"/>
      <c r="X71" s="44">
        <v>72</v>
      </c>
      <c r="Y71" s="334"/>
      <c r="Z71" s="236"/>
      <c r="AA71" s="250"/>
    </row>
    <row r="72" spans="2:29" ht="38.25" customHeight="1" x14ac:dyDescent="0.25">
      <c r="B72" s="92" t="s">
        <v>147</v>
      </c>
      <c r="C72" s="47" t="s">
        <v>68</v>
      </c>
      <c r="D72" s="45"/>
      <c r="E72" s="45">
        <v>6</v>
      </c>
      <c r="F72" s="45"/>
      <c r="G72" s="45"/>
      <c r="H72" s="93"/>
      <c r="I72" s="93">
        <v>72</v>
      </c>
      <c r="J72" s="97"/>
      <c r="K72" s="93">
        <v>72</v>
      </c>
      <c r="L72" s="47"/>
      <c r="M72" s="45"/>
      <c r="N72" s="47"/>
      <c r="O72" s="45"/>
      <c r="P72" s="165">
        <v>72</v>
      </c>
      <c r="Q72" s="178"/>
      <c r="R72" s="34"/>
      <c r="S72" s="289"/>
      <c r="T72" s="193"/>
      <c r="U72" s="142"/>
      <c r="V72" s="311"/>
      <c r="W72" s="220"/>
      <c r="X72" s="44">
        <v>72</v>
      </c>
      <c r="Y72" s="334"/>
      <c r="Z72" s="236"/>
      <c r="AA72" s="250"/>
    </row>
    <row r="73" spans="2:29" ht="21.75" customHeight="1" thickBot="1" x14ac:dyDescent="0.3">
      <c r="B73" s="80"/>
      <c r="C73" s="48" t="s">
        <v>108</v>
      </c>
      <c r="D73" s="77">
        <v>6</v>
      </c>
      <c r="E73" s="77"/>
      <c r="F73" s="77"/>
      <c r="G73" s="77"/>
      <c r="H73" s="95"/>
      <c r="I73" s="95"/>
      <c r="J73" s="98"/>
      <c r="K73" s="77"/>
      <c r="L73" s="48"/>
      <c r="M73" s="77"/>
      <c r="N73" s="48"/>
      <c r="O73" s="77"/>
      <c r="P73" s="169"/>
      <c r="Q73" s="181"/>
      <c r="R73" s="38"/>
      <c r="S73" s="293"/>
      <c r="T73" s="197"/>
      <c r="U73" s="144"/>
      <c r="V73" s="312"/>
      <c r="W73" s="221"/>
      <c r="X73" s="39"/>
      <c r="Y73" s="335"/>
      <c r="Z73" s="237"/>
      <c r="AA73" s="251"/>
    </row>
    <row r="74" spans="2:29" ht="27" customHeight="1" thickBot="1" x14ac:dyDescent="0.3">
      <c r="B74" s="60" t="s">
        <v>76</v>
      </c>
      <c r="C74" s="9" t="s">
        <v>131</v>
      </c>
      <c r="D74" s="62">
        <v>2</v>
      </c>
      <c r="E74" s="62">
        <v>2</v>
      </c>
      <c r="F74" s="62"/>
      <c r="G74" s="62"/>
      <c r="H74" s="62"/>
      <c r="I74" s="62">
        <f t="shared" ref="I74:N74" si="2">I75</f>
        <v>363</v>
      </c>
      <c r="J74" s="62">
        <f t="shared" si="2"/>
        <v>121</v>
      </c>
      <c r="K74" s="62">
        <f t="shared" si="2"/>
        <v>242</v>
      </c>
      <c r="L74" s="62">
        <f t="shared" si="2"/>
        <v>104</v>
      </c>
      <c r="M74" s="62">
        <f t="shared" si="2"/>
        <v>108</v>
      </c>
      <c r="N74" s="62">
        <f t="shared" si="2"/>
        <v>30</v>
      </c>
      <c r="O74" s="62">
        <f>O76</f>
        <v>144</v>
      </c>
      <c r="P74" s="163">
        <f>P77</f>
        <v>108</v>
      </c>
      <c r="Q74" s="155"/>
      <c r="R74" s="125"/>
      <c r="S74" s="291"/>
      <c r="T74" s="14"/>
      <c r="U74" s="135">
        <f>U75</f>
        <v>38</v>
      </c>
      <c r="V74" s="304"/>
      <c r="W74" s="212">
        <f>W75</f>
        <v>50</v>
      </c>
      <c r="X74" s="16">
        <f>X75</f>
        <v>84</v>
      </c>
      <c r="Y74" s="328"/>
      <c r="Z74" s="157">
        <f>Z75</f>
        <v>70</v>
      </c>
      <c r="AA74" s="244"/>
    </row>
    <row r="75" spans="2:29" ht="60" customHeight="1" x14ac:dyDescent="0.25">
      <c r="B75" s="96" t="s">
        <v>77</v>
      </c>
      <c r="C75" s="12" t="s">
        <v>132</v>
      </c>
      <c r="D75" s="40">
        <v>5</v>
      </c>
      <c r="E75" s="12"/>
      <c r="F75" s="40"/>
      <c r="G75" s="40"/>
      <c r="H75" s="40"/>
      <c r="I75" s="40">
        <f>J75+K75</f>
        <v>363</v>
      </c>
      <c r="J75" s="40">
        <v>121</v>
      </c>
      <c r="K75" s="40">
        <v>242</v>
      </c>
      <c r="L75" s="40">
        <v>104</v>
      </c>
      <c r="M75" s="40">
        <v>108</v>
      </c>
      <c r="N75" s="40">
        <v>30</v>
      </c>
      <c r="O75" s="40"/>
      <c r="P75" s="167"/>
      <c r="Q75" s="180"/>
      <c r="R75" s="33"/>
      <c r="S75" s="294"/>
      <c r="T75" s="195"/>
      <c r="U75" s="133">
        <v>38</v>
      </c>
      <c r="V75" s="302"/>
      <c r="W75" s="211">
        <v>50</v>
      </c>
      <c r="X75" s="24">
        <v>84</v>
      </c>
      <c r="Y75" s="326"/>
      <c r="Z75" s="231">
        <v>70</v>
      </c>
      <c r="AA75" s="158"/>
    </row>
    <row r="76" spans="2:29" ht="20.25" customHeight="1" x14ac:dyDescent="0.25">
      <c r="B76" s="92" t="s">
        <v>78</v>
      </c>
      <c r="C76" s="47" t="s">
        <v>66</v>
      </c>
      <c r="D76" s="45"/>
      <c r="E76" s="45">
        <v>7</v>
      </c>
      <c r="F76" s="45"/>
      <c r="G76" s="45"/>
      <c r="H76" s="93"/>
      <c r="I76" s="93">
        <v>144</v>
      </c>
      <c r="J76" s="47"/>
      <c r="K76" s="93">
        <v>144</v>
      </c>
      <c r="L76" s="47"/>
      <c r="M76" s="45"/>
      <c r="N76" s="47"/>
      <c r="O76" s="45">
        <v>144</v>
      </c>
      <c r="P76" s="165"/>
      <c r="Q76" s="178"/>
      <c r="R76" s="34"/>
      <c r="S76" s="289"/>
      <c r="T76" s="198"/>
      <c r="U76" s="143"/>
      <c r="V76" s="309"/>
      <c r="W76" s="218">
        <v>36</v>
      </c>
      <c r="X76" s="44">
        <v>36</v>
      </c>
      <c r="Y76" s="334"/>
      <c r="Z76" s="238">
        <v>72</v>
      </c>
      <c r="AA76" s="250"/>
    </row>
    <row r="77" spans="2:29" ht="36" customHeight="1" x14ac:dyDescent="0.25">
      <c r="B77" s="385" t="s">
        <v>79</v>
      </c>
      <c r="C77" s="386" t="s">
        <v>68</v>
      </c>
      <c r="D77" s="387"/>
      <c r="E77" s="45">
        <v>7</v>
      </c>
      <c r="F77" s="387"/>
      <c r="G77" s="387"/>
      <c r="H77" s="378"/>
      <c r="I77" s="378">
        <v>108</v>
      </c>
      <c r="J77" s="386"/>
      <c r="K77" s="378">
        <v>108</v>
      </c>
      <c r="L77" s="386"/>
      <c r="M77" s="387"/>
      <c r="N77" s="386"/>
      <c r="O77" s="45"/>
      <c r="P77" s="165">
        <v>108</v>
      </c>
      <c r="Q77" s="410"/>
      <c r="R77" s="373"/>
      <c r="S77" s="289"/>
      <c r="T77" s="411"/>
      <c r="U77" s="412"/>
      <c r="V77" s="309"/>
      <c r="W77" s="413">
        <v>36</v>
      </c>
      <c r="X77" s="452"/>
      <c r="Y77" s="334"/>
      <c r="Z77" s="238">
        <v>72</v>
      </c>
      <c r="AA77" s="250"/>
    </row>
    <row r="78" spans="2:29" ht="17.25" hidden="1" customHeight="1" thickBot="1" x14ac:dyDescent="0.3">
      <c r="B78" s="385"/>
      <c r="C78" s="386"/>
      <c r="D78" s="387"/>
      <c r="E78" s="45"/>
      <c r="F78" s="387"/>
      <c r="G78" s="387"/>
      <c r="H78" s="378"/>
      <c r="I78" s="378"/>
      <c r="J78" s="386"/>
      <c r="K78" s="378"/>
      <c r="L78" s="386"/>
      <c r="M78" s="387"/>
      <c r="N78" s="386"/>
      <c r="O78" s="45"/>
      <c r="P78" s="165"/>
      <c r="Q78" s="410"/>
      <c r="R78" s="373"/>
      <c r="S78" s="289"/>
      <c r="T78" s="411"/>
      <c r="U78" s="412"/>
      <c r="V78" s="309"/>
      <c r="W78" s="413"/>
      <c r="X78" s="452"/>
      <c r="Y78" s="334"/>
      <c r="Z78" s="238"/>
      <c r="AA78" s="250"/>
    </row>
    <row r="79" spans="2:29" ht="22.5" customHeight="1" thickBot="1" x14ac:dyDescent="0.3">
      <c r="B79" s="69"/>
      <c r="C79" s="49" t="s">
        <v>108</v>
      </c>
      <c r="D79" s="46">
        <v>7</v>
      </c>
      <c r="E79" s="46"/>
      <c r="F79" s="46"/>
      <c r="G79" s="46"/>
      <c r="H79" s="99"/>
      <c r="I79" s="99"/>
      <c r="J79" s="49"/>
      <c r="K79" s="46"/>
      <c r="L79" s="49"/>
      <c r="M79" s="46"/>
      <c r="N79" s="49"/>
      <c r="O79" s="46"/>
      <c r="P79" s="166"/>
      <c r="Q79" s="179"/>
      <c r="R79" s="124"/>
      <c r="S79" s="290"/>
      <c r="T79" s="201"/>
      <c r="U79" s="146"/>
      <c r="V79" s="313"/>
      <c r="W79" s="222"/>
      <c r="X79" s="152"/>
      <c r="Y79" s="336"/>
      <c r="Z79" s="239"/>
      <c r="AA79" s="252"/>
    </row>
    <row r="80" spans="2:29" ht="39" customHeight="1" thickBot="1" x14ac:dyDescent="0.3">
      <c r="B80" s="60" t="s">
        <v>133</v>
      </c>
      <c r="C80" s="100" t="s">
        <v>134</v>
      </c>
      <c r="D80" s="62">
        <v>1</v>
      </c>
      <c r="E80" s="62">
        <v>1</v>
      </c>
      <c r="F80" s="63"/>
      <c r="G80" s="63"/>
      <c r="H80" s="101"/>
      <c r="I80" s="62">
        <f>I81</f>
        <v>225</v>
      </c>
      <c r="J80" s="62">
        <f>J81</f>
        <v>75</v>
      </c>
      <c r="K80" s="62">
        <f>K81</f>
        <v>150</v>
      </c>
      <c r="L80" s="62">
        <f>L81</f>
        <v>84</v>
      </c>
      <c r="M80" s="62">
        <f>M81</f>
        <v>66</v>
      </c>
      <c r="N80" s="62">
        <v>0</v>
      </c>
      <c r="O80" s="62"/>
      <c r="P80" s="163">
        <f>P82</f>
        <v>72</v>
      </c>
      <c r="Q80" s="182"/>
      <c r="R80" s="121"/>
      <c r="S80" s="286"/>
      <c r="T80" s="202"/>
      <c r="U80" s="147"/>
      <c r="V80" s="314"/>
      <c r="W80" s="223"/>
      <c r="X80" s="16">
        <f>X81</f>
        <v>100</v>
      </c>
      <c r="Y80" s="328"/>
      <c r="Z80" s="157">
        <f>Z81</f>
        <v>50</v>
      </c>
      <c r="AA80" s="253"/>
    </row>
    <row r="81" spans="2:27" ht="57.75" customHeight="1" x14ac:dyDescent="0.3">
      <c r="B81" s="64" t="s">
        <v>136</v>
      </c>
      <c r="C81" s="50" t="s">
        <v>135</v>
      </c>
      <c r="D81" s="53"/>
      <c r="E81" s="53"/>
      <c r="F81" s="53"/>
      <c r="G81" s="53"/>
      <c r="H81" s="102"/>
      <c r="I81" s="53">
        <f>K81+J81</f>
        <v>225</v>
      </c>
      <c r="J81" s="53">
        <v>75</v>
      </c>
      <c r="K81" s="53">
        <v>150</v>
      </c>
      <c r="L81" s="53">
        <v>84</v>
      </c>
      <c r="M81" s="53">
        <v>66</v>
      </c>
      <c r="N81" s="91"/>
      <c r="O81" s="91"/>
      <c r="P81" s="164"/>
      <c r="Q81" s="177"/>
      <c r="R81" s="126"/>
      <c r="S81" s="292"/>
      <c r="T81" s="203"/>
      <c r="U81" s="148"/>
      <c r="V81" s="315"/>
      <c r="W81" s="224"/>
      <c r="X81" s="19">
        <v>100</v>
      </c>
      <c r="Y81" s="320"/>
      <c r="Z81" s="228">
        <v>50</v>
      </c>
      <c r="AA81" s="254"/>
    </row>
    <row r="82" spans="2:27" ht="39.75" customHeight="1" x14ac:dyDescent="0.25">
      <c r="B82" s="103" t="s">
        <v>137</v>
      </c>
      <c r="C82" s="49" t="s">
        <v>68</v>
      </c>
      <c r="D82" s="46"/>
      <c r="E82" s="46">
        <v>6</v>
      </c>
      <c r="F82" s="46"/>
      <c r="G82" s="46"/>
      <c r="H82" s="99"/>
      <c r="I82" s="99">
        <v>72</v>
      </c>
      <c r="J82" s="104"/>
      <c r="K82" s="99">
        <v>72</v>
      </c>
      <c r="L82" s="49"/>
      <c r="M82" s="46"/>
      <c r="N82" s="49"/>
      <c r="O82" s="49"/>
      <c r="P82" s="166">
        <v>72</v>
      </c>
      <c r="Q82" s="179"/>
      <c r="R82" s="124"/>
      <c r="S82" s="290"/>
      <c r="T82" s="201"/>
      <c r="U82" s="146"/>
      <c r="V82" s="313"/>
      <c r="W82" s="222"/>
      <c r="X82" s="153">
        <v>72</v>
      </c>
      <c r="Y82" s="337"/>
      <c r="Z82" s="240"/>
      <c r="AA82" s="252"/>
    </row>
    <row r="83" spans="2:27" ht="22.5" customHeight="1" thickBot="1" x14ac:dyDescent="0.3">
      <c r="B83" s="69"/>
      <c r="C83" s="49" t="s">
        <v>108</v>
      </c>
      <c r="D83" s="46">
        <v>7</v>
      </c>
      <c r="E83" s="46"/>
      <c r="F83" s="46"/>
      <c r="G83" s="46"/>
      <c r="H83" s="99"/>
      <c r="I83" s="99"/>
      <c r="J83" s="104"/>
      <c r="K83" s="46"/>
      <c r="L83" s="49"/>
      <c r="M83" s="46"/>
      <c r="N83" s="49"/>
      <c r="O83" s="49"/>
      <c r="P83" s="166"/>
      <c r="Q83" s="179"/>
      <c r="R83" s="124"/>
      <c r="S83" s="290"/>
      <c r="T83" s="201"/>
      <c r="U83" s="146"/>
      <c r="V83" s="313"/>
      <c r="W83" s="222"/>
      <c r="X83" s="153"/>
      <c r="Y83" s="337"/>
      <c r="Z83" s="241"/>
      <c r="AA83" s="252"/>
    </row>
    <row r="84" spans="2:27" ht="60" customHeight="1" thickBot="1" x14ac:dyDescent="0.3">
      <c r="B84" s="105" t="s">
        <v>138</v>
      </c>
      <c r="C84" s="106" t="s">
        <v>139</v>
      </c>
      <c r="D84" s="62">
        <v>2</v>
      </c>
      <c r="E84" s="62">
        <v>2</v>
      </c>
      <c r="F84" s="62">
        <v>0</v>
      </c>
      <c r="G84" s="62">
        <v>0</v>
      </c>
      <c r="H84" s="101"/>
      <c r="I84" s="62">
        <f>I85</f>
        <v>234</v>
      </c>
      <c r="J84" s="62">
        <f>J85</f>
        <v>94</v>
      </c>
      <c r="K84" s="62">
        <f>K85</f>
        <v>140</v>
      </c>
      <c r="L84" s="62">
        <f>L85</f>
        <v>60</v>
      </c>
      <c r="M84" s="62">
        <f>M85</f>
        <v>80</v>
      </c>
      <c r="N84" s="62">
        <v>0</v>
      </c>
      <c r="O84" s="62">
        <f>O86</f>
        <v>72</v>
      </c>
      <c r="P84" s="163">
        <f>P87</f>
        <v>36</v>
      </c>
      <c r="Q84" s="182"/>
      <c r="R84" s="121"/>
      <c r="S84" s="286"/>
      <c r="T84" s="202"/>
      <c r="U84" s="147"/>
      <c r="V84" s="314"/>
      <c r="W84" s="212"/>
      <c r="X84" s="16">
        <f>X85</f>
        <v>88</v>
      </c>
      <c r="Y84" s="328"/>
      <c r="Z84" s="157">
        <f>Z85</f>
        <v>52</v>
      </c>
      <c r="AA84" s="253"/>
    </row>
    <row r="85" spans="2:27" ht="23.25" customHeight="1" x14ac:dyDescent="0.25">
      <c r="B85" s="107" t="s">
        <v>140</v>
      </c>
      <c r="C85" s="108" t="s">
        <v>141</v>
      </c>
      <c r="D85" s="40"/>
      <c r="E85" s="40"/>
      <c r="F85" s="40"/>
      <c r="G85" s="40"/>
      <c r="H85" s="109"/>
      <c r="I85" s="40">
        <f>J85+K85</f>
        <v>234</v>
      </c>
      <c r="J85" s="40">
        <v>94</v>
      </c>
      <c r="K85" s="40">
        <v>140</v>
      </c>
      <c r="L85" s="40">
        <v>60</v>
      </c>
      <c r="M85" s="40">
        <v>80</v>
      </c>
      <c r="N85" s="12"/>
      <c r="O85" s="40"/>
      <c r="P85" s="167"/>
      <c r="Q85" s="180"/>
      <c r="R85" s="33"/>
      <c r="S85" s="294"/>
      <c r="T85" s="204"/>
      <c r="U85" s="149"/>
      <c r="V85" s="316"/>
      <c r="W85" s="211"/>
      <c r="X85" s="24">
        <v>88</v>
      </c>
      <c r="Y85" s="326"/>
      <c r="Z85" s="231">
        <v>52</v>
      </c>
      <c r="AA85" s="158"/>
    </row>
    <row r="86" spans="2:27" ht="21.75" customHeight="1" x14ac:dyDescent="0.25">
      <c r="B86" s="96" t="s">
        <v>142</v>
      </c>
      <c r="C86" s="47" t="s">
        <v>66</v>
      </c>
      <c r="D86" s="45"/>
      <c r="E86" s="45">
        <v>7</v>
      </c>
      <c r="F86" s="45"/>
      <c r="G86" s="45"/>
      <c r="H86" s="93"/>
      <c r="I86" s="93">
        <v>72</v>
      </c>
      <c r="J86" s="97"/>
      <c r="K86" s="93">
        <v>72</v>
      </c>
      <c r="L86" s="47"/>
      <c r="M86" s="45"/>
      <c r="N86" s="47"/>
      <c r="O86" s="45">
        <v>72</v>
      </c>
      <c r="P86" s="165"/>
      <c r="Q86" s="178"/>
      <c r="R86" s="34"/>
      <c r="S86" s="289"/>
      <c r="T86" s="198"/>
      <c r="U86" s="141"/>
      <c r="V86" s="317"/>
      <c r="W86" s="215"/>
      <c r="X86" s="44">
        <v>36</v>
      </c>
      <c r="Y86" s="334"/>
      <c r="Z86" s="236">
        <v>36</v>
      </c>
      <c r="AA86" s="250"/>
    </row>
    <row r="87" spans="2:27" ht="35.25" customHeight="1" x14ac:dyDescent="0.25">
      <c r="B87" s="4" t="s">
        <v>143</v>
      </c>
      <c r="C87" s="47" t="s">
        <v>68</v>
      </c>
      <c r="D87" s="45"/>
      <c r="E87" s="45">
        <v>7</v>
      </c>
      <c r="F87" s="45"/>
      <c r="G87" s="45"/>
      <c r="H87" s="93"/>
      <c r="I87" s="93">
        <v>36</v>
      </c>
      <c r="J87" s="97"/>
      <c r="K87" s="93">
        <v>36</v>
      </c>
      <c r="L87" s="47"/>
      <c r="M87" s="45"/>
      <c r="N87" s="47"/>
      <c r="O87" s="47"/>
      <c r="P87" s="165">
        <v>36</v>
      </c>
      <c r="Q87" s="178"/>
      <c r="R87" s="34"/>
      <c r="S87" s="289"/>
      <c r="T87" s="198"/>
      <c r="U87" s="141"/>
      <c r="V87" s="317"/>
      <c r="W87" s="215"/>
      <c r="X87" s="44"/>
      <c r="Y87" s="334"/>
      <c r="Z87" s="236">
        <v>36</v>
      </c>
      <c r="AA87" s="250"/>
    </row>
    <row r="88" spans="2:27" ht="21.75" customHeight="1" thickBot="1" x14ac:dyDescent="0.3">
      <c r="B88" s="94"/>
      <c r="C88" s="54" t="s">
        <v>148</v>
      </c>
      <c r="D88" s="110">
        <v>7</v>
      </c>
      <c r="E88" s="110"/>
      <c r="F88" s="110"/>
      <c r="G88" s="110"/>
      <c r="H88" s="111"/>
      <c r="I88" s="111"/>
      <c r="J88" s="112"/>
      <c r="K88" s="111"/>
      <c r="L88" s="54"/>
      <c r="M88" s="110"/>
      <c r="N88" s="54"/>
      <c r="O88" s="54"/>
      <c r="P88" s="173"/>
      <c r="Q88" s="189"/>
      <c r="R88" s="127"/>
      <c r="S88" s="295"/>
      <c r="T88" s="205"/>
      <c r="U88" s="150"/>
      <c r="V88" s="318"/>
      <c r="W88" s="225"/>
      <c r="X88" s="154"/>
      <c r="Y88" s="338"/>
      <c r="Z88" s="242"/>
      <c r="AA88" s="255"/>
    </row>
    <row r="89" spans="2:27" ht="22.5" customHeight="1" x14ac:dyDescent="0.25">
      <c r="B89" s="113" t="s">
        <v>95</v>
      </c>
      <c r="C89" s="114" t="s">
        <v>81</v>
      </c>
      <c r="D89" s="45">
        <v>0</v>
      </c>
      <c r="E89" s="45">
        <v>8</v>
      </c>
      <c r="F89" s="45">
        <v>0</v>
      </c>
      <c r="G89" s="45">
        <v>0</v>
      </c>
      <c r="H89" s="47"/>
      <c r="I89" s="67">
        <v>144</v>
      </c>
      <c r="J89" s="47"/>
      <c r="K89" s="67">
        <v>144</v>
      </c>
      <c r="L89" s="67"/>
      <c r="M89" s="67"/>
      <c r="N89" s="114"/>
      <c r="O89" s="114"/>
      <c r="P89" s="174"/>
      <c r="Q89" s="190"/>
      <c r="R89" s="35"/>
      <c r="S89" s="296"/>
      <c r="T89" s="206"/>
      <c r="U89" s="136"/>
      <c r="V89" s="319"/>
      <c r="W89" s="226"/>
      <c r="X89" s="17"/>
      <c r="Y89" s="339"/>
      <c r="Z89" s="243"/>
      <c r="AA89" s="256">
        <v>144</v>
      </c>
    </row>
    <row r="90" spans="2:27" ht="38.25" customHeight="1" x14ac:dyDescent="0.25">
      <c r="B90" s="113"/>
      <c r="C90" s="114" t="s">
        <v>160</v>
      </c>
      <c r="D90" s="67">
        <f>D34</f>
        <v>11</v>
      </c>
      <c r="E90" s="67">
        <v>30</v>
      </c>
      <c r="F90" s="67">
        <f>F34</f>
        <v>3</v>
      </c>
      <c r="G90" s="67">
        <v>0</v>
      </c>
      <c r="H90" s="47"/>
      <c r="I90" s="67">
        <v>4104</v>
      </c>
      <c r="J90" s="114">
        <v>1368</v>
      </c>
      <c r="K90" s="67">
        <v>2736</v>
      </c>
      <c r="L90" s="114">
        <f>L34</f>
        <v>1352</v>
      </c>
      <c r="M90" s="114">
        <f>M34</f>
        <v>1354</v>
      </c>
      <c r="N90" s="67">
        <f>N57</f>
        <v>30</v>
      </c>
      <c r="O90" s="114">
        <f>O91</f>
        <v>396</v>
      </c>
      <c r="P90" s="174">
        <f>P91</f>
        <v>504</v>
      </c>
      <c r="Q90" s="178"/>
      <c r="R90" s="34"/>
      <c r="S90" s="289"/>
      <c r="T90" s="198"/>
      <c r="U90" s="141"/>
      <c r="V90" s="317"/>
      <c r="W90" s="215"/>
      <c r="X90" s="25"/>
      <c r="Y90" s="321"/>
      <c r="Z90" s="229"/>
      <c r="AA90" s="159"/>
    </row>
    <row r="91" spans="2:27" ht="28.5" customHeight="1" x14ac:dyDescent="0.25">
      <c r="B91" s="113"/>
      <c r="C91" s="114" t="s">
        <v>150</v>
      </c>
      <c r="D91" s="67"/>
      <c r="E91" s="67"/>
      <c r="F91" s="67"/>
      <c r="G91" s="67"/>
      <c r="H91" s="47"/>
      <c r="I91" s="67">
        <f>I16+I34</f>
        <v>6210</v>
      </c>
      <c r="J91" s="114">
        <f>J34+J16</f>
        <v>2070</v>
      </c>
      <c r="K91" s="67">
        <f>K34+K16</f>
        <v>4140</v>
      </c>
      <c r="L91" s="114">
        <f>L34+L16</f>
        <v>2112</v>
      </c>
      <c r="M91" s="114">
        <f>M16+M34</f>
        <v>1944</v>
      </c>
      <c r="N91" s="67">
        <f>N57+N16</f>
        <v>84</v>
      </c>
      <c r="O91" s="67">
        <f>O57</f>
        <v>396</v>
      </c>
      <c r="P91" s="175">
        <f>P57</f>
        <v>504</v>
      </c>
      <c r="Q91" s="178"/>
      <c r="R91" s="34"/>
      <c r="S91" s="289"/>
      <c r="T91" s="198"/>
      <c r="U91" s="141"/>
      <c r="V91" s="317"/>
      <c r="W91" s="215"/>
      <c r="X91" s="25"/>
      <c r="Y91" s="321"/>
      <c r="Z91" s="229"/>
      <c r="AA91" s="159"/>
    </row>
    <row r="92" spans="2:27" ht="21.75" customHeight="1" x14ac:dyDescent="0.25">
      <c r="B92" s="113" t="s">
        <v>161</v>
      </c>
      <c r="C92" s="114" t="s">
        <v>82</v>
      </c>
      <c r="D92" s="45"/>
      <c r="E92" s="45"/>
      <c r="F92" s="45"/>
      <c r="G92" s="45"/>
      <c r="H92" s="47"/>
      <c r="I92" s="67">
        <v>216</v>
      </c>
      <c r="J92" s="47"/>
      <c r="K92" s="67">
        <v>216</v>
      </c>
      <c r="L92" s="47"/>
      <c r="M92" s="47"/>
      <c r="N92" s="47"/>
      <c r="O92" s="47"/>
      <c r="P92" s="172"/>
      <c r="Q92" s="178"/>
      <c r="R92" s="34"/>
      <c r="S92" s="289"/>
      <c r="T92" s="198"/>
      <c r="U92" s="141"/>
      <c r="V92" s="317"/>
      <c r="W92" s="215"/>
      <c r="X92" s="25"/>
      <c r="Y92" s="321"/>
      <c r="Z92" s="229"/>
      <c r="AA92" s="256">
        <v>216</v>
      </c>
    </row>
    <row r="93" spans="2:27" ht="37.5" customHeight="1" x14ac:dyDescent="0.25">
      <c r="B93" s="66" t="s">
        <v>162</v>
      </c>
      <c r="C93" s="47" t="s">
        <v>165</v>
      </c>
      <c r="D93" s="45"/>
      <c r="E93" s="45"/>
      <c r="F93" s="45"/>
      <c r="G93" s="45"/>
      <c r="H93" s="45"/>
      <c r="I93" s="45">
        <v>144</v>
      </c>
      <c r="J93" s="67"/>
      <c r="K93" s="45">
        <v>144</v>
      </c>
      <c r="L93" s="47"/>
      <c r="M93" s="47"/>
      <c r="N93" s="47"/>
      <c r="O93" s="47"/>
      <c r="P93" s="172"/>
      <c r="Q93" s="178"/>
      <c r="R93" s="34"/>
      <c r="S93" s="289"/>
      <c r="T93" s="198"/>
      <c r="U93" s="141"/>
      <c r="V93" s="317"/>
      <c r="W93" s="215"/>
      <c r="X93" s="25"/>
      <c r="Y93" s="321"/>
      <c r="Z93" s="229"/>
      <c r="AA93" s="159">
        <v>144</v>
      </c>
    </row>
    <row r="94" spans="2:27" ht="39.75" customHeight="1" x14ac:dyDescent="0.25">
      <c r="B94" s="66" t="s">
        <v>163</v>
      </c>
      <c r="C94" s="47" t="s">
        <v>166</v>
      </c>
      <c r="D94" s="45"/>
      <c r="E94" s="45"/>
      <c r="F94" s="45"/>
      <c r="G94" s="45"/>
      <c r="H94" s="45"/>
      <c r="I94" s="45">
        <v>72</v>
      </c>
      <c r="J94" s="45"/>
      <c r="K94" s="45">
        <v>72</v>
      </c>
      <c r="L94" s="47"/>
      <c r="M94" s="47"/>
      <c r="N94" s="47"/>
      <c r="O94" s="47"/>
      <c r="P94" s="172"/>
      <c r="Q94" s="178"/>
      <c r="R94" s="34"/>
      <c r="S94" s="289"/>
      <c r="T94" s="198"/>
      <c r="U94" s="141"/>
      <c r="V94" s="317"/>
      <c r="W94" s="215"/>
      <c r="X94" s="25"/>
      <c r="Y94" s="321"/>
      <c r="Z94" s="229"/>
      <c r="AA94" s="159">
        <v>72</v>
      </c>
    </row>
    <row r="95" spans="2:27" ht="20.25" customHeight="1" thickBot="1" x14ac:dyDescent="0.3">
      <c r="B95" s="115"/>
      <c r="C95" s="116"/>
      <c r="D95" s="117"/>
      <c r="E95" s="117"/>
      <c r="F95" s="117"/>
      <c r="G95" s="117"/>
      <c r="H95" s="117"/>
      <c r="I95" s="117"/>
      <c r="J95" s="117"/>
      <c r="K95" s="118"/>
      <c r="L95" s="49"/>
      <c r="M95" s="49"/>
      <c r="N95" s="49"/>
      <c r="O95" s="49"/>
      <c r="P95" s="176"/>
      <c r="Q95" s="179"/>
      <c r="R95" s="124"/>
      <c r="S95" s="290"/>
      <c r="T95" s="201"/>
      <c r="U95" s="146"/>
      <c r="V95" s="313"/>
      <c r="W95" s="222"/>
      <c r="X95" s="20"/>
      <c r="Y95" s="322"/>
      <c r="Z95" s="230"/>
      <c r="AA95" s="160"/>
    </row>
    <row r="96" spans="2:27" ht="16.5" customHeight="1" x14ac:dyDescent="0.25">
      <c r="B96" s="449" t="s">
        <v>164</v>
      </c>
      <c r="C96" s="450"/>
      <c r="D96" s="450"/>
      <c r="E96" s="450"/>
      <c r="F96" s="450"/>
      <c r="G96" s="450"/>
      <c r="H96" s="450"/>
      <c r="I96" s="450"/>
      <c r="J96" s="451"/>
      <c r="K96" s="406" t="s">
        <v>80</v>
      </c>
      <c r="L96" s="443" t="s">
        <v>83</v>
      </c>
      <c r="M96" s="444"/>
      <c r="N96" s="445"/>
      <c r="O96" s="456"/>
      <c r="P96" s="351"/>
      <c r="Q96" s="459">
        <v>612</v>
      </c>
      <c r="R96" s="459">
        <v>792</v>
      </c>
      <c r="S96" s="266"/>
      <c r="T96" s="390">
        <v>612</v>
      </c>
      <c r="U96" s="390">
        <v>648</v>
      </c>
      <c r="V96" s="264"/>
      <c r="W96" s="453">
        <v>468</v>
      </c>
      <c r="X96" s="453">
        <v>666</v>
      </c>
      <c r="Y96" s="340"/>
      <c r="Z96" s="353">
        <v>342</v>
      </c>
      <c r="AA96" s="356"/>
    </row>
    <row r="97" spans="2:27" ht="16.5" customHeight="1" x14ac:dyDescent="0.25">
      <c r="B97" s="449"/>
      <c r="C97" s="450"/>
      <c r="D97" s="450"/>
      <c r="E97" s="450"/>
      <c r="F97" s="450"/>
      <c r="G97" s="450"/>
      <c r="H97" s="450"/>
      <c r="I97" s="450"/>
      <c r="J97" s="451"/>
      <c r="K97" s="406"/>
      <c r="L97" s="461"/>
      <c r="M97" s="462"/>
      <c r="N97" s="463"/>
      <c r="O97" s="457"/>
      <c r="P97" s="367"/>
      <c r="Q97" s="464"/>
      <c r="R97" s="464"/>
      <c r="S97" s="268"/>
      <c r="T97" s="391"/>
      <c r="U97" s="391"/>
      <c r="V97" s="269"/>
      <c r="W97" s="454"/>
      <c r="X97" s="454"/>
      <c r="Y97" s="341"/>
      <c r="Z97" s="354"/>
      <c r="AA97" s="357"/>
    </row>
    <row r="98" spans="2:27" ht="16.5" customHeight="1" x14ac:dyDescent="0.25">
      <c r="B98" s="449" t="s">
        <v>167</v>
      </c>
      <c r="C98" s="450"/>
      <c r="D98" s="450"/>
      <c r="E98" s="450"/>
      <c r="F98" s="450"/>
      <c r="G98" s="450"/>
      <c r="H98" s="450"/>
      <c r="I98" s="450"/>
      <c r="J98" s="451"/>
      <c r="K98" s="406"/>
      <c r="L98" s="461"/>
      <c r="M98" s="462"/>
      <c r="N98" s="463"/>
      <c r="O98" s="457"/>
      <c r="P98" s="367"/>
      <c r="Q98" s="464"/>
      <c r="R98" s="464"/>
      <c r="S98" s="268"/>
      <c r="T98" s="391"/>
      <c r="U98" s="391"/>
      <c r="V98" s="269"/>
      <c r="W98" s="454"/>
      <c r="X98" s="454"/>
      <c r="Y98" s="341"/>
      <c r="Z98" s="354"/>
      <c r="AA98" s="357"/>
    </row>
    <row r="99" spans="2:27" ht="16.5" customHeight="1" x14ac:dyDescent="0.25">
      <c r="B99" s="440"/>
      <c r="C99" s="441"/>
      <c r="D99" s="441"/>
      <c r="E99" s="441"/>
      <c r="F99" s="441"/>
      <c r="G99" s="441"/>
      <c r="H99" s="441"/>
      <c r="I99" s="441"/>
      <c r="J99" s="442"/>
      <c r="K99" s="406"/>
      <c r="L99" s="461"/>
      <c r="M99" s="462"/>
      <c r="N99" s="463"/>
      <c r="O99" s="457"/>
      <c r="P99" s="367"/>
      <c r="Q99" s="464"/>
      <c r="R99" s="464"/>
      <c r="S99" s="268"/>
      <c r="T99" s="391"/>
      <c r="U99" s="391"/>
      <c r="V99" s="269"/>
      <c r="W99" s="454"/>
      <c r="X99" s="454"/>
      <c r="Y99" s="341"/>
      <c r="Z99" s="354"/>
      <c r="AA99" s="357"/>
    </row>
    <row r="100" spans="2:27" ht="16.5" customHeight="1" x14ac:dyDescent="0.25">
      <c r="B100" s="440"/>
      <c r="C100" s="441"/>
      <c r="D100" s="441"/>
      <c r="E100" s="441"/>
      <c r="F100" s="441"/>
      <c r="G100" s="441"/>
      <c r="H100" s="441"/>
      <c r="I100" s="441"/>
      <c r="J100" s="442"/>
      <c r="K100" s="406"/>
      <c r="L100" s="461"/>
      <c r="M100" s="462"/>
      <c r="N100" s="463"/>
      <c r="O100" s="457"/>
      <c r="P100" s="367"/>
      <c r="Q100" s="464"/>
      <c r="R100" s="464"/>
      <c r="S100" s="268"/>
      <c r="T100" s="391"/>
      <c r="U100" s="391"/>
      <c r="V100" s="269"/>
      <c r="W100" s="454"/>
      <c r="X100" s="454"/>
      <c r="Y100" s="341"/>
      <c r="Z100" s="354"/>
      <c r="AA100" s="357"/>
    </row>
    <row r="101" spans="2:27" ht="19.5" thickBot="1" x14ac:dyDescent="0.3">
      <c r="B101" s="440"/>
      <c r="C101" s="441"/>
      <c r="D101" s="441"/>
      <c r="E101" s="441"/>
      <c r="F101" s="441"/>
      <c r="G101" s="441"/>
      <c r="H101" s="441"/>
      <c r="I101" s="441"/>
      <c r="J101" s="442"/>
      <c r="K101" s="406"/>
      <c r="L101" s="446"/>
      <c r="M101" s="447"/>
      <c r="N101" s="448"/>
      <c r="O101" s="458"/>
      <c r="P101" s="352"/>
      <c r="Q101" s="460"/>
      <c r="R101" s="460"/>
      <c r="S101" s="267"/>
      <c r="T101" s="392"/>
      <c r="U101" s="392"/>
      <c r="V101" s="265"/>
      <c r="W101" s="455"/>
      <c r="X101" s="455"/>
      <c r="Y101" s="342"/>
      <c r="Z101" s="355"/>
      <c r="AA101" s="358"/>
    </row>
    <row r="102" spans="2:27" ht="15" customHeight="1" x14ac:dyDescent="0.25">
      <c r="B102" s="440"/>
      <c r="C102" s="441"/>
      <c r="D102" s="441"/>
      <c r="E102" s="441"/>
      <c r="F102" s="441"/>
      <c r="G102" s="441"/>
      <c r="H102" s="441"/>
      <c r="I102" s="441"/>
      <c r="J102" s="442"/>
      <c r="K102" s="429"/>
      <c r="L102" s="443" t="s">
        <v>84</v>
      </c>
      <c r="M102" s="444"/>
      <c r="N102" s="445"/>
      <c r="O102" s="349"/>
      <c r="P102" s="351"/>
      <c r="Q102" s="459"/>
      <c r="R102" s="436"/>
      <c r="S102" s="270"/>
      <c r="T102" s="438"/>
      <c r="U102" s="438">
        <v>72</v>
      </c>
      <c r="V102" s="262"/>
      <c r="W102" s="368">
        <v>72</v>
      </c>
      <c r="X102" s="368">
        <v>144</v>
      </c>
      <c r="Y102" s="343"/>
      <c r="Z102" s="359">
        <v>108</v>
      </c>
      <c r="AA102" s="356"/>
    </row>
    <row r="103" spans="2:27" ht="15.75" customHeight="1" thickBot="1" x14ac:dyDescent="0.3">
      <c r="B103" s="440"/>
      <c r="C103" s="441"/>
      <c r="D103" s="441"/>
      <c r="E103" s="441"/>
      <c r="F103" s="441"/>
      <c r="G103" s="441"/>
      <c r="H103" s="441"/>
      <c r="I103" s="441"/>
      <c r="J103" s="442"/>
      <c r="K103" s="429"/>
      <c r="L103" s="446"/>
      <c r="M103" s="447"/>
      <c r="N103" s="448"/>
      <c r="O103" s="350"/>
      <c r="P103" s="352"/>
      <c r="Q103" s="460"/>
      <c r="R103" s="437"/>
      <c r="S103" s="271"/>
      <c r="T103" s="439"/>
      <c r="U103" s="439"/>
      <c r="V103" s="263"/>
      <c r="W103" s="369"/>
      <c r="X103" s="369"/>
      <c r="Y103" s="344"/>
      <c r="Z103" s="360"/>
      <c r="AA103" s="358"/>
    </row>
    <row r="104" spans="2:27" ht="17.25" customHeight="1" x14ac:dyDescent="0.25">
      <c r="B104" s="367"/>
      <c r="C104" s="427"/>
      <c r="D104" s="427"/>
      <c r="E104" s="427"/>
      <c r="F104" s="427"/>
      <c r="G104" s="427"/>
      <c r="H104" s="427"/>
      <c r="I104" s="427"/>
      <c r="J104" s="428"/>
      <c r="K104" s="429"/>
      <c r="L104" s="430" t="s">
        <v>85</v>
      </c>
      <c r="M104" s="431"/>
      <c r="N104" s="432"/>
      <c r="O104" s="349"/>
      <c r="P104" s="351"/>
      <c r="Q104" s="459"/>
      <c r="R104" s="436"/>
      <c r="S104" s="270"/>
      <c r="T104" s="438"/>
      <c r="U104" s="438">
        <v>180</v>
      </c>
      <c r="V104" s="262"/>
      <c r="W104" s="368">
        <v>72</v>
      </c>
      <c r="X104" s="368">
        <v>144</v>
      </c>
      <c r="Y104" s="343"/>
      <c r="Z104" s="359">
        <v>108</v>
      </c>
      <c r="AA104" s="356"/>
    </row>
    <row r="105" spans="2:27" ht="29.25" customHeight="1" thickBot="1" x14ac:dyDescent="0.3">
      <c r="B105" s="367"/>
      <c r="C105" s="427"/>
      <c r="D105" s="427"/>
      <c r="E105" s="427"/>
      <c r="F105" s="427"/>
      <c r="G105" s="427"/>
      <c r="H105" s="427"/>
      <c r="I105" s="427"/>
      <c r="J105" s="428"/>
      <c r="K105" s="429"/>
      <c r="L105" s="433"/>
      <c r="M105" s="434"/>
      <c r="N105" s="435"/>
      <c r="O105" s="350"/>
      <c r="P105" s="352"/>
      <c r="Q105" s="460"/>
      <c r="R105" s="437"/>
      <c r="S105" s="271"/>
      <c r="T105" s="439"/>
      <c r="U105" s="439"/>
      <c r="V105" s="263"/>
      <c r="W105" s="369"/>
      <c r="X105" s="369"/>
      <c r="Y105" s="344"/>
      <c r="Z105" s="360"/>
      <c r="AA105" s="358"/>
    </row>
    <row r="106" spans="2:27" ht="15" customHeight="1" x14ac:dyDescent="0.25">
      <c r="B106" s="367"/>
      <c r="C106" s="427"/>
      <c r="D106" s="427"/>
      <c r="E106" s="427"/>
      <c r="F106" s="427"/>
      <c r="G106" s="427"/>
      <c r="H106" s="427"/>
      <c r="I106" s="427"/>
      <c r="J106" s="428"/>
      <c r="K106" s="429"/>
      <c r="L106" s="430" t="s">
        <v>86</v>
      </c>
      <c r="M106" s="431"/>
      <c r="N106" s="432"/>
      <c r="O106" s="349"/>
      <c r="P106" s="351"/>
      <c r="Q106" s="459"/>
      <c r="R106" s="436"/>
      <c r="S106" s="270"/>
      <c r="T106" s="514"/>
      <c r="U106" s="514"/>
      <c r="V106" s="272"/>
      <c r="W106" s="516"/>
      <c r="X106" s="453"/>
      <c r="Y106" s="340"/>
      <c r="Z106" s="353"/>
      <c r="AA106" s="465">
        <v>144</v>
      </c>
    </row>
    <row r="107" spans="2:27" ht="25.5" customHeight="1" thickBot="1" x14ac:dyDescent="0.3">
      <c r="B107" s="367"/>
      <c r="C107" s="427"/>
      <c r="D107" s="427"/>
      <c r="E107" s="427"/>
      <c r="F107" s="427"/>
      <c r="G107" s="427"/>
      <c r="H107" s="427"/>
      <c r="I107" s="427"/>
      <c r="J107" s="428"/>
      <c r="K107" s="429"/>
      <c r="L107" s="433"/>
      <c r="M107" s="434"/>
      <c r="N107" s="435"/>
      <c r="O107" s="350"/>
      <c r="P107" s="352"/>
      <c r="Q107" s="460"/>
      <c r="R107" s="437"/>
      <c r="S107" s="271"/>
      <c r="T107" s="515"/>
      <c r="U107" s="515"/>
      <c r="V107" s="273"/>
      <c r="W107" s="517"/>
      <c r="X107" s="455"/>
      <c r="Y107" s="342"/>
      <c r="Z107" s="355"/>
      <c r="AA107" s="466"/>
    </row>
    <row r="108" spans="2:27" ht="15" customHeight="1" x14ac:dyDescent="0.25">
      <c r="B108" s="367"/>
      <c r="C108" s="427"/>
      <c r="D108" s="427"/>
      <c r="E108" s="427"/>
      <c r="F108" s="427"/>
      <c r="G108" s="427"/>
      <c r="H108" s="427"/>
      <c r="I108" s="427"/>
      <c r="J108" s="428"/>
      <c r="K108" s="429"/>
      <c r="L108" s="443" t="s">
        <v>149</v>
      </c>
      <c r="M108" s="444"/>
      <c r="N108" s="445"/>
      <c r="O108" s="349"/>
      <c r="P108" s="351"/>
      <c r="Q108" s="459"/>
      <c r="R108" s="459">
        <v>3</v>
      </c>
      <c r="S108" s="266"/>
      <c r="T108" s="390">
        <v>0</v>
      </c>
      <c r="U108" s="390">
        <v>3</v>
      </c>
      <c r="V108" s="264"/>
      <c r="W108" s="453">
        <v>3</v>
      </c>
      <c r="X108" s="453">
        <v>1</v>
      </c>
      <c r="Y108" s="340"/>
      <c r="Z108" s="353">
        <v>3</v>
      </c>
      <c r="AA108" s="356"/>
    </row>
    <row r="109" spans="2:27" ht="29.25" customHeight="1" thickBot="1" x14ac:dyDescent="0.3">
      <c r="B109" s="367"/>
      <c r="C109" s="427"/>
      <c r="D109" s="427"/>
      <c r="E109" s="427"/>
      <c r="F109" s="427"/>
      <c r="G109" s="427"/>
      <c r="H109" s="427"/>
      <c r="I109" s="427"/>
      <c r="J109" s="428"/>
      <c r="K109" s="429"/>
      <c r="L109" s="446"/>
      <c r="M109" s="447"/>
      <c r="N109" s="448"/>
      <c r="O109" s="350"/>
      <c r="P109" s="352"/>
      <c r="Q109" s="460"/>
      <c r="R109" s="460"/>
      <c r="S109" s="267"/>
      <c r="T109" s="392"/>
      <c r="U109" s="392"/>
      <c r="V109" s="265"/>
      <c r="W109" s="455"/>
      <c r="X109" s="455"/>
      <c r="Y109" s="342"/>
      <c r="Z109" s="355"/>
      <c r="AA109" s="358"/>
    </row>
    <row r="110" spans="2:27" ht="15" customHeight="1" x14ac:dyDescent="0.25">
      <c r="B110" s="367"/>
      <c r="C110" s="427"/>
      <c r="D110" s="427"/>
      <c r="E110" s="427"/>
      <c r="F110" s="427"/>
      <c r="G110" s="427"/>
      <c r="H110" s="427"/>
      <c r="I110" s="427"/>
      <c r="J110" s="428"/>
      <c r="K110" s="429"/>
      <c r="L110" s="443" t="s">
        <v>87</v>
      </c>
      <c r="M110" s="444"/>
      <c r="N110" s="445"/>
      <c r="O110" s="349"/>
      <c r="P110" s="351"/>
      <c r="Q110" s="459"/>
      <c r="R110" s="459">
        <v>9</v>
      </c>
      <c r="S110" s="266"/>
      <c r="T110" s="390">
        <v>3</v>
      </c>
      <c r="U110" s="390">
        <v>6</v>
      </c>
      <c r="V110" s="264"/>
      <c r="W110" s="453">
        <v>4</v>
      </c>
      <c r="X110" s="453">
        <v>6</v>
      </c>
      <c r="Y110" s="340"/>
      <c r="Z110" s="353">
        <v>7</v>
      </c>
      <c r="AA110" s="356">
        <v>1</v>
      </c>
    </row>
    <row r="111" spans="2:27" ht="15.75" customHeight="1" thickBot="1" x14ac:dyDescent="0.3">
      <c r="B111" s="367"/>
      <c r="C111" s="427"/>
      <c r="D111" s="427"/>
      <c r="E111" s="427"/>
      <c r="F111" s="427"/>
      <c r="G111" s="427"/>
      <c r="H111" s="427"/>
      <c r="I111" s="427"/>
      <c r="J111" s="428"/>
      <c r="K111" s="429"/>
      <c r="L111" s="446"/>
      <c r="M111" s="447"/>
      <c r="N111" s="448"/>
      <c r="O111" s="350"/>
      <c r="P111" s="352"/>
      <c r="Q111" s="460"/>
      <c r="R111" s="460"/>
      <c r="S111" s="267"/>
      <c r="T111" s="392"/>
      <c r="U111" s="392"/>
      <c r="V111" s="265"/>
      <c r="W111" s="455"/>
      <c r="X111" s="455"/>
      <c r="Y111" s="342"/>
      <c r="Z111" s="355"/>
      <c r="AA111" s="358"/>
    </row>
    <row r="112" spans="2:27" ht="15" customHeight="1" x14ac:dyDescent="0.25">
      <c r="B112" s="367"/>
      <c r="C112" s="427"/>
      <c r="D112" s="427"/>
      <c r="E112" s="427"/>
      <c r="F112" s="427"/>
      <c r="G112" s="427"/>
      <c r="H112" s="427"/>
      <c r="I112" s="427"/>
      <c r="J112" s="428"/>
      <c r="K112" s="429"/>
      <c r="L112" s="443" t="s">
        <v>171</v>
      </c>
      <c r="M112" s="444"/>
      <c r="N112" s="445"/>
      <c r="O112" s="349"/>
      <c r="P112" s="351"/>
      <c r="Q112" s="459"/>
      <c r="R112" s="459" t="s">
        <v>175</v>
      </c>
      <c r="S112" s="266"/>
      <c r="T112" s="390">
        <v>1</v>
      </c>
      <c r="U112" s="390">
        <v>2</v>
      </c>
      <c r="V112" s="264"/>
      <c r="W112" s="453"/>
      <c r="X112" s="453">
        <v>2</v>
      </c>
      <c r="Y112" s="340"/>
      <c r="Z112" s="353">
        <v>1</v>
      </c>
      <c r="AA112" s="356"/>
    </row>
    <row r="113" spans="2:32" ht="11.25" customHeight="1" thickBot="1" x14ac:dyDescent="0.3">
      <c r="B113" s="352"/>
      <c r="C113" s="467"/>
      <c r="D113" s="467"/>
      <c r="E113" s="467"/>
      <c r="F113" s="467"/>
      <c r="G113" s="467"/>
      <c r="H113" s="467"/>
      <c r="I113" s="467"/>
      <c r="J113" s="468"/>
      <c r="K113" s="469"/>
      <c r="L113" s="446"/>
      <c r="M113" s="447"/>
      <c r="N113" s="448"/>
      <c r="O113" s="350"/>
      <c r="P113" s="352"/>
      <c r="Q113" s="460"/>
      <c r="R113" s="460"/>
      <c r="S113" s="267"/>
      <c r="T113" s="392"/>
      <c r="U113" s="392"/>
      <c r="V113" s="265"/>
      <c r="W113" s="455"/>
      <c r="X113" s="455"/>
      <c r="Y113" s="342"/>
      <c r="Z113" s="355"/>
      <c r="AA113" s="358"/>
      <c r="AF113" s="1"/>
    </row>
  </sheetData>
  <mergeCells count="156">
    <mergeCell ref="AC12:AD12"/>
    <mergeCell ref="Z112:Z113"/>
    <mergeCell ref="AA112:AA113"/>
    <mergeCell ref="X106:X107"/>
    <mergeCell ref="U104:U105"/>
    <mergeCell ref="AC9:AD9"/>
    <mergeCell ref="T8:T14"/>
    <mergeCell ref="U8:U14"/>
    <mergeCell ref="R106:R107"/>
    <mergeCell ref="T106:T107"/>
    <mergeCell ref="U106:U107"/>
    <mergeCell ref="R102:R103"/>
    <mergeCell ref="T102:T103"/>
    <mergeCell ref="U102:U103"/>
    <mergeCell ref="W106:W107"/>
    <mergeCell ref="B110:J111"/>
    <mergeCell ref="K110:K111"/>
    <mergeCell ref="O3:P4"/>
    <mergeCell ref="X108:X109"/>
    <mergeCell ref="AA104:AA105"/>
    <mergeCell ref="Z106:Z107"/>
    <mergeCell ref="AA106:AA107"/>
    <mergeCell ref="X110:X111"/>
    <mergeCell ref="X112:X113"/>
    <mergeCell ref="U110:U111"/>
    <mergeCell ref="W110:W111"/>
    <mergeCell ref="B112:J113"/>
    <mergeCell ref="K112:K113"/>
    <mergeCell ref="L112:N113"/>
    <mergeCell ref="P108:P109"/>
    <mergeCell ref="L110:N111"/>
    <mergeCell ref="B108:J109"/>
    <mergeCell ref="K108:K109"/>
    <mergeCell ref="L108:N109"/>
    <mergeCell ref="Q112:Q113"/>
    <mergeCell ref="H3:H14"/>
    <mergeCell ref="Q104:Q105"/>
    <mergeCell ref="R8:R14"/>
    <mergeCell ref="Q8:Q14"/>
    <mergeCell ref="W102:W103"/>
    <mergeCell ref="T108:T109"/>
    <mergeCell ref="U108:U109"/>
    <mergeCell ref="W108:W109"/>
    <mergeCell ref="K8:K14"/>
    <mergeCell ref="L8:L14"/>
    <mergeCell ref="M8:M14"/>
    <mergeCell ref="N8:N14"/>
    <mergeCell ref="N77:N78"/>
    <mergeCell ref="L96:N101"/>
    <mergeCell ref="Q96:Q101"/>
    <mergeCell ref="R96:R101"/>
    <mergeCell ref="T96:T101"/>
    <mergeCell ref="S8:S14"/>
    <mergeCell ref="V8:V14"/>
    <mergeCell ref="Q106:Q107"/>
    <mergeCell ref="Q102:Q103"/>
    <mergeCell ref="R112:R113"/>
    <mergeCell ref="T112:T113"/>
    <mergeCell ref="U112:U113"/>
    <mergeCell ref="W112:W113"/>
    <mergeCell ref="Q110:Q111"/>
    <mergeCell ref="R110:R111"/>
    <mergeCell ref="T110:T111"/>
    <mergeCell ref="Q108:Q109"/>
    <mergeCell ref="R108:R109"/>
    <mergeCell ref="B106:J107"/>
    <mergeCell ref="K106:K107"/>
    <mergeCell ref="L104:N105"/>
    <mergeCell ref="R104:R105"/>
    <mergeCell ref="T104:T105"/>
    <mergeCell ref="B102:J103"/>
    <mergeCell ref="K102:K103"/>
    <mergeCell ref="L102:N103"/>
    <mergeCell ref="M77:M78"/>
    <mergeCell ref="B100:J100"/>
    <mergeCell ref="B101:J101"/>
    <mergeCell ref="B96:J96"/>
    <mergeCell ref="B97:J97"/>
    <mergeCell ref="B98:J98"/>
    <mergeCell ref="B99:J99"/>
    <mergeCell ref="O96:O101"/>
    <mergeCell ref="L106:N107"/>
    <mergeCell ref="B104:J105"/>
    <mergeCell ref="K104:K105"/>
    <mergeCell ref="Z3:AA4"/>
    <mergeCell ref="Z5:AA7"/>
    <mergeCell ref="Z8:Z14"/>
    <mergeCell ref="AA8:AA14"/>
    <mergeCell ref="K96:K101"/>
    <mergeCell ref="W8:W14"/>
    <mergeCell ref="X8:X14"/>
    <mergeCell ref="K5:N6"/>
    <mergeCell ref="Q77:Q78"/>
    <mergeCell ref="T77:T78"/>
    <mergeCell ref="U77:U78"/>
    <mergeCell ref="W77:W78"/>
    <mergeCell ref="L77:L78"/>
    <mergeCell ref="L7:N7"/>
    <mergeCell ref="T3:U4"/>
    <mergeCell ref="Q3:S4"/>
    <mergeCell ref="X77:X78"/>
    <mergeCell ref="X96:X101"/>
    <mergeCell ref="W96:W101"/>
    <mergeCell ref="Q5:S7"/>
    <mergeCell ref="Y8:Y14"/>
    <mergeCell ref="T5:V7"/>
    <mergeCell ref="W5:Y7"/>
    <mergeCell ref="W3:Y4"/>
    <mergeCell ref="P5:P14"/>
    <mergeCell ref="R77:R78"/>
    <mergeCell ref="O5:O14"/>
    <mergeCell ref="Q2:T2"/>
    <mergeCell ref="X102:X103"/>
    <mergeCell ref="X104:X105"/>
    <mergeCell ref="B3:B14"/>
    <mergeCell ref="H77:H78"/>
    <mergeCell ref="K77:K78"/>
    <mergeCell ref="I3:N4"/>
    <mergeCell ref="I5:I14"/>
    <mergeCell ref="J5:J14"/>
    <mergeCell ref="E3:E14"/>
    <mergeCell ref="F3:F14"/>
    <mergeCell ref="G3:G14"/>
    <mergeCell ref="B77:B78"/>
    <mergeCell ref="C77:C78"/>
    <mergeCell ref="D77:D78"/>
    <mergeCell ref="F77:F78"/>
    <mergeCell ref="G77:G78"/>
    <mergeCell ref="I77:I78"/>
    <mergeCell ref="J77:J78"/>
    <mergeCell ref="D69:D70"/>
    <mergeCell ref="U96:U101"/>
    <mergeCell ref="O112:O113"/>
    <mergeCell ref="P112:P113"/>
    <mergeCell ref="Z96:Z101"/>
    <mergeCell ref="AA96:AA101"/>
    <mergeCell ref="Z102:Z103"/>
    <mergeCell ref="AA102:AA103"/>
    <mergeCell ref="Z104:Z105"/>
    <mergeCell ref="C3:C14"/>
    <mergeCell ref="D3:D14"/>
    <mergeCell ref="Z108:Z109"/>
    <mergeCell ref="AA108:AA109"/>
    <mergeCell ref="Z110:Z111"/>
    <mergeCell ref="AA110:AA111"/>
    <mergeCell ref="P96:P101"/>
    <mergeCell ref="O102:O103"/>
    <mergeCell ref="P104:P105"/>
    <mergeCell ref="P102:P103"/>
    <mergeCell ref="O104:O105"/>
    <mergeCell ref="O106:O107"/>
    <mergeCell ref="P106:P107"/>
    <mergeCell ref="O108:O109"/>
    <mergeCell ref="O110:O111"/>
    <mergeCell ref="P110:P111"/>
    <mergeCell ref="W104:W105"/>
  </mergeCells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4294967295" verticalDpi="4294967295" r:id="rId1"/>
  <ignoredErrors>
    <ignoredError sqref="L17 I43 I36:I37 I56 K30 W35 I50 I51:N51 I53:J53 I54 J27" formulaRange="1"/>
    <ignoredError sqref="K29 L42 I42 J58 J63 J68 J74 J80 J84 L35 I48 N44 I31 K17 L45 K57 X45" formula="1"/>
    <ignoredError sqref="M90:M91 K91 I9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cp:lastPrinted>2020-07-31T11:54:07Z</cp:lastPrinted>
  <dcterms:created xsi:type="dcterms:W3CDTF">2019-03-22T12:06:06Z</dcterms:created>
  <dcterms:modified xsi:type="dcterms:W3CDTF">2022-09-07T15:08:20Z</dcterms:modified>
</cp:coreProperties>
</file>