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H42" i="2" l="1"/>
  <c r="H38" i="2" l="1"/>
  <c r="J76" i="2"/>
  <c r="J60" i="2"/>
  <c r="J31" i="2"/>
  <c r="J30" i="2"/>
  <c r="U28" i="2"/>
  <c r="V28" i="2"/>
  <c r="V39" i="2"/>
  <c r="J57" i="2"/>
  <c r="H37" i="2"/>
  <c r="H56" i="2" l="1"/>
  <c r="J51" i="2"/>
  <c r="J42" i="2" l="1"/>
  <c r="H68" i="2"/>
  <c r="J50" i="2"/>
  <c r="J47" i="2"/>
  <c r="J34" i="2"/>
  <c r="H34" i="2" s="1"/>
  <c r="J32" i="2"/>
  <c r="L32" i="2" s="1"/>
  <c r="J33" i="2"/>
  <c r="H33" i="2" s="1"/>
  <c r="Y39" i="2"/>
  <c r="L34" i="2" l="1"/>
  <c r="J65" i="2"/>
  <c r="J70" i="2"/>
  <c r="J41" i="2"/>
  <c r="J46" i="2"/>
  <c r="J54" i="2"/>
  <c r="J52" i="2"/>
  <c r="H13" i="2" l="1"/>
  <c r="H14" i="2"/>
  <c r="H11" i="2"/>
  <c r="Q10" i="2"/>
  <c r="P9" i="2"/>
  <c r="P20" i="2"/>
  <c r="H26" i="2"/>
  <c r="P24" i="2"/>
  <c r="T24" i="2"/>
  <c r="S24" i="2"/>
  <c r="H22" i="2"/>
  <c r="S20" i="2"/>
  <c r="H24" i="2"/>
  <c r="H27" i="2"/>
  <c r="J24" i="2"/>
  <c r="L24" i="2"/>
  <c r="J25" i="2"/>
  <c r="L27" i="2"/>
  <c r="J27" i="2"/>
  <c r="J26" i="2"/>
  <c r="H23" i="2"/>
  <c r="J22" i="2"/>
  <c r="J15" i="2" l="1"/>
  <c r="J12" i="2" l="1"/>
  <c r="J16" i="2"/>
  <c r="H16" i="2"/>
  <c r="J17" i="2"/>
  <c r="H15" i="2"/>
  <c r="J14" i="2"/>
  <c r="L13" i="2"/>
  <c r="J13" i="2"/>
  <c r="L39" i="2" l="1"/>
  <c r="K39" i="2"/>
  <c r="I39" i="2"/>
  <c r="H31" i="2"/>
  <c r="H30" i="2"/>
  <c r="Q39" i="2" l="1"/>
  <c r="H55" i="2"/>
  <c r="H57" i="2"/>
  <c r="H32" i="2" l="1"/>
  <c r="J45" i="2" l="1"/>
  <c r="H54" i="2" l="1"/>
  <c r="J35" i="2"/>
  <c r="X35" i="2"/>
  <c r="X39" i="2"/>
  <c r="J53" i="2"/>
  <c r="H50" i="2"/>
  <c r="W64" i="2"/>
  <c r="W35" i="2"/>
  <c r="V35" i="2"/>
  <c r="U35" i="2"/>
  <c r="Y29" i="2"/>
  <c r="X29" i="2"/>
  <c r="W29" i="2"/>
  <c r="V29" i="2"/>
  <c r="U29" i="2"/>
  <c r="J39" i="2" l="1"/>
  <c r="U39" i="2"/>
  <c r="I24" i="2" l="1"/>
  <c r="T20" i="2"/>
  <c r="L20" i="2"/>
  <c r="K20" i="2"/>
  <c r="J20" i="2"/>
  <c r="H25" i="2"/>
  <c r="Q20" i="2"/>
  <c r="Q9" i="2" s="1"/>
  <c r="S10" i="2"/>
  <c r="S9" i="2" s="1"/>
  <c r="L10" i="2"/>
  <c r="K10" i="2"/>
  <c r="J10" i="2"/>
  <c r="I10" i="2"/>
  <c r="T10" i="2"/>
  <c r="T9" i="2" s="1"/>
  <c r="H18" i="2"/>
  <c r="H17" i="2"/>
  <c r="V74" i="2"/>
  <c r="I74" i="2"/>
  <c r="K74" i="2"/>
  <c r="L74" i="2"/>
  <c r="Q74" i="2"/>
  <c r="H76" i="2"/>
  <c r="H75" i="2"/>
  <c r="J69" i="2"/>
  <c r="Z69" i="2"/>
  <c r="Y69" i="2"/>
  <c r="X69" i="2"/>
  <c r="Q69" i="2"/>
  <c r="Z64" i="2"/>
  <c r="Y64" i="2"/>
  <c r="X64" i="2"/>
  <c r="M64" i="2"/>
  <c r="J64" i="2"/>
  <c r="Q64" i="2"/>
  <c r="Q59" i="2"/>
  <c r="M59" i="2"/>
  <c r="M58" i="2" s="1"/>
  <c r="M28" i="2" s="1"/>
  <c r="M81" i="2" s="1"/>
  <c r="J59" i="2"/>
  <c r="X59" i="2"/>
  <c r="W59" i="2"/>
  <c r="W58" i="2" s="1"/>
  <c r="H62" i="2"/>
  <c r="H61" i="2"/>
  <c r="H66" i="2"/>
  <c r="H60" i="2"/>
  <c r="Z39" i="2"/>
  <c r="W39" i="2"/>
  <c r="H53" i="2"/>
  <c r="H52" i="2"/>
  <c r="H51" i="2"/>
  <c r="H49" i="2"/>
  <c r="H48" i="2"/>
  <c r="H46" i="2"/>
  <c r="H45" i="2"/>
  <c r="H44" i="2"/>
  <c r="H43" i="2"/>
  <c r="H40" i="2"/>
  <c r="Q58" i="2" l="1"/>
  <c r="Q28" i="2" s="1"/>
  <c r="X58" i="2"/>
  <c r="X28" i="2" s="1"/>
  <c r="W28" i="2"/>
  <c r="K9" i="2"/>
  <c r="Z58" i="2"/>
  <c r="E79" i="2"/>
  <c r="V58" i="2"/>
  <c r="L9" i="2"/>
  <c r="H59" i="2"/>
  <c r="H74" i="2"/>
  <c r="Z29" i="2" l="1"/>
  <c r="Z28" i="2" s="1"/>
  <c r="H36" i="2"/>
  <c r="H35" i="2" s="1"/>
  <c r="H88" i="2"/>
  <c r="J74" i="2"/>
  <c r="J58" i="2" s="1"/>
  <c r="H70" i="2"/>
  <c r="H69" i="2" s="1"/>
  <c r="L69" i="2"/>
  <c r="K69" i="2"/>
  <c r="I69" i="2"/>
  <c r="H65" i="2"/>
  <c r="H64" i="2" s="1"/>
  <c r="L64" i="2"/>
  <c r="K64" i="2"/>
  <c r="I64" i="2"/>
  <c r="Y59" i="2"/>
  <c r="Y58" i="2" s="1"/>
  <c r="Y28" i="2" s="1"/>
  <c r="V59" i="2"/>
  <c r="L59" i="2"/>
  <c r="K59" i="2"/>
  <c r="I59" i="2"/>
  <c r="H47" i="2"/>
  <c r="H41" i="2"/>
  <c r="L35" i="2"/>
  <c r="K35" i="2"/>
  <c r="I35" i="2"/>
  <c r="L29" i="2"/>
  <c r="K29" i="2"/>
  <c r="J29" i="2"/>
  <c r="I29" i="2"/>
  <c r="H21" i="2"/>
  <c r="H20" i="2" s="1"/>
  <c r="H12" i="2"/>
  <c r="H10" i="2" s="1"/>
  <c r="H9" i="2" s="1"/>
  <c r="P10" i="2"/>
  <c r="H58" i="2" l="1"/>
  <c r="J28" i="2"/>
  <c r="J81" i="2" s="1"/>
  <c r="K28" i="2"/>
  <c r="K81" i="2" s="1"/>
  <c r="K58" i="2"/>
  <c r="I58" i="2"/>
  <c r="I28" i="2" s="1"/>
  <c r="I81" i="2" s="1"/>
  <c r="L58" i="2"/>
  <c r="L28" i="2" s="1"/>
  <c r="L81" i="2" s="1"/>
  <c r="H39" i="2"/>
  <c r="H29" i="2"/>
  <c r="L20" i="1"/>
  <c r="K20" i="1"/>
  <c r="T24" i="1"/>
  <c r="S24" i="1"/>
  <c r="Q24" i="1"/>
  <c r="P24" i="1"/>
  <c r="L24" i="1"/>
  <c r="K24" i="1"/>
  <c r="H20" i="1"/>
  <c r="H27" i="1"/>
  <c r="H24" i="1" s="1"/>
  <c r="J27" i="1"/>
  <c r="J26" i="1"/>
  <c r="J24" i="1" s="1"/>
  <c r="J23" i="1"/>
  <c r="H23" i="1" s="1"/>
  <c r="J22" i="1"/>
  <c r="H22" i="1" s="1"/>
  <c r="J21" i="1"/>
  <c r="H21" i="1" s="1"/>
  <c r="H18" i="1"/>
  <c r="H14" i="1"/>
  <c r="J13" i="1"/>
  <c r="H13" i="1" s="1"/>
  <c r="J12" i="1"/>
  <c r="H12" i="1" s="1"/>
  <c r="H11" i="1"/>
  <c r="Q10" i="1"/>
  <c r="P10" i="1"/>
  <c r="H28" i="2" l="1"/>
  <c r="H10" i="1"/>
  <c r="Z71" i="1" l="1"/>
  <c r="J71" i="1"/>
  <c r="H71" i="1"/>
  <c r="Q66" i="1" l="1"/>
  <c r="H67" i="1"/>
  <c r="V56" i="1"/>
  <c r="W61" i="1"/>
  <c r="Q61" i="1"/>
  <c r="Q56" i="1"/>
  <c r="Q29" i="1"/>
  <c r="Q41" i="1"/>
  <c r="H57" i="1"/>
  <c r="H56" i="1" s="1"/>
  <c r="H62" i="1"/>
  <c r="J56" i="1"/>
  <c r="H52" i="1"/>
  <c r="H51" i="1"/>
  <c r="H50" i="1"/>
  <c r="H49" i="1"/>
  <c r="H48" i="1"/>
  <c r="H44" i="1"/>
  <c r="H47" i="1"/>
  <c r="H46" i="1"/>
  <c r="H45" i="1"/>
  <c r="H43" i="1"/>
  <c r="I84" i="1"/>
  <c r="H84" i="1"/>
  <c r="L71" i="1"/>
  <c r="K71" i="1"/>
  <c r="I71" i="1"/>
  <c r="H66" i="1"/>
  <c r="L66" i="1"/>
  <c r="K66" i="1"/>
  <c r="J66" i="1"/>
  <c r="I66" i="1"/>
  <c r="H61" i="1"/>
  <c r="L61" i="1"/>
  <c r="K61" i="1"/>
  <c r="I61" i="1"/>
  <c r="Y56" i="1"/>
  <c r="X56" i="1"/>
  <c r="W56" i="1"/>
  <c r="L56" i="1"/>
  <c r="K56" i="1"/>
  <c r="I56" i="1"/>
  <c r="Z42" i="1"/>
  <c r="Y42" i="1"/>
  <c r="X42" i="1"/>
  <c r="W42" i="1"/>
  <c r="V42" i="1"/>
  <c r="V41" i="1" s="1"/>
  <c r="U42" i="1"/>
  <c r="U41" i="1" s="1"/>
  <c r="L42" i="1"/>
  <c r="K42" i="1"/>
  <c r="I42" i="1"/>
  <c r="H40" i="1"/>
  <c r="H39" i="1"/>
  <c r="H35" i="1"/>
  <c r="L35" i="1"/>
  <c r="K35" i="1"/>
  <c r="I35" i="1"/>
  <c r="Y29" i="1"/>
  <c r="X29" i="1"/>
  <c r="W29" i="1"/>
  <c r="V29" i="1"/>
  <c r="U29" i="1"/>
  <c r="L29" i="1"/>
  <c r="K29" i="1"/>
  <c r="J29" i="1"/>
  <c r="I29" i="1"/>
  <c r="T20" i="1"/>
  <c r="S20" i="1"/>
  <c r="J20" i="1"/>
  <c r="T10" i="1"/>
  <c r="S10" i="1"/>
  <c r="L10" i="1"/>
  <c r="K10" i="1"/>
  <c r="J10" i="1"/>
  <c r="Y41" i="1" l="1"/>
  <c r="K55" i="1"/>
  <c r="K41" i="1" s="1"/>
  <c r="I55" i="1"/>
  <c r="I41" i="1" s="1"/>
  <c r="K9" i="1"/>
  <c r="T9" i="1"/>
  <c r="J42" i="1"/>
  <c r="S9" i="1"/>
  <c r="J61" i="1"/>
  <c r="W41" i="1"/>
  <c r="L55" i="1"/>
  <c r="L41" i="1" s="1"/>
  <c r="Z41" i="1"/>
  <c r="L9" i="1"/>
  <c r="X41" i="1"/>
  <c r="H55" i="1"/>
  <c r="H29" i="1"/>
  <c r="J35" i="1"/>
  <c r="J55" i="1" l="1"/>
  <c r="J41" i="1" s="1"/>
  <c r="H42" i="1"/>
  <c r="H41" i="1" s="1"/>
</calcChain>
</file>

<file path=xl/sharedStrings.xml><?xml version="1.0" encoding="utf-8"?>
<sst xmlns="http://schemas.openxmlformats.org/spreadsheetml/2006/main" count="433" uniqueCount="231">
  <si>
    <t>Индекс</t>
  </si>
  <si>
    <t>Наименования  циклов, разделов, дисциплин, профессиональных модулей, МДК, практик</t>
  </si>
  <si>
    <t>Экзамен</t>
  </si>
  <si>
    <t>Диф. зачет</t>
  </si>
  <si>
    <t>зачет</t>
  </si>
  <si>
    <t>Другая форма аттестации</t>
  </si>
  <si>
    <t>Учебная нагрузка обучающихся (час.)</t>
  </si>
  <si>
    <t>Распределение учебной нагрузки по курсам и семестрам (час. в семестр)</t>
  </si>
  <si>
    <t>Объем образовательной нагрузки</t>
  </si>
  <si>
    <t>Самостоятельная учебная работа</t>
  </si>
  <si>
    <t>Нагрузка во взаимодействии с преподавателем</t>
  </si>
  <si>
    <t>Консультации</t>
  </si>
  <si>
    <t>Промежуточная аттестация</t>
  </si>
  <si>
    <t>ГИА</t>
  </si>
  <si>
    <t>I курс</t>
  </si>
  <si>
    <t>II курс</t>
  </si>
  <si>
    <t>III курс</t>
  </si>
  <si>
    <t>IV курс</t>
  </si>
  <si>
    <t>,</t>
  </si>
  <si>
    <t>всего занятий</t>
  </si>
  <si>
    <t>в том числе</t>
  </si>
  <si>
    <t>практика</t>
  </si>
  <si>
    <t xml:space="preserve">1 сем.        17 нед    </t>
  </si>
  <si>
    <t xml:space="preserve">2 сем.        22 нед    </t>
  </si>
  <si>
    <t>3 сем.       16 нед</t>
  </si>
  <si>
    <t xml:space="preserve">4 сем.        23 нед       </t>
  </si>
  <si>
    <t xml:space="preserve">         5сем.     12 нед   (5)</t>
  </si>
  <si>
    <t xml:space="preserve">               6 сем.        17 нед   (7)</t>
  </si>
  <si>
    <t xml:space="preserve">                7 сем.     11 нед (6)</t>
  </si>
  <si>
    <t xml:space="preserve">                  8сем.  10 нед (3)</t>
  </si>
  <si>
    <t>урок, лекция, семинар</t>
  </si>
  <si>
    <t>лаб. и практ. занятий</t>
  </si>
  <si>
    <t xml:space="preserve">курсовых раюот, (проектов) </t>
  </si>
  <si>
    <t>учебная</t>
  </si>
  <si>
    <t>производственная</t>
  </si>
  <si>
    <t>ОДБ.</t>
  </si>
  <si>
    <t>Общеобразовательные дисциплины</t>
  </si>
  <si>
    <t>Базовые дисциплины</t>
  </si>
  <si>
    <t xml:space="preserve"> Русский язык</t>
  </si>
  <si>
    <t>Литература</t>
  </si>
  <si>
    <t>Иностранный язык</t>
  </si>
  <si>
    <t>Математика</t>
  </si>
  <si>
    <t>История</t>
  </si>
  <si>
    <t>Физическая культура</t>
  </si>
  <si>
    <t>Основы безопасности жизнедеятельности</t>
  </si>
  <si>
    <t>Астрономия</t>
  </si>
  <si>
    <t>По выбору из обязательных предметных областей</t>
  </si>
  <si>
    <t>ОДП.01</t>
  </si>
  <si>
    <t>Информатика</t>
  </si>
  <si>
    <t>ОДП.02</t>
  </si>
  <si>
    <t>Физика</t>
  </si>
  <si>
    <t>ОДП.03</t>
  </si>
  <si>
    <t>Химия</t>
  </si>
  <si>
    <t>ПП</t>
  </si>
  <si>
    <t>ОГСЭ.00</t>
  </si>
  <si>
    <t>Общий гуманитарный и социально - экономический  цикл</t>
  </si>
  <si>
    <t>ОГСЭ.01</t>
  </si>
  <si>
    <t>Основы философии</t>
  </si>
  <si>
    <t>ОГСЭ.02</t>
  </si>
  <si>
    <t>ОГСЭ. 03</t>
  </si>
  <si>
    <t>Иностранный язык в профессиональной деятельности</t>
  </si>
  <si>
    <t>4,6,8</t>
  </si>
  <si>
    <t>3,5,7</t>
  </si>
  <si>
    <t>ОГСЭ.04</t>
  </si>
  <si>
    <t>Психология общения</t>
  </si>
  <si>
    <t xml:space="preserve">ОГСЭ.05 </t>
  </si>
  <si>
    <t>3,4,7</t>
  </si>
  <si>
    <t>Математический и общий естественнонаучный цикл</t>
  </si>
  <si>
    <t xml:space="preserve">  </t>
  </si>
  <si>
    <t>ЕН.01</t>
  </si>
  <si>
    <t>ЕН.02</t>
  </si>
  <si>
    <t>ЕН.05</t>
  </si>
  <si>
    <t>Экологические основы природопользования</t>
  </si>
  <si>
    <t>АП.00</t>
  </si>
  <si>
    <t>Адаптационный цикл</t>
  </si>
  <si>
    <t>АУД.01</t>
  </si>
  <si>
    <t>Профессиональный цикл</t>
  </si>
  <si>
    <t>ОП.00</t>
  </si>
  <si>
    <t xml:space="preserve">Общепрофессиональный цикл </t>
  </si>
  <si>
    <t>ОП.01</t>
  </si>
  <si>
    <t>ОП.02</t>
  </si>
  <si>
    <t>ОП.03</t>
  </si>
  <si>
    <t>ОП.04</t>
  </si>
  <si>
    <t>ОП.05</t>
  </si>
  <si>
    <t>ОП.06</t>
  </si>
  <si>
    <t>ОП.07</t>
  </si>
  <si>
    <t>ОП.08</t>
  </si>
  <si>
    <t>Безопасность жизнедеятельности</t>
  </si>
  <si>
    <t>ОП.09</t>
  </si>
  <si>
    <t>ОП.10</t>
  </si>
  <si>
    <t>ОП.11</t>
  </si>
  <si>
    <t>ОП.12</t>
  </si>
  <si>
    <t>Основы предпринимательской деятельности</t>
  </si>
  <si>
    <t>ПМ.00</t>
  </si>
  <si>
    <t>Профессиональные модули</t>
  </si>
  <si>
    <t>ПМ.01</t>
  </si>
  <si>
    <t>ЭК</t>
  </si>
  <si>
    <t>Экзамен квалификационный</t>
  </si>
  <si>
    <t>6*</t>
  </si>
  <si>
    <t>ЭК*</t>
  </si>
  <si>
    <t>ПМ.02</t>
  </si>
  <si>
    <t>ПМ.04</t>
  </si>
  <si>
    <t xml:space="preserve"> </t>
  </si>
  <si>
    <t>УП.04</t>
  </si>
  <si>
    <t>8*</t>
  </si>
  <si>
    <t>7*</t>
  </si>
  <si>
    <t>ДЭ.5</t>
  </si>
  <si>
    <t>Демонстрационный экзамен</t>
  </si>
  <si>
    <t>Практики УП+ПП</t>
  </si>
  <si>
    <t>ПДП</t>
  </si>
  <si>
    <t>Производственная (преддипломная практика)</t>
  </si>
  <si>
    <t>Государственная итоговая аттестация</t>
  </si>
  <si>
    <t>ВСЕГО:</t>
  </si>
  <si>
    <t>Общеобразовательный цикл</t>
  </si>
  <si>
    <t>ИТОГО</t>
  </si>
  <si>
    <t>Всего</t>
  </si>
  <si>
    <t>дисциплин и МДК</t>
  </si>
  <si>
    <t xml:space="preserve"> Государственная итоговая аттестация  - 216 ч. (6 нед.)</t>
  </si>
  <si>
    <t>учебной практики</t>
  </si>
  <si>
    <t xml:space="preserve"> 1. Программа базовой  подготовки</t>
  </si>
  <si>
    <t>производств. практики</t>
  </si>
  <si>
    <t xml:space="preserve"> 1.1. Дипломный проект </t>
  </si>
  <si>
    <t>преддипломн. практики</t>
  </si>
  <si>
    <t xml:space="preserve"> Выполнение дипломного проекта  с __18.05___ по _14.06__ (всего __4__ нед)</t>
  </si>
  <si>
    <t>экзаменов</t>
  </si>
  <si>
    <t xml:space="preserve"> Защита дипломного проекта (работы) с _15.06__ по __28.06___ (всего __2__ нед)</t>
  </si>
  <si>
    <t>дифф. зачетов</t>
  </si>
  <si>
    <t xml:space="preserve"> Демонстрационный экзамен</t>
  </si>
  <si>
    <t>зачетов</t>
  </si>
  <si>
    <r>
      <t>Адаптационная дисциплина "Адаптивные информационные и коммуникационные технологии"  (</t>
    </r>
    <r>
      <rPr>
        <sz val="12"/>
        <color rgb="FFFF0000"/>
        <rFont val="Times New Roman"/>
        <family val="1"/>
        <charset val="204"/>
      </rPr>
      <t>Коммуникативный практикум</t>
    </r>
    <r>
      <rPr>
        <sz val="12"/>
        <rFont val="Times New Roman"/>
        <family val="1"/>
        <charset val="204"/>
      </rPr>
      <t>)</t>
    </r>
  </si>
  <si>
    <t>Техническая механика</t>
  </si>
  <si>
    <t>Электротехника и электроника</t>
  </si>
  <si>
    <t>Охрана труда</t>
  </si>
  <si>
    <t>Материаловедение</t>
  </si>
  <si>
    <t>Инженерная графика</t>
  </si>
  <si>
    <t xml:space="preserve">Основы аэродинамики, динамики полета и летно-технические характеристики бесптлотных воздушных судов </t>
  </si>
  <si>
    <t>Основы автоматики и автоматического управления</t>
  </si>
  <si>
    <t>Метрология, стандартизация и подтверждение качества</t>
  </si>
  <si>
    <t xml:space="preserve">  * не входит в общее кол-во оплачиваемых экзаменов</t>
  </si>
  <si>
    <t>Техническая эксплуатация радиотехнического авиационного оборудования</t>
  </si>
  <si>
    <t>Финансовая грамотность</t>
  </si>
  <si>
    <t>Дистанционное пилотирование беспилотных воздушных судов самолетного типа</t>
  </si>
  <si>
    <t>Дистанционное пилотирование беспилотных воздушных судов самолетного типа, обеспечение безопасности полетов</t>
  </si>
  <si>
    <t>УП.04.</t>
  </si>
  <si>
    <t>ПП.04</t>
  </si>
  <si>
    <t>Дистанционное пилотирование беспилотных воздушных судов вертолетного типа,мультикоптеров и конвертопланов (с вертикальным взлетом и посадкой), обеспечение безопасности полетов</t>
  </si>
  <si>
    <t>Дистанционное пилотирование беспилотных воздушных судов вертолетного типа</t>
  </si>
  <si>
    <t>Учебная практика</t>
  </si>
  <si>
    <t>ПМ.03</t>
  </si>
  <si>
    <t>Эксплуатация и обслуживание функционального оборудования полезной нагрузки беспилотного воздушного судна, систем передачи и обработки информации, а также систем крепления внешних грузов</t>
  </si>
  <si>
    <t>Электронные системы функциональной полезной нагрузки беспилотного воздушного судна и систем крепления внешних грузов</t>
  </si>
  <si>
    <t>Выполнение работ по одной или нескольким профессиям рабочих, должностям служащих</t>
  </si>
  <si>
    <t>Оператор наземных средств управления беспилотным летательным аппаратом</t>
  </si>
  <si>
    <t xml:space="preserve">                                                              Итого</t>
  </si>
  <si>
    <t>оператор беспилотных летательных аппаратов</t>
  </si>
  <si>
    <t>Эксплуатация беспилотных авиационных систем    25.02.08</t>
  </si>
  <si>
    <t>Информатика (вкл. индивидуальный проект)</t>
  </si>
  <si>
    <t>Родной язык/родная литература</t>
  </si>
  <si>
    <t>ОУД.01</t>
  </si>
  <si>
    <t>ОУД.02</t>
  </si>
  <si>
    <t>ОУД.03</t>
  </si>
  <si>
    <t>ОУД.04*</t>
  </si>
  <si>
    <t>ОУД.05</t>
  </si>
  <si>
    <t>ОУД.06</t>
  </si>
  <si>
    <t>ОУД.07</t>
  </si>
  <si>
    <t>ОУД.08</t>
  </si>
  <si>
    <t>УДВ</t>
  </si>
  <si>
    <t xml:space="preserve">Индивидуальный проект (не  является учебным предметом) </t>
  </si>
  <si>
    <t>**</t>
  </si>
  <si>
    <t>ДУП.00</t>
  </si>
  <si>
    <t>Дополнительные учебные предметы:</t>
  </si>
  <si>
    <t>ДУП.01.</t>
  </si>
  <si>
    <t>Введение в специальность/Практические основы профессиональной деятельности</t>
  </si>
  <si>
    <t>ДУП.01.02</t>
  </si>
  <si>
    <t>Основы технологической деятельности (Черчение)</t>
  </si>
  <si>
    <t>20**</t>
  </si>
  <si>
    <t>П**</t>
  </si>
  <si>
    <t>Обязательная часть ППССЗ</t>
  </si>
  <si>
    <t xml:space="preserve"> ЕН.00</t>
  </si>
  <si>
    <t xml:space="preserve"> ПЦ</t>
  </si>
  <si>
    <t>МДК.01.01</t>
  </si>
  <si>
    <t>МДК.02.01</t>
  </si>
  <si>
    <t>МДК.03.01</t>
  </si>
  <si>
    <t>МДК.04.01</t>
  </si>
  <si>
    <t>ДУП.01.01**</t>
  </si>
  <si>
    <t xml:space="preserve">1 сем.17 нед    </t>
  </si>
  <si>
    <t>Экономика отрасли</t>
  </si>
  <si>
    <t>Информационные технологии в профессиональной деятельности/аддаптивные информационные и коммуникативные технологии</t>
  </si>
  <si>
    <t>ОП.13</t>
  </si>
  <si>
    <t>Основы предпринимательской деятельности/социальная адаптация и основы предпринимательской деятельности</t>
  </si>
  <si>
    <t>ОП.14</t>
  </si>
  <si>
    <t>Основы финансовой грамотности</t>
  </si>
  <si>
    <t>Производственная практика (по профилю специальности)</t>
  </si>
  <si>
    <t>Экзамен по модулю</t>
  </si>
  <si>
    <t>Дистанционное пилотирование беспилотных воздушных судов вертолетного типа, мультикоптеров и конвертопланов (с вертикальным взлетом и посадкой), обеспечение безопасности полетов</t>
  </si>
  <si>
    <t>6-7</t>
  </si>
  <si>
    <t>3-6</t>
  </si>
  <si>
    <t>Освоение одной или нескольких профессий рабочих, должностей служащих</t>
  </si>
  <si>
    <t>Технология управления беспилотным летательным аппаратом</t>
  </si>
  <si>
    <t>МДК.04.02</t>
  </si>
  <si>
    <t>Наладка, настройка, регулировка и опытная проверка оборудования и систем беспилотных летательных аппаратов</t>
  </si>
  <si>
    <t xml:space="preserve">4 сем.        23 нед (15+8)       </t>
  </si>
  <si>
    <t>ОП.15</t>
  </si>
  <si>
    <t>Правовое обеспечение профессиональной деятельности / Социальная адаптация и основы социально-правовых знаний</t>
  </si>
  <si>
    <t>ОП.16</t>
  </si>
  <si>
    <t>Основы авиационной метрологии</t>
  </si>
  <si>
    <t>ОП.17</t>
  </si>
  <si>
    <t>Основы геодезии и картографии</t>
  </si>
  <si>
    <t>ОП.18</t>
  </si>
  <si>
    <t>Программное обеспечение беспилотных летательных аппаратов</t>
  </si>
  <si>
    <t>УП.02.</t>
  </si>
  <si>
    <t>ПП.02</t>
  </si>
  <si>
    <t>УП.03</t>
  </si>
  <si>
    <t>ПП.03</t>
  </si>
  <si>
    <t>УП.01</t>
  </si>
  <si>
    <t>ПП.01</t>
  </si>
  <si>
    <t xml:space="preserve">          5сем.      15 нед   (2)</t>
  </si>
  <si>
    <t xml:space="preserve">               6 сем.        18 нед   (6)</t>
  </si>
  <si>
    <t xml:space="preserve">                7 сем.     9 нед   (8)</t>
  </si>
  <si>
    <t xml:space="preserve">                                                         Итого</t>
  </si>
  <si>
    <t>2 сем. 22 нед.</t>
  </si>
  <si>
    <t>Информатика *(вкл. индивидуальный проект)</t>
  </si>
  <si>
    <t>Химия в профессии</t>
  </si>
  <si>
    <t>Основы технологической деятельности (черчение)</t>
  </si>
  <si>
    <t xml:space="preserve">                  8 сем.         6 нед    (7)</t>
  </si>
  <si>
    <t>*</t>
  </si>
  <si>
    <t>5-7</t>
  </si>
  <si>
    <t>8к</t>
  </si>
  <si>
    <t>4к</t>
  </si>
  <si>
    <t>2021-2025</t>
  </si>
  <si>
    <t xml:space="preserve"> 25.02.08 Эксплуатация беспилотных авиационных систем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</si>
</sst>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8"/>
      <color indexed="8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name val="Calibri"/>
      <family val="2"/>
      <charset val="204"/>
      <scheme val="minor"/>
    </font>
    <font>
      <sz val="12"/>
      <color rgb="FF00B050"/>
      <name val="Times New Roman"/>
      <family val="1"/>
      <charset val="204"/>
    </font>
    <font>
      <sz val="12"/>
      <color rgb="FF00B0F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u/>
      <sz val="12"/>
      <color theme="1"/>
      <name val="Times New Roman"/>
      <family val="1"/>
      <charset val="204"/>
    </font>
    <font>
      <u/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rgb="FF333333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u/>
      <sz val="12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16"/>
      </patternFill>
    </fill>
    <fill>
      <patternFill patternType="solid">
        <fgColor theme="9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indexed="64"/>
      </right>
      <top/>
      <bottom/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690">
    <xf numFmtId="0" fontId="0" fillId="0" borderId="0" xfId="0"/>
    <xf numFmtId="0" fontId="0" fillId="3" borderId="0" xfId="0" applyFill="1"/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5" fillId="5" borderId="9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6" fillId="3" borderId="0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3" fillId="6" borderId="15" xfId="1" applyNumberFormat="1" applyFont="1" applyFill="1" applyBorder="1" applyAlignment="1" applyProtection="1">
      <alignment horizontal="left" vertical="center" wrapText="1"/>
      <protection locked="0"/>
    </xf>
    <xf numFmtId="0" fontId="13" fillId="3" borderId="17" xfId="1" applyNumberFormat="1" applyFont="1" applyFill="1" applyBorder="1" applyAlignment="1" applyProtection="1">
      <alignment horizontal="left" vertical="center" wrapText="1"/>
      <protection locked="0"/>
    </xf>
    <xf numFmtId="0" fontId="11" fillId="3" borderId="15" xfId="0" applyFont="1" applyFill="1" applyBorder="1" applyAlignment="1">
      <alignment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vertical="center"/>
    </xf>
    <xf numFmtId="0" fontId="11" fillId="5" borderId="26" xfId="0" applyFont="1" applyFill="1" applyBorder="1" applyAlignment="1">
      <alignment horizontal="right" vertical="center" wrapText="1"/>
    </xf>
    <xf numFmtId="0" fontId="11" fillId="5" borderId="3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right"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vertical="center" wrapText="1"/>
    </xf>
    <xf numFmtId="0" fontId="12" fillId="5" borderId="17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vertical="center" wrapText="1"/>
    </xf>
    <xf numFmtId="0" fontId="11" fillId="9" borderId="17" xfId="0" applyFont="1" applyFill="1" applyBorder="1" applyAlignment="1">
      <alignment vertical="center" wrapText="1"/>
    </xf>
    <xf numFmtId="0" fontId="13" fillId="9" borderId="17" xfId="1" applyNumberFormat="1" applyFont="1" applyFill="1" applyBorder="1" applyAlignment="1" applyProtection="1">
      <alignment horizontal="left" vertical="center" wrapText="1"/>
      <protection locked="0"/>
    </xf>
    <xf numFmtId="0" fontId="14" fillId="3" borderId="17" xfId="1" applyNumberFormat="1" applyFont="1" applyFill="1" applyBorder="1" applyAlignment="1" applyProtection="1">
      <alignment horizontal="left" vertical="center" wrapText="1"/>
      <protection locked="0"/>
    </xf>
    <xf numFmtId="0" fontId="13" fillId="6" borderId="17" xfId="1" applyNumberFormat="1" applyFont="1" applyFill="1" applyBorder="1" applyAlignment="1" applyProtection="1">
      <alignment horizontal="left" vertical="center" wrapText="1"/>
      <protection locked="0"/>
    </xf>
    <xf numFmtId="0" fontId="13" fillId="6" borderId="17" xfId="0" applyFont="1" applyFill="1" applyBorder="1" applyAlignment="1">
      <alignment vertical="center" wrapText="1"/>
    </xf>
    <xf numFmtId="0" fontId="15" fillId="5" borderId="17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horizontal="left" vertical="center" wrapText="1"/>
    </xf>
    <xf numFmtId="0" fontId="11" fillId="5" borderId="14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wrapText="1"/>
    </xf>
    <xf numFmtId="0" fontId="11" fillId="0" borderId="15" xfId="0" applyFont="1" applyBorder="1" applyAlignment="1">
      <alignment vertical="center"/>
    </xf>
    <xf numFmtId="0" fontId="12" fillId="5" borderId="24" xfId="0" applyFont="1" applyFill="1" applyBorder="1" applyAlignment="1">
      <alignment vertical="center" wrapText="1"/>
    </xf>
    <xf numFmtId="0" fontId="12" fillId="5" borderId="38" xfId="0" applyFont="1" applyFill="1" applyBorder="1" applyAlignment="1">
      <alignment vertical="center" wrapText="1"/>
    </xf>
    <xf numFmtId="0" fontId="11" fillId="9" borderId="38" xfId="0" applyFont="1" applyFill="1" applyBorder="1" applyAlignment="1">
      <alignment vertical="center" wrapText="1"/>
    </xf>
    <xf numFmtId="0" fontId="11" fillId="7" borderId="15" xfId="0" applyFont="1" applyFill="1" applyBorder="1" applyAlignment="1">
      <alignment vertical="center" wrapText="1"/>
    </xf>
    <xf numFmtId="0" fontId="13" fillId="6" borderId="24" xfId="1" applyNumberFormat="1" applyFont="1" applyFill="1" applyBorder="1" applyAlignment="1" applyProtection="1">
      <alignment horizontal="left" vertical="center" wrapText="1"/>
      <protection locked="0"/>
    </xf>
    <xf numFmtId="0" fontId="13" fillId="3" borderId="24" xfId="0" applyFont="1" applyFill="1" applyBorder="1" applyAlignment="1">
      <alignment vertical="center" wrapText="1"/>
    </xf>
    <xf numFmtId="0" fontId="11" fillId="3" borderId="24" xfId="0" applyFont="1" applyFill="1" applyBorder="1" applyAlignment="1">
      <alignment vertical="center" wrapText="1"/>
    </xf>
    <xf numFmtId="0" fontId="11" fillId="9" borderId="15" xfId="0" applyFont="1" applyFill="1" applyBorder="1" applyAlignment="1">
      <alignment vertical="center" wrapText="1"/>
    </xf>
    <xf numFmtId="0" fontId="13" fillId="9" borderId="38" xfId="1" applyNumberFormat="1" applyFont="1" applyFill="1" applyBorder="1" applyAlignment="1" applyProtection="1">
      <alignment horizontal="left" vertical="center" wrapText="1"/>
      <protection locked="0"/>
    </xf>
    <xf numFmtId="0" fontId="13" fillId="9" borderId="17" xfId="0" applyFont="1" applyFill="1" applyBorder="1" applyAlignment="1">
      <alignment vertical="center" wrapText="1"/>
    </xf>
    <xf numFmtId="0" fontId="11" fillId="7" borderId="38" xfId="0" applyFont="1" applyFill="1" applyBorder="1" applyAlignment="1">
      <alignment vertical="center" wrapText="1"/>
    </xf>
    <xf numFmtId="0" fontId="13" fillId="7" borderId="17" xfId="0" applyFont="1" applyFill="1" applyBorder="1" applyAlignment="1">
      <alignment vertical="center" wrapText="1"/>
    </xf>
    <xf numFmtId="0" fontId="13" fillId="7" borderId="38" xfId="1" applyNumberFormat="1" applyFont="1" applyFill="1" applyBorder="1" applyAlignment="1" applyProtection="1">
      <alignment horizontal="left" vertical="center" wrapText="1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left" vertical="center" wrapText="1" indent="1"/>
    </xf>
    <xf numFmtId="0" fontId="11" fillId="0" borderId="21" xfId="0" applyFont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 wrapText="1"/>
    </xf>
    <xf numFmtId="0" fontId="15" fillId="6" borderId="22" xfId="0" applyFont="1" applyFill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center" vertical="center" wrapText="1"/>
    </xf>
    <xf numFmtId="0" fontId="12" fillId="3" borderId="34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16" fillId="5" borderId="23" xfId="0" applyFont="1" applyFill="1" applyBorder="1" applyAlignment="1">
      <alignment vertical="center" wrapText="1"/>
    </xf>
    <xf numFmtId="0" fontId="16" fillId="5" borderId="23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6" fillId="5" borderId="25" xfId="0" applyFont="1" applyFill="1" applyBorder="1" applyAlignment="1">
      <alignment vertical="center" wrapText="1"/>
    </xf>
    <xf numFmtId="0" fontId="12" fillId="5" borderId="27" xfId="0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 wrapText="1"/>
    </xf>
    <xf numFmtId="0" fontId="12" fillId="5" borderId="21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43" xfId="0" applyFont="1" applyFill="1" applyBorder="1" applyAlignment="1">
      <alignment horizontal="left" vertical="center" wrapText="1" indent="1"/>
    </xf>
    <xf numFmtId="0" fontId="15" fillId="3" borderId="43" xfId="0" applyFont="1" applyFill="1" applyBorder="1" applyAlignment="1">
      <alignment vertical="center" wrapText="1"/>
    </xf>
    <xf numFmtId="0" fontId="15" fillId="7" borderId="43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3" fillId="7" borderId="43" xfId="0" applyFont="1" applyFill="1" applyBorder="1" applyAlignment="1">
      <alignment horizontal="center" vertical="center"/>
    </xf>
    <xf numFmtId="0" fontId="13" fillId="7" borderId="44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15" fillId="5" borderId="21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16" fillId="3" borderId="39" xfId="0" applyFont="1" applyFill="1" applyBorder="1" applyAlignment="1">
      <alignment vertical="center" wrapText="1"/>
    </xf>
    <xf numFmtId="0" fontId="11" fillId="7" borderId="34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vertical="center" wrapText="1"/>
    </xf>
    <xf numFmtId="0" fontId="13" fillId="7" borderId="18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0" fontId="15" fillId="3" borderId="18" xfId="0" applyFont="1" applyFill="1" applyBorder="1" applyAlignment="1">
      <alignment vertical="center" wrapText="1"/>
    </xf>
    <xf numFmtId="0" fontId="15" fillId="3" borderId="18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16" fontId="11" fillId="3" borderId="18" xfId="0" applyNumberFormat="1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35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17" fillId="3" borderId="23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5" fillId="3" borderId="27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13" fillId="3" borderId="27" xfId="0" applyFont="1" applyFill="1" applyBorder="1" applyAlignment="1">
      <alignment horizontal="center" vertical="center" wrapText="1"/>
    </xf>
    <xf numFmtId="0" fontId="13" fillId="4" borderId="42" xfId="0" applyFont="1" applyFill="1" applyBorder="1" applyAlignment="1">
      <alignment horizontal="center"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11" fillId="7" borderId="20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3" fillId="3" borderId="39" xfId="0" applyFont="1" applyFill="1" applyBorder="1" applyAlignment="1">
      <alignment horizontal="center" vertical="center" wrapText="1"/>
    </xf>
    <xf numFmtId="0" fontId="13" fillId="3" borderId="34" xfId="0" applyFont="1" applyFill="1" applyBorder="1" applyAlignment="1">
      <alignment horizontal="center" vertical="center" wrapText="1"/>
    </xf>
    <xf numFmtId="0" fontId="15" fillId="3" borderId="34" xfId="0" applyFont="1" applyFill="1" applyBorder="1" applyAlignment="1">
      <alignment horizontal="center" vertical="center" wrapText="1"/>
    </xf>
    <xf numFmtId="0" fontId="13" fillId="7" borderId="34" xfId="0" applyFont="1" applyFill="1" applyBorder="1" applyAlignment="1">
      <alignment horizontal="center" vertical="center" wrapText="1"/>
    </xf>
    <xf numFmtId="0" fontId="13" fillId="4" borderId="34" xfId="0" applyFont="1" applyFill="1" applyBorder="1" applyAlignment="1">
      <alignment horizontal="center" vertical="center" wrapText="1"/>
    </xf>
    <xf numFmtId="0" fontId="13" fillId="4" borderId="40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9" fillId="3" borderId="18" xfId="0" applyFont="1" applyFill="1" applyBorder="1" applyAlignment="1">
      <alignment horizontal="center" vertical="center" wrapText="1"/>
    </xf>
    <xf numFmtId="0" fontId="20" fillId="7" borderId="19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1" fillId="3" borderId="39" xfId="0" applyFont="1" applyFill="1" applyBorder="1" applyAlignment="1">
      <alignment horizontal="center" vertical="center" wrapText="1"/>
    </xf>
    <xf numFmtId="0" fontId="19" fillId="3" borderId="34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vertical="center" wrapText="1"/>
    </xf>
    <xf numFmtId="0" fontId="21" fillId="7" borderId="18" xfId="0" applyFont="1" applyFill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5" borderId="18" xfId="0" applyFont="1" applyFill="1" applyBorder="1" applyAlignment="1">
      <alignment horizontal="center" vertical="center" wrapText="1"/>
    </xf>
    <xf numFmtId="0" fontId="21" fillId="3" borderId="27" xfId="0" applyFont="1" applyFill="1" applyBorder="1" applyAlignment="1">
      <alignment horizontal="center" vertical="center" wrapText="1"/>
    </xf>
    <xf numFmtId="0" fontId="15" fillId="5" borderId="27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15" fillId="5" borderId="34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vertical="center" wrapText="1"/>
    </xf>
    <xf numFmtId="0" fontId="13" fillId="7" borderId="2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11" fillId="7" borderId="23" xfId="0" applyFont="1" applyFill="1" applyBorder="1" applyAlignment="1">
      <alignment horizontal="center" vertical="center" wrapText="1"/>
    </xf>
    <xf numFmtId="0" fontId="22" fillId="7" borderId="18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0" fontId="16" fillId="7" borderId="23" xfId="0" applyFont="1" applyFill="1" applyBorder="1" applyAlignment="1">
      <alignment vertical="center" wrapText="1"/>
    </xf>
    <xf numFmtId="0" fontId="21" fillId="4" borderId="35" xfId="0" applyFont="1" applyFill="1" applyBorder="1" applyAlignment="1">
      <alignment horizontal="center" vertical="center" wrapText="1"/>
    </xf>
    <xf numFmtId="0" fontId="13" fillId="3" borderId="19" xfId="0" applyFont="1" applyFill="1" applyBorder="1" applyAlignment="1">
      <alignment horizontal="center" vertical="center" wrapText="1"/>
    </xf>
    <xf numFmtId="0" fontId="11" fillId="7" borderId="35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0" borderId="18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vertical="center" wrapText="1"/>
    </xf>
    <xf numFmtId="0" fontId="11" fillId="5" borderId="18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horizontal="right" wrapText="1"/>
    </xf>
    <xf numFmtId="0" fontId="11" fillId="5" borderId="41" xfId="0" applyFont="1" applyFill="1" applyBorder="1" applyAlignment="1">
      <alignment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vertical="center" wrapText="1"/>
    </xf>
    <xf numFmtId="0" fontId="11" fillId="7" borderId="36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21" fillId="4" borderId="36" xfId="0" applyFont="1" applyFill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3" borderId="34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vertical="center"/>
    </xf>
    <xf numFmtId="0" fontId="11" fillId="7" borderId="18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textRotation="90" wrapText="1"/>
    </xf>
    <xf numFmtId="0" fontId="11" fillId="6" borderId="18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6" borderId="18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textRotation="90" wrapText="1"/>
    </xf>
    <xf numFmtId="0" fontId="11" fillId="5" borderId="3" xfId="0" applyFont="1" applyFill="1" applyBorder="1" applyAlignment="1">
      <alignment horizontal="center" vertical="center" textRotation="90" wrapText="1"/>
    </xf>
    <xf numFmtId="0" fontId="2" fillId="2" borderId="0" xfId="0" applyFont="1" applyFill="1" applyBorder="1" applyAlignment="1"/>
    <xf numFmtId="0" fontId="12" fillId="5" borderId="43" xfId="0" applyFont="1" applyFill="1" applyBorder="1" applyAlignment="1">
      <alignment horizontal="center" vertical="center" wrapText="1"/>
    </xf>
    <xf numFmtId="0" fontId="11" fillId="4" borderId="46" xfId="0" applyFont="1" applyFill="1" applyBorder="1" applyAlignment="1">
      <alignment horizontal="center" vertical="center" wrapText="1"/>
    </xf>
    <xf numFmtId="0" fontId="11" fillId="4" borderId="44" xfId="0" applyFont="1" applyFill="1" applyBorder="1" applyAlignment="1">
      <alignment horizontal="center" vertical="center" wrapText="1"/>
    </xf>
    <xf numFmtId="0" fontId="24" fillId="3" borderId="14" xfId="0" applyNumberFormat="1" applyFont="1" applyFill="1" applyBorder="1" applyAlignment="1" applyProtection="1">
      <alignment horizontal="left" vertical="top"/>
    </xf>
    <xf numFmtId="0" fontId="11" fillId="0" borderId="14" xfId="0" applyFont="1" applyBorder="1" applyAlignment="1">
      <alignment vertical="center" wrapText="1"/>
    </xf>
    <xf numFmtId="0" fontId="16" fillId="5" borderId="47" xfId="0" applyFont="1" applyFill="1" applyBorder="1" applyAlignment="1">
      <alignment vertical="center" wrapText="1"/>
    </xf>
    <xf numFmtId="0" fontId="12" fillId="5" borderId="48" xfId="0" applyFont="1" applyFill="1" applyBorder="1" applyAlignment="1">
      <alignment horizontal="center" vertical="center" wrapText="1"/>
    </xf>
    <xf numFmtId="0" fontId="12" fillId="3" borderId="48" xfId="0" applyFont="1" applyFill="1" applyBorder="1" applyAlignment="1">
      <alignment horizontal="center" vertical="center" wrapText="1"/>
    </xf>
    <xf numFmtId="0" fontId="11" fillId="3" borderId="48" xfId="0" applyFont="1" applyFill="1" applyBorder="1" applyAlignment="1">
      <alignment horizontal="center" vertical="center"/>
    </xf>
    <xf numFmtId="0" fontId="11" fillId="4" borderId="48" xfId="0" applyFont="1" applyFill="1" applyBorder="1" applyAlignment="1">
      <alignment horizontal="center" vertical="center" wrapText="1"/>
    </xf>
    <xf numFmtId="0" fontId="11" fillId="4" borderId="49" xfId="0" applyFont="1" applyFill="1" applyBorder="1" applyAlignment="1">
      <alignment horizontal="center" vertical="center" wrapText="1"/>
    </xf>
    <xf numFmtId="0" fontId="11" fillId="4" borderId="50" xfId="0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vertical="center" wrapText="1"/>
    </xf>
    <xf numFmtId="0" fontId="13" fillId="3" borderId="18" xfId="0" applyFont="1" applyFill="1" applyBorder="1" applyAlignment="1">
      <alignment horizontal="center" vertical="center"/>
    </xf>
    <xf numFmtId="0" fontId="11" fillId="0" borderId="45" xfId="0" applyFont="1" applyBorder="1" applyAlignment="1">
      <alignment vertical="center"/>
    </xf>
    <xf numFmtId="0" fontId="12" fillId="5" borderId="51" xfId="0" applyFont="1" applyFill="1" applyBorder="1" applyAlignment="1">
      <alignment horizontal="center" vertical="center" wrapText="1"/>
    </xf>
    <xf numFmtId="0" fontId="12" fillId="5" borderId="52" xfId="0" applyFont="1" applyFill="1" applyBorder="1" applyAlignment="1">
      <alignment horizontal="center" vertical="center" wrapText="1"/>
    </xf>
    <xf numFmtId="0" fontId="13" fillId="5" borderId="52" xfId="0" applyFont="1" applyFill="1" applyBorder="1" applyAlignment="1">
      <alignment horizontal="center" vertical="center" wrapText="1"/>
    </xf>
    <xf numFmtId="0" fontId="12" fillId="3" borderId="52" xfId="0" applyFont="1" applyFill="1" applyBorder="1" applyAlignment="1">
      <alignment horizontal="center" vertical="center" wrapText="1"/>
    </xf>
    <xf numFmtId="0" fontId="11" fillId="3" borderId="52" xfId="0" applyFont="1" applyFill="1" applyBorder="1" applyAlignment="1">
      <alignment horizontal="center" vertical="center"/>
    </xf>
    <xf numFmtId="0" fontId="11" fillId="4" borderId="52" xfId="0" applyFont="1" applyFill="1" applyBorder="1" applyAlignment="1">
      <alignment horizontal="center" vertical="center" wrapText="1"/>
    </xf>
    <xf numFmtId="0" fontId="11" fillId="4" borderId="53" xfId="0" applyFont="1" applyFill="1" applyBorder="1" applyAlignment="1">
      <alignment horizontal="center" vertical="center" wrapText="1"/>
    </xf>
    <xf numFmtId="0" fontId="24" fillId="3" borderId="41" xfId="0" applyNumberFormat="1" applyFont="1" applyFill="1" applyBorder="1" applyAlignment="1" applyProtection="1">
      <alignment horizontal="left" vertical="center" wrapText="1"/>
    </xf>
    <xf numFmtId="0" fontId="23" fillId="3" borderId="54" xfId="0" applyNumberFormat="1" applyFont="1" applyFill="1" applyBorder="1" applyAlignment="1" applyProtection="1">
      <alignment horizontal="center" vertical="top"/>
    </xf>
    <xf numFmtId="0" fontId="25" fillId="0" borderId="15" xfId="0" applyFont="1" applyBorder="1" applyAlignment="1">
      <alignment vertical="center"/>
    </xf>
    <xf numFmtId="0" fontId="25" fillId="0" borderId="1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left" vertical="center" wrapText="1" indent="1"/>
    </xf>
    <xf numFmtId="0" fontId="25" fillId="0" borderId="21" xfId="0" applyFont="1" applyBorder="1" applyAlignment="1">
      <alignment horizontal="center" vertical="center"/>
    </xf>
    <xf numFmtId="0" fontId="25" fillId="5" borderId="21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 wrapText="1"/>
    </xf>
    <xf numFmtId="0" fontId="26" fillId="6" borderId="22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3" borderId="45" xfId="0" applyNumberFormat="1" applyFont="1" applyFill="1" applyBorder="1" applyAlignment="1" applyProtection="1">
      <alignment horizontal="left" vertical="top"/>
    </xf>
    <xf numFmtId="0" fontId="13" fillId="3" borderId="17" xfId="0" applyNumberFormat="1" applyFont="1" applyFill="1" applyBorder="1" applyAlignment="1" applyProtection="1">
      <alignment horizontal="left" vertical="top"/>
    </xf>
    <xf numFmtId="0" fontId="13" fillId="3" borderId="24" xfId="0" applyNumberFormat="1" applyFont="1" applyFill="1" applyBorder="1" applyAlignment="1" applyProtection="1">
      <alignment horizontal="left" vertical="top"/>
    </xf>
    <xf numFmtId="0" fontId="27" fillId="3" borderId="15" xfId="0" applyNumberFormat="1" applyFont="1" applyFill="1" applyBorder="1" applyAlignment="1" applyProtection="1">
      <alignment horizontal="left" vertical="center"/>
    </xf>
    <xf numFmtId="0" fontId="12" fillId="5" borderId="16" xfId="0" applyFont="1" applyFill="1" applyBorder="1" applyAlignment="1">
      <alignment horizontal="center" vertical="center" wrapText="1"/>
    </xf>
    <xf numFmtId="0" fontId="11" fillId="4" borderId="43" xfId="0" applyFont="1" applyFill="1" applyBorder="1" applyAlignment="1">
      <alignment horizontal="center" vertical="center"/>
    </xf>
    <xf numFmtId="0" fontId="27" fillId="3" borderId="15" xfId="0" applyNumberFormat="1" applyFont="1" applyFill="1" applyBorder="1" applyAlignment="1" applyProtection="1">
      <alignment vertical="center"/>
    </xf>
    <xf numFmtId="0" fontId="28" fillId="3" borderId="39" xfId="0" applyNumberFormat="1" applyFont="1" applyFill="1" applyBorder="1" applyAlignment="1" applyProtection="1">
      <alignment vertical="center" wrapText="1"/>
    </xf>
    <xf numFmtId="0" fontId="13" fillId="3" borderId="51" xfId="0" applyNumberFormat="1" applyFont="1" applyFill="1" applyBorder="1" applyAlignment="1" applyProtection="1">
      <alignment vertical="center" wrapText="1"/>
    </xf>
    <xf numFmtId="0" fontId="11" fillId="4" borderId="52" xfId="0" applyFont="1" applyFill="1" applyBorder="1" applyAlignment="1">
      <alignment horizontal="center" vertical="center"/>
    </xf>
    <xf numFmtId="0" fontId="13" fillId="3" borderId="33" xfId="0" applyNumberFormat="1" applyFont="1" applyFill="1" applyBorder="1" applyAlignment="1" applyProtection="1">
      <alignment horizontal="left" vertical="top"/>
    </xf>
    <xf numFmtId="0" fontId="13" fillId="3" borderId="41" xfId="0" applyNumberFormat="1" applyFont="1" applyFill="1" applyBorder="1" applyAlignment="1" applyProtection="1">
      <alignment vertical="center" wrapText="1"/>
    </xf>
    <xf numFmtId="0" fontId="12" fillId="5" borderId="36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vertical="center"/>
    </xf>
    <xf numFmtId="0" fontId="27" fillId="0" borderId="6" xfId="0" applyFont="1" applyBorder="1" applyAlignment="1">
      <alignment horizontal="left" vertical="center"/>
    </xf>
    <xf numFmtId="0" fontId="11" fillId="3" borderId="15" xfId="0" applyFont="1" applyFill="1" applyBorder="1" applyAlignment="1">
      <alignment horizontal="left" vertical="center" wrapText="1"/>
    </xf>
    <xf numFmtId="0" fontId="11" fillId="9" borderId="38" xfId="0" applyFont="1" applyFill="1" applyBorder="1" applyAlignment="1">
      <alignment horizontal="left" vertical="center" wrapText="1"/>
    </xf>
    <xf numFmtId="0" fontId="11" fillId="9" borderId="17" xfId="0" applyFont="1" applyFill="1" applyBorder="1" applyAlignment="1">
      <alignment horizontal="left" vertical="center" wrapText="1"/>
    </xf>
    <xf numFmtId="0" fontId="11" fillId="8" borderId="17" xfId="0" applyFont="1" applyFill="1" applyBorder="1" applyAlignment="1">
      <alignment horizontal="left" vertical="center" wrapText="1"/>
    </xf>
    <xf numFmtId="0" fontId="11" fillId="5" borderId="17" xfId="0" applyFont="1" applyFill="1" applyBorder="1" applyAlignment="1">
      <alignment horizontal="left" vertical="center" wrapText="1"/>
    </xf>
    <xf numFmtId="0" fontId="11" fillId="5" borderId="24" xfId="0" applyFont="1" applyFill="1" applyBorder="1" applyAlignment="1">
      <alignment horizontal="left" vertical="center" wrapText="1"/>
    </xf>
    <xf numFmtId="0" fontId="11" fillId="5" borderId="15" xfId="0" applyFont="1" applyFill="1" applyBorder="1" applyAlignment="1">
      <alignment horizontal="left" vertical="center" wrapText="1"/>
    </xf>
    <xf numFmtId="0" fontId="11" fillId="5" borderId="38" xfId="0" applyFont="1" applyFill="1" applyBorder="1" applyAlignment="1">
      <alignment horizontal="left" vertical="center" wrapText="1"/>
    </xf>
    <xf numFmtId="0" fontId="13" fillId="3" borderId="24" xfId="0" applyFont="1" applyFill="1" applyBorder="1" applyAlignment="1">
      <alignment horizontal="left" vertical="center" wrapText="1"/>
    </xf>
    <xf numFmtId="0" fontId="13" fillId="9" borderId="17" xfId="0" applyFont="1" applyFill="1" applyBorder="1" applyAlignment="1">
      <alignment horizontal="left" vertical="center" wrapText="1"/>
    </xf>
    <xf numFmtId="0" fontId="11" fillId="3" borderId="24" xfId="0" applyFont="1" applyFill="1" applyBorder="1" applyAlignment="1">
      <alignment horizontal="left" vertical="center" wrapText="1"/>
    </xf>
    <xf numFmtId="0" fontId="11" fillId="7" borderId="38" xfId="0" applyFont="1" applyFill="1" applyBorder="1" applyAlignment="1">
      <alignment horizontal="left" vertical="center" wrapText="1"/>
    </xf>
    <xf numFmtId="0" fontId="11" fillId="7" borderId="17" xfId="0" applyFont="1" applyFill="1" applyBorder="1" applyAlignment="1">
      <alignment horizontal="left" vertical="center" wrapText="1"/>
    </xf>
    <xf numFmtId="0" fontId="13" fillId="7" borderId="17" xfId="0" applyFont="1" applyFill="1" applyBorder="1" applyAlignment="1">
      <alignment horizontal="left" vertical="center" wrapText="1"/>
    </xf>
    <xf numFmtId="0" fontId="13" fillId="5" borderId="17" xfId="0" applyFont="1" applyFill="1" applyBorder="1" applyAlignment="1">
      <alignment horizontal="left" vertical="center" wrapText="1"/>
    </xf>
    <xf numFmtId="0" fontId="11" fillId="5" borderId="33" xfId="0" applyFont="1" applyFill="1" applyBorder="1" applyAlignment="1">
      <alignment horizontal="left" vertical="center" wrapText="1"/>
    </xf>
    <xf numFmtId="0" fontId="30" fillId="5" borderId="48" xfId="0" applyFont="1" applyFill="1" applyBorder="1" applyAlignment="1">
      <alignment horizontal="center" vertical="center" wrapText="1"/>
    </xf>
    <xf numFmtId="0" fontId="30" fillId="5" borderId="21" xfId="0" applyFont="1" applyFill="1" applyBorder="1" applyAlignment="1">
      <alignment horizontal="center" vertical="center" wrapText="1"/>
    </xf>
    <xf numFmtId="0" fontId="30" fillId="5" borderId="19" xfId="0" applyFont="1" applyFill="1" applyBorder="1" applyAlignment="1">
      <alignment horizontal="center" vertical="center" wrapText="1"/>
    </xf>
    <xf numFmtId="0" fontId="30" fillId="3" borderId="48" xfId="0" applyFont="1" applyFill="1" applyBorder="1" applyAlignment="1">
      <alignment horizontal="center" vertical="center" wrapText="1"/>
    </xf>
    <xf numFmtId="0" fontId="25" fillId="2" borderId="15" xfId="0" applyFont="1" applyFill="1" applyBorder="1" applyAlignment="1">
      <alignment vertical="center" wrapText="1"/>
    </xf>
    <xf numFmtId="0" fontId="25" fillId="2" borderId="15" xfId="0" applyFont="1" applyFill="1" applyBorder="1" applyAlignment="1">
      <alignment horizontal="left" vertical="center" wrapText="1"/>
    </xf>
    <xf numFmtId="0" fontId="25" fillId="9" borderId="15" xfId="0" applyFont="1" applyFill="1" applyBorder="1" applyAlignment="1">
      <alignment vertical="center" wrapText="1"/>
    </xf>
    <xf numFmtId="0" fontId="31" fillId="2" borderId="15" xfId="0" applyFont="1" applyFill="1" applyBorder="1" applyAlignment="1">
      <alignment wrapText="1"/>
    </xf>
    <xf numFmtId="0" fontId="13" fillId="3" borderId="38" xfId="0" applyNumberFormat="1" applyFont="1" applyFill="1" applyBorder="1" applyAlignment="1" applyProtection="1">
      <alignment horizontal="left" vertical="top"/>
    </xf>
    <xf numFmtId="0" fontId="23" fillId="3" borderId="55" xfId="0" applyNumberFormat="1" applyFont="1" applyFill="1" applyBorder="1" applyAlignment="1" applyProtection="1">
      <alignment horizontal="center" vertical="top"/>
    </xf>
    <xf numFmtId="0" fontId="24" fillId="3" borderId="15" xfId="0" applyNumberFormat="1" applyFont="1" applyFill="1" applyBorder="1" applyAlignment="1" applyProtection="1">
      <alignment horizontal="left" vertical="top"/>
    </xf>
    <xf numFmtId="0" fontId="27" fillId="5" borderId="21" xfId="0" applyFont="1" applyFill="1" applyBorder="1" applyAlignment="1">
      <alignment horizontal="center" vertical="center"/>
    </xf>
    <xf numFmtId="0" fontId="13" fillId="4" borderId="54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0" fontId="27" fillId="3" borderId="19" xfId="0" applyFont="1" applyFill="1" applyBorder="1" applyAlignment="1">
      <alignment horizontal="center" vertical="center" wrapText="1"/>
    </xf>
    <xf numFmtId="0" fontId="13" fillId="3" borderId="6" xfId="0" applyNumberFormat="1" applyFont="1" applyFill="1" applyBorder="1" applyAlignment="1" applyProtection="1">
      <alignment horizontal="left" vertical="top"/>
    </xf>
    <xf numFmtId="0" fontId="27" fillId="0" borderId="15" xfId="0" applyFont="1" applyBorder="1" applyAlignment="1">
      <alignment horizontal="left" vertical="center"/>
    </xf>
    <xf numFmtId="0" fontId="13" fillId="4" borderId="55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vertical="center" wrapText="1"/>
    </xf>
    <xf numFmtId="0" fontId="13" fillId="3" borderId="38" xfId="1" applyNumberFormat="1" applyFont="1" applyFill="1" applyBorder="1" applyAlignment="1" applyProtection="1">
      <alignment horizontal="left" vertical="center" wrapText="1"/>
      <protection locked="0"/>
    </xf>
    <xf numFmtId="0" fontId="13" fillId="4" borderId="54" xfId="0" applyFont="1" applyFill="1" applyBorder="1" applyAlignment="1">
      <alignment horizontal="center" vertical="center"/>
    </xf>
    <xf numFmtId="0" fontId="13" fillId="4" borderId="35" xfId="0" applyFont="1" applyFill="1" applyBorder="1" applyAlignment="1">
      <alignment horizontal="center" vertical="center"/>
    </xf>
    <xf numFmtId="0" fontId="27" fillId="3" borderId="21" xfId="0" applyFont="1" applyFill="1" applyBorder="1" applyAlignment="1">
      <alignment horizontal="center" vertical="center" wrapText="1"/>
    </xf>
    <xf numFmtId="0" fontId="13" fillId="10" borderId="35" xfId="0" applyFont="1" applyFill="1" applyBorder="1" applyAlignment="1">
      <alignment horizontal="center" vertical="center" wrapText="1"/>
    </xf>
    <xf numFmtId="0" fontId="13" fillId="10" borderId="42" xfId="0" applyFont="1" applyFill="1" applyBorder="1" applyAlignment="1">
      <alignment horizontal="center" vertical="center" wrapText="1"/>
    </xf>
    <xf numFmtId="0" fontId="13" fillId="10" borderId="62" xfId="0" applyFont="1" applyFill="1" applyBorder="1" applyAlignment="1">
      <alignment horizontal="center" vertical="center" wrapText="1"/>
    </xf>
    <xf numFmtId="0" fontId="13" fillId="10" borderId="40" xfId="0" applyFont="1" applyFill="1" applyBorder="1" applyAlignment="1">
      <alignment horizontal="center" vertical="center" wrapText="1"/>
    </xf>
    <xf numFmtId="0" fontId="13" fillId="10" borderId="54" xfId="0" applyFont="1" applyFill="1" applyBorder="1" applyAlignment="1">
      <alignment horizontal="center" vertical="center" wrapText="1"/>
    </xf>
    <xf numFmtId="0" fontId="13" fillId="10" borderId="55" xfId="0" applyFont="1" applyFill="1" applyBorder="1" applyAlignment="1">
      <alignment horizontal="center" vertical="center" wrapText="1"/>
    </xf>
    <xf numFmtId="0" fontId="13" fillId="10" borderId="61" xfId="0" applyFont="1" applyFill="1" applyBorder="1" applyAlignment="1">
      <alignment horizontal="center" vertical="center" wrapText="1"/>
    </xf>
    <xf numFmtId="0" fontId="13" fillId="10" borderId="35" xfId="0" applyFont="1" applyFill="1" applyBorder="1" applyAlignment="1">
      <alignment horizontal="center" vertical="center"/>
    </xf>
    <xf numFmtId="0" fontId="13" fillId="10" borderId="54" xfId="0" applyFont="1" applyFill="1" applyBorder="1" applyAlignment="1">
      <alignment horizontal="center" vertical="center"/>
    </xf>
    <xf numFmtId="0" fontId="13" fillId="4" borderId="62" xfId="0" applyFont="1" applyFill="1" applyBorder="1" applyAlignment="1">
      <alignment horizontal="center" vertical="center" wrapText="1"/>
    </xf>
    <xf numFmtId="0" fontId="13" fillId="12" borderId="54" xfId="0" applyFont="1" applyFill="1" applyBorder="1" applyAlignment="1">
      <alignment horizontal="center" vertical="center" wrapText="1"/>
    </xf>
    <xf numFmtId="0" fontId="13" fillId="12" borderId="62" xfId="0" applyFont="1" applyFill="1" applyBorder="1" applyAlignment="1">
      <alignment horizontal="center" vertical="center" wrapText="1"/>
    </xf>
    <xf numFmtId="0" fontId="13" fillId="12" borderId="40" xfId="0" applyFont="1" applyFill="1" applyBorder="1" applyAlignment="1">
      <alignment horizontal="center" vertical="center" wrapText="1"/>
    </xf>
    <xf numFmtId="0" fontId="13" fillId="12" borderId="35" xfId="0" applyFont="1" applyFill="1" applyBorder="1" applyAlignment="1">
      <alignment horizontal="center" vertical="center" wrapText="1"/>
    </xf>
    <xf numFmtId="0" fontId="13" fillId="12" borderId="61" xfId="0" applyFont="1" applyFill="1" applyBorder="1" applyAlignment="1">
      <alignment horizontal="center" vertical="center" wrapText="1"/>
    </xf>
    <xf numFmtId="0" fontId="13" fillId="12" borderId="44" xfId="0" applyFont="1" applyFill="1" applyBorder="1" applyAlignment="1">
      <alignment horizontal="center" vertical="center" wrapText="1"/>
    </xf>
    <xf numFmtId="0" fontId="13" fillId="12" borderId="55" xfId="0" applyFont="1" applyFill="1" applyBorder="1" applyAlignment="1">
      <alignment horizontal="center" vertical="center" wrapText="1"/>
    </xf>
    <xf numFmtId="0" fontId="13" fillId="12" borderId="42" xfId="0" applyFont="1" applyFill="1" applyBorder="1" applyAlignment="1">
      <alignment horizontal="center" vertical="center" wrapText="1"/>
    </xf>
    <xf numFmtId="0" fontId="22" fillId="12" borderId="35" xfId="0" applyFont="1" applyFill="1" applyBorder="1" applyAlignment="1">
      <alignment horizontal="center" vertical="center" wrapText="1"/>
    </xf>
    <xf numFmtId="0" fontId="13" fillId="12" borderId="54" xfId="0" applyFont="1" applyFill="1" applyBorder="1" applyAlignment="1">
      <alignment horizontal="center" vertical="center"/>
    </xf>
    <xf numFmtId="0" fontId="13" fillId="12" borderId="35" xfId="0" applyFont="1" applyFill="1" applyBorder="1" applyAlignment="1">
      <alignment horizontal="center" vertical="center"/>
    </xf>
    <xf numFmtId="0" fontId="13" fillId="4" borderId="44" xfId="0" applyFont="1" applyFill="1" applyBorder="1" applyAlignment="1">
      <alignment horizontal="center" vertical="center" wrapText="1"/>
    </xf>
    <xf numFmtId="0" fontId="13" fillId="4" borderId="53" xfId="0" applyFont="1" applyFill="1" applyBorder="1" applyAlignment="1">
      <alignment horizontal="center" vertical="center"/>
    </xf>
    <xf numFmtId="49" fontId="13" fillId="3" borderId="18" xfId="0" applyNumberFormat="1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left" vertical="center" wrapText="1"/>
    </xf>
    <xf numFmtId="0" fontId="32" fillId="3" borderId="17" xfId="1" applyNumberFormat="1" applyFont="1" applyFill="1" applyBorder="1" applyAlignment="1" applyProtection="1">
      <alignment horizontal="left" vertical="center" wrapText="1"/>
      <protection locked="0"/>
    </xf>
    <xf numFmtId="0" fontId="13" fillId="3" borderId="45" xfId="1" applyNumberFormat="1" applyFont="1" applyFill="1" applyBorder="1" applyAlignment="1" applyProtection="1">
      <alignment horizontal="left" vertical="center" wrapText="1"/>
      <protection locked="0"/>
    </xf>
    <xf numFmtId="0" fontId="13" fillId="3" borderId="6" xfId="1" applyNumberFormat="1" applyFont="1" applyFill="1" applyBorder="1" applyAlignment="1" applyProtection="1">
      <alignment horizontal="left" vertical="center" wrapText="1"/>
      <protection locked="0"/>
    </xf>
    <xf numFmtId="0" fontId="27" fillId="3" borderId="14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left" vertical="center" wrapText="1"/>
    </xf>
    <xf numFmtId="0" fontId="13" fillId="3" borderId="10" xfId="0" applyNumberFormat="1" applyFont="1" applyFill="1" applyBorder="1" applyAlignment="1" applyProtection="1">
      <alignment horizontal="left" vertical="top"/>
    </xf>
    <xf numFmtId="0" fontId="24" fillId="3" borderId="69" xfId="0" applyNumberFormat="1" applyFont="1" applyFill="1" applyBorder="1" applyAlignment="1" applyProtection="1">
      <alignment horizontal="left" vertical="center" wrapText="1"/>
    </xf>
    <xf numFmtId="0" fontId="13" fillId="3" borderId="40" xfId="0" applyNumberFormat="1" applyFont="1" applyFill="1" applyBorder="1" applyAlignment="1" applyProtection="1">
      <alignment vertical="center" wrapText="1"/>
    </xf>
    <xf numFmtId="0" fontId="13" fillId="3" borderId="11" xfId="0" applyNumberFormat="1" applyFont="1" applyFill="1" applyBorder="1" applyAlignment="1" applyProtection="1">
      <alignment vertical="center" wrapText="1"/>
    </xf>
    <xf numFmtId="0" fontId="13" fillId="3" borderId="42" xfId="0" applyNumberFormat="1" applyFont="1" applyFill="1" applyBorder="1" applyAlignment="1" applyProtection="1">
      <alignment vertical="center" wrapText="1"/>
    </xf>
    <xf numFmtId="0" fontId="13" fillId="5" borderId="21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27" fillId="12" borderId="60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center" vertical="center" wrapText="1"/>
    </xf>
    <xf numFmtId="0" fontId="27" fillId="10" borderId="73" xfId="0" applyFont="1" applyFill="1" applyBorder="1" applyAlignment="1">
      <alignment horizontal="center" vertical="center"/>
    </xf>
    <xf numFmtId="0" fontId="27" fillId="10" borderId="50" xfId="0" applyFont="1" applyFill="1" applyBorder="1" applyAlignment="1">
      <alignment horizontal="center" vertical="center"/>
    </xf>
    <xf numFmtId="0" fontId="27" fillId="12" borderId="22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horizontal="center" vertical="center"/>
    </xf>
    <xf numFmtId="0" fontId="27" fillId="4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2" fillId="2" borderId="1" xfId="0" applyFont="1" applyFill="1" applyBorder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right" vertical="center" wrapText="1"/>
    </xf>
    <xf numFmtId="0" fontId="11" fillId="5" borderId="0" xfId="0" applyFont="1" applyFill="1" applyBorder="1" applyAlignment="1">
      <alignment horizontal="right" vertical="center" wrapText="1"/>
    </xf>
    <xf numFmtId="0" fontId="11" fillId="5" borderId="7" xfId="0" applyFont="1" applyFill="1" applyBorder="1" applyAlignment="1">
      <alignment vertical="center" wrapText="1"/>
    </xf>
    <xf numFmtId="0" fontId="11" fillId="5" borderId="8" xfId="0" applyFont="1" applyFill="1" applyBorder="1" applyAlignment="1">
      <alignment vertical="center" wrapText="1"/>
    </xf>
    <xf numFmtId="0" fontId="11" fillId="5" borderId="0" xfId="0" applyFont="1" applyFill="1" applyBorder="1" applyAlignment="1">
      <alignment vertical="center" wrapText="1"/>
    </xf>
    <xf numFmtId="0" fontId="11" fillId="5" borderId="28" xfId="0" applyFont="1" applyFill="1" applyBorder="1" applyAlignment="1">
      <alignment vertical="center" wrapText="1"/>
    </xf>
    <xf numFmtId="0" fontId="11" fillId="5" borderId="29" xfId="0" applyFont="1" applyFill="1" applyBorder="1" applyAlignment="1">
      <alignment horizontal="center" vertical="center" textRotation="90" wrapText="1"/>
    </xf>
    <xf numFmtId="0" fontId="11" fillId="5" borderId="31" xfId="0" applyFont="1" applyFill="1" applyBorder="1" applyAlignment="1">
      <alignment horizontal="center" vertical="center" textRotation="90" wrapText="1"/>
    </xf>
    <xf numFmtId="0" fontId="11" fillId="5" borderId="18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left" vertical="center" textRotation="90" wrapText="1"/>
    </xf>
    <xf numFmtId="0" fontId="3" fillId="5" borderId="6" xfId="0" applyFont="1" applyFill="1" applyBorder="1" applyAlignment="1">
      <alignment horizontal="left" vertical="center" textRotation="90" wrapText="1"/>
    </xf>
    <xf numFmtId="0" fontId="3" fillId="5" borderId="3" xfId="0" applyFont="1" applyFill="1" applyBorder="1" applyAlignment="1">
      <alignment horizontal="center" vertical="top" textRotation="92" wrapText="1"/>
    </xf>
    <xf numFmtId="0" fontId="3" fillId="5" borderId="4" xfId="0" applyFont="1" applyFill="1" applyBorder="1" applyAlignment="1">
      <alignment horizontal="center" vertical="top" textRotation="92" wrapText="1"/>
    </xf>
    <xf numFmtId="0" fontId="3" fillId="5" borderId="5" xfId="0" applyFont="1" applyFill="1" applyBorder="1" applyAlignment="1">
      <alignment horizontal="center" vertical="top" textRotation="92" wrapText="1"/>
    </xf>
    <xf numFmtId="0" fontId="3" fillId="0" borderId="3" xfId="0" applyFont="1" applyBorder="1" applyAlignment="1">
      <alignment horizontal="center" vertical="top" textRotation="91" wrapText="1"/>
    </xf>
    <xf numFmtId="0" fontId="3" fillId="0" borderId="5" xfId="0" applyFont="1" applyBorder="1" applyAlignment="1">
      <alignment horizontal="center" vertical="top" textRotation="91" wrapText="1"/>
    </xf>
    <xf numFmtId="0" fontId="11" fillId="5" borderId="3" xfId="0" applyFont="1" applyFill="1" applyBorder="1" applyAlignment="1">
      <alignment vertical="center"/>
    </xf>
    <xf numFmtId="0" fontId="11" fillId="5" borderId="4" xfId="0" applyFont="1" applyFill="1" applyBorder="1" applyAlignment="1">
      <alignment vertical="center"/>
    </xf>
    <xf numFmtId="0" fontId="11" fillId="5" borderId="10" xfId="0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1" fillId="5" borderId="28" xfId="0" applyFont="1" applyFill="1" applyBorder="1" applyAlignment="1">
      <alignment vertical="center"/>
    </xf>
    <xf numFmtId="0" fontId="11" fillId="5" borderId="12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11" fillId="5" borderId="30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3" fillId="0" borderId="0" xfId="0" applyFont="1"/>
    <xf numFmtId="0" fontId="23" fillId="3" borderId="0" xfId="0" applyFont="1" applyFill="1"/>
    <xf numFmtId="0" fontId="33" fillId="3" borderId="0" xfId="0" applyFont="1" applyFill="1" applyBorder="1" applyAlignment="1"/>
    <xf numFmtId="0" fontId="33" fillId="3" borderId="1" xfId="0" applyFont="1" applyFill="1" applyBorder="1"/>
    <xf numFmtId="0" fontId="33" fillId="3" borderId="1" xfId="0" applyFont="1" applyFill="1" applyBorder="1" applyAlignment="1"/>
    <xf numFmtId="0" fontId="24" fillId="0" borderId="0" xfId="0" applyFont="1"/>
    <xf numFmtId="0" fontId="34" fillId="0" borderId="2" xfId="0" applyFont="1" applyBorder="1" applyAlignment="1">
      <alignment horizontal="center" vertical="center" textRotation="90" wrapText="1"/>
    </xf>
    <xf numFmtId="0" fontId="34" fillId="0" borderId="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top" wrapText="1"/>
    </xf>
    <xf numFmtId="0" fontId="34" fillId="0" borderId="5" xfId="0" applyFont="1" applyBorder="1" applyAlignment="1">
      <alignment horizontal="center" vertical="top" wrapText="1"/>
    </xf>
    <xf numFmtId="0" fontId="23" fillId="0" borderId="0" xfId="0" applyFont="1" applyAlignment="1">
      <alignment vertical="center" wrapText="1"/>
    </xf>
    <xf numFmtId="0" fontId="34" fillId="0" borderId="6" xfId="0" applyFont="1" applyBorder="1" applyAlignment="1">
      <alignment horizontal="center" vertical="center" textRotation="90" wrapText="1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3" borderId="7" xfId="0" applyFont="1" applyFill="1" applyBorder="1" applyAlignment="1">
      <alignment horizontal="center" vertical="center" wrapText="1"/>
    </xf>
    <xf numFmtId="0" fontId="34" fillId="3" borderId="8" xfId="0" applyFont="1" applyFill="1" applyBorder="1" applyAlignment="1">
      <alignment horizontal="center" vertical="center" wrapText="1"/>
    </xf>
    <xf numFmtId="0" fontId="34" fillId="3" borderId="9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3" borderId="12" xfId="0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0" fontId="34" fillId="3" borderId="13" xfId="0" applyFont="1" applyFill="1" applyBorder="1" applyAlignment="1">
      <alignment horizontal="center" vertical="center" wrapText="1"/>
    </xf>
    <xf numFmtId="0" fontId="34" fillId="5" borderId="2" xfId="0" applyFont="1" applyFill="1" applyBorder="1" applyAlignment="1">
      <alignment horizontal="left" vertical="center" textRotation="90" wrapText="1"/>
    </xf>
    <xf numFmtId="0" fontId="34" fillId="5" borderId="3" xfId="0" applyFont="1" applyFill="1" applyBorder="1" applyAlignment="1">
      <alignment horizontal="center" vertical="top" textRotation="92" wrapText="1"/>
    </xf>
    <xf numFmtId="0" fontId="34" fillId="5" borderId="4" xfId="0" applyFont="1" applyFill="1" applyBorder="1" applyAlignment="1">
      <alignment horizontal="center" vertical="top" textRotation="92" wrapText="1"/>
    </xf>
    <xf numFmtId="0" fontId="34" fillId="5" borderId="5" xfId="0" applyFont="1" applyFill="1" applyBorder="1" applyAlignment="1">
      <alignment horizontal="center" vertical="top" textRotation="92" wrapText="1"/>
    </xf>
    <xf numFmtId="0" fontId="34" fillId="0" borderId="3" xfId="0" applyFont="1" applyBorder="1" applyAlignment="1">
      <alignment horizontal="center" vertical="top" textRotation="91" wrapText="1"/>
    </xf>
    <xf numFmtId="0" fontId="34" fillId="0" borderId="5" xfId="0" applyFont="1" applyBorder="1" applyAlignment="1">
      <alignment horizontal="center" vertical="top" textRotation="91" wrapText="1"/>
    </xf>
    <xf numFmtId="0" fontId="35" fillId="10" borderId="2" xfId="0" applyFont="1" applyFill="1" applyBorder="1" applyAlignment="1">
      <alignment horizontal="center" vertical="center" wrapText="1"/>
    </xf>
    <xf numFmtId="0" fontId="35" fillId="12" borderId="2" xfId="0" applyFont="1" applyFill="1" applyBorder="1" applyAlignment="1">
      <alignment horizontal="center" vertical="center" wrapText="1"/>
    </xf>
    <xf numFmtId="0" fontId="35" fillId="4" borderId="2" xfId="0" applyFont="1" applyFill="1" applyBorder="1" applyAlignment="1">
      <alignment horizontal="center" vertical="center" wrapText="1"/>
    </xf>
    <xf numFmtId="0" fontId="33" fillId="0" borderId="0" xfId="0" applyFont="1"/>
    <xf numFmtId="0" fontId="34" fillId="5" borderId="6" xfId="0" applyFont="1" applyFill="1" applyBorder="1" applyAlignment="1">
      <alignment horizontal="left" vertical="center" textRotation="90" wrapText="1"/>
    </xf>
    <xf numFmtId="0" fontId="34" fillId="5" borderId="2" xfId="0" applyFont="1" applyFill="1" applyBorder="1" applyAlignment="1">
      <alignment horizontal="center" vertical="center" textRotation="90" wrapText="1"/>
    </xf>
    <xf numFmtId="0" fontId="34" fillId="0" borderId="2" xfId="0" applyFont="1" applyBorder="1" applyAlignment="1">
      <alignment horizontal="center" vertical="center" textRotation="90" wrapText="1"/>
    </xf>
    <xf numFmtId="0" fontId="34" fillId="0" borderId="9" xfId="0" applyFont="1" applyBorder="1" applyAlignment="1">
      <alignment horizontal="center" vertical="center" textRotation="90" wrapText="1"/>
    </xf>
    <xf numFmtId="0" fontId="34" fillId="0" borderId="6" xfId="0" applyFont="1" applyBorder="1" applyAlignment="1">
      <alignment horizontal="center" vertical="center" textRotation="90" wrapText="1"/>
    </xf>
    <xf numFmtId="0" fontId="34" fillId="0" borderId="11" xfId="0" applyFont="1" applyBorder="1" applyAlignment="1">
      <alignment horizontal="center" vertical="center" textRotation="90" wrapText="1"/>
    </xf>
    <xf numFmtId="0" fontId="34" fillId="0" borderId="14" xfId="0" applyFont="1" applyBorder="1" applyAlignment="1">
      <alignment horizontal="center" vertical="center" textRotation="90" wrapText="1"/>
    </xf>
    <xf numFmtId="0" fontId="34" fillId="0" borderId="12" xfId="0" applyFont="1" applyBorder="1" applyAlignment="1">
      <alignment horizontal="center" vertical="center" wrapText="1"/>
    </xf>
    <xf numFmtId="0" fontId="35" fillId="10" borderId="6" xfId="0" applyFont="1" applyFill="1" applyBorder="1" applyAlignment="1">
      <alignment horizontal="center" vertical="center" wrapText="1"/>
    </xf>
    <xf numFmtId="0" fontId="35" fillId="12" borderId="6" xfId="0" applyFont="1" applyFill="1" applyBorder="1" applyAlignment="1">
      <alignment horizontal="center" vertical="center" wrapText="1"/>
    </xf>
    <xf numFmtId="0" fontId="35" fillId="4" borderId="6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36" fillId="0" borderId="2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6" fillId="5" borderId="9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10" borderId="2" xfId="0" applyFont="1" applyFill="1" applyBorder="1" applyAlignment="1">
      <alignment horizontal="center" vertical="center" wrapText="1"/>
    </xf>
    <xf numFmtId="0" fontId="36" fillId="10" borderId="9" xfId="0" applyFont="1" applyFill="1" applyBorder="1" applyAlignment="1">
      <alignment horizontal="center" vertical="center" wrapText="1"/>
    </xf>
    <xf numFmtId="0" fontId="36" fillId="12" borderId="2" xfId="0" applyFont="1" applyFill="1" applyBorder="1" applyAlignment="1">
      <alignment horizontal="center" wrapText="1"/>
    </xf>
    <xf numFmtId="0" fontId="36" fillId="12" borderId="9" xfId="0" applyFont="1" applyFill="1" applyBorder="1" applyAlignment="1">
      <alignment horizontal="center"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36" fillId="4" borderId="9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left" vertical="center" wrapText="1" indent="1"/>
    </xf>
    <xf numFmtId="0" fontId="27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/>
    </xf>
    <xf numFmtId="0" fontId="13" fillId="10" borderId="60" xfId="0" applyFont="1" applyFill="1" applyBorder="1" applyAlignment="1">
      <alignment horizontal="center" vertical="center" wrapText="1"/>
    </xf>
    <xf numFmtId="0" fontId="13" fillId="10" borderId="22" xfId="0" applyFont="1" applyFill="1" applyBorder="1" applyAlignment="1">
      <alignment horizontal="center" vertical="center" wrapText="1"/>
    </xf>
    <xf numFmtId="0" fontId="13" fillId="12" borderId="60" xfId="0" applyFont="1" applyFill="1" applyBorder="1" applyAlignment="1">
      <alignment horizontal="center" vertical="center" wrapText="1"/>
    </xf>
    <xf numFmtId="0" fontId="13" fillId="12" borderId="22" xfId="0" applyFont="1" applyFill="1" applyBorder="1" applyAlignment="1">
      <alignment horizontal="center" vertical="center" wrapText="1"/>
    </xf>
    <xf numFmtId="0" fontId="13" fillId="4" borderId="60" xfId="0" applyFont="1" applyFill="1" applyBorder="1" applyAlignment="1">
      <alignment horizontal="center"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27" fillId="0" borderId="15" xfId="0" applyFont="1" applyBorder="1" applyAlignment="1">
      <alignment vertical="center"/>
    </xf>
    <xf numFmtId="0" fontId="27" fillId="0" borderId="19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left" vertical="center" wrapText="1" indent="1"/>
    </xf>
    <xf numFmtId="0" fontId="27" fillId="0" borderId="4" xfId="0" applyFont="1" applyBorder="1" applyAlignment="1">
      <alignment horizontal="center"/>
    </xf>
    <xf numFmtId="0" fontId="27" fillId="10" borderId="60" xfId="0" applyFont="1" applyFill="1" applyBorder="1" applyAlignment="1">
      <alignment horizontal="center" vertical="center" wrapText="1"/>
    </xf>
    <xf numFmtId="0" fontId="27" fillId="10" borderId="22" xfId="0" applyFont="1" applyFill="1" applyBorder="1" applyAlignment="1">
      <alignment horizontal="center" vertical="center" wrapText="1"/>
    </xf>
    <xf numFmtId="0" fontId="27" fillId="12" borderId="60" xfId="0" applyFont="1" applyFill="1" applyBorder="1" applyAlignment="1">
      <alignment horizontal="center" vertical="center" wrapText="1"/>
    </xf>
    <xf numFmtId="0" fontId="27" fillId="12" borderId="22" xfId="0" applyFont="1" applyFill="1" applyBorder="1" applyAlignment="1">
      <alignment horizontal="center" vertical="center" wrapText="1"/>
    </xf>
    <xf numFmtId="0" fontId="27" fillId="4" borderId="60" xfId="0" applyFont="1" applyFill="1" applyBorder="1" applyAlignment="1">
      <alignment horizontal="center" vertical="center" wrapText="1"/>
    </xf>
    <xf numFmtId="0" fontId="27" fillId="4" borderId="22" xfId="0" applyFont="1" applyFill="1" applyBorder="1" applyAlignment="1">
      <alignment horizontal="center" vertical="center" wrapText="1"/>
    </xf>
    <xf numFmtId="0" fontId="13" fillId="0" borderId="38" xfId="0" applyFont="1" applyBorder="1" applyAlignment="1">
      <alignment vertical="center"/>
    </xf>
    <xf numFmtId="0" fontId="13" fillId="5" borderId="39" xfId="0" applyFont="1" applyFill="1" applyBorder="1" applyAlignment="1">
      <alignment horizontal="center" vertical="center" wrapText="1"/>
    </xf>
    <xf numFmtId="0" fontId="13" fillId="3" borderId="34" xfId="0" applyFont="1" applyFill="1" applyBorder="1" applyAlignment="1">
      <alignment horizontal="center" vertical="center"/>
    </xf>
    <xf numFmtId="0" fontId="13" fillId="3" borderId="46" xfId="0" applyFont="1" applyFill="1" applyBorder="1" applyAlignment="1">
      <alignment horizontal="center" vertical="center"/>
    </xf>
    <xf numFmtId="0" fontId="13" fillId="0" borderId="17" xfId="0" applyFont="1" applyBorder="1" applyAlignment="1">
      <alignment vertical="center"/>
    </xf>
    <xf numFmtId="0" fontId="13" fillId="5" borderId="23" xfId="0" applyFont="1" applyFill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/>
    </xf>
    <xf numFmtId="0" fontId="23" fillId="0" borderId="18" xfId="0" applyFont="1" applyBorder="1"/>
    <xf numFmtId="0" fontId="13" fillId="5" borderId="23" xfId="0" applyFont="1" applyFill="1" applyBorder="1" applyAlignment="1">
      <alignment vertical="center" wrapText="1"/>
    </xf>
    <xf numFmtId="0" fontId="13" fillId="0" borderId="17" xfId="0" applyFont="1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13" fillId="5" borderId="24" xfId="0" applyFont="1" applyFill="1" applyBorder="1" applyAlignment="1">
      <alignment vertical="center" wrapText="1"/>
    </xf>
    <xf numFmtId="0" fontId="13" fillId="5" borderId="25" xfId="0" applyFont="1" applyFill="1" applyBorder="1" applyAlignment="1">
      <alignment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15" xfId="0" applyFont="1" applyBorder="1" applyAlignment="1">
      <alignment vertical="center" wrapText="1"/>
    </xf>
    <xf numFmtId="0" fontId="13" fillId="5" borderId="19" xfId="0" applyFont="1" applyFill="1" applyBorder="1" applyAlignment="1">
      <alignment vertical="center" wrapText="1"/>
    </xf>
    <xf numFmtId="0" fontId="13" fillId="5" borderId="21" xfId="0" applyFont="1" applyFill="1" applyBorder="1" applyAlignment="1">
      <alignment horizontal="center" vertical="center" wrapText="1"/>
    </xf>
    <xf numFmtId="0" fontId="27" fillId="5" borderId="21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/>
    </xf>
    <xf numFmtId="0" fontId="27" fillId="3" borderId="21" xfId="0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3" fillId="0" borderId="38" xfId="0" applyFont="1" applyBorder="1" applyAlignment="1">
      <alignment horizontal="left" vertical="center"/>
    </xf>
    <xf numFmtId="0" fontId="13" fillId="5" borderId="38" xfId="0" applyFont="1" applyFill="1" applyBorder="1" applyAlignment="1">
      <alignment vertical="center" wrapText="1"/>
    </xf>
    <xf numFmtId="0" fontId="13" fillId="0" borderId="57" xfId="0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/>
    </xf>
    <xf numFmtId="0" fontId="13" fillId="5" borderId="17" xfId="0" applyFont="1" applyFill="1" applyBorder="1" applyAlignment="1">
      <alignment vertical="center" wrapText="1"/>
    </xf>
    <xf numFmtId="0" fontId="13" fillId="0" borderId="56" xfId="0" applyFont="1" applyBorder="1" applyAlignment="1">
      <alignment horizontal="center" vertical="center"/>
    </xf>
    <xf numFmtId="0" fontId="27" fillId="5" borderId="19" xfId="0" applyFont="1" applyFill="1" applyBorder="1" applyAlignment="1">
      <alignment horizontal="center" vertical="center" wrapText="1"/>
    </xf>
    <xf numFmtId="0" fontId="13" fillId="10" borderId="74" xfId="0" applyFont="1" applyFill="1" applyBorder="1" applyAlignment="1">
      <alignment horizontal="center" vertical="center"/>
    </xf>
    <xf numFmtId="0" fontId="13" fillId="10" borderId="70" xfId="0" applyFont="1" applyFill="1" applyBorder="1" applyAlignment="1">
      <alignment horizontal="center" vertical="center"/>
    </xf>
    <xf numFmtId="0" fontId="13" fillId="12" borderId="60" xfId="0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center" vertical="center"/>
    </xf>
    <xf numFmtId="0" fontId="13" fillId="10" borderId="75" xfId="0" applyFont="1" applyFill="1" applyBorder="1" applyAlignment="1">
      <alignment horizontal="center" vertical="center"/>
    </xf>
    <xf numFmtId="0" fontId="13" fillId="10" borderId="53" xfId="0" applyFont="1" applyFill="1" applyBorder="1" applyAlignment="1">
      <alignment horizontal="center" vertical="center"/>
    </xf>
    <xf numFmtId="0" fontId="13" fillId="12" borderId="51" xfId="0" applyFont="1" applyFill="1" applyBorder="1" applyAlignment="1">
      <alignment horizontal="center" vertical="center"/>
    </xf>
    <xf numFmtId="0" fontId="13" fillId="12" borderId="53" xfId="0" applyFont="1" applyFill="1" applyBorder="1" applyAlignment="1">
      <alignment horizontal="center" vertical="center"/>
    </xf>
    <xf numFmtId="0" fontId="13" fillId="4" borderId="64" xfId="0" applyFont="1" applyFill="1" applyBorder="1" applyAlignment="1">
      <alignment horizontal="center" vertical="center" wrapText="1"/>
    </xf>
    <xf numFmtId="0" fontId="13" fillId="4" borderId="53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5" borderId="43" xfId="0" applyFont="1" applyFill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/>
    </xf>
    <xf numFmtId="0" fontId="13" fillId="10" borderId="10" xfId="0" applyFont="1" applyFill="1" applyBorder="1" applyAlignment="1">
      <alignment horizontal="center" vertical="center"/>
    </xf>
    <xf numFmtId="0" fontId="13" fillId="12" borderId="16" xfId="0" applyFont="1" applyFill="1" applyBorder="1" applyAlignment="1">
      <alignment horizontal="center" vertical="center"/>
    </xf>
    <xf numFmtId="0" fontId="13" fillId="12" borderId="44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/>
    </xf>
    <xf numFmtId="0" fontId="13" fillId="10" borderId="76" xfId="0" applyFont="1" applyFill="1" applyBorder="1" applyAlignment="1">
      <alignment horizontal="center" vertical="center"/>
    </xf>
    <xf numFmtId="0" fontId="13" fillId="10" borderId="37" xfId="0" applyFont="1" applyFill="1" applyBorder="1" applyAlignment="1">
      <alignment horizontal="center" vertical="center"/>
    </xf>
    <xf numFmtId="0" fontId="13" fillId="12" borderId="41" xfId="0" applyFont="1" applyFill="1" applyBorder="1" applyAlignment="1">
      <alignment horizontal="center" vertical="center"/>
    </xf>
    <xf numFmtId="0" fontId="13" fillId="12" borderId="37" xfId="0" applyFont="1" applyFill="1" applyBorder="1" applyAlignment="1">
      <alignment horizontal="center" vertical="center"/>
    </xf>
    <xf numFmtId="0" fontId="13" fillId="4" borderId="63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27" fillId="3" borderId="15" xfId="0" applyFont="1" applyFill="1" applyBorder="1" applyAlignment="1">
      <alignment vertical="center"/>
    </xf>
    <xf numFmtId="0" fontId="13" fillId="3" borderId="19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left" vertical="center" wrapText="1" indent="1"/>
    </xf>
    <xf numFmtId="0" fontId="13" fillId="3" borderId="21" xfId="0" applyFont="1" applyFill="1" applyBorder="1" applyAlignment="1">
      <alignment vertical="center" wrapText="1"/>
    </xf>
    <xf numFmtId="0" fontId="27" fillId="3" borderId="14" xfId="0" applyFont="1" applyFill="1" applyBorder="1" applyAlignment="1">
      <alignment horizontal="left" vertical="center" wrapText="1"/>
    </xf>
    <xf numFmtId="0" fontId="27" fillId="3" borderId="14" xfId="0" applyFont="1" applyFill="1" applyBorder="1" applyAlignment="1">
      <alignment vertical="center" wrapText="1"/>
    </xf>
    <xf numFmtId="0" fontId="27" fillId="3" borderId="47" xfId="0" applyFont="1" applyFill="1" applyBorder="1" applyAlignment="1">
      <alignment horizontal="center" vertical="center" wrapText="1"/>
    </xf>
    <xf numFmtId="0" fontId="27" fillId="3" borderId="48" xfId="0" applyFont="1" applyFill="1" applyBorder="1" applyAlignment="1">
      <alignment horizontal="center" vertical="center" wrapText="1"/>
    </xf>
    <xf numFmtId="0" fontId="27" fillId="5" borderId="48" xfId="0" applyFont="1" applyFill="1" applyBorder="1" applyAlignment="1">
      <alignment horizontal="center" vertical="center" wrapText="1"/>
    </xf>
    <xf numFmtId="0" fontId="27" fillId="3" borderId="49" xfId="0" applyFont="1" applyFill="1" applyBorder="1" applyAlignment="1">
      <alignment horizontal="center" vertical="center" wrapText="1"/>
    </xf>
    <xf numFmtId="0" fontId="27" fillId="12" borderId="73" xfId="0" applyFont="1" applyFill="1" applyBorder="1" applyAlignment="1">
      <alignment horizontal="center" vertical="center" wrapText="1"/>
    </xf>
    <xf numFmtId="0" fontId="27" fillId="12" borderId="50" xfId="0" applyFont="1" applyFill="1" applyBorder="1" applyAlignment="1">
      <alignment horizontal="center" vertical="center" wrapText="1"/>
    </xf>
    <xf numFmtId="0" fontId="27" fillId="4" borderId="73" xfId="0" applyFont="1" applyFill="1" applyBorder="1" applyAlignment="1">
      <alignment horizontal="center" vertical="center" wrapText="1"/>
    </xf>
    <xf numFmtId="0" fontId="27" fillId="4" borderId="50" xfId="0" applyFont="1" applyFill="1" applyBorder="1" applyAlignment="1">
      <alignment horizontal="center" vertical="center" wrapText="1"/>
    </xf>
    <xf numFmtId="0" fontId="13" fillId="3" borderId="38" xfId="0" applyFont="1" applyFill="1" applyBorder="1" applyAlignment="1">
      <alignment horizontal="left" vertical="center" wrapText="1"/>
    </xf>
    <xf numFmtId="0" fontId="13" fillId="3" borderId="38" xfId="0" applyFont="1" applyFill="1" applyBorder="1" applyAlignment="1">
      <alignment vertical="center" wrapText="1"/>
    </xf>
    <xf numFmtId="0" fontId="13" fillId="3" borderId="39" xfId="0" applyFont="1" applyFill="1" applyBorder="1" applyAlignment="1">
      <alignment vertical="center" wrapText="1"/>
    </xf>
    <xf numFmtId="0" fontId="13" fillId="3" borderId="56" xfId="0" applyFont="1" applyFill="1" applyBorder="1" applyAlignment="1">
      <alignment horizontal="center" vertical="center" wrapText="1"/>
    </xf>
    <xf numFmtId="0" fontId="13" fillId="0" borderId="0" xfId="0" applyFont="1"/>
    <xf numFmtId="0" fontId="13" fillId="3" borderId="23" xfId="0" applyFont="1" applyFill="1" applyBorder="1" applyAlignment="1">
      <alignment vertical="center" wrapText="1"/>
    </xf>
    <xf numFmtId="0" fontId="13" fillId="3" borderId="57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13" fillId="3" borderId="25" xfId="0" applyFont="1" applyFill="1" applyBorder="1" applyAlignment="1">
      <alignment horizontal="center" vertical="center" wrapText="1"/>
    </xf>
    <xf numFmtId="49" fontId="13" fillId="3" borderId="27" xfId="0" applyNumberFormat="1" applyFont="1" applyFill="1" applyBorder="1" applyAlignment="1">
      <alignment horizontal="center" vertical="center" wrapText="1"/>
    </xf>
    <xf numFmtId="0" fontId="13" fillId="3" borderId="58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left" vertical="center" wrapText="1"/>
    </xf>
    <xf numFmtId="0" fontId="27" fillId="3" borderId="15" xfId="0" applyFont="1" applyFill="1" applyBorder="1" applyAlignment="1">
      <alignment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13" fillId="3" borderId="15" xfId="0" applyFont="1" applyFill="1" applyBorder="1" applyAlignment="1">
      <alignment vertical="center" wrapText="1"/>
    </xf>
    <xf numFmtId="0" fontId="13" fillId="3" borderId="26" xfId="0" applyFont="1" applyFill="1" applyBorder="1" applyAlignment="1">
      <alignment horizontal="left" vertical="center" wrapText="1"/>
    </xf>
    <xf numFmtId="0" fontId="13" fillId="3" borderId="71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right"/>
    </xf>
    <xf numFmtId="0" fontId="23" fillId="3" borderId="0" xfId="0" applyFont="1" applyFill="1" applyAlignment="1">
      <alignment horizontal="center"/>
    </xf>
    <xf numFmtId="0" fontId="13" fillId="3" borderId="72" xfId="0" applyFont="1" applyFill="1" applyBorder="1" applyAlignment="1">
      <alignment horizontal="left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3" fillId="3" borderId="43" xfId="0" applyFont="1" applyFill="1" applyBorder="1" applyAlignment="1">
      <alignment horizontal="center" vertical="center" wrapText="1"/>
    </xf>
    <xf numFmtId="0" fontId="13" fillId="3" borderId="46" xfId="0" applyFont="1" applyFill="1" applyBorder="1" applyAlignment="1">
      <alignment horizontal="center" vertical="center" wrapText="1"/>
    </xf>
    <xf numFmtId="0" fontId="13" fillId="11" borderId="17" xfId="1" applyNumberFormat="1" applyFont="1" applyFill="1" applyBorder="1" applyAlignment="1" applyProtection="1">
      <alignment horizontal="left" vertical="center" wrapText="1"/>
      <protection locked="0"/>
    </xf>
    <xf numFmtId="0" fontId="13" fillId="11" borderId="24" xfId="1" applyNumberFormat="1" applyFont="1" applyFill="1" applyBorder="1" applyAlignment="1" applyProtection="1">
      <alignment horizontal="left" vertical="center" wrapText="1"/>
      <protection locked="0"/>
    </xf>
    <xf numFmtId="0" fontId="13" fillId="11" borderId="33" xfId="1" applyNumberFormat="1" applyFont="1" applyFill="1" applyBorder="1" applyAlignment="1" applyProtection="1">
      <alignment horizontal="left" vertical="center" wrapText="1"/>
      <protection locked="0"/>
    </xf>
    <xf numFmtId="0" fontId="27" fillId="3" borderId="15" xfId="0" applyFont="1" applyFill="1" applyBorder="1" applyAlignment="1">
      <alignment horizontal="left" vertical="center" wrapText="1"/>
    </xf>
    <xf numFmtId="0" fontId="22" fillId="10" borderId="35" xfId="0" applyFont="1" applyFill="1" applyBorder="1" applyAlignment="1">
      <alignment horizontal="center" vertical="center" wrapText="1"/>
    </xf>
    <xf numFmtId="0" fontId="22" fillId="12" borderId="54" xfId="0" applyFont="1" applyFill="1" applyBorder="1" applyAlignment="1">
      <alignment horizontal="center" vertical="center" wrapText="1"/>
    </xf>
    <xf numFmtId="0" fontId="22" fillId="4" borderId="54" xfId="0" applyFont="1" applyFill="1" applyBorder="1" applyAlignment="1">
      <alignment horizontal="center" vertical="center" wrapText="1"/>
    </xf>
    <xf numFmtId="0" fontId="22" fillId="5" borderId="18" xfId="0" applyFont="1" applyFill="1" applyBorder="1" applyAlignment="1">
      <alignment horizontal="center" vertical="center" wrapText="1"/>
    </xf>
    <xf numFmtId="0" fontId="22" fillId="3" borderId="27" xfId="0" applyFont="1" applyFill="1" applyBorder="1" applyAlignment="1">
      <alignment horizontal="center" vertical="center" wrapText="1"/>
    </xf>
    <xf numFmtId="0" fontId="22" fillId="10" borderId="42" xfId="0" applyFont="1" applyFill="1" applyBorder="1" applyAlignment="1">
      <alignment horizontal="center" vertical="center" wrapText="1"/>
    </xf>
    <xf numFmtId="49" fontId="13" fillId="3" borderId="34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 vertical="center"/>
    </xf>
    <xf numFmtId="0" fontId="13" fillId="3" borderId="27" xfId="0" applyFont="1" applyFill="1" applyBorder="1" applyAlignment="1">
      <alignment vertical="center" wrapText="1"/>
    </xf>
    <xf numFmtId="0" fontId="27" fillId="4" borderId="15" xfId="0" applyFont="1" applyFill="1" applyBorder="1" applyAlignment="1">
      <alignment horizontal="center" vertical="center" wrapText="1"/>
    </xf>
    <xf numFmtId="0" fontId="27" fillId="4" borderId="5" xfId="0" applyFont="1" applyFill="1" applyBorder="1" applyAlignment="1">
      <alignment horizontal="center" vertical="center" wrapText="1"/>
    </xf>
    <xf numFmtId="0" fontId="13" fillId="12" borderId="64" xfId="0" applyFont="1" applyFill="1" applyBorder="1" applyAlignment="1">
      <alignment horizontal="center" vertical="center" wrapText="1"/>
    </xf>
    <xf numFmtId="0" fontId="13" fillId="12" borderId="53" xfId="0" applyFont="1" applyFill="1" applyBorder="1" applyAlignment="1">
      <alignment horizontal="center" vertical="center" wrapText="1"/>
    </xf>
    <xf numFmtId="0" fontId="22" fillId="4" borderId="35" xfId="0" applyFont="1" applyFill="1" applyBorder="1" applyAlignment="1">
      <alignment horizontal="center" vertical="center" wrapText="1"/>
    </xf>
    <xf numFmtId="0" fontId="13" fillId="12" borderId="63" xfId="0" applyFont="1" applyFill="1" applyBorder="1" applyAlignment="1">
      <alignment horizontal="center" vertical="center" wrapText="1"/>
    </xf>
    <xf numFmtId="0" fontId="13" fillId="12" borderId="37" xfId="0" applyFont="1" applyFill="1" applyBorder="1" applyAlignment="1">
      <alignment horizontal="center" vertical="center" wrapText="1"/>
    </xf>
    <xf numFmtId="0" fontId="27" fillId="3" borderId="15" xfId="0" applyFont="1" applyFill="1" applyBorder="1" applyAlignment="1">
      <alignment wrapText="1"/>
    </xf>
    <xf numFmtId="0" fontId="27" fillId="4" borderId="14" xfId="0" applyFont="1" applyFill="1" applyBorder="1" applyAlignment="1">
      <alignment horizontal="center" vertical="center" wrapText="1"/>
    </xf>
    <xf numFmtId="0" fontId="27" fillId="4" borderId="68" xfId="0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left" vertical="center" wrapText="1"/>
    </xf>
    <xf numFmtId="0" fontId="13" fillId="3" borderId="18" xfId="0" applyFont="1" applyFill="1" applyBorder="1" applyAlignment="1">
      <alignment horizontal="left" vertical="center" wrapText="1"/>
    </xf>
    <xf numFmtId="0" fontId="27" fillId="3" borderId="18" xfId="0" applyFont="1" applyFill="1" applyBorder="1" applyAlignment="1">
      <alignment horizontal="center" vertical="center" wrapText="1"/>
    </xf>
    <xf numFmtId="0" fontId="27" fillId="3" borderId="18" xfId="0" applyFont="1" applyFill="1" applyBorder="1" applyAlignment="1">
      <alignment horizontal="center" vertical="center"/>
    </xf>
    <xf numFmtId="0" fontId="13" fillId="3" borderId="33" xfId="0" applyFont="1" applyFill="1" applyBorder="1" applyAlignment="1">
      <alignment horizontal="left" vertical="center" wrapText="1"/>
    </xf>
    <xf numFmtId="0" fontId="13" fillId="3" borderId="14" xfId="0" applyFont="1" applyFill="1" applyBorder="1" applyAlignment="1">
      <alignment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vertical="center"/>
    </xf>
    <xf numFmtId="0" fontId="13" fillId="3" borderId="12" xfId="0" applyFont="1" applyFill="1" applyBorder="1" applyAlignment="1">
      <alignment horizontal="center" vertical="center" wrapText="1"/>
    </xf>
    <xf numFmtId="0" fontId="13" fillId="3" borderId="41" xfId="0" applyFont="1" applyFill="1" applyBorder="1" applyAlignment="1">
      <alignment vertical="center" wrapText="1"/>
    </xf>
    <xf numFmtId="0" fontId="13" fillId="3" borderId="36" xfId="0" applyFont="1" applyFill="1" applyBorder="1" applyAlignment="1">
      <alignment horizontal="center" vertical="center" wrapText="1"/>
    </xf>
    <xf numFmtId="0" fontId="13" fillId="3" borderId="36" xfId="0" applyFont="1" applyFill="1" applyBorder="1" applyAlignment="1">
      <alignment vertical="center" wrapText="1"/>
    </xf>
    <xf numFmtId="0" fontId="13" fillId="5" borderId="36" xfId="0" applyFont="1" applyFill="1" applyBorder="1" applyAlignment="1">
      <alignment horizontal="center" vertical="center" wrapText="1"/>
    </xf>
    <xf numFmtId="0" fontId="27" fillId="3" borderId="36" xfId="0" applyFont="1" applyFill="1" applyBorder="1" applyAlignment="1">
      <alignment horizontal="center" vertical="center" wrapText="1"/>
    </xf>
    <xf numFmtId="0" fontId="13" fillId="3" borderId="59" xfId="0" applyFont="1" applyFill="1" applyBorder="1" applyAlignment="1">
      <alignment horizontal="center" vertical="center" wrapText="1"/>
    </xf>
    <xf numFmtId="0" fontId="22" fillId="4" borderId="63" xfId="0" applyFont="1" applyFill="1" applyBorder="1" applyAlignment="1">
      <alignment horizontal="center" vertical="center" wrapText="1"/>
    </xf>
    <xf numFmtId="0" fontId="27" fillId="3" borderId="12" xfId="0" applyFont="1" applyFill="1" applyBorder="1" applyAlignment="1">
      <alignment horizontal="right" vertical="center" wrapText="1"/>
    </xf>
    <xf numFmtId="0" fontId="27" fillId="3" borderId="11" xfId="0" applyFont="1" applyFill="1" applyBorder="1" applyAlignment="1">
      <alignment horizontal="right" vertical="center" wrapText="1"/>
    </xf>
    <xf numFmtId="0" fontId="13" fillId="3" borderId="34" xfId="0" applyFont="1" applyFill="1" applyBorder="1" applyAlignment="1">
      <alignment vertical="center" wrapText="1"/>
    </xf>
    <xf numFmtId="0" fontId="27" fillId="3" borderId="34" xfId="0" applyFont="1" applyFill="1" applyBorder="1" applyAlignment="1">
      <alignment horizontal="center" vertical="center" wrapText="1"/>
    </xf>
    <xf numFmtId="0" fontId="37" fillId="3" borderId="34" xfId="0" applyFont="1" applyFill="1" applyBorder="1" applyAlignment="1">
      <alignment horizontal="center" vertical="center" wrapText="1"/>
    </xf>
    <xf numFmtId="0" fontId="22" fillId="3" borderId="34" xfId="0" applyFont="1" applyFill="1" applyBorder="1" applyAlignment="1">
      <alignment horizontal="center" vertical="center" wrapText="1"/>
    </xf>
    <xf numFmtId="0" fontId="13" fillId="10" borderId="64" xfId="0" applyFont="1" applyFill="1" applyBorder="1" applyAlignment="1">
      <alignment horizontal="center" vertical="center" wrapText="1"/>
    </xf>
    <xf numFmtId="0" fontId="13" fillId="10" borderId="53" xfId="0" applyFont="1" applyFill="1" applyBorder="1" applyAlignment="1">
      <alignment horizontal="center" vertical="center" wrapText="1"/>
    </xf>
    <xf numFmtId="0" fontId="13" fillId="3" borderId="26" xfId="0" applyFont="1" applyFill="1" applyBorder="1" applyAlignment="1">
      <alignment horizontal="right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27" fillId="3" borderId="13" xfId="0" applyFont="1" applyFill="1" applyBorder="1" applyAlignment="1">
      <alignment horizontal="right" vertical="center"/>
    </xf>
    <xf numFmtId="0" fontId="13" fillId="3" borderId="25" xfId="0" applyFont="1" applyFill="1" applyBorder="1" applyAlignment="1">
      <alignment vertical="center"/>
    </xf>
    <xf numFmtId="0" fontId="27" fillId="3" borderId="27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3" borderId="58" xfId="0" applyFont="1" applyFill="1" applyBorder="1" applyAlignment="1">
      <alignment horizontal="center" vertical="center"/>
    </xf>
    <xf numFmtId="0" fontId="13" fillId="10" borderId="63" xfId="0" applyFont="1" applyFill="1" applyBorder="1" applyAlignment="1">
      <alignment horizontal="center" vertical="center"/>
    </xf>
    <xf numFmtId="0" fontId="13" fillId="12" borderId="55" xfId="0" applyFont="1" applyFill="1" applyBorder="1" applyAlignment="1">
      <alignment horizontal="center" vertical="center"/>
    </xf>
    <xf numFmtId="0" fontId="13" fillId="12" borderId="42" xfId="0" applyFont="1" applyFill="1" applyBorder="1" applyAlignment="1">
      <alignment horizontal="center" vertical="center"/>
    </xf>
    <xf numFmtId="0" fontId="13" fillId="4" borderId="55" xfId="0" applyFont="1" applyFill="1" applyBorder="1" applyAlignment="1">
      <alignment horizontal="center" vertical="center"/>
    </xf>
    <xf numFmtId="0" fontId="13" fillId="4" borderId="42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vertical="center" wrapText="1"/>
    </xf>
    <xf numFmtId="0" fontId="13" fillId="5" borderId="8" xfId="0" applyFont="1" applyFill="1" applyBorder="1" applyAlignment="1">
      <alignment vertical="center" wrapText="1"/>
    </xf>
    <xf numFmtId="0" fontId="13" fillId="5" borderId="65" xfId="0" applyFont="1" applyFill="1" applyBorder="1" applyAlignment="1">
      <alignment vertical="center" wrapText="1"/>
    </xf>
    <xf numFmtId="0" fontId="13" fillId="5" borderId="66" xfId="0" applyFont="1" applyFill="1" applyBorder="1" applyAlignment="1">
      <alignment horizontal="center" vertical="center" textRotation="90" wrapText="1"/>
    </xf>
    <xf numFmtId="0" fontId="13" fillId="5" borderId="8" xfId="0" applyFont="1" applyFill="1" applyBorder="1" applyAlignment="1">
      <alignment horizontal="center" vertical="center" textRotation="90" wrapText="1"/>
    </xf>
    <xf numFmtId="0" fontId="13" fillId="5" borderId="52" xfId="0" applyFont="1" applyFill="1" applyBorder="1" applyAlignment="1">
      <alignment horizontal="center" vertical="center" wrapText="1"/>
    </xf>
    <xf numFmtId="0" fontId="13" fillId="3" borderId="67" xfId="0" applyFont="1" applyFill="1" applyBorder="1" applyAlignment="1">
      <alignment horizontal="center" vertical="center" wrapText="1"/>
    </xf>
    <xf numFmtId="0" fontId="13" fillId="10" borderId="64" xfId="0" applyFont="1" applyFill="1" applyBorder="1" applyAlignment="1">
      <alignment horizontal="center" vertical="center"/>
    </xf>
    <xf numFmtId="0" fontId="13" fillId="12" borderId="64" xfId="0" applyFont="1" applyFill="1" applyBorder="1" applyAlignment="1">
      <alignment horizontal="center" vertical="center"/>
    </xf>
    <xf numFmtId="0" fontId="13" fillId="4" borderId="64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vertical="center" wrapText="1"/>
    </xf>
    <xf numFmtId="0" fontId="13" fillId="5" borderId="0" xfId="0" applyFont="1" applyFill="1" applyBorder="1" applyAlignment="1">
      <alignment vertical="center" wrapText="1"/>
    </xf>
    <xf numFmtId="0" fontId="13" fillId="5" borderId="28" xfId="0" applyFont="1" applyFill="1" applyBorder="1" applyAlignment="1">
      <alignment vertical="center" wrapText="1"/>
    </xf>
    <xf numFmtId="0" fontId="13" fillId="5" borderId="29" xfId="0" applyFont="1" applyFill="1" applyBorder="1" applyAlignment="1">
      <alignment horizontal="center" vertical="center" textRotation="90" wrapText="1"/>
    </xf>
    <xf numFmtId="0" fontId="13" fillId="5" borderId="0" xfId="0" applyFont="1" applyFill="1" applyBorder="1" applyAlignment="1">
      <alignment horizontal="center" vertical="center" textRotation="90" wrapText="1"/>
    </xf>
    <xf numFmtId="0" fontId="13" fillId="5" borderId="18" xfId="0" applyFont="1" applyFill="1" applyBorder="1" applyAlignment="1">
      <alignment horizontal="center" vertical="center" wrapText="1"/>
    </xf>
    <xf numFmtId="0" fontId="34" fillId="3" borderId="0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right"/>
    </xf>
    <xf numFmtId="0" fontId="34" fillId="3" borderId="0" xfId="0" applyFont="1" applyFill="1" applyBorder="1" applyAlignment="1">
      <alignment horizontal="right" vertical="center"/>
    </xf>
    <xf numFmtId="0" fontId="13" fillId="5" borderId="1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13" fillId="5" borderId="28" xfId="0" applyFont="1" applyFill="1" applyBorder="1" applyAlignment="1">
      <alignment vertical="center"/>
    </xf>
    <xf numFmtId="0" fontId="13" fillId="5" borderId="12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3" fillId="5" borderId="30" xfId="0" applyFont="1" applyFill="1" applyBorder="1" applyAlignment="1">
      <alignment vertical="center"/>
    </xf>
    <xf numFmtId="0" fontId="13" fillId="5" borderId="31" xfId="0" applyFont="1" applyFill="1" applyBorder="1" applyAlignment="1">
      <alignment horizontal="center" vertical="center" textRotation="90" wrapText="1"/>
    </xf>
    <xf numFmtId="0" fontId="13" fillId="5" borderId="3" xfId="0" applyFont="1" applyFill="1" applyBorder="1" applyAlignment="1">
      <alignment vertical="center"/>
    </xf>
    <xf numFmtId="0" fontId="13" fillId="5" borderId="4" xfId="0" applyFont="1" applyFill="1" applyBorder="1" applyAlignment="1">
      <alignment vertical="center"/>
    </xf>
    <xf numFmtId="0" fontId="13" fillId="5" borderId="15" xfId="0" applyFont="1" applyFill="1" applyBorder="1" applyAlignment="1">
      <alignment horizontal="center" vertical="center" textRotation="90" wrapText="1"/>
    </xf>
    <xf numFmtId="0" fontId="13" fillId="5" borderId="3" xfId="0" applyFont="1" applyFill="1" applyBorder="1" applyAlignment="1">
      <alignment horizontal="center" vertical="center" textRotation="90" wrapText="1"/>
    </xf>
    <xf numFmtId="0" fontId="13" fillId="5" borderId="36" xfId="0" applyFont="1" applyFill="1" applyBorder="1" applyAlignment="1">
      <alignment horizontal="center" vertical="center" wrapText="1"/>
    </xf>
    <xf numFmtId="0" fontId="13" fillId="12" borderId="63" xfId="0" applyFont="1" applyFill="1" applyBorder="1" applyAlignment="1">
      <alignment horizontal="center" vertical="center"/>
    </xf>
    <xf numFmtId="0" fontId="13" fillId="4" borderId="63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36" fillId="3" borderId="0" xfId="0" applyFont="1" applyFill="1" applyBorder="1" applyAlignment="1">
      <alignment horizontal="center" vertical="center"/>
    </xf>
  </cellXfs>
  <cellStyles count="2">
    <cellStyle name="Обычный" xfId="0" builtinId="0"/>
    <cellStyle name="Обычный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zoomScale="85" zoomScaleNormal="85" workbookViewId="0">
      <selection activeCell="V18" sqref="V18"/>
    </sheetView>
  </sheetViews>
  <sheetFormatPr defaultRowHeight="15" x14ac:dyDescent="0.25"/>
  <cols>
    <col min="2" max="2" width="14.28515625" customWidth="1"/>
    <col min="3" max="3" width="42.85546875" customWidth="1"/>
    <col min="4" max="4" width="5.42578125" customWidth="1"/>
    <col min="5" max="5" width="5.7109375" customWidth="1"/>
    <col min="6" max="6" width="5.85546875" bestFit="1" customWidth="1"/>
    <col min="7" max="7" width="9.42578125" customWidth="1"/>
    <col min="8" max="8" width="6.85546875" customWidth="1"/>
    <col min="9" max="9" width="5.5703125" customWidth="1"/>
    <col min="10" max="11" width="6.5703125" customWidth="1"/>
    <col min="12" max="14" width="6.42578125" customWidth="1"/>
    <col min="15" max="18" width="6.5703125" customWidth="1"/>
    <col min="19" max="19" width="6.85546875" customWidth="1"/>
    <col min="20" max="20" width="7" customWidth="1"/>
    <col min="21" max="21" width="7.42578125" customWidth="1"/>
    <col min="22" max="22" width="7" customWidth="1"/>
    <col min="23" max="23" width="8.140625" customWidth="1"/>
    <col min="24" max="24" width="7.140625" customWidth="1"/>
    <col min="25" max="25" width="7" customWidth="1"/>
    <col min="26" max="26" width="6.85546875" customWidth="1"/>
    <col min="27" max="27" width="5.5703125" customWidth="1"/>
  </cols>
  <sheetData>
    <row r="1" spans="1:27" ht="15" customHeight="1" x14ac:dyDescent="0.3">
      <c r="L1" s="215"/>
      <c r="M1" s="215"/>
      <c r="N1" s="215"/>
      <c r="O1" s="215"/>
      <c r="P1" s="215"/>
      <c r="Q1" s="215"/>
    </row>
    <row r="2" spans="1:27" ht="19.5" thickBot="1" x14ac:dyDescent="0.35">
      <c r="C2" s="356" t="s">
        <v>155</v>
      </c>
      <c r="D2" s="356"/>
      <c r="E2" s="356"/>
      <c r="F2" s="356"/>
      <c r="G2" s="356"/>
      <c r="H2" s="356"/>
      <c r="I2" s="356"/>
      <c r="J2" s="356"/>
      <c r="K2" s="356"/>
      <c r="L2" s="360" t="s">
        <v>154</v>
      </c>
      <c r="M2" s="360"/>
      <c r="N2" s="360"/>
      <c r="O2" s="360"/>
      <c r="P2" s="360"/>
      <c r="Q2" s="360"/>
      <c r="R2" s="360"/>
      <c r="S2" s="360"/>
      <c r="T2" s="360"/>
      <c r="U2" s="360"/>
      <c r="W2" s="1"/>
    </row>
    <row r="3" spans="1:27" ht="15.75" thickBot="1" x14ac:dyDescent="0.3">
      <c r="B3" s="349" t="s">
        <v>0</v>
      </c>
      <c r="C3" s="404" t="s">
        <v>1</v>
      </c>
      <c r="D3" s="349" t="s">
        <v>2</v>
      </c>
      <c r="E3" s="349" t="s">
        <v>3</v>
      </c>
      <c r="F3" s="349" t="s">
        <v>4</v>
      </c>
      <c r="G3" s="349" t="s">
        <v>5</v>
      </c>
      <c r="H3" s="357" t="s">
        <v>6</v>
      </c>
      <c r="I3" s="358"/>
      <c r="J3" s="358"/>
      <c r="K3" s="358"/>
      <c r="L3" s="358"/>
      <c r="M3" s="358"/>
      <c r="N3" s="358"/>
      <c r="O3" s="359"/>
      <c r="P3" s="2"/>
      <c r="Q3" s="2"/>
      <c r="R3" s="2"/>
      <c r="S3" s="361" t="s">
        <v>7</v>
      </c>
      <c r="T3" s="362"/>
      <c r="U3" s="362"/>
      <c r="V3" s="362"/>
      <c r="W3" s="362"/>
      <c r="X3" s="362"/>
      <c r="Y3" s="362"/>
      <c r="Z3" s="363"/>
      <c r="AA3" s="3"/>
    </row>
    <row r="4" spans="1:27" x14ac:dyDescent="0.25">
      <c r="B4" s="350"/>
      <c r="C4" s="405"/>
      <c r="D4" s="350"/>
      <c r="E4" s="350"/>
      <c r="F4" s="350"/>
      <c r="G4" s="350"/>
      <c r="H4" s="349" t="s">
        <v>8</v>
      </c>
      <c r="I4" s="349" t="s">
        <v>9</v>
      </c>
      <c r="J4" s="364" t="s">
        <v>10</v>
      </c>
      <c r="K4" s="365"/>
      <c r="L4" s="365"/>
      <c r="M4" s="365"/>
      <c r="N4" s="365"/>
      <c r="O4" s="366"/>
      <c r="P4" s="349" t="s">
        <v>11</v>
      </c>
      <c r="Q4" s="349" t="s">
        <v>12</v>
      </c>
      <c r="R4" s="349" t="s">
        <v>13</v>
      </c>
      <c r="S4" s="373" t="s">
        <v>14</v>
      </c>
      <c r="T4" s="374"/>
      <c r="U4" s="351" t="s">
        <v>15</v>
      </c>
      <c r="V4" s="352"/>
      <c r="W4" s="351" t="s">
        <v>16</v>
      </c>
      <c r="X4" s="352"/>
      <c r="Y4" s="351" t="s">
        <v>17</v>
      </c>
      <c r="Z4" s="352"/>
      <c r="AA4" s="355"/>
    </row>
    <row r="5" spans="1:27" ht="15.75" thickBot="1" x14ac:dyDescent="0.3">
      <c r="B5" s="350"/>
      <c r="C5" s="405"/>
      <c r="D5" s="350"/>
      <c r="E5" s="350"/>
      <c r="F5" s="350"/>
      <c r="G5" s="350"/>
      <c r="H5" s="350"/>
      <c r="I5" s="350"/>
      <c r="J5" s="367"/>
      <c r="K5" s="368"/>
      <c r="L5" s="369"/>
      <c r="M5" s="369"/>
      <c r="N5" s="369"/>
      <c r="O5" s="370"/>
      <c r="P5" s="350"/>
      <c r="Q5" s="350"/>
      <c r="R5" s="350"/>
      <c r="S5" s="375"/>
      <c r="T5" s="376"/>
      <c r="U5" s="353"/>
      <c r="V5" s="354"/>
      <c r="W5" s="353"/>
      <c r="X5" s="354"/>
      <c r="Y5" s="353"/>
      <c r="Z5" s="354"/>
      <c r="AA5" s="355"/>
    </row>
    <row r="6" spans="1:27" ht="15.75" thickBot="1" x14ac:dyDescent="0.3">
      <c r="A6" t="s">
        <v>18</v>
      </c>
      <c r="B6" s="350"/>
      <c r="C6" s="405"/>
      <c r="D6" s="350"/>
      <c r="E6" s="350"/>
      <c r="F6" s="350"/>
      <c r="G6" s="350"/>
      <c r="H6" s="350"/>
      <c r="I6" s="350"/>
      <c r="J6" s="389" t="s">
        <v>19</v>
      </c>
      <c r="K6" s="391" t="s">
        <v>20</v>
      </c>
      <c r="L6" s="392"/>
      <c r="M6" s="393"/>
      <c r="N6" s="394" t="s">
        <v>21</v>
      </c>
      <c r="O6" s="395"/>
      <c r="P6" s="350"/>
      <c r="Q6" s="350"/>
      <c r="R6" s="350"/>
      <c r="S6" s="371" t="s">
        <v>22</v>
      </c>
      <c r="T6" s="371" t="s">
        <v>23</v>
      </c>
      <c r="U6" s="377" t="s">
        <v>24</v>
      </c>
      <c r="V6" s="377" t="s">
        <v>25</v>
      </c>
      <c r="W6" s="377" t="s">
        <v>26</v>
      </c>
      <c r="X6" s="377" t="s">
        <v>27</v>
      </c>
      <c r="Y6" s="377" t="s">
        <v>28</v>
      </c>
      <c r="Z6" s="377" t="s">
        <v>29</v>
      </c>
      <c r="AA6" s="3"/>
    </row>
    <row r="7" spans="1:27" ht="91.5" customHeight="1" thickBot="1" x14ac:dyDescent="0.3">
      <c r="B7" s="350"/>
      <c r="C7" s="405"/>
      <c r="D7" s="350"/>
      <c r="E7" s="350"/>
      <c r="F7" s="350"/>
      <c r="G7" s="350"/>
      <c r="H7" s="350"/>
      <c r="I7" s="350"/>
      <c r="J7" s="390"/>
      <c r="K7" s="40" t="s">
        <v>30</v>
      </c>
      <c r="L7" s="41" t="s">
        <v>31</v>
      </c>
      <c r="M7" s="42" t="s">
        <v>32</v>
      </c>
      <c r="N7" s="43" t="s">
        <v>33</v>
      </c>
      <c r="O7" s="44" t="s">
        <v>34</v>
      </c>
      <c r="P7" s="350"/>
      <c r="Q7" s="350"/>
      <c r="R7" s="350"/>
      <c r="S7" s="372"/>
      <c r="T7" s="372"/>
      <c r="U7" s="378"/>
      <c r="V7" s="378"/>
      <c r="W7" s="378"/>
      <c r="X7" s="378"/>
      <c r="Y7" s="378"/>
      <c r="Z7" s="378"/>
      <c r="AA7" s="4"/>
    </row>
    <row r="8" spans="1:27" ht="15.75" thickBot="1" x14ac:dyDescent="0.3">
      <c r="B8" s="5">
        <v>1</v>
      </c>
      <c r="C8" s="5">
        <v>2</v>
      </c>
      <c r="D8" s="45">
        <v>3</v>
      </c>
      <c r="E8" s="45">
        <v>4</v>
      </c>
      <c r="F8" s="45">
        <v>5</v>
      </c>
      <c r="G8" s="45">
        <v>6</v>
      </c>
      <c r="H8" s="45">
        <v>7</v>
      </c>
      <c r="I8" s="45">
        <v>8</v>
      </c>
      <c r="J8" s="11">
        <v>9</v>
      </c>
      <c r="K8" s="11">
        <v>10</v>
      </c>
      <c r="L8" s="5">
        <v>11</v>
      </c>
      <c r="M8" s="5">
        <v>12</v>
      </c>
      <c r="N8" s="5">
        <v>13</v>
      </c>
      <c r="O8" s="46">
        <v>14</v>
      </c>
      <c r="P8" s="46"/>
      <c r="Q8" s="5">
        <v>15</v>
      </c>
      <c r="R8" s="47">
        <v>16</v>
      </c>
      <c r="S8" s="5">
        <v>17</v>
      </c>
      <c r="T8" s="45">
        <v>18</v>
      </c>
      <c r="U8" s="48">
        <v>19</v>
      </c>
      <c r="V8" s="48">
        <v>20</v>
      </c>
      <c r="W8" s="49">
        <v>21</v>
      </c>
      <c r="X8" s="48">
        <v>22</v>
      </c>
      <c r="Y8" s="48">
        <v>23</v>
      </c>
      <c r="Z8" s="48">
        <v>24</v>
      </c>
      <c r="AA8" s="3"/>
    </row>
    <row r="9" spans="1:27" ht="16.5" thickBot="1" x14ac:dyDescent="0.3">
      <c r="B9" s="17" t="s">
        <v>35</v>
      </c>
      <c r="C9" s="50" t="s">
        <v>36</v>
      </c>
      <c r="D9" s="64">
        <v>4</v>
      </c>
      <c r="E9" s="65">
        <v>10</v>
      </c>
      <c r="F9" s="66"/>
      <c r="G9" s="65">
        <v>10</v>
      </c>
      <c r="H9" s="67">
        <v>1404</v>
      </c>
      <c r="I9" s="67"/>
      <c r="J9" s="67">
        <v>1404</v>
      </c>
      <c r="K9" s="67">
        <f>K10+K20+K24</f>
        <v>870</v>
      </c>
      <c r="L9" s="67">
        <f>L10+L20+L24</f>
        <v>534</v>
      </c>
      <c r="M9" s="67"/>
      <c r="N9" s="67"/>
      <c r="O9" s="68"/>
      <c r="P9" s="68"/>
      <c r="Q9" s="68"/>
      <c r="R9" s="68"/>
      <c r="S9" s="68">
        <f>S10+S20+S24</f>
        <v>612</v>
      </c>
      <c r="T9" s="68">
        <f>T10+T20+T24</f>
        <v>792</v>
      </c>
      <c r="U9" s="69"/>
      <c r="V9" s="69"/>
      <c r="W9" s="69"/>
      <c r="X9" s="69"/>
      <c r="Y9" s="69"/>
      <c r="Z9" s="70"/>
      <c r="AA9" s="3"/>
    </row>
    <row r="10" spans="1:27" ht="16.5" thickBot="1" x14ac:dyDescent="0.3">
      <c r="B10" s="17"/>
      <c r="C10" s="240" t="s">
        <v>37</v>
      </c>
      <c r="D10" s="241"/>
      <c r="E10" s="242"/>
      <c r="F10" s="243"/>
      <c r="G10" s="242"/>
      <c r="H10" s="244">
        <f>SUM(H11:H18)</f>
        <v>910</v>
      </c>
      <c r="I10" s="244"/>
      <c r="J10" s="244">
        <f>SUM(J11:J18)</f>
        <v>886</v>
      </c>
      <c r="K10" s="244">
        <f>SUM(K11:K18)</f>
        <v>556</v>
      </c>
      <c r="L10" s="244">
        <f>SUM(L11:L18)</f>
        <v>330</v>
      </c>
      <c r="M10" s="244"/>
      <c r="N10" s="244"/>
      <c r="O10" s="245"/>
      <c r="P10" s="245">
        <f>SUM(P11:P18)</f>
        <v>14</v>
      </c>
      <c r="Q10" s="245">
        <f>SUM(Q11:Q17)</f>
        <v>10</v>
      </c>
      <c r="R10" s="245"/>
      <c r="S10" s="245">
        <f>SUM(S11:S18)</f>
        <v>379</v>
      </c>
      <c r="T10" s="245">
        <f>SUM(T11:T18)</f>
        <v>507</v>
      </c>
      <c r="U10" s="246"/>
      <c r="V10" s="246"/>
      <c r="W10" s="246"/>
      <c r="X10" s="246"/>
      <c r="Y10" s="246"/>
      <c r="Z10" s="247"/>
      <c r="AA10" s="3"/>
    </row>
    <row r="11" spans="1:27" ht="15.75" x14ac:dyDescent="0.25">
      <c r="B11" s="250" t="s">
        <v>158</v>
      </c>
      <c r="C11" s="230" t="s">
        <v>38</v>
      </c>
      <c r="D11" s="231">
        <v>2</v>
      </c>
      <c r="E11" s="232"/>
      <c r="F11" s="232"/>
      <c r="G11" s="232"/>
      <c r="H11" s="233">
        <f>J11+P11+Q11</f>
        <v>88</v>
      </c>
      <c r="I11" s="232"/>
      <c r="J11" s="234">
        <v>78</v>
      </c>
      <c r="K11" s="234">
        <v>58</v>
      </c>
      <c r="L11" s="234">
        <v>20</v>
      </c>
      <c r="M11" s="234"/>
      <c r="N11" s="234"/>
      <c r="O11" s="235"/>
      <c r="P11" s="235">
        <v>6</v>
      </c>
      <c r="Q11" s="235">
        <v>4</v>
      </c>
      <c r="R11" s="235"/>
      <c r="S11" s="235">
        <v>34</v>
      </c>
      <c r="T11" s="235">
        <v>44</v>
      </c>
      <c r="U11" s="236"/>
      <c r="V11" s="236"/>
      <c r="W11" s="236"/>
      <c r="X11" s="236"/>
      <c r="Y11" s="236"/>
      <c r="Z11" s="237"/>
      <c r="AA11" s="3"/>
    </row>
    <row r="12" spans="1:27" ht="15.75" x14ac:dyDescent="0.25">
      <c r="B12" s="251" t="s">
        <v>159</v>
      </c>
      <c r="C12" s="28" t="s">
        <v>39</v>
      </c>
      <c r="D12" s="77"/>
      <c r="E12" s="78">
        <v>2</v>
      </c>
      <c r="F12" s="78"/>
      <c r="G12" s="78"/>
      <c r="H12" s="78">
        <f>SUM(J12)</f>
        <v>96</v>
      </c>
      <c r="I12" s="78"/>
      <c r="J12" s="79">
        <f>SUM(S12:T12)</f>
        <v>96</v>
      </c>
      <c r="K12" s="79">
        <v>97</v>
      </c>
      <c r="L12" s="79">
        <v>20</v>
      </c>
      <c r="M12" s="79"/>
      <c r="N12" s="79"/>
      <c r="O12" s="80"/>
      <c r="P12" s="80"/>
      <c r="Q12" s="80"/>
      <c r="R12" s="80"/>
      <c r="S12" s="80">
        <v>34</v>
      </c>
      <c r="T12" s="80">
        <v>62</v>
      </c>
      <c r="U12" s="81"/>
      <c r="V12" s="81"/>
      <c r="W12" s="81"/>
      <c r="X12" s="81"/>
      <c r="Y12" s="81"/>
      <c r="Z12" s="82"/>
      <c r="AA12" s="3"/>
    </row>
    <row r="13" spans="1:27" ht="15.75" x14ac:dyDescent="0.25">
      <c r="B13" s="251" t="s">
        <v>160</v>
      </c>
      <c r="C13" s="28" t="s">
        <v>40</v>
      </c>
      <c r="D13" s="83"/>
      <c r="E13" s="78">
        <v>2</v>
      </c>
      <c r="F13" s="78"/>
      <c r="G13" s="78"/>
      <c r="H13" s="78">
        <f>SUM(J13)</f>
        <v>138</v>
      </c>
      <c r="I13" s="78"/>
      <c r="J13" s="79">
        <f>SUM(S13:T13)</f>
        <v>138</v>
      </c>
      <c r="K13" s="79"/>
      <c r="L13" s="79">
        <v>117</v>
      </c>
      <c r="M13" s="79"/>
      <c r="N13" s="79"/>
      <c r="O13" s="80"/>
      <c r="P13" s="80"/>
      <c r="Q13" s="80"/>
      <c r="R13" s="80"/>
      <c r="S13" s="80">
        <v>62</v>
      </c>
      <c r="T13" s="80">
        <v>76</v>
      </c>
      <c r="U13" s="81"/>
      <c r="V13" s="81"/>
      <c r="W13" s="81"/>
      <c r="X13" s="81"/>
      <c r="Y13" s="81"/>
      <c r="Z13" s="82"/>
      <c r="AA13" s="3"/>
    </row>
    <row r="14" spans="1:27" ht="15.75" x14ac:dyDescent="0.25">
      <c r="B14" s="251" t="s">
        <v>161</v>
      </c>
      <c r="C14" s="29" t="s">
        <v>41</v>
      </c>
      <c r="D14" s="84">
        <v>2</v>
      </c>
      <c r="E14" s="78"/>
      <c r="F14" s="78"/>
      <c r="G14" s="78"/>
      <c r="H14" s="85">
        <f>J14+P14+Q14</f>
        <v>246</v>
      </c>
      <c r="I14" s="78"/>
      <c r="J14" s="79">
        <v>234</v>
      </c>
      <c r="K14" s="79">
        <v>214</v>
      </c>
      <c r="L14" s="79">
        <v>20</v>
      </c>
      <c r="M14" s="79"/>
      <c r="N14" s="79"/>
      <c r="O14" s="80"/>
      <c r="P14" s="80">
        <v>6</v>
      </c>
      <c r="Q14" s="80">
        <v>6</v>
      </c>
      <c r="R14" s="80"/>
      <c r="S14" s="80">
        <v>106</v>
      </c>
      <c r="T14" s="80">
        <v>128</v>
      </c>
      <c r="U14" s="81"/>
      <c r="V14" s="81"/>
      <c r="W14" s="81"/>
      <c r="X14" s="81"/>
      <c r="Y14" s="81"/>
      <c r="Z14" s="82"/>
      <c r="AA14" s="3"/>
    </row>
    <row r="15" spans="1:27" ht="15.75" x14ac:dyDescent="0.25">
      <c r="B15" s="251" t="s">
        <v>162</v>
      </c>
      <c r="C15" s="28" t="s">
        <v>42</v>
      </c>
      <c r="D15" s="83"/>
      <c r="E15" s="78">
        <v>2</v>
      </c>
      <c r="F15" s="78"/>
      <c r="G15" s="78"/>
      <c r="H15" s="78">
        <v>117</v>
      </c>
      <c r="I15" s="78"/>
      <c r="J15" s="79">
        <v>117</v>
      </c>
      <c r="K15" s="79">
        <v>97</v>
      </c>
      <c r="L15" s="79">
        <v>20</v>
      </c>
      <c r="M15" s="79"/>
      <c r="N15" s="79"/>
      <c r="O15" s="80"/>
      <c r="P15" s="80"/>
      <c r="Q15" s="80"/>
      <c r="R15" s="80"/>
      <c r="S15" s="80">
        <v>52</v>
      </c>
      <c r="T15" s="80">
        <v>65</v>
      </c>
      <c r="U15" s="81"/>
      <c r="V15" s="81"/>
      <c r="W15" s="81"/>
      <c r="X15" s="81"/>
      <c r="Y15" s="81"/>
      <c r="Z15" s="82"/>
      <c r="AA15" s="3"/>
    </row>
    <row r="16" spans="1:27" ht="15.75" x14ac:dyDescent="0.25">
      <c r="B16" s="251" t="s">
        <v>163</v>
      </c>
      <c r="C16" s="28" t="s">
        <v>43</v>
      </c>
      <c r="D16" s="83"/>
      <c r="E16" s="78">
        <v>2</v>
      </c>
      <c r="F16" s="78"/>
      <c r="G16" s="78"/>
      <c r="H16" s="78">
        <v>117</v>
      </c>
      <c r="I16" s="78"/>
      <c r="J16" s="79">
        <v>117</v>
      </c>
      <c r="K16" s="79">
        <v>8</v>
      </c>
      <c r="L16" s="79">
        <v>109</v>
      </c>
      <c r="M16" s="79"/>
      <c r="N16" s="79"/>
      <c r="O16" s="80"/>
      <c r="P16" s="80"/>
      <c r="Q16" s="80"/>
      <c r="R16" s="80"/>
      <c r="S16" s="80">
        <v>57</v>
      </c>
      <c r="T16" s="80">
        <v>60</v>
      </c>
      <c r="U16" s="81"/>
      <c r="V16" s="81"/>
      <c r="W16" s="81"/>
      <c r="X16" s="81"/>
      <c r="Y16" s="81"/>
      <c r="Z16" s="82"/>
      <c r="AA16" s="3"/>
    </row>
    <row r="17" spans="2:27" ht="15.75" x14ac:dyDescent="0.25">
      <c r="B17" s="251" t="s">
        <v>164</v>
      </c>
      <c r="C17" s="28" t="s">
        <v>44</v>
      </c>
      <c r="D17" s="83"/>
      <c r="E17" s="78">
        <v>2</v>
      </c>
      <c r="F17" s="78"/>
      <c r="G17" s="78"/>
      <c r="H17" s="78">
        <v>70</v>
      </c>
      <c r="I17" s="78"/>
      <c r="J17" s="79">
        <v>70</v>
      </c>
      <c r="K17" s="79">
        <v>52</v>
      </c>
      <c r="L17" s="79">
        <v>18</v>
      </c>
      <c r="M17" s="79"/>
      <c r="N17" s="79"/>
      <c r="O17" s="80"/>
      <c r="P17" s="80"/>
      <c r="Q17" s="80"/>
      <c r="R17" s="80"/>
      <c r="S17" s="80">
        <v>34</v>
      </c>
      <c r="T17" s="80">
        <v>36</v>
      </c>
      <c r="U17" s="81"/>
      <c r="V17" s="81"/>
      <c r="W17" s="81"/>
      <c r="X17" s="81"/>
      <c r="Y17" s="81"/>
      <c r="Z17" s="82"/>
      <c r="AA17" s="3"/>
    </row>
    <row r="18" spans="2:27" ht="15.75" x14ac:dyDescent="0.25">
      <c r="B18" s="252" t="s">
        <v>165</v>
      </c>
      <c r="C18" s="51" t="s">
        <v>45</v>
      </c>
      <c r="D18" s="86"/>
      <c r="E18" s="87">
        <v>2</v>
      </c>
      <c r="F18" s="87"/>
      <c r="G18" s="87"/>
      <c r="H18" s="87">
        <f>J18+P18</f>
        <v>38</v>
      </c>
      <c r="I18" s="87"/>
      <c r="J18" s="88">
        <v>36</v>
      </c>
      <c r="K18" s="88">
        <v>30</v>
      </c>
      <c r="L18" s="88">
        <v>6</v>
      </c>
      <c r="M18" s="88"/>
      <c r="N18" s="88"/>
      <c r="O18" s="89"/>
      <c r="P18" s="89">
        <v>2</v>
      </c>
      <c r="Q18" s="89"/>
      <c r="R18" s="89"/>
      <c r="S18" s="89"/>
      <c r="T18" s="90">
        <v>36</v>
      </c>
      <c r="U18" s="91"/>
      <c r="V18" s="91"/>
      <c r="W18" s="91"/>
      <c r="X18" s="91"/>
      <c r="Y18" s="91"/>
      <c r="Z18" s="97"/>
      <c r="AA18" s="3"/>
    </row>
    <row r="19" spans="2:27" ht="29.25" thickBot="1" x14ac:dyDescent="0.3">
      <c r="B19" s="239" t="s">
        <v>168</v>
      </c>
      <c r="C19" s="238" t="s">
        <v>167</v>
      </c>
      <c r="D19" s="228"/>
      <c r="E19" s="78"/>
      <c r="F19" s="78"/>
      <c r="G19" s="78"/>
      <c r="H19" s="78"/>
      <c r="I19" s="78"/>
      <c r="J19" s="79"/>
      <c r="K19" s="79"/>
      <c r="L19" s="79"/>
      <c r="M19" s="79"/>
      <c r="N19" s="79"/>
      <c r="O19" s="80"/>
      <c r="P19" s="80"/>
      <c r="Q19" s="80"/>
      <c r="R19" s="80"/>
      <c r="S19" s="80"/>
      <c r="T19" s="229"/>
      <c r="U19" s="81"/>
      <c r="V19" s="81"/>
      <c r="W19" s="81"/>
      <c r="X19" s="81"/>
      <c r="Y19" s="81"/>
      <c r="Z19" s="82"/>
      <c r="AA19" s="3"/>
    </row>
    <row r="20" spans="2:27" ht="32.25" thickBot="1" x14ac:dyDescent="0.3">
      <c r="B20" s="219" t="s">
        <v>166</v>
      </c>
      <c r="C20" s="220" t="s">
        <v>46</v>
      </c>
      <c r="D20" s="221"/>
      <c r="E20" s="222"/>
      <c r="F20" s="222"/>
      <c r="G20" s="222"/>
      <c r="H20" s="282">
        <f>SUM(H21:I23)</f>
        <v>346</v>
      </c>
      <c r="I20" s="222"/>
      <c r="J20" s="285">
        <f>SUM(J21:J23)</f>
        <v>332</v>
      </c>
      <c r="K20" s="285">
        <f>SUM(K21:K23)</f>
        <v>260</v>
      </c>
      <c r="L20" s="285">
        <f>SUM(L21:L23)</f>
        <v>72</v>
      </c>
      <c r="M20" s="223"/>
      <c r="N20" s="223"/>
      <c r="O20" s="224"/>
      <c r="P20" s="224"/>
      <c r="Q20" s="224"/>
      <c r="R20" s="224"/>
      <c r="S20" s="224">
        <f>SUM(S21:S23)</f>
        <v>136</v>
      </c>
      <c r="T20" s="224">
        <f>SUM(T21:T23)</f>
        <v>196</v>
      </c>
      <c r="U20" s="225"/>
      <c r="V20" s="225"/>
      <c r="W20" s="225"/>
      <c r="X20" s="226"/>
      <c r="Y20" s="225"/>
      <c r="Z20" s="227"/>
      <c r="AA20" s="3"/>
    </row>
    <row r="21" spans="2:27" ht="18.75" customHeight="1" x14ac:dyDescent="0.25">
      <c r="B21" s="248" t="s">
        <v>47</v>
      </c>
      <c r="C21" s="52" t="s">
        <v>157</v>
      </c>
      <c r="D21" s="95">
        <v>2</v>
      </c>
      <c r="E21" s="71"/>
      <c r="F21" s="71"/>
      <c r="G21" s="71"/>
      <c r="H21" s="72">
        <f>SUM(J21)</f>
        <v>82</v>
      </c>
      <c r="I21" s="71"/>
      <c r="J21" s="73">
        <f>SUM(S21:T21)</f>
        <v>82</v>
      </c>
      <c r="K21" s="73">
        <v>70</v>
      </c>
      <c r="L21" s="96">
        <v>12</v>
      </c>
      <c r="M21" s="73"/>
      <c r="N21" s="73"/>
      <c r="O21" s="74"/>
      <c r="P21" s="74"/>
      <c r="Q21" s="74"/>
      <c r="R21" s="74"/>
      <c r="S21" s="74">
        <v>40</v>
      </c>
      <c r="T21" s="74">
        <v>42</v>
      </c>
      <c r="U21" s="75"/>
      <c r="V21" s="75"/>
      <c r="W21" s="75"/>
      <c r="X21" s="75"/>
      <c r="Y21" s="75"/>
      <c r="Z21" s="76"/>
      <c r="AA21" s="3"/>
    </row>
    <row r="22" spans="2:27" ht="18.75" customHeight="1" x14ac:dyDescent="0.25">
      <c r="B22" s="249" t="s">
        <v>49</v>
      </c>
      <c r="C22" s="30" t="s">
        <v>50</v>
      </c>
      <c r="D22" s="77">
        <v>2</v>
      </c>
      <c r="E22" s="78"/>
      <c r="F22" s="78"/>
      <c r="G22" s="78"/>
      <c r="H22" s="78">
        <f>SUM(J22+P22+Q22)</f>
        <v>148</v>
      </c>
      <c r="I22" s="78"/>
      <c r="J22" s="79">
        <f>SUM(S22:T22)</f>
        <v>136</v>
      </c>
      <c r="K22" s="79">
        <v>106</v>
      </c>
      <c r="L22" s="79">
        <v>30</v>
      </c>
      <c r="M22" s="79"/>
      <c r="N22" s="79"/>
      <c r="O22" s="80"/>
      <c r="P22" s="80">
        <v>6</v>
      </c>
      <c r="Q22" s="80">
        <v>6</v>
      </c>
      <c r="R22" s="80"/>
      <c r="S22" s="80">
        <v>60</v>
      </c>
      <c r="T22" s="80">
        <v>76</v>
      </c>
      <c r="U22" s="81"/>
      <c r="V22" s="81"/>
      <c r="W22" s="81"/>
      <c r="X22" s="81"/>
      <c r="Y22" s="81"/>
      <c r="Z22" s="82"/>
      <c r="AA22" s="3"/>
    </row>
    <row r="23" spans="2:27" ht="22.5" customHeight="1" thickBot="1" x14ac:dyDescent="0.3">
      <c r="B23" s="249" t="s">
        <v>51</v>
      </c>
      <c r="C23" s="30" t="s">
        <v>52</v>
      </c>
      <c r="D23" s="77"/>
      <c r="E23" s="78">
        <v>2</v>
      </c>
      <c r="F23" s="78"/>
      <c r="G23" s="78"/>
      <c r="H23" s="78">
        <f>J23+P23</f>
        <v>116</v>
      </c>
      <c r="I23" s="78"/>
      <c r="J23" s="79">
        <f>SUM(S23:T23)</f>
        <v>114</v>
      </c>
      <c r="K23" s="79">
        <v>84</v>
      </c>
      <c r="L23" s="79">
        <v>30</v>
      </c>
      <c r="M23" s="79"/>
      <c r="N23" s="79"/>
      <c r="O23" s="80"/>
      <c r="P23" s="80">
        <v>2</v>
      </c>
      <c r="Q23" s="80"/>
      <c r="R23" s="80"/>
      <c r="S23" s="80">
        <v>36</v>
      </c>
      <c r="T23" s="80">
        <v>78</v>
      </c>
      <c r="U23" s="81"/>
      <c r="V23" s="81"/>
      <c r="W23" s="81"/>
      <c r="X23" s="81"/>
      <c r="Y23" s="81"/>
      <c r="Z23" s="82"/>
      <c r="AA23" s="3"/>
    </row>
    <row r="24" spans="2:27" ht="22.5" customHeight="1" thickBot="1" x14ac:dyDescent="0.3">
      <c r="B24" s="253" t="s">
        <v>169</v>
      </c>
      <c r="C24" s="256" t="s">
        <v>170</v>
      </c>
      <c r="D24" s="284">
        <v>1</v>
      </c>
      <c r="E24" s="283">
        <v>1</v>
      </c>
      <c r="F24" s="92"/>
      <c r="G24" s="92"/>
      <c r="H24" s="283">
        <f>SUM(H26:H27)</f>
        <v>220</v>
      </c>
      <c r="I24" s="283">
        <v>20</v>
      </c>
      <c r="J24" s="283">
        <f>SUM(J26:J27)</f>
        <v>186</v>
      </c>
      <c r="K24" s="283">
        <f>SUM(K25:K27)</f>
        <v>54</v>
      </c>
      <c r="L24" s="283">
        <f>SUM(L26:L27)</f>
        <v>132</v>
      </c>
      <c r="M24" s="92"/>
      <c r="N24" s="92"/>
      <c r="O24" s="92"/>
      <c r="P24" s="283">
        <f>SUM(P26:P27)</f>
        <v>8</v>
      </c>
      <c r="Q24" s="283">
        <f>SUM(Q26:Q27)</f>
        <v>6</v>
      </c>
      <c r="R24" s="92"/>
      <c r="S24" s="283">
        <f>SUM(S25:S27)</f>
        <v>97</v>
      </c>
      <c r="T24" s="283">
        <f>SUM(T26:T27)</f>
        <v>89</v>
      </c>
      <c r="U24" s="98"/>
      <c r="V24" s="98"/>
      <c r="W24" s="98"/>
      <c r="X24" s="98"/>
      <c r="Y24" s="93"/>
      <c r="Z24" s="94"/>
      <c r="AA24" s="3"/>
    </row>
    <row r="25" spans="2:27" ht="31.5" x14ac:dyDescent="0.25">
      <c r="B25" s="250" t="s">
        <v>171</v>
      </c>
      <c r="C25" s="258" t="s">
        <v>172</v>
      </c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59"/>
      <c r="V25" s="259"/>
      <c r="W25" s="259"/>
      <c r="X25" s="259"/>
      <c r="Y25" s="236"/>
      <c r="Z25" s="237"/>
      <c r="AA25" s="3"/>
    </row>
    <row r="26" spans="2:27" ht="31.5" x14ac:dyDescent="0.25">
      <c r="B26" s="251" t="s">
        <v>184</v>
      </c>
      <c r="C26" s="257" t="s">
        <v>156</v>
      </c>
      <c r="D26" s="254">
        <v>2</v>
      </c>
      <c r="E26" s="216"/>
      <c r="F26" s="216"/>
      <c r="G26" s="216" t="s">
        <v>168</v>
      </c>
      <c r="H26" s="216">
        <v>182</v>
      </c>
      <c r="I26" s="216" t="s">
        <v>175</v>
      </c>
      <c r="J26" s="216">
        <f>SUM(S26:T26)</f>
        <v>150</v>
      </c>
      <c r="K26" s="216">
        <v>30</v>
      </c>
      <c r="L26" s="216">
        <v>120</v>
      </c>
      <c r="M26" s="216" t="s">
        <v>176</v>
      </c>
      <c r="N26" s="216"/>
      <c r="O26" s="216"/>
      <c r="P26" s="216">
        <v>6</v>
      </c>
      <c r="Q26" s="216">
        <v>6</v>
      </c>
      <c r="R26" s="216"/>
      <c r="S26" s="216">
        <v>61</v>
      </c>
      <c r="T26" s="216">
        <v>89</v>
      </c>
      <c r="U26" s="255"/>
      <c r="V26" s="255"/>
      <c r="W26" s="255"/>
      <c r="X26" s="255"/>
      <c r="Y26" s="217"/>
      <c r="Z26" s="218"/>
      <c r="AA26" s="3"/>
    </row>
    <row r="27" spans="2:27" ht="32.25" thickBot="1" x14ac:dyDescent="0.3">
      <c r="B27" s="260" t="s">
        <v>173</v>
      </c>
      <c r="C27" s="261" t="s">
        <v>174</v>
      </c>
      <c r="D27" s="262"/>
      <c r="E27" s="262">
        <v>1</v>
      </c>
      <c r="F27" s="262"/>
      <c r="G27" s="262"/>
      <c r="H27" s="262">
        <f>SUM(J27+P27)</f>
        <v>38</v>
      </c>
      <c r="I27" s="262"/>
      <c r="J27" s="262">
        <f>SUM(S27)</f>
        <v>36</v>
      </c>
      <c r="K27" s="262">
        <v>24</v>
      </c>
      <c r="L27" s="262">
        <v>12</v>
      </c>
      <c r="M27" s="262"/>
      <c r="N27" s="262"/>
      <c r="O27" s="262"/>
      <c r="P27" s="262">
        <v>2</v>
      </c>
      <c r="Q27" s="262"/>
      <c r="R27" s="262"/>
      <c r="S27" s="262">
        <v>36</v>
      </c>
      <c r="T27" s="262"/>
      <c r="U27" s="263"/>
      <c r="V27" s="263"/>
      <c r="W27" s="263"/>
      <c r="X27" s="263"/>
      <c r="Y27" s="198"/>
      <c r="Z27" s="200"/>
      <c r="AA27" s="3"/>
    </row>
    <row r="28" spans="2:27" ht="21.75" customHeight="1" thickBot="1" x14ac:dyDescent="0.3">
      <c r="B28" s="265" t="s">
        <v>53</v>
      </c>
      <c r="C28" s="264" t="s">
        <v>177</v>
      </c>
      <c r="D28" s="99">
        <v>3</v>
      </c>
      <c r="E28" s="100">
        <v>11</v>
      </c>
      <c r="F28" s="100">
        <v>5</v>
      </c>
      <c r="G28" s="101"/>
      <c r="H28" s="102"/>
      <c r="I28" s="102"/>
      <c r="J28" s="102"/>
      <c r="K28" s="102"/>
      <c r="L28" s="102"/>
      <c r="M28" s="103"/>
      <c r="N28" s="103"/>
      <c r="O28" s="103"/>
      <c r="P28" s="103"/>
      <c r="Q28" s="103">
        <v>180</v>
      </c>
      <c r="R28" s="103"/>
      <c r="S28" s="103"/>
      <c r="T28" s="103"/>
      <c r="U28" s="104"/>
      <c r="V28" s="104"/>
      <c r="W28" s="104"/>
      <c r="X28" s="104"/>
      <c r="Y28" s="105"/>
      <c r="Z28" s="106"/>
      <c r="AA28" s="3"/>
    </row>
    <row r="29" spans="2:27" ht="32.25" thickBot="1" x14ac:dyDescent="0.3">
      <c r="B29" s="266" t="s">
        <v>54</v>
      </c>
      <c r="C29" s="22" t="s">
        <v>55</v>
      </c>
      <c r="D29" s="107"/>
      <c r="E29" s="108"/>
      <c r="F29" s="108"/>
      <c r="G29" s="108"/>
      <c r="H29" s="109">
        <f>SUM(H30:H34)</f>
        <v>471</v>
      </c>
      <c r="I29" s="109">
        <f>SUM(I30:I34)</f>
        <v>81</v>
      </c>
      <c r="J29" s="109">
        <f>SUM(J30:J34)</f>
        <v>350</v>
      </c>
      <c r="K29" s="109">
        <f>SUM(K30:K34)</f>
        <v>112</v>
      </c>
      <c r="L29" s="109">
        <f>SUM(L30:L34)</f>
        <v>238</v>
      </c>
      <c r="M29" s="108"/>
      <c r="N29" s="108"/>
      <c r="O29" s="110"/>
      <c r="P29" s="110"/>
      <c r="Q29" s="111">
        <f>SUM(Q30:Q36)</f>
        <v>66</v>
      </c>
      <c r="R29" s="112"/>
      <c r="S29" s="110"/>
      <c r="T29" s="110"/>
      <c r="U29" s="113">
        <f>SUM(U30:U34)</f>
        <v>256</v>
      </c>
      <c r="V29" s="113">
        <f>SUM(V30:V34)</f>
        <v>48</v>
      </c>
      <c r="W29" s="113">
        <f>SUM(W32:W34)</f>
        <v>48</v>
      </c>
      <c r="X29" s="113">
        <f>SUM(X30:X34)</f>
        <v>0</v>
      </c>
      <c r="Y29" s="113">
        <f>SUM(Y30:Y34)</f>
        <v>0</v>
      </c>
      <c r="Z29" s="114">
        <v>44</v>
      </c>
      <c r="AA29" s="3"/>
    </row>
    <row r="30" spans="2:27" ht="19.5" customHeight="1" x14ac:dyDescent="0.25">
      <c r="B30" s="267" t="s">
        <v>56</v>
      </c>
      <c r="C30" s="53" t="s">
        <v>57</v>
      </c>
      <c r="D30" s="115"/>
      <c r="E30" s="96">
        <v>7</v>
      </c>
      <c r="F30" s="96"/>
      <c r="G30" s="96"/>
      <c r="H30" s="116">
        <v>75</v>
      </c>
      <c r="I30" s="116">
        <v>15</v>
      </c>
      <c r="J30" s="116">
        <v>48</v>
      </c>
      <c r="K30" s="116">
        <v>48</v>
      </c>
      <c r="L30" s="116"/>
      <c r="M30" s="117"/>
      <c r="N30" s="117"/>
      <c r="O30" s="117"/>
      <c r="P30" s="117"/>
      <c r="Q30" s="116">
        <v>12</v>
      </c>
      <c r="R30" s="117"/>
      <c r="S30" s="117"/>
      <c r="T30" s="117"/>
      <c r="U30" s="75">
        <v>48</v>
      </c>
      <c r="V30" s="75"/>
      <c r="W30" s="75"/>
      <c r="X30" s="75"/>
      <c r="Y30" s="75"/>
      <c r="Z30" s="76"/>
      <c r="AA30" s="3"/>
    </row>
    <row r="31" spans="2:27" ht="20.25" customHeight="1" x14ac:dyDescent="0.25">
      <c r="B31" s="268" t="s">
        <v>58</v>
      </c>
      <c r="C31" s="32" t="s">
        <v>42</v>
      </c>
      <c r="D31" s="118"/>
      <c r="E31" s="119">
        <v>4</v>
      </c>
      <c r="F31" s="119"/>
      <c r="G31" s="119"/>
      <c r="H31" s="120">
        <v>64</v>
      </c>
      <c r="I31" s="120">
        <v>20</v>
      </c>
      <c r="J31" s="120">
        <v>32</v>
      </c>
      <c r="K31" s="120">
        <v>32</v>
      </c>
      <c r="L31" s="120"/>
      <c r="M31" s="121"/>
      <c r="N31" s="122"/>
      <c r="O31" s="121"/>
      <c r="P31" s="121"/>
      <c r="Q31" s="120">
        <v>12</v>
      </c>
      <c r="R31" s="121"/>
      <c r="S31" s="121"/>
      <c r="T31" s="121"/>
      <c r="U31" s="81">
        <v>32</v>
      </c>
      <c r="V31" s="81"/>
      <c r="W31" s="81"/>
      <c r="X31" s="81"/>
      <c r="Y31" s="81"/>
      <c r="Z31" s="82"/>
      <c r="AA31" s="3"/>
    </row>
    <row r="32" spans="2:27" ht="31.5" x14ac:dyDescent="0.25">
      <c r="B32" s="268" t="s">
        <v>59</v>
      </c>
      <c r="C32" s="32" t="s">
        <v>60</v>
      </c>
      <c r="D32" s="123"/>
      <c r="E32" s="124" t="s">
        <v>61</v>
      </c>
      <c r="F32" s="125"/>
      <c r="G32" s="124" t="s">
        <v>62</v>
      </c>
      <c r="H32" s="120">
        <v>84</v>
      </c>
      <c r="I32" s="120">
        <v>20</v>
      </c>
      <c r="J32" s="126">
        <v>64</v>
      </c>
      <c r="K32" s="120"/>
      <c r="L32" s="120">
        <v>64</v>
      </c>
      <c r="M32" s="119"/>
      <c r="N32" s="119"/>
      <c r="O32" s="121"/>
      <c r="P32" s="121"/>
      <c r="Q32" s="121"/>
      <c r="R32" s="121"/>
      <c r="S32" s="121"/>
      <c r="T32" s="121"/>
      <c r="U32" s="81">
        <v>64</v>
      </c>
      <c r="V32" s="127"/>
      <c r="W32" s="81"/>
      <c r="X32" s="81"/>
      <c r="Y32" s="81"/>
      <c r="Z32" s="128"/>
      <c r="AA32" s="6"/>
    </row>
    <row r="33" spans="2:29" ht="21.75" customHeight="1" x14ac:dyDescent="0.25">
      <c r="B33" s="268" t="s">
        <v>63</v>
      </c>
      <c r="C33" s="33" t="s">
        <v>64</v>
      </c>
      <c r="D33" s="123"/>
      <c r="E33" s="124">
        <v>5</v>
      </c>
      <c r="F33" s="129"/>
      <c r="G33" s="130"/>
      <c r="H33" s="120">
        <v>88</v>
      </c>
      <c r="I33" s="120">
        <v>24</v>
      </c>
      <c r="J33" s="126">
        <v>48</v>
      </c>
      <c r="K33" s="120">
        <v>32</v>
      </c>
      <c r="L33" s="120">
        <v>16</v>
      </c>
      <c r="M33" s="119"/>
      <c r="N33" s="119"/>
      <c r="O33" s="121"/>
      <c r="P33" s="121"/>
      <c r="Q33" s="121"/>
      <c r="R33" s="121"/>
      <c r="S33" s="121"/>
      <c r="T33" s="121"/>
      <c r="U33" s="81">
        <v>48</v>
      </c>
      <c r="V33" s="81"/>
      <c r="W33" s="127"/>
      <c r="X33" s="81"/>
      <c r="Y33" s="81"/>
      <c r="Z33" s="82"/>
      <c r="AA33" s="7"/>
    </row>
    <row r="34" spans="2:29" ht="20.25" customHeight="1" x14ac:dyDescent="0.25">
      <c r="B34" s="268" t="s">
        <v>65</v>
      </c>
      <c r="C34" s="32" t="s">
        <v>43</v>
      </c>
      <c r="D34" s="131"/>
      <c r="E34" s="119">
        <v>8</v>
      </c>
      <c r="F34" s="132" t="s">
        <v>66</v>
      </c>
      <c r="G34" s="119">
        <v>5.6</v>
      </c>
      <c r="H34" s="120">
        <v>160</v>
      </c>
      <c r="I34" s="120">
        <v>2</v>
      </c>
      <c r="J34" s="126">
        <v>158</v>
      </c>
      <c r="K34" s="120"/>
      <c r="L34" s="120">
        <v>158</v>
      </c>
      <c r="M34" s="119"/>
      <c r="N34" s="119"/>
      <c r="O34" s="121"/>
      <c r="P34" s="121"/>
      <c r="Q34" s="121"/>
      <c r="R34" s="121"/>
      <c r="S34" s="121"/>
      <c r="T34" s="121"/>
      <c r="U34" s="81">
        <v>64</v>
      </c>
      <c r="V34" s="127">
        <v>48</v>
      </c>
      <c r="W34" s="81">
        <v>48</v>
      </c>
      <c r="X34" s="81"/>
      <c r="Y34" s="81"/>
      <c r="Z34" s="128"/>
      <c r="AA34" s="8"/>
    </row>
    <row r="35" spans="2:29" ht="33" customHeight="1" x14ac:dyDescent="0.25">
      <c r="B35" s="269" t="s">
        <v>178</v>
      </c>
      <c r="C35" s="31" t="s">
        <v>67</v>
      </c>
      <c r="D35" s="131" t="s">
        <v>68</v>
      </c>
      <c r="E35" s="119"/>
      <c r="F35" s="119"/>
      <c r="G35" s="119"/>
      <c r="H35" s="133">
        <f>SUM(H36:H38)</f>
        <v>170</v>
      </c>
      <c r="I35" s="133">
        <f>SUM(I36:I38)</f>
        <v>30</v>
      </c>
      <c r="J35" s="134">
        <f>SUM(J36:J38)</f>
        <v>128</v>
      </c>
      <c r="K35" s="133">
        <f>SUM(K36:K38)</f>
        <v>32</v>
      </c>
      <c r="L35" s="133">
        <f>SUM(L36:L38)</f>
        <v>96</v>
      </c>
      <c r="M35" s="119"/>
      <c r="N35" s="119"/>
      <c r="O35" s="121"/>
      <c r="P35" s="121"/>
      <c r="Q35" s="121">
        <v>30</v>
      </c>
      <c r="R35" s="122"/>
      <c r="S35" s="121"/>
      <c r="T35" s="121"/>
      <c r="U35" s="135"/>
      <c r="V35" s="135"/>
      <c r="W35" s="135"/>
      <c r="X35" s="135"/>
      <c r="Y35" s="135"/>
      <c r="Z35" s="136"/>
      <c r="AA35" s="7"/>
    </row>
    <row r="36" spans="2:29" ht="23.25" customHeight="1" x14ac:dyDescent="0.25">
      <c r="B36" s="268" t="s">
        <v>69</v>
      </c>
      <c r="C36" s="32" t="s">
        <v>41</v>
      </c>
      <c r="D36" s="137">
        <v>3</v>
      </c>
      <c r="E36" s="124"/>
      <c r="F36" s="124"/>
      <c r="G36" s="119"/>
      <c r="H36" s="120">
        <v>90</v>
      </c>
      <c r="I36" s="120">
        <v>14</v>
      </c>
      <c r="J36" s="126">
        <v>64</v>
      </c>
      <c r="K36" s="120">
        <v>16</v>
      </c>
      <c r="L36" s="120">
        <v>48</v>
      </c>
      <c r="M36" s="119"/>
      <c r="N36" s="130"/>
      <c r="O36" s="121"/>
      <c r="P36" s="121"/>
      <c r="Q36" s="120">
        <v>12</v>
      </c>
      <c r="R36" s="121"/>
      <c r="S36" s="121"/>
      <c r="T36" s="121"/>
      <c r="U36" s="127">
        <v>64</v>
      </c>
      <c r="V36" s="127"/>
      <c r="W36" s="127"/>
      <c r="X36" s="127"/>
      <c r="Y36" s="127"/>
      <c r="Z36" s="138"/>
      <c r="AA36" s="8"/>
    </row>
    <row r="37" spans="2:29" ht="23.25" customHeight="1" x14ac:dyDescent="0.25">
      <c r="B37" s="268" t="s">
        <v>70</v>
      </c>
      <c r="C37" s="33" t="s">
        <v>48</v>
      </c>
      <c r="D37" s="139"/>
      <c r="E37" s="124">
        <v>3</v>
      </c>
      <c r="F37" s="124"/>
      <c r="G37" s="119"/>
      <c r="H37" s="120">
        <v>80</v>
      </c>
      <c r="I37" s="120">
        <v>16</v>
      </c>
      <c r="J37" s="126">
        <v>64</v>
      </c>
      <c r="K37" s="120">
        <v>16</v>
      </c>
      <c r="L37" s="120">
        <v>48</v>
      </c>
      <c r="M37" s="119"/>
      <c r="N37" s="119"/>
      <c r="O37" s="121"/>
      <c r="P37" s="121"/>
      <c r="Q37" s="121"/>
      <c r="R37" s="121"/>
      <c r="S37" s="121"/>
      <c r="T37" s="121"/>
      <c r="U37" s="127">
        <v>64</v>
      </c>
      <c r="V37" s="127"/>
      <c r="W37" s="127"/>
      <c r="X37" s="127"/>
      <c r="Y37" s="127"/>
      <c r="Z37" s="138"/>
      <c r="AA37" s="8"/>
    </row>
    <row r="38" spans="2:29" ht="34.5" customHeight="1" x14ac:dyDescent="0.25">
      <c r="B38" s="270" t="s">
        <v>71</v>
      </c>
      <c r="C38" s="34" t="s">
        <v>72</v>
      </c>
      <c r="D38" s="131"/>
      <c r="E38" s="119">
        <v>7</v>
      </c>
      <c r="F38" s="119"/>
      <c r="G38" s="119"/>
      <c r="H38" s="119"/>
      <c r="I38" s="119"/>
      <c r="J38" s="119"/>
      <c r="K38" s="119"/>
      <c r="L38" s="119"/>
      <c r="M38" s="119"/>
      <c r="N38" s="130"/>
      <c r="O38" s="121"/>
      <c r="P38" s="121"/>
      <c r="Q38" s="121"/>
      <c r="R38" s="121"/>
      <c r="S38" s="121"/>
      <c r="T38" s="121"/>
      <c r="U38" s="127"/>
      <c r="V38" s="127"/>
      <c r="W38" s="127"/>
      <c r="X38" s="127"/>
      <c r="Y38" s="127"/>
      <c r="Z38" s="138"/>
      <c r="AA38" s="3"/>
    </row>
    <row r="39" spans="2:29" ht="21" customHeight="1" x14ac:dyDescent="0.25">
      <c r="B39" s="270" t="s">
        <v>73</v>
      </c>
      <c r="C39" s="35" t="s">
        <v>74</v>
      </c>
      <c r="D39" s="131"/>
      <c r="E39" s="119"/>
      <c r="F39" s="119"/>
      <c r="G39" s="119"/>
      <c r="H39" s="133">
        <f t="shared" ref="H39:H40" si="0">SUM(I39:J39)</f>
        <v>38</v>
      </c>
      <c r="I39" s="133">
        <v>2</v>
      </c>
      <c r="J39" s="133">
        <v>36</v>
      </c>
      <c r="K39" s="133">
        <v>26</v>
      </c>
      <c r="L39" s="133">
        <v>10</v>
      </c>
      <c r="M39" s="119"/>
      <c r="N39" s="119"/>
      <c r="O39" s="121"/>
      <c r="P39" s="121"/>
      <c r="Q39" s="121"/>
      <c r="R39" s="130"/>
      <c r="S39" s="121"/>
      <c r="T39" s="121"/>
      <c r="U39" s="127"/>
      <c r="V39" s="127"/>
      <c r="W39" s="127"/>
      <c r="X39" s="127"/>
      <c r="Y39" s="130"/>
      <c r="Z39" s="138"/>
      <c r="AA39" s="3"/>
    </row>
    <row r="40" spans="2:29" ht="68.25" customHeight="1" thickBot="1" x14ac:dyDescent="0.3">
      <c r="B40" s="271" t="s">
        <v>75</v>
      </c>
      <c r="C40" s="55" t="s">
        <v>129</v>
      </c>
      <c r="D40" s="140"/>
      <c r="E40" s="141"/>
      <c r="F40" s="141"/>
      <c r="G40" s="141"/>
      <c r="H40" s="91">
        <f t="shared" si="0"/>
        <v>38</v>
      </c>
      <c r="I40" s="91">
        <v>2</v>
      </c>
      <c r="J40" s="91">
        <v>36</v>
      </c>
      <c r="K40" s="91">
        <v>26</v>
      </c>
      <c r="L40" s="91">
        <v>10</v>
      </c>
      <c r="M40" s="141"/>
      <c r="N40" s="142"/>
      <c r="O40" s="143"/>
      <c r="P40" s="143"/>
      <c r="Q40" s="143"/>
      <c r="R40" s="143"/>
      <c r="S40" s="143"/>
      <c r="T40" s="143"/>
      <c r="U40" s="144"/>
      <c r="V40" s="144"/>
      <c r="W40" s="144"/>
      <c r="X40" s="144"/>
      <c r="Y40" s="145"/>
      <c r="Z40" s="146"/>
      <c r="AA40" s="3"/>
    </row>
    <row r="41" spans="2:29" ht="26.25" customHeight="1" thickBot="1" x14ac:dyDescent="0.3">
      <c r="B41" s="272" t="s">
        <v>179</v>
      </c>
      <c r="C41" s="20" t="s">
        <v>76</v>
      </c>
      <c r="D41" s="147"/>
      <c r="E41" s="111"/>
      <c r="F41" s="111"/>
      <c r="G41" s="111"/>
      <c r="H41" s="111" t="e">
        <f>H42+H55</f>
        <v>#REF!</v>
      </c>
      <c r="I41" s="111" t="e">
        <f>I42+I55</f>
        <v>#REF!</v>
      </c>
      <c r="J41" s="111" t="e">
        <f>J42+J55</f>
        <v>#REF!</v>
      </c>
      <c r="K41" s="111" t="e">
        <f>K42+K55</f>
        <v>#REF!</v>
      </c>
      <c r="L41" s="111" t="e">
        <f>L42+L55</f>
        <v>#REF!</v>
      </c>
      <c r="M41" s="108"/>
      <c r="N41" s="108"/>
      <c r="O41" s="110"/>
      <c r="P41" s="110"/>
      <c r="Q41" s="111">
        <f>SUM(Q43:Q52)</f>
        <v>54</v>
      </c>
      <c r="R41" s="110"/>
      <c r="S41" s="110"/>
      <c r="T41" s="110"/>
      <c r="U41" s="111">
        <f>U42+U55</f>
        <v>128</v>
      </c>
      <c r="V41" s="111" t="e">
        <f>V42+#REF!</f>
        <v>#REF!</v>
      </c>
      <c r="W41" s="111">
        <f>W42+W55</f>
        <v>0</v>
      </c>
      <c r="X41" s="111">
        <f>X42+X55</f>
        <v>0</v>
      </c>
      <c r="Y41" s="148">
        <f>Y42+Y55</f>
        <v>0</v>
      </c>
      <c r="Z41" s="149" t="e">
        <f>Z42+Z55</f>
        <v>#REF!</v>
      </c>
      <c r="AA41" s="3"/>
    </row>
    <row r="42" spans="2:29" ht="23.25" customHeight="1" thickBot="1" x14ac:dyDescent="0.3">
      <c r="B42" s="272" t="s">
        <v>77</v>
      </c>
      <c r="C42" s="58" t="s">
        <v>78</v>
      </c>
      <c r="D42" s="150">
        <v>6</v>
      </c>
      <c r="E42" s="110">
        <v>8</v>
      </c>
      <c r="F42" s="110">
        <v>1</v>
      </c>
      <c r="G42" s="110">
        <v>2</v>
      </c>
      <c r="H42" s="109">
        <f>SUM(H43:H54)</f>
        <v>823</v>
      </c>
      <c r="I42" s="109">
        <f>SUM(I43:I54)</f>
        <v>161</v>
      </c>
      <c r="J42" s="109">
        <f>SUM(J43:J54)</f>
        <v>608</v>
      </c>
      <c r="K42" s="109">
        <f>SUM(K43:K54)</f>
        <v>302</v>
      </c>
      <c r="L42" s="109">
        <f>SUM(L43:L54)</f>
        <v>306</v>
      </c>
      <c r="M42" s="108"/>
      <c r="N42" s="108"/>
      <c r="O42" s="110"/>
      <c r="P42" s="110"/>
      <c r="Q42" s="110"/>
      <c r="R42" s="112"/>
      <c r="S42" s="110"/>
      <c r="T42" s="110"/>
      <c r="U42" s="109">
        <f>SUM(U43:U52)</f>
        <v>128</v>
      </c>
      <c r="V42" s="109">
        <f>SUM(V43:V51)</f>
        <v>432</v>
      </c>
      <c r="W42" s="109">
        <f>SUM(W43:W49)</f>
        <v>0</v>
      </c>
      <c r="X42" s="109">
        <f>SUM(X53:X54)</f>
        <v>0</v>
      </c>
      <c r="Y42" s="109">
        <f>SUM(Y47:Y54)</f>
        <v>0</v>
      </c>
      <c r="Z42" s="151" t="e">
        <f>SUM(#REF!)</f>
        <v>#REF!</v>
      </c>
      <c r="AA42" s="7"/>
    </row>
    <row r="43" spans="2:29" ht="19.5" customHeight="1" x14ac:dyDescent="0.25">
      <c r="B43" s="273" t="s">
        <v>79</v>
      </c>
      <c r="C43" s="59" t="s">
        <v>130</v>
      </c>
      <c r="D43" s="152"/>
      <c r="E43" s="96">
        <v>4</v>
      </c>
      <c r="F43" s="153"/>
      <c r="G43" s="96"/>
      <c r="H43" s="116">
        <f>SUM(I43:J43)</f>
        <v>63</v>
      </c>
      <c r="I43" s="116">
        <v>15</v>
      </c>
      <c r="J43" s="116">
        <v>48</v>
      </c>
      <c r="K43" s="116">
        <v>12</v>
      </c>
      <c r="L43" s="116">
        <v>36</v>
      </c>
      <c r="M43" s="96"/>
      <c r="N43" s="154"/>
      <c r="O43" s="117"/>
      <c r="P43" s="117"/>
      <c r="Q43" s="117"/>
      <c r="R43" s="117"/>
      <c r="S43" s="117"/>
      <c r="T43" s="117"/>
      <c r="U43" s="155"/>
      <c r="V43" s="155">
        <v>48</v>
      </c>
      <c r="W43" s="156"/>
      <c r="X43" s="156"/>
      <c r="Y43" s="156"/>
      <c r="Z43" s="157"/>
      <c r="AA43" s="8"/>
    </row>
    <row r="44" spans="2:29" ht="19.5" customHeight="1" x14ac:dyDescent="0.25">
      <c r="B44" s="270" t="s">
        <v>80</v>
      </c>
      <c r="C44" s="33" t="s">
        <v>131</v>
      </c>
      <c r="D44" s="131">
        <v>4</v>
      </c>
      <c r="E44" s="119"/>
      <c r="F44" s="119"/>
      <c r="G44" s="119"/>
      <c r="H44" s="120">
        <f>I44+J44+Q44</f>
        <v>104</v>
      </c>
      <c r="I44" s="120">
        <v>20</v>
      </c>
      <c r="J44" s="126">
        <v>72</v>
      </c>
      <c r="K44" s="120">
        <v>42</v>
      </c>
      <c r="L44" s="120">
        <v>30</v>
      </c>
      <c r="M44" s="119"/>
      <c r="N44" s="158"/>
      <c r="O44" s="121"/>
      <c r="P44" s="121"/>
      <c r="Q44" s="120">
        <v>12</v>
      </c>
      <c r="R44" s="121"/>
      <c r="S44" s="121"/>
      <c r="T44" s="121"/>
      <c r="U44" s="126"/>
      <c r="V44" s="126">
        <v>72</v>
      </c>
      <c r="W44" s="127"/>
      <c r="X44" s="127"/>
      <c r="Y44" s="127"/>
      <c r="Z44" s="138"/>
      <c r="AA44" s="8"/>
    </row>
    <row r="45" spans="2:29" ht="21.75" customHeight="1" x14ac:dyDescent="0.25">
      <c r="B45" s="270" t="s">
        <v>81</v>
      </c>
      <c r="C45" s="32" t="s">
        <v>132</v>
      </c>
      <c r="D45" s="137">
        <v>3</v>
      </c>
      <c r="E45" s="119"/>
      <c r="F45" s="119"/>
      <c r="G45" s="119"/>
      <c r="H45" s="120">
        <f>SUM(I45:J45)</f>
        <v>92</v>
      </c>
      <c r="I45" s="120">
        <v>20</v>
      </c>
      <c r="J45" s="120">
        <v>72</v>
      </c>
      <c r="K45" s="120">
        <v>56</v>
      </c>
      <c r="L45" s="120">
        <v>16</v>
      </c>
      <c r="M45" s="119"/>
      <c r="N45" s="130"/>
      <c r="O45" s="121"/>
      <c r="P45" s="121"/>
      <c r="Q45" s="120"/>
      <c r="R45" s="121"/>
      <c r="S45" s="121"/>
      <c r="T45" s="121"/>
      <c r="U45" s="126">
        <v>72</v>
      </c>
      <c r="V45" s="126"/>
      <c r="W45" s="127"/>
      <c r="X45" s="127"/>
      <c r="Y45" s="127"/>
      <c r="Z45" s="138"/>
      <c r="AA45" s="8"/>
    </row>
    <row r="46" spans="2:29" ht="20.25" customHeight="1" x14ac:dyDescent="0.25">
      <c r="B46" s="270" t="s">
        <v>82</v>
      </c>
      <c r="C46" s="32" t="s">
        <v>133</v>
      </c>
      <c r="D46" s="131"/>
      <c r="E46" s="119">
        <v>4</v>
      </c>
      <c r="F46" s="119"/>
      <c r="G46" s="119"/>
      <c r="H46" s="120">
        <f>SUM(I46:J46)</f>
        <v>92</v>
      </c>
      <c r="I46" s="120">
        <v>20</v>
      </c>
      <c r="J46" s="120">
        <v>72</v>
      </c>
      <c r="K46" s="120">
        <v>12</v>
      </c>
      <c r="L46" s="120">
        <v>60</v>
      </c>
      <c r="M46" s="119"/>
      <c r="N46" s="130"/>
      <c r="O46" s="121"/>
      <c r="P46" s="121"/>
      <c r="Q46" s="120"/>
      <c r="R46" s="121"/>
      <c r="S46" s="121"/>
      <c r="T46" s="121"/>
      <c r="U46" s="126"/>
      <c r="V46" s="126">
        <v>72</v>
      </c>
      <c r="W46" s="127"/>
      <c r="X46" s="127"/>
      <c r="Y46" s="127"/>
      <c r="Z46" s="138"/>
      <c r="AA46" s="8"/>
      <c r="AB46" s="9"/>
      <c r="AC46" s="9"/>
    </row>
    <row r="47" spans="2:29" ht="22.5" customHeight="1" x14ac:dyDescent="0.25">
      <c r="B47" s="270" t="s">
        <v>83</v>
      </c>
      <c r="C47" s="33" t="s">
        <v>134</v>
      </c>
      <c r="D47" s="159"/>
      <c r="E47" s="119">
        <v>4</v>
      </c>
      <c r="F47" s="130"/>
      <c r="G47" s="119"/>
      <c r="H47" s="120">
        <f>SUM(I47:J47)</f>
        <v>92</v>
      </c>
      <c r="I47" s="120">
        <v>20</v>
      </c>
      <c r="J47" s="120">
        <v>72</v>
      </c>
      <c r="K47" s="120">
        <v>36</v>
      </c>
      <c r="L47" s="120">
        <v>36</v>
      </c>
      <c r="M47" s="119"/>
      <c r="N47" s="130"/>
      <c r="O47" s="121"/>
      <c r="P47" s="121"/>
      <c r="Q47" s="120"/>
      <c r="R47" s="121"/>
      <c r="S47" s="121"/>
      <c r="T47" s="121"/>
      <c r="U47" s="126"/>
      <c r="V47" s="126">
        <v>72</v>
      </c>
      <c r="W47" s="127"/>
      <c r="X47" s="127"/>
      <c r="Y47" s="127"/>
      <c r="Z47" s="138"/>
      <c r="AA47" s="7"/>
      <c r="AB47" s="9"/>
      <c r="AC47" s="9"/>
    </row>
    <row r="48" spans="2:29" ht="19.5" customHeight="1" x14ac:dyDescent="0.25">
      <c r="B48" s="270" t="s">
        <v>84</v>
      </c>
      <c r="C48" s="33" t="s">
        <v>87</v>
      </c>
      <c r="D48" s="131">
        <v>3</v>
      </c>
      <c r="E48" s="119"/>
      <c r="F48" s="119"/>
      <c r="G48" s="119"/>
      <c r="H48" s="120">
        <f>J48+Q48</f>
        <v>68</v>
      </c>
      <c r="I48" s="120"/>
      <c r="J48" s="120">
        <v>56</v>
      </c>
      <c r="K48" s="120">
        <v>32</v>
      </c>
      <c r="L48" s="120">
        <v>24</v>
      </c>
      <c r="M48" s="119"/>
      <c r="N48" s="130"/>
      <c r="O48" s="121"/>
      <c r="P48" s="121"/>
      <c r="Q48" s="120">
        <v>12</v>
      </c>
      <c r="R48" s="121"/>
      <c r="S48" s="121"/>
      <c r="T48" s="121"/>
      <c r="U48" s="126">
        <v>56</v>
      </c>
      <c r="V48" s="126"/>
      <c r="W48" s="127"/>
      <c r="X48" s="127"/>
      <c r="Y48" s="127"/>
      <c r="Z48" s="138"/>
      <c r="AA48" s="7"/>
      <c r="AB48" s="9"/>
      <c r="AC48" s="9"/>
    </row>
    <row r="49" spans="2:29" ht="49.5" customHeight="1" x14ac:dyDescent="0.25">
      <c r="B49" s="270" t="s">
        <v>85</v>
      </c>
      <c r="C49" s="33" t="s">
        <v>135</v>
      </c>
      <c r="D49" s="159">
        <v>6</v>
      </c>
      <c r="E49" s="124"/>
      <c r="F49" s="119"/>
      <c r="G49" s="119"/>
      <c r="H49" s="120">
        <f>I49+J49+Q49</f>
        <v>104</v>
      </c>
      <c r="I49" s="120">
        <v>20</v>
      </c>
      <c r="J49" s="120">
        <v>72</v>
      </c>
      <c r="K49" s="120">
        <v>52</v>
      </c>
      <c r="L49" s="120">
        <v>20</v>
      </c>
      <c r="M49" s="119"/>
      <c r="N49" s="130"/>
      <c r="O49" s="121"/>
      <c r="P49" s="121"/>
      <c r="Q49" s="120">
        <v>12</v>
      </c>
      <c r="R49" s="121"/>
      <c r="S49" s="121"/>
      <c r="T49" s="121"/>
      <c r="U49" s="126"/>
      <c r="V49" s="126">
        <v>72</v>
      </c>
      <c r="W49" s="127"/>
      <c r="X49" s="127"/>
      <c r="Y49" s="127"/>
      <c r="Z49" s="138"/>
      <c r="AA49" s="8"/>
      <c r="AB49" s="9"/>
      <c r="AC49" s="9"/>
    </row>
    <row r="50" spans="2:29" ht="30" customHeight="1" x14ac:dyDescent="0.25">
      <c r="B50" s="270" t="s">
        <v>86</v>
      </c>
      <c r="C50" s="32" t="s">
        <v>136</v>
      </c>
      <c r="D50" s="131"/>
      <c r="E50" s="119">
        <v>4</v>
      </c>
      <c r="F50" s="119"/>
      <c r="G50" s="119"/>
      <c r="H50" s="120">
        <f>SUM(I50:J50)</f>
        <v>68</v>
      </c>
      <c r="I50" s="120">
        <v>20</v>
      </c>
      <c r="J50" s="120">
        <v>48</v>
      </c>
      <c r="K50" s="120">
        <v>16</v>
      </c>
      <c r="L50" s="120">
        <v>32</v>
      </c>
      <c r="M50" s="119"/>
      <c r="N50" s="119"/>
      <c r="O50" s="121"/>
      <c r="P50" s="121"/>
      <c r="Q50" s="120"/>
      <c r="R50" s="121"/>
      <c r="S50" s="121"/>
      <c r="T50" s="121"/>
      <c r="U50" s="126"/>
      <c r="V50" s="126">
        <v>48</v>
      </c>
      <c r="W50" s="127"/>
      <c r="X50" s="127"/>
      <c r="Y50" s="127"/>
      <c r="Z50" s="138"/>
      <c r="AA50" s="7"/>
      <c r="AB50" s="9"/>
      <c r="AC50" s="9"/>
    </row>
    <row r="51" spans="2:29" ht="33" customHeight="1" x14ac:dyDescent="0.25">
      <c r="B51" s="270" t="s">
        <v>88</v>
      </c>
      <c r="C51" s="33" t="s">
        <v>137</v>
      </c>
      <c r="D51" s="131"/>
      <c r="E51" s="119">
        <v>4</v>
      </c>
      <c r="F51" s="119"/>
      <c r="G51" s="119"/>
      <c r="H51" s="120">
        <f>SUM(I51:J51)</f>
        <v>68</v>
      </c>
      <c r="I51" s="120">
        <v>20</v>
      </c>
      <c r="J51" s="120">
        <v>48</v>
      </c>
      <c r="K51" s="120">
        <v>34</v>
      </c>
      <c r="L51" s="120">
        <v>14</v>
      </c>
      <c r="M51" s="119"/>
      <c r="N51" s="130"/>
      <c r="O51" s="121"/>
      <c r="P51" s="121"/>
      <c r="Q51" s="120"/>
      <c r="R51" s="121"/>
      <c r="S51" s="121"/>
      <c r="T51" s="121"/>
      <c r="U51" s="126"/>
      <c r="V51" s="126">
        <v>48</v>
      </c>
      <c r="W51" s="127"/>
      <c r="X51" s="127"/>
      <c r="Y51" s="127"/>
      <c r="Z51" s="138"/>
      <c r="AA51" s="8"/>
      <c r="AB51" s="10"/>
      <c r="AC51" s="9"/>
    </row>
    <row r="52" spans="2:29" ht="47.25" x14ac:dyDescent="0.25">
      <c r="B52" s="270" t="s">
        <v>89</v>
      </c>
      <c r="C52" s="33" t="s">
        <v>139</v>
      </c>
      <c r="D52" s="131">
        <v>3</v>
      </c>
      <c r="E52" s="119"/>
      <c r="F52" s="119"/>
      <c r="G52" s="119"/>
      <c r="H52" s="120">
        <f>I52+J52+Q52</f>
        <v>72</v>
      </c>
      <c r="I52" s="120">
        <v>6</v>
      </c>
      <c r="J52" s="120">
        <v>48</v>
      </c>
      <c r="K52" s="120">
        <v>10</v>
      </c>
      <c r="L52" s="120">
        <v>38</v>
      </c>
      <c r="M52" s="119"/>
      <c r="N52" s="130"/>
      <c r="O52" s="122"/>
      <c r="P52" s="121"/>
      <c r="Q52" s="120">
        <v>18</v>
      </c>
      <c r="R52" s="121"/>
      <c r="S52" s="121"/>
      <c r="T52" s="121"/>
      <c r="U52" s="126"/>
      <c r="V52" s="126">
        <v>48</v>
      </c>
      <c r="W52" s="127"/>
      <c r="X52" s="127"/>
      <c r="Y52" s="127"/>
      <c r="Z52" s="138"/>
      <c r="AA52" s="7"/>
      <c r="AB52" s="9"/>
      <c r="AC52" s="9"/>
    </row>
    <row r="53" spans="2:29" ht="31.5" customHeight="1" x14ac:dyDescent="0.25">
      <c r="B53" s="270" t="s">
        <v>90</v>
      </c>
      <c r="C53" s="21" t="s">
        <v>92</v>
      </c>
      <c r="D53" s="131">
        <v>6</v>
      </c>
      <c r="E53" s="119"/>
      <c r="F53" s="119"/>
      <c r="G53" s="119"/>
      <c r="H53" s="119"/>
      <c r="I53" s="119"/>
      <c r="J53" s="119"/>
      <c r="K53" s="119"/>
      <c r="L53" s="119"/>
      <c r="M53" s="119"/>
      <c r="N53" s="160"/>
      <c r="O53" s="121"/>
      <c r="P53" s="121"/>
      <c r="Q53" s="121"/>
      <c r="R53" s="121"/>
      <c r="S53" s="121"/>
      <c r="T53" s="121"/>
      <c r="U53" s="127"/>
      <c r="V53" s="127"/>
      <c r="W53" s="127"/>
      <c r="X53" s="127"/>
      <c r="Y53" s="127"/>
      <c r="Z53" s="138"/>
      <c r="AA53" s="7"/>
      <c r="AB53" s="9"/>
      <c r="AC53" s="9"/>
    </row>
    <row r="54" spans="2:29" ht="20.25" customHeight="1" thickBot="1" x14ac:dyDescent="0.3">
      <c r="B54" s="270" t="s">
        <v>91</v>
      </c>
      <c r="C54" s="21" t="s">
        <v>140</v>
      </c>
      <c r="D54" s="131">
        <v>6</v>
      </c>
      <c r="E54" s="119"/>
      <c r="F54" s="119"/>
      <c r="G54" s="119"/>
      <c r="H54" s="119"/>
      <c r="I54" s="119"/>
      <c r="J54" s="119"/>
      <c r="K54" s="119"/>
      <c r="L54" s="119"/>
      <c r="M54" s="119"/>
      <c r="N54" s="130"/>
      <c r="O54" s="121"/>
      <c r="P54" s="121"/>
      <c r="Q54" s="121"/>
      <c r="R54" s="121"/>
      <c r="S54" s="121"/>
      <c r="T54" s="121"/>
      <c r="U54" s="127"/>
      <c r="V54" s="127"/>
      <c r="W54" s="127"/>
      <c r="X54" s="127"/>
      <c r="Y54" s="127"/>
      <c r="Z54" s="138"/>
      <c r="AA54" s="8"/>
      <c r="AB54" s="9"/>
      <c r="AC54" s="9"/>
    </row>
    <row r="55" spans="2:29" ht="24" customHeight="1" thickBot="1" x14ac:dyDescent="0.3">
      <c r="B55" s="272" t="s">
        <v>93</v>
      </c>
      <c r="C55" s="54" t="s">
        <v>94</v>
      </c>
      <c r="D55" s="161"/>
      <c r="E55" s="111"/>
      <c r="F55" s="111"/>
      <c r="G55" s="111"/>
      <c r="H55" s="111" t="e">
        <f>H56+H61+H66+H71+#REF!</f>
        <v>#REF!</v>
      </c>
      <c r="I55" s="111" t="e">
        <f>I56+I61+I66+I71+#REF!</f>
        <v>#REF!</v>
      </c>
      <c r="J55" s="111" t="e">
        <f>J56+J61+J66+J71+#REF!</f>
        <v>#REF!</v>
      </c>
      <c r="K55" s="111" t="e">
        <f>K56+K61+K66+K71+#REF!</f>
        <v>#REF!</v>
      </c>
      <c r="L55" s="111" t="e">
        <f>L56+L61+L66+L71+#REF!</f>
        <v>#REF!</v>
      </c>
      <c r="M55" s="108"/>
      <c r="N55" s="108"/>
      <c r="O55" s="110"/>
      <c r="P55" s="110"/>
      <c r="Q55" s="110"/>
      <c r="R55" s="112"/>
      <c r="S55" s="112"/>
      <c r="T55" s="112"/>
      <c r="U55" s="111"/>
      <c r="V55" s="111"/>
      <c r="W55" s="111"/>
      <c r="X55" s="111"/>
      <c r="Y55" s="111"/>
      <c r="Z55" s="149"/>
      <c r="AA55" s="7"/>
      <c r="AB55" s="9"/>
      <c r="AC55" s="9"/>
    </row>
    <row r="56" spans="2:29" ht="49.5" customHeight="1" thickBot="1" x14ac:dyDescent="0.3">
      <c r="B56" s="287" t="s">
        <v>95</v>
      </c>
      <c r="C56" s="286" t="s">
        <v>141</v>
      </c>
      <c r="D56" s="162"/>
      <c r="E56" s="108"/>
      <c r="F56" s="108"/>
      <c r="G56" s="108"/>
      <c r="H56" s="109">
        <f>SUM(H57:H59)</f>
        <v>529</v>
      </c>
      <c r="I56" s="109">
        <f>SUM(I57:I57)</f>
        <v>99</v>
      </c>
      <c r="J56" s="109">
        <f>SUM(J57:J59)</f>
        <v>400</v>
      </c>
      <c r="K56" s="109">
        <f>SUM(K57:K57)</f>
        <v>46</v>
      </c>
      <c r="L56" s="109">
        <f>SUM(L57:L57)</f>
        <v>210</v>
      </c>
      <c r="M56" s="108"/>
      <c r="N56" s="163"/>
      <c r="O56" s="108"/>
      <c r="P56" s="108"/>
      <c r="Q56" s="111">
        <f>SUM(Q57:Q59)</f>
        <v>30</v>
      </c>
      <c r="R56" s="110"/>
      <c r="S56" s="112"/>
      <c r="T56" s="112"/>
      <c r="U56" s="109">
        <v>0</v>
      </c>
      <c r="V56" s="109">
        <f>SUM(V57:V59)</f>
        <v>400</v>
      </c>
      <c r="W56" s="109">
        <f>SUM(W57:W57)</f>
        <v>0</v>
      </c>
      <c r="X56" s="109">
        <f>SUM(X57:X57)</f>
        <v>0</v>
      </c>
      <c r="Y56" s="109">
        <f>SUM(Y57:Y57)</f>
        <v>0</v>
      </c>
      <c r="Z56" s="151"/>
      <c r="AA56" s="7"/>
      <c r="AB56" s="9"/>
      <c r="AC56" s="9"/>
    </row>
    <row r="57" spans="2:29" ht="67.5" customHeight="1" thickBot="1" x14ac:dyDescent="0.3">
      <c r="B57" s="267" t="s">
        <v>180</v>
      </c>
      <c r="C57" s="58" t="s">
        <v>142</v>
      </c>
      <c r="D57" s="164">
        <v>4</v>
      </c>
      <c r="E57" s="153"/>
      <c r="F57" s="96"/>
      <c r="G57" s="96"/>
      <c r="H57" s="116">
        <f>I57+J57+Q57</f>
        <v>385</v>
      </c>
      <c r="I57" s="116">
        <v>99</v>
      </c>
      <c r="J57" s="116">
        <v>256</v>
      </c>
      <c r="K57" s="116">
        <v>46</v>
      </c>
      <c r="L57" s="116">
        <v>210</v>
      </c>
      <c r="M57" s="96"/>
      <c r="N57" s="165"/>
      <c r="O57" s="96"/>
      <c r="P57" s="96"/>
      <c r="Q57" s="116">
        <v>30</v>
      </c>
      <c r="R57" s="96"/>
      <c r="S57" s="117"/>
      <c r="T57" s="117"/>
      <c r="U57" s="75"/>
      <c r="V57" s="116">
        <v>256</v>
      </c>
      <c r="W57" s="156"/>
      <c r="X57" s="156"/>
      <c r="Y57" s="75"/>
      <c r="Z57" s="76"/>
      <c r="AA57" s="7"/>
      <c r="AB57" s="9"/>
      <c r="AC57" s="9"/>
    </row>
    <row r="58" spans="2:29" ht="19.5" customHeight="1" x14ac:dyDescent="0.25">
      <c r="B58" s="268" t="s">
        <v>103</v>
      </c>
      <c r="C58" s="60" t="s">
        <v>147</v>
      </c>
      <c r="D58" s="123"/>
      <c r="E58" s="119">
        <v>4</v>
      </c>
      <c r="F58" s="166"/>
      <c r="G58" s="166"/>
      <c r="H58" s="167">
        <v>72</v>
      </c>
      <c r="I58" s="120"/>
      <c r="J58" s="167">
        <v>72</v>
      </c>
      <c r="K58" s="167"/>
      <c r="L58" s="167"/>
      <c r="M58" s="168"/>
      <c r="N58" s="167">
        <v>72</v>
      </c>
      <c r="O58" s="121"/>
      <c r="P58" s="121"/>
      <c r="Q58" s="121"/>
      <c r="R58" s="121"/>
      <c r="S58" s="121"/>
      <c r="T58" s="121"/>
      <c r="U58" s="81"/>
      <c r="V58" s="167">
        <v>72</v>
      </c>
      <c r="W58" s="169"/>
      <c r="X58" s="169"/>
      <c r="Y58" s="169"/>
      <c r="Z58" s="82"/>
      <c r="AA58" s="7"/>
      <c r="AB58" s="9"/>
      <c r="AC58" s="9"/>
    </row>
    <row r="59" spans="2:29" ht="31.5" x14ac:dyDescent="0.25">
      <c r="B59" s="268" t="s">
        <v>144</v>
      </c>
      <c r="C59" s="60" t="s">
        <v>110</v>
      </c>
      <c r="D59" s="118"/>
      <c r="E59" s="119">
        <v>4</v>
      </c>
      <c r="F59" s="119"/>
      <c r="G59" s="119"/>
      <c r="H59" s="167">
        <v>72</v>
      </c>
      <c r="I59" s="120"/>
      <c r="J59" s="167">
        <v>72</v>
      </c>
      <c r="K59" s="167"/>
      <c r="L59" s="167"/>
      <c r="M59" s="168"/>
      <c r="N59" s="168"/>
      <c r="O59" s="167">
        <v>72</v>
      </c>
      <c r="P59" s="170"/>
      <c r="Q59" s="121"/>
      <c r="R59" s="121"/>
      <c r="S59" s="121"/>
      <c r="T59" s="121"/>
      <c r="U59" s="81"/>
      <c r="V59" s="167">
        <v>72</v>
      </c>
      <c r="W59" s="169"/>
      <c r="X59" s="169"/>
      <c r="Y59" s="169"/>
      <c r="Z59" s="82"/>
      <c r="AA59" s="7"/>
      <c r="AB59" s="9"/>
      <c r="AC59" s="9"/>
    </row>
    <row r="60" spans="2:29" ht="21" customHeight="1" thickBot="1" x14ac:dyDescent="0.3">
      <c r="B60" s="274" t="s">
        <v>96</v>
      </c>
      <c r="C60" s="56" t="s">
        <v>97</v>
      </c>
      <c r="D60" s="140" t="s">
        <v>98</v>
      </c>
      <c r="E60" s="141"/>
      <c r="F60" s="141"/>
      <c r="G60" s="141"/>
      <c r="H60" s="141"/>
      <c r="I60" s="141"/>
      <c r="J60" s="171"/>
      <c r="K60" s="171"/>
      <c r="L60" s="141"/>
      <c r="M60" s="171"/>
      <c r="N60" s="141"/>
      <c r="O60" s="143"/>
      <c r="P60" s="143"/>
      <c r="Q60" s="172" t="s">
        <v>98</v>
      </c>
      <c r="R60" s="143"/>
      <c r="S60" s="143"/>
      <c r="T60" s="143"/>
      <c r="U60" s="91"/>
      <c r="V60" s="173"/>
      <c r="W60" s="91"/>
      <c r="X60" s="91" t="s">
        <v>99</v>
      </c>
      <c r="Y60" s="91"/>
      <c r="Z60" s="97"/>
      <c r="AA60" s="7"/>
      <c r="AB60" s="9"/>
      <c r="AC60" s="9"/>
    </row>
    <row r="61" spans="2:29" ht="48" thickBot="1" x14ac:dyDescent="0.3">
      <c r="B61" s="287" t="s">
        <v>100</v>
      </c>
      <c r="C61" s="288" t="s">
        <v>146</v>
      </c>
      <c r="D61" s="107"/>
      <c r="E61" s="108"/>
      <c r="F61" s="108"/>
      <c r="G61" s="108"/>
      <c r="H61" s="109">
        <f>SUM(H62:H62)</f>
        <v>385</v>
      </c>
      <c r="I61" s="109">
        <f>SUM(I62:I62)</f>
        <v>99</v>
      </c>
      <c r="J61" s="109">
        <f>SUM(J62:J62)</f>
        <v>256</v>
      </c>
      <c r="K61" s="109">
        <f>SUM(K62:K62)</f>
        <v>46</v>
      </c>
      <c r="L61" s="109">
        <f>SUM(L62:L62)</f>
        <v>210</v>
      </c>
      <c r="M61" s="108"/>
      <c r="N61" s="108"/>
      <c r="O61" s="163"/>
      <c r="P61" s="163"/>
      <c r="Q61" s="111">
        <f>SUM(Q62:Q64)</f>
        <v>30</v>
      </c>
      <c r="R61" s="108"/>
      <c r="S61" s="112"/>
      <c r="T61" s="112"/>
      <c r="U61" s="109"/>
      <c r="V61" s="109"/>
      <c r="W61" s="109">
        <f>SUM(W62)</f>
        <v>256</v>
      </c>
      <c r="X61" s="109"/>
      <c r="Y61" s="109"/>
      <c r="Z61" s="151"/>
      <c r="AA61" s="7"/>
      <c r="AB61" s="9"/>
      <c r="AC61" s="9"/>
    </row>
    <row r="62" spans="2:29" ht="96.75" customHeight="1" thickBot="1" x14ac:dyDescent="0.3">
      <c r="B62" s="267" t="s">
        <v>181</v>
      </c>
      <c r="C62" s="58" t="s">
        <v>145</v>
      </c>
      <c r="D62" s="164"/>
      <c r="E62" s="96"/>
      <c r="F62" s="96"/>
      <c r="G62" s="96"/>
      <c r="H62" s="116">
        <f>I62+J62+Q62</f>
        <v>385</v>
      </c>
      <c r="I62" s="116">
        <v>99</v>
      </c>
      <c r="J62" s="116">
        <v>256</v>
      </c>
      <c r="K62" s="116">
        <v>46</v>
      </c>
      <c r="L62" s="116">
        <v>210</v>
      </c>
      <c r="M62" s="96"/>
      <c r="N62" s="154"/>
      <c r="O62" s="96"/>
      <c r="P62" s="96"/>
      <c r="Q62" s="116">
        <v>30</v>
      </c>
      <c r="R62" s="96"/>
      <c r="S62" s="174"/>
      <c r="T62" s="174"/>
      <c r="U62" s="75"/>
      <c r="V62" s="75"/>
      <c r="W62" s="116">
        <v>256</v>
      </c>
      <c r="X62" s="75"/>
      <c r="Y62" s="75"/>
      <c r="Z62" s="76"/>
      <c r="AA62" s="7"/>
      <c r="AB62" s="9"/>
      <c r="AC62" s="9"/>
    </row>
    <row r="63" spans="2:29" ht="21" customHeight="1" x14ac:dyDescent="0.25">
      <c r="B63" s="275" t="s">
        <v>143</v>
      </c>
      <c r="C63" s="60" t="s">
        <v>147</v>
      </c>
      <c r="D63" s="118"/>
      <c r="E63" s="119"/>
      <c r="F63" s="119"/>
      <c r="G63" s="119"/>
      <c r="H63" s="167">
        <v>72</v>
      </c>
      <c r="I63" s="120"/>
      <c r="J63" s="167">
        <v>72</v>
      </c>
      <c r="K63" s="167"/>
      <c r="L63" s="167"/>
      <c r="M63" s="168"/>
      <c r="N63" s="167">
        <v>72</v>
      </c>
      <c r="O63" s="121"/>
      <c r="P63" s="121"/>
      <c r="Q63" s="121"/>
      <c r="R63" s="121"/>
      <c r="S63" s="121"/>
      <c r="T63" s="121"/>
      <c r="U63" s="81"/>
      <c r="V63" s="169"/>
      <c r="W63" s="167">
        <v>72</v>
      </c>
      <c r="X63" s="169"/>
      <c r="Y63" s="169"/>
      <c r="Z63" s="82"/>
      <c r="AA63" s="7"/>
      <c r="AB63" s="9"/>
      <c r="AC63" s="9"/>
    </row>
    <row r="64" spans="2:29" ht="30.75" customHeight="1" x14ac:dyDescent="0.25">
      <c r="B64" s="275" t="s">
        <v>144</v>
      </c>
      <c r="C64" s="60" t="s">
        <v>110</v>
      </c>
      <c r="D64" s="118"/>
      <c r="E64" s="119"/>
      <c r="F64" s="119"/>
      <c r="G64" s="119"/>
      <c r="H64" s="167">
        <v>72</v>
      </c>
      <c r="I64" s="120"/>
      <c r="J64" s="167">
        <v>72</v>
      </c>
      <c r="K64" s="167"/>
      <c r="L64" s="167"/>
      <c r="M64" s="168"/>
      <c r="N64" s="168"/>
      <c r="O64" s="120">
        <v>72</v>
      </c>
      <c r="P64" s="121"/>
      <c r="Q64" s="121"/>
      <c r="R64" s="121"/>
      <c r="S64" s="121"/>
      <c r="T64" s="121"/>
      <c r="U64" s="81"/>
      <c r="V64" s="81"/>
      <c r="W64" s="167">
        <v>72</v>
      </c>
      <c r="X64" s="169"/>
      <c r="Y64" s="169"/>
      <c r="Z64" s="82"/>
      <c r="AA64" s="7"/>
      <c r="AB64" s="9"/>
      <c r="AC64" s="9"/>
    </row>
    <row r="65" spans="2:29" ht="21.75" customHeight="1" thickBot="1" x14ac:dyDescent="0.3">
      <c r="B65" s="276" t="s">
        <v>96</v>
      </c>
      <c r="C65" s="57" t="s">
        <v>97</v>
      </c>
      <c r="D65" s="140" t="s">
        <v>98</v>
      </c>
      <c r="E65" s="141"/>
      <c r="F65" s="175"/>
      <c r="G65" s="141"/>
      <c r="H65" s="171"/>
      <c r="I65" s="141"/>
      <c r="J65" s="171"/>
      <c r="K65" s="171"/>
      <c r="L65" s="141"/>
      <c r="M65" s="141"/>
      <c r="N65" s="141"/>
      <c r="O65" s="143"/>
      <c r="P65" s="143"/>
      <c r="Q65" s="172" t="s">
        <v>98</v>
      </c>
      <c r="R65" s="143"/>
      <c r="S65" s="143"/>
      <c r="T65" s="143"/>
      <c r="U65" s="91"/>
      <c r="V65" s="91"/>
      <c r="W65" s="91"/>
      <c r="X65" s="91"/>
      <c r="Y65" s="91"/>
      <c r="Z65" s="82" t="s">
        <v>99</v>
      </c>
      <c r="AA65" s="7"/>
      <c r="AB65" s="9"/>
      <c r="AC65" s="9"/>
    </row>
    <row r="66" spans="2:29" ht="97.5" customHeight="1" thickBot="1" x14ac:dyDescent="0.3">
      <c r="B66" s="287" t="s">
        <v>148</v>
      </c>
      <c r="C66" s="286" t="s">
        <v>149</v>
      </c>
      <c r="D66" s="107"/>
      <c r="E66" s="108"/>
      <c r="F66" s="108"/>
      <c r="G66" s="108"/>
      <c r="H66" s="109">
        <f>SUM(H67:H68)</f>
        <v>354</v>
      </c>
      <c r="I66" s="109">
        <f>SUM(I67:I68)</f>
        <v>80</v>
      </c>
      <c r="J66" s="109">
        <f>SUM(J67:J68)</f>
        <v>244</v>
      </c>
      <c r="K66" s="109">
        <f>SUM(K67:K68)</f>
        <v>42</v>
      </c>
      <c r="L66" s="109">
        <f>SUM(L67:L68)</f>
        <v>130</v>
      </c>
      <c r="M66" s="108"/>
      <c r="N66" s="108"/>
      <c r="O66" s="110"/>
      <c r="P66" s="110"/>
      <c r="Q66" s="176">
        <f>SUM(Q67)</f>
        <v>30</v>
      </c>
      <c r="R66" s="110"/>
      <c r="S66" s="110"/>
      <c r="T66" s="110"/>
      <c r="U66" s="109"/>
      <c r="V66" s="109"/>
      <c r="W66" s="109"/>
      <c r="X66" s="109"/>
      <c r="Y66" s="151"/>
      <c r="Z66" s="177"/>
      <c r="AA66" s="7"/>
      <c r="AB66" s="9"/>
      <c r="AC66" s="9"/>
    </row>
    <row r="67" spans="2:29" ht="63" x14ac:dyDescent="0.25">
      <c r="B67" s="277" t="s">
        <v>182</v>
      </c>
      <c r="C67" s="61" t="s">
        <v>150</v>
      </c>
      <c r="D67" s="178">
        <v>5</v>
      </c>
      <c r="E67" s="116"/>
      <c r="F67" s="117" t="s">
        <v>102</v>
      </c>
      <c r="G67" s="117"/>
      <c r="H67" s="116">
        <f>I67+J67+Q67</f>
        <v>282</v>
      </c>
      <c r="I67" s="116">
        <v>80</v>
      </c>
      <c r="J67" s="116">
        <v>172</v>
      </c>
      <c r="K67" s="116">
        <v>42</v>
      </c>
      <c r="L67" s="116">
        <v>130</v>
      </c>
      <c r="M67" s="96"/>
      <c r="N67" s="165"/>
      <c r="O67" s="117"/>
      <c r="P67" s="117"/>
      <c r="Q67" s="116">
        <v>30</v>
      </c>
      <c r="R67" s="117"/>
      <c r="S67" s="117"/>
      <c r="T67" s="117"/>
      <c r="U67" s="75"/>
      <c r="V67" s="75"/>
      <c r="W67" s="75"/>
      <c r="X67" s="116">
        <v>172</v>
      </c>
      <c r="Y67" s="75"/>
      <c r="Z67" s="82"/>
      <c r="AA67" s="8"/>
      <c r="AB67" s="9"/>
      <c r="AC67" s="9"/>
    </row>
    <row r="68" spans="2:29" ht="20.25" customHeight="1" x14ac:dyDescent="0.25">
      <c r="B68" s="278" t="s">
        <v>103</v>
      </c>
      <c r="C68" s="62" t="s">
        <v>147</v>
      </c>
      <c r="D68" s="179"/>
      <c r="E68" s="120">
        <v>5</v>
      </c>
      <c r="F68" s="121"/>
      <c r="G68" s="121"/>
      <c r="H68" s="120">
        <v>72</v>
      </c>
      <c r="I68" s="120"/>
      <c r="J68" s="120">
        <v>72</v>
      </c>
      <c r="K68" s="120"/>
      <c r="L68" s="120"/>
      <c r="M68" s="119"/>
      <c r="N68" s="180">
        <v>72</v>
      </c>
      <c r="O68" s="181"/>
      <c r="P68" s="121"/>
      <c r="Q68" s="121"/>
      <c r="R68" s="121"/>
      <c r="S68" s="121"/>
      <c r="T68" s="121"/>
      <c r="U68" s="81"/>
      <c r="V68" s="81"/>
      <c r="W68" s="81"/>
      <c r="X68" s="120">
        <v>72</v>
      </c>
      <c r="Y68" s="81"/>
      <c r="Z68" s="82"/>
      <c r="AA68" s="7"/>
      <c r="AB68" s="9"/>
      <c r="AC68" s="9"/>
    </row>
    <row r="69" spans="2:29" ht="31.5" x14ac:dyDescent="0.25">
      <c r="B69" s="278" t="s">
        <v>144</v>
      </c>
      <c r="C69" s="62" t="s">
        <v>110</v>
      </c>
      <c r="D69" s="182"/>
      <c r="E69" s="120">
        <v>5</v>
      </c>
      <c r="F69" s="121"/>
      <c r="G69" s="121"/>
      <c r="H69" s="119"/>
      <c r="I69" s="119"/>
      <c r="J69" s="168"/>
      <c r="K69" s="119"/>
      <c r="L69" s="119"/>
      <c r="M69" s="168"/>
      <c r="N69" s="181"/>
      <c r="O69" s="180">
        <v>72</v>
      </c>
      <c r="P69" s="121"/>
      <c r="Q69" s="121"/>
      <c r="R69" s="121"/>
      <c r="S69" s="121"/>
      <c r="T69" s="121"/>
      <c r="U69" s="81"/>
      <c r="V69" s="81"/>
      <c r="W69" s="81"/>
      <c r="X69" s="120">
        <v>72</v>
      </c>
      <c r="Y69" s="81"/>
      <c r="Z69" s="183"/>
      <c r="AA69" s="7"/>
      <c r="AB69" s="9"/>
      <c r="AC69" s="9"/>
    </row>
    <row r="70" spans="2:29" ht="26.25" customHeight="1" thickBot="1" x14ac:dyDescent="0.3">
      <c r="B70" s="274" t="s">
        <v>96</v>
      </c>
      <c r="C70" s="56" t="s">
        <v>97</v>
      </c>
      <c r="D70" s="140" t="s">
        <v>104</v>
      </c>
      <c r="E70" s="141"/>
      <c r="F70" s="143"/>
      <c r="G70" s="143"/>
      <c r="H70" s="141"/>
      <c r="I70" s="141"/>
      <c r="J70" s="171"/>
      <c r="K70" s="171"/>
      <c r="L70" s="141"/>
      <c r="M70" s="141"/>
      <c r="N70" s="141"/>
      <c r="O70" s="143"/>
      <c r="P70" s="143"/>
      <c r="Q70" s="172" t="s">
        <v>98</v>
      </c>
      <c r="R70" s="143"/>
      <c r="S70" s="143"/>
      <c r="T70" s="143"/>
      <c r="U70" s="91"/>
      <c r="V70" s="91"/>
      <c r="W70" s="91"/>
      <c r="X70" s="91"/>
      <c r="Y70" s="91"/>
      <c r="Z70" s="82" t="s">
        <v>99</v>
      </c>
      <c r="AA70" s="7"/>
      <c r="AB70" s="9"/>
      <c r="AC70" s="9"/>
    </row>
    <row r="71" spans="2:29" ht="50.25" customHeight="1" thickBot="1" x14ac:dyDescent="0.3">
      <c r="B71" s="287" t="s">
        <v>101</v>
      </c>
      <c r="C71" s="289" t="s">
        <v>151</v>
      </c>
      <c r="D71" s="184"/>
      <c r="E71" s="108"/>
      <c r="F71" s="108"/>
      <c r="G71" s="108"/>
      <c r="H71" s="109">
        <f>SUM(H72:H74)</f>
        <v>108</v>
      </c>
      <c r="I71" s="109">
        <f>SUM(I72:I72)</f>
        <v>0</v>
      </c>
      <c r="J71" s="109">
        <f>SUM(J72:J74)</f>
        <v>108</v>
      </c>
      <c r="K71" s="109">
        <f>SUM(K72:K72)</f>
        <v>0</v>
      </c>
      <c r="L71" s="109">
        <f>SUM(L72:L72)</f>
        <v>0</v>
      </c>
      <c r="M71" s="108"/>
      <c r="N71" s="108"/>
      <c r="O71" s="110"/>
      <c r="P71" s="110"/>
      <c r="Q71" s="110"/>
      <c r="R71" s="110"/>
      <c r="S71" s="110"/>
      <c r="T71" s="110"/>
      <c r="U71" s="109"/>
      <c r="V71" s="109"/>
      <c r="W71" s="109"/>
      <c r="X71" s="109"/>
      <c r="Y71" s="151"/>
      <c r="Z71" s="177">
        <f>SUM(Z72:Z75)</f>
        <v>108</v>
      </c>
      <c r="AA71" s="7"/>
      <c r="AB71" s="9"/>
      <c r="AC71" s="9"/>
    </row>
    <row r="72" spans="2:29" ht="34.5" customHeight="1" x14ac:dyDescent="0.25">
      <c r="B72" s="277" t="s">
        <v>183</v>
      </c>
      <c r="C72" s="63" t="s">
        <v>152</v>
      </c>
      <c r="D72" s="164"/>
      <c r="E72" s="96"/>
      <c r="F72" s="96"/>
      <c r="G72" s="96"/>
      <c r="H72" s="116">
        <v>36</v>
      </c>
      <c r="I72" s="116"/>
      <c r="J72" s="116">
        <v>36</v>
      </c>
      <c r="K72" s="96"/>
      <c r="L72" s="96"/>
      <c r="M72" s="96"/>
      <c r="N72" s="96"/>
      <c r="O72" s="117"/>
      <c r="P72" s="117"/>
      <c r="Q72" s="117"/>
      <c r="R72" s="117"/>
      <c r="S72" s="117"/>
      <c r="T72" s="117"/>
      <c r="U72" s="75"/>
      <c r="V72" s="75"/>
      <c r="W72" s="75"/>
      <c r="X72" s="156"/>
      <c r="Y72" s="156"/>
      <c r="Z72" s="185">
        <v>36</v>
      </c>
      <c r="AA72" s="8"/>
      <c r="AB72" s="9"/>
      <c r="AC72" s="9"/>
    </row>
    <row r="73" spans="2:29" ht="21" customHeight="1" x14ac:dyDescent="0.25">
      <c r="B73" s="279" t="s">
        <v>103</v>
      </c>
      <c r="C73" s="62" t="s">
        <v>147</v>
      </c>
      <c r="D73" s="131"/>
      <c r="E73" s="119"/>
      <c r="F73" s="119"/>
      <c r="G73" s="119"/>
      <c r="H73" s="167">
        <v>36</v>
      </c>
      <c r="I73" s="120"/>
      <c r="J73" s="167">
        <v>36</v>
      </c>
      <c r="K73" s="168"/>
      <c r="L73" s="168"/>
      <c r="M73" s="168"/>
      <c r="N73" s="167">
        <v>36</v>
      </c>
      <c r="O73" s="186"/>
      <c r="P73" s="186"/>
      <c r="Q73" s="121"/>
      <c r="R73" s="121"/>
      <c r="S73" s="121"/>
      <c r="T73" s="121"/>
      <c r="U73" s="81"/>
      <c r="V73" s="169"/>
      <c r="W73" s="81"/>
      <c r="X73" s="187"/>
      <c r="Y73" s="169"/>
      <c r="Z73" s="188">
        <v>36</v>
      </c>
      <c r="AA73" s="12"/>
      <c r="AB73" s="9"/>
      <c r="AC73" s="9"/>
    </row>
    <row r="74" spans="2:29" ht="33" customHeight="1" x14ac:dyDescent="0.25">
      <c r="B74" s="279" t="s">
        <v>144</v>
      </c>
      <c r="C74" s="62" t="s">
        <v>110</v>
      </c>
      <c r="D74" s="131"/>
      <c r="E74" s="119"/>
      <c r="F74" s="119"/>
      <c r="G74" s="119"/>
      <c r="H74" s="167">
        <v>36</v>
      </c>
      <c r="I74" s="120"/>
      <c r="J74" s="167">
        <v>36</v>
      </c>
      <c r="K74" s="168"/>
      <c r="L74" s="168"/>
      <c r="M74" s="168"/>
      <c r="N74" s="189"/>
      <c r="O74" s="167">
        <v>36</v>
      </c>
      <c r="P74" s="189"/>
      <c r="Q74" s="121"/>
      <c r="R74" s="121"/>
      <c r="S74" s="121"/>
      <c r="T74" s="121"/>
      <c r="U74" s="81"/>
      <c r="V74" s="81"/>
      <c r="W74" s="169"/>
      <c r="X74" s="187"/>
      <c r="Y74" s="169"/>
      <c r="Z74" s="188">
        <v>36</v>
      </c>
      <c r="AA74" s="12"/>
      <c r="AB74" s="9"/>
      <c r="AC74" s="9"/>
    </row>
    <row r="75" spans="2:29" ht="21.75" customHeight="1" x14ac:dyDescent="0.25">
      <c r="B75" s="280" t="s">
        <v>96</v>
      </c>
      <c r="C75" s="36" t="s">
        <v>97</v>
      </c>
      <c r="D75" s="131" t="s">
        <v>105</v>
      </c>
      <c r="E75" s="119"/>
      <c r="F75" s="119"/>
      <c r="G75" s="119"/>
      <c r="H75" s="119"/>
      <c r="I75" s="119"/>
      <c r="J75" s="168"/>
      <c r="K75" s="168"/>
      <c r="L75" s="119"/>
      <c r="M75" s="119"/>
      <c r="N75" s="119"/>
      <c r="O75" s="121"/>
      <c r="P75" s="121"/>
      <c r="Q75" s="122" t="s">
        <v>98</v>
      </c>
      <c r="R75" s="121"/>
      <c r="S75" s="121"/>
      <c r="T75" s="121"/>
      <c r="U75" s="81"/>
      <c r="V75" s="81"/>
      <c r="W75" s="81"/>
      <c r="X75" s="81"/>
      <c r="Y75" s="81"/>
      <c r="Z75" s="82"/>
      <c r="AA75" s="12"/>
      <c r="AB75" s="9"/>
      <c r="AC75" s="9"/>
    </row>
    <row r="76" spans="2:29" ht="23.25" customHeight="1" x14ac:dyDescent="0.25">
      <c r="B76" s="270" t="s">
        <v>106</v>
      </c>
      <c r="C76" s="37" t="s">
        <v>107</v>
      </c>
      <c r="D76" s="190"/>
      <c r="E76" s="191"/>
      <c r="F76" s="191"/>
      <c r="G76" s="191"/>
      <c r="H76" s="121"/>
      <c r="I76" s="121"/>
      <c r="J76" s="121"/>
      <c r="K76" s="121"/>
      <c r="L76" s="121"/>
      <c r="M76" s="119"/>
      <c r="N76" s="119"/>
      <c r="O76" s="121"/>
      <c r="P76" s="121"/>
      <c r="Q76" s="121"/>
      <c r="R76" s="121"/>
      <c r="S76" s="121"/>
      <c r="T76" s="121"/>
      <c r="U76" s="81"/>
      <c r="V76" s="81"/>
      <c r="W76" s="81"/>
      <c r="X76" s="81"/>
      <c r="Y76" s="169"/>
      <c r="Z76" s="82"/>
      <c r="AA76" s="12"/>
      <c r="AB76" s="9"/>
      <c r="AC76" s="9"/>
    </row>
    <row r="77" spans="2:29" ht="23.25" customHeight="1" thickBot="1" x14ac:dyDescent="0.3">
      <c r="B77" s="270"/>
      <c r="C77" s="192" t="s">
        <v>153</v>
      </c>
      <c r="D77" s="190"/>
      <c r="E77" s="191"/>
      <c r="F77" s="191"/>
      <c r="G77" s="191"/>
      <c r="H77" s="119"/>
      <c r="I77" s="121"/>
      <c r="J77" s="121"/>
      <c r="K77" s="80"/>
      <c r="L77" s="80"/>
      <c r="M77" s="119"/>
      <c r="N77" s="119"/>
      <c r="O77" s="121"/>
      <c r="P77" s="121"/>
      <c r="Q77" s="121"/>
      <c r="R77" s="121"/>
      <c r="S77" s="121"/>
      <c r="T77" s="121"/>
      <c r="U77" s="81"/>
      <c r="V77" s="81"/>
      <c r="W77" s="81"/>
      <c r="X77" s="81"/>
      <c r="Y77" s="169"/>
      <c r="Z77" s="82"/>
      <c r="AA77" s="12"/>
      <c r="AB77" s="9"/>
      <c r="AC77" s="9"/>
    </row>
    <row r="78" spans="2:29" ht="23.25" customHeight="1" thickBot="1" x14ac:dyDescent="0.3">
      <c r="B78" s="270"/>
      <c r="C78" s="38" t="s">
        <v>108</v>
      </c>
      <c r="D78" s="190"/>
      <c r="E78" s="191"/>
      <c r="F78" s="191"/>
      <c r="G78" s="191"/>
      <c r="H78" s="121">
        <v>720</v>
      </c>
      <c r="I78" s="121"/>
      <c r="J78" s="121"/>
      <c r="K78" s="121"/>
      <c r="L78" s="121"/>
      <c r="M78" s="119"/>
      <c r="N78" s="119"/>
      <c r="O78" s="121"/>
      <c r="P78" s="121"/>
      <c r="Q78" s="121"/>
      <c r="R78" s="121"/>
      <c r="S78" s="121"/>
      <c r="T78" s="121"/>
      <c r="U78" s="81"/>
      <c r="V78" s="81"/>
      <c r="W78" s="81"/>
      <c r="X78" s="81"/>
      <c r="Y78" s="169"/>
      <c r="Z78" s="82"/>
      <c r="AA78" s="12"/>
      <c r="AB78" s="9"/>
      <c r="AC78" s="9"/>
    </row>
    <row r="79" spans="2:29" ht="33" customHeight="1" thickBot="1" x14ac:dyDescent="0.3">
      <c r="B79" s="281" t="s">
        <v>109</v>
      </c>
      <c r="C79" s="39" t="s">
        <v>110</v>
      </c>
      <c r="D79" s="190"/>
      <c r="E79" s="121"/>
      <c r="F79" s="191"/>
      <c r="G79" s="191"/>
      <c r="H79" s="120">
        <v>144</v>
      </c>
      <c r="I79" s="121"/>
      <c r="J79" s="121"/>
      <c r="K79" s="121"/>
      <c r="L79" s="121"/>
      <c r="M79" s="119"/>
      <c r="N79" s="119"/>
      <c r="O79" s="121"/>
      <c r="P79" s="121"/>
      <c r="Q79" s="121"/>
      <c r="R79" s="121"/>
      <c r="S79" s="121"/>
      <c r="T79" s="121"/>
      <c r="U79" s="81"/>
      <c r="V79" s="81"/>
      <c r="W79" s="81"/>
      <c r="X79" s="81"/>
      <c r="Y79" s="169"/>
      <c r="Z79" s="82"/>
      <c r="AA79" s="12"/>
      <c r="AB79" s="9"/>
      <c r="AC79" s="9"/>
    </row>
    <row r="80" spans="2:29" ht="23.25" customHeight="1" thickBot="1" x14ac:dyDescent="0.3">
      <c r="B80" s="19"/>
      <c r="C80" s="24" t="s">
        <v>111</v>
      </c>
      <c r="D80" s="190"/>
      <c r="E80" s="121"/>
      <c r="F80" s="191"/>
      <c r="G80" s="191"/>
      <c r="H80" s="120">
        <v>216</v>
      </c>
      <c r="I80" s="121"/>
      <c r="J80" s="121"/>
      <c r="K80" s="121"/>
      <c r="L80" s="121"/>
      <c r="M80" s="119"/>
      <c r="N80" s="119"/>
      <c r="O80" s="121"/>
      <c r="P80" s="121"/>
      <c r="Q80" s="121"/>
      <c r="R80" s="121"/>
      <c r="S80" s="121"/>
      <c r="T80" s="121"/>
      <c r="U80" s="81"/>
      <c r="V80" s="81"/>
      <c r="W80" s="81"/>
      <c r="X80" s="81"/>
      <c r="Y80" s="169"/>
      <c r="Z80" s="82"/>
      <c r="AA80" s="12"/>
      <c r="AB80" s="9"/>
      <c r="AC80" s="9"/>
    </row>
    <row r="81" spans="2:29" ht="23.25" customHeight="1" thickBot="1" x14ac:dyDescent="0.3">
      <c r="B81" s="23"/>
      <c r="C81" s="24" t="s">
        <v>12</v>
      </c>
      <c r="D81" s="193"/>
      <c r="E81" s="194"/>
      <c r="F81" s="195"/>
      <c r="G81" s="195"/>
      <c r="H81" s="196">
        <v>180</v>
      </c>
      <c r="I81" s="194"/>
      <c r="J81" s="194"/>
      <c r="K81" s="194"/>
      <c r="L81" s="194"/>
      <c r="M81" s="197"/>
      <c r="N81" s="197"/>
      <c r="O81" s="194"/>
      <c r="P81" s="194"/>
      <c r="Q81" s="196">
        <v>180</v>
      </c>
      <c r="R81" s="194"/>
      <c r="S81" s="194"/>
      <c r="T81" s="194"/>
      <c r="U81" s="198"/>
      <c r="V81" s="198"/>
      <c r="W81" s="198"/>
      <c r="X81" s="198"/>
      <c r="Y81" s="199"/>
      <c r="Z81" s="200"/>
      <c r="AA81" s="12"/>
      <c r="AB81" s="9"/>
      <c r="AC81" s="9"/>
    </row>
    <row r="82" spans="2:29" ht="36.75" customHeight="1" thickBot="1" x14ac:dyDescent="0.3">
      <c r="B82" s="379" t="s">
        <v>112</v>
      </c>
      <c r="C82" s="380"/>
      <c r="D82" s="201"/>
      <c r="E82" s="201"/>
      <c r="F82" s="201"/>
      <c r="G82" s="201"/>
      <c r="H82" s="116">
        <v>4464</v>
      </c>
      <c r="I82" s="96"/>
      <c r="J82" s="96"/>
      <c r="K82" s="117">
        <v>1722</v>
      </c>
      <c r="L82" s="117">
        <v>1406</v>
      </c>
      <c r="M82" s="96"/>
      <c r="N82" s="202"/>
      <c r="O82" s="202"/>
      <c r="P82" s="203"/>
      <c r="Q82" s="117"/>
      <c r="R82" s="117"/>
      <c r="S82" s="117"/>
      <c r="T82" s="117"/>
      <c r="U82" s="75"/>
      <c r="V82" s="75"/>
      <c r="W82" s="75"/>
      <c r="X82" s="75"/>
      <c r="Y82" s="75"/>
      <c r="Z82" s="75"/>
      <c r="AA82" s="12"/>
      <c r="AB82" s="9"/>
      <c r="AC82" s="9"/>
    </row>
    <row r="83" spans="2:29" ht="16.5" thickBot="1" x14ac:dyDescent="0.3">
      <c r="B83" s="25"/>
      <c r="C83" s="26" t="s">
        <v>113</v>
      </c>
      <c r="D83" s="191"/>
      <c r="E83" s="191"/>
      <c r="F83" s="191"/>
      <c r="G83" s="191"/>
      <c r="H83" s="133">
        <v>1476</v>
      </c>
      <c r="I83" s="119"/>
      <c r="J83" s="133">
        <v>1476</v>
      </c>
      <c r="K83" s="121"/>
      <c r="L83" s="121"/>
      <c r="M83" s="119"/>
      <c r="N83" s="168"/>
      <c r="O83" s="168"/>
      <c r="P83" s="168"/>
      <c r="Q83" s="120">
        <v>72</v>
      </c>
      <c r="R83" s="121"/>
      <c r="S83" s="121"/>
      <c r="T83" s="121"/>
      <c r="U83" s="81"/>
      <c r="V83" s="81"/>
      <c r="W83" s="81"/>
      <c r="X83" s="81"/>
      <c r="Y83" s="81"/>
      <c r="Z83" s="81"/>
      <c r="AA83" s="12"/>
      <c r="AB83" s="9"/>
      <c r="AC83" s="9"/>
    </row>
    <row r="84" spans="2:29" ht="22.5" customHeight="1" thickBot="1" x14ac:dyDescent="0.3">
      <c r="B84" s="18"/>
      <c r="C84" s="27" t="s">
        <v>114</v>
      </c>
      <c r="D84" s="204"/>
      <c r="E84" s="191"/>
      <c r="F84" s="191"/>
      <c r="G84" s="191"/>
      <c r="H84" s="205">
        <f>SUM(H82:H83)</f>
        <v>5940</v>
      </c>
      <c r="I84" s="121">
        <f>SUM(I82)</f>
        <v>0</v>
      </c>
      <c r="J84" s="121">
        <v>5940</v>
      </c>
      <c r="K84" s="121"/>
      <c r="L84" s="206"/>
      <c r="M84" s="80"/>
      <c r="N84" s="80">
        <v>1248</v>
      </c>
      <c r="O84" s="206"/>
      <c r="P84" s="206"/>
      <c r="Q84" s="206"/>
      <c r="R84" s="206"/>
      <c r="S84" s="206"/>
      <c r="T84" s="206"/>
      <c r="U84" s="207"/>
      <c r="V84" s="207"/>
      <c r="W84" s="207"/>
      <c r="X84" s="207"/>
      <c r="Y84" s="207"/>
      <c r="Z84" s="207"/>
      <c r="AA84" s="12"/>
      <c r="AB84" s="9"/>
      <c r="AC84" s="9"/>
    </row>
    <row r="85" spans="2:29" ht="26.25" customHeight="1" x14ac:dyDescent="0.25">
      <c r="B85" s="381" t="s">
        <v>138</v>
      </c>
      <c r="C85" s="382"/>
      <c r="D85" s="383"/>
      <c r="E85" s="383"/>
      <c r="F85" s="383"/>
      <c r="G85" s="383"/>
      <c r="H85" s="383"/>
      <c r="I85" s="384"/>
      <c r="J85" s="385" t="s">
        <v>115</v>
      </c>
      <c r="K85" s="208"/>
      <c r="L85" s="387" t="s">
        <v>116</v>
      </c>
      <c r="M85" s="387"/>
      <c r="N85" s="387"/>
      <c r="O85" s="387"/>
      <c r="P85" s="121"/>
      <c r="Q85" s="121"/>
      <c r="R85" s="121"/>
      <c r="S85" s="135">
        <v>612</v>
      </c>
      <c r="T85" s="135">
        <v>792</v>
      </c>
      <c r="U85" s="209">
        <v>576</v>
      </c>
      <c r="V85" s="209">
        <v>828</v>
      </c>
      <c r="W85" s="209">
        <v>432</v>
      </c>
      <c r="X85" s="209">
        <v>612</v>
      </c>
      <c r="Y85" s="209">
        <v>396</v>
      </c>
      <c r="Z85" s="210">
        <v>360</v>
      </c>
      <c r="AA85" s="12"/>
      <c r="AB85" s="9"/>
      <c r="AC85" s="9"/>
    </row>
    <row r="86" spans="2:29" ht="27" customHeight="1" x14ac:dyDescent="0.25">
      <c r="B86" s="388" t="s">
        <v>117</v>
      </c>
      <c r="C86" s="383"/>
      <c r="D86" s="383"/>
      <c r="E86" s="383"/>
      <c r="F86" s="383"/>
      <c r="G86" s="383"/>
      <c r="H86" s="383"/>
      <c r="I86" s="384"/>
      <c r="J86" s="385"/>
      <c r="K86" s="208"/>
      <c r="L86" s="387" t="s">
        <v>118</v>
      </c>
      <c r="M86" s="387"/>
      <c r="N86" s="387"/>
      <c r="O86" s="387"/>
      <c r="P86" s="121"/>
      <c r="Q86" s="121"/>
      <c r="R86" s="121"/>
      <c r="S86" s="121"/>
      <c r="T86" s="121"/>
      <c r="U86" s="207"/>
      <c r="V86" s="207"/>
      <c r="W86" s="210">
        <v>108</v>
      </c>
      <c r="X86" s="210">
        <v>144</v>
      </c>
      <c r="Y86" s="210">
        <v>36</v>
      </c>
      <c r="Z86" s="210">
        <v>36</v>
      </c>
      <c r="AA86" s="12"/>
      <c r="AB86" s="13"/>
      <c r="AC86" s="10"/>
    </row>
    <row r="87" spans="2:29" ht="27.75" customHeight="1" x14ac:dyDescent="0.25">
      <c r="B87" s="388" t="s">
        <v>119</v>
      </c>
      <c r="C87" s="383"/>
      <c r="D87" s="383"/>
      <c r="E87" s="383"/>
      <c r="F87" s="383"/>
      <c r="G87" s="383"/>
      <c r="H87" s="383"/>
      <c r="I87" s="384"/>
      <c r="J87" s="385"/>
      <c r="K87" s="208"/>
      <c r="L87" s="387" t="s">
        <v>120</v>
      </c>
      <c r="M87" s="387"/>
      <c r="N87" s="387"/>
      <c r="O87" s="387"/>
      <c r="P87" s="121"/>
      <c r="Q87" s="121"/>
      <c r="R87" s="121"/>
      <c r="S87" s="121"/>
      <c r="T87" s="121"/>
      <c r="U87" s="207"/>
      <c r="V87" s="207"/>
      <c r="W87" s="210">
        <v>72</v>
      </c>
      <c r="X87" s="210">
        <v>108</v>
      </c>
      <c r="Y87" s="210">
        <v>144</v>
      </c>
      <c r="Z87" s="210">
        <v>72</v>
      </c>
      <c r="AA87" s="12"/>
      <c r="AB87" s="13"/>
      <c r="AC87" s="13"/>
    </row>
    <row r="88" spans="2:29" ht="25.5" customHeight="1" x14ac:dyDescent="0.25">
      <c r="B88" s="388" t="s">
        <v>121</v>
      </c>
      <c r="C88" s="383"/>
      <c r="D88" s="383"/>
      <c r="E88" s="383"/>
      <c r="F88" s="383"/>
      <c r="G88" s="383"/>
      <c r="H88" s="383"/>
      <c r="I88" s="384"/>
      <c r="J88" s="385"/>
      <c r="K88" s="208"/>
      <c r="L88" s="387" t="s">
        <v>122</v>
      </c>
      <c r="M88" s="387"/>
      <c r="N88" s="387"/>
      <c r="O88" s="387"/>
      <c r="P88" s="121"/>
      <c r="Q88" s="121"/>
      <c r="R88" s="121"/>
      <c r="S88" s="121"/>
      <c r="T88" s="121"/>
      <c r="U88" s="207"/>
      <c r="V88" s="207"/>
      <c r="W88" s="209"/>
      <c r="X88" s="209"/>
      <c r="Y88" s="209"/>
      <c r="Z88" s="209">
        <v>144</v>
      </c>
      <c r="AA88" s="12"/>
      <c r="AB88" s="9"/>
      <c r="AC88" s="9"/>
    </row>
    <row r="89" spans="2:29" ht="15.75" x14ac:dyDescent="0.25">
      <c r="B89" s="398" t="s">
        <v>123</v>
      </c>
      <c r="C89" s="399"/>
      <c r="D89" s="399"/>
      <c r="E89" s="399"/>
      <c r="F89" s="399"/>
      <c r="G89" s="399"/>
      <c r="H89" s="399"/>
      <c r="I89" s="400"/>
      <c r="J89" s="385"/>
      <c r="K89" s="208"/>
      <c r="L89" s="387" t="s">
        <v>124</v>
      </c>
      <c r="M89" s="387"/>
      <c r="N89" s="387"/>
      <c r="O89" s="387"/>
      <c r="P89" s="121"/>
      <c r="Q89" s="121"/>
      <c r="R89" s="121"/>
      <c r="S89" s="121"/>
      <c r="T89" s="121">
        <v>4</v>
      </c>
      <c r="U89" s="211">
        <v>3</v>
      </c>
      <c r="V89" s="212">
        <v>5</v>
      </c>
      <c r="W89" s="212">
        <v>0</v>
      </c>
      <c r="X89" s="211">
        <v>6</v>
      </c>
      <c r="Y89" s="211">
        <v>2</v>
      </c>
      <c r="Z89" s="211">
        <v>3</v>
      </c>
      <c r="AA89" s="12"/>
      <c r="AB89" s="9"/>
      <c r="AC89" s="9"/>
    </row>
    <row r="90" spans="2:29" ht="16.5" thickBot="1" x14ac:dyDescent="0.3">
      <c r="B90" s="401" t="s">
        <v>125</v>
      </c>
      <c r="C90" s="402"/>
      <c r="D90" s="402"/>
      <c r="E90" s="402"/>
      <c r="F90" s="402"/>
      <c r="G90" s="402"/>
      <c r="H90" s="402"/>
      <c r="I90" s="403"/>
      <c r="J90" s="386"/>
      <c r="K90" s="208"/>
      <c r="L90" s="387" t="s">
        <v>126</v>
      </c>
      <c r="M90" s="387"/>
      <c r="N90" s="387"/>
      <c r="O90" s="387"/>
      <c r="P90" s="121"/>
      <c r="Q90" s="121"/>
      <c r="R90" s="121"/>
      <c r="S90" s="121">
        <v>1</v>
      </c>
      <c r="T90" s="121">
        <v>8</v>
      </c>
      <c r="U90" s="211">
        <v>2</v>
      </c>
      <c r="V90" s="211">
        <v>7</v>
      </c>
      <c r="W90" s="212">
        <v>7</v>
      </c>
      <c r="X90" s="212">
        <v>3</v>
      </c>
      <c r="Y90" s="211">
        <v>5</v>
      </c>
      <c r="Z90" s="211">
        <v>3</v>
      </c>
      <c r="AA90" s="12"/>
      <c r="AB90" s="9"/>
      <c r="AC90" s="9"/>
    </row>
    <row r="91" spans="2:29" ht="16.5" thickBot="1" x14ac:dyDescent="0.3">
      <c r="B91" s="396" t="s">
        <v>127</v>
      </c>
      <c r="C91" s="397"/>
      <c r="D91" s="397"/>
      <c r="E91" s="397"/>
      <c r="F91" s="397"/>
      <c r="G91" s="397"/>
      <c r="H91" s="397"/>
      <c r="I91" s="397"/>
      <c r="J91" s="213"/>
      <c r="K91" s="214"/>
      <c r="L91" s="387" t="s">
        <v>128</v>
      </c>
      <c r="M91" s="387"/>
      <c r="N91" s="387"/>
      <c r="O91" s="387"/>
      <c r="P91" s="121"/>
      <c r="Q91" s="121"/>
      <c r="R91" s="121"/>
      <c r="S91" s="121"/>
      <c r="T91" s="121"/>
      <c r="U91" s="207"/>
      <c r="V91" s="207"/>
      <c r="W91" s="207"/>
      <c r="X91" s="207"/>
      <c r="Y91" s="207"/>
      <c r="Z91" s="207"/>
      <c r="AA91" s="7"/>
      <c r="AB91" s="9"/>
      <c r="AC91" s="9"/>
    </row>
    <row r="93" spans="2:29" x14ac:dyDescent="0.25">
      <c r="W93" s="1"/>
      <c r="X93" s="1"/>
      <c r="Y93" s="14"/>
      <c r="Z93" s="15"/>
      <c r="AA93" s="1"/>
    </row>
    <row r="94" spans="2:29" x14ac:dyDescent="0.25">
      <c r="W94" s="15"/>
      <c r="X94" s="15"/>
      <c r="Y94" s="15"/>
      <c r="Z94" s="15"/>
      <c r="AA94" s="1"/>
    </row>
    <row r="95" spans="2:29" x14ac:dyDescent="0.25">
      <c r="W95" s="15"/>
      <c r="X95" s="15"/>
      <c r="Y95" s="15"/>
      <c r="Z95" s="15"/>
      <c r="AA95" s="1"/>
    </row>
    <row r="96" spans="2:29" x14ac:dyDescent="0.25">
      <c r="W96" s="16"/>
      <c r="X96" s="15"/>
      <c r="Y96" s="16"/>
      <c r="Z96" s="15"/>
      <c r="AA96" s="1"/>
    </row>
    <row r="97" spans="23:27" x14ac:dyDescent="0.25">
      <c r="W97" s="1"/>
      <c r="X97" s="1"/>
      <c r="Y97" s="1"/>
      <c r="Z97" s="1"/>
      <c r="AA97" s="1"/>
    </row>
    <row r="98" spans="23:27" x14ac:dyDescent="0.25">
      <c r="W98" s="1"/>
      <c r="X98" s="1"/>
      <c r="Y98" s="1"/>
      <c r="Z98" s="1"/>
      <c r="AA98" s="1"/>
    </row>
    <row r="99" spans="23:27" x14ac:dyDescent="0.25">
      <c r="W99" s="1"/>
      <c r="X99" s="15"/>
      <c r="Y99" s="1"/>
      <c r="Z99" s="15"/>
      <c r="AA99" s="1"/>
    </row>
    <row r="100" spans="23:27" x14ac:dyDescent="0.25">
      <c r="W100" s="1"/>
      <c r="X100" s="1"/>
      <c r="Y100" s="1"/>
      <c r="Z100" s="1"/>
      <c r="AA100" s="1"/>
    </row>
  </sheetData>
  <mergeCells count="48">
    <mergeCell ref="K6:M6"/>
    <mergeCell ref="N6:O6"/>
    <mergeCell ref="B91:I91"/>
    <mergeCell ref="L91:O91"/>
    <mergeCell ref="L87:O87"/>
    <mergeCell ref="B88:I88"/>
    <mergeCell ref="L88:O88"/>
    <mergeCell ref="B89:I89"/>
    <mergeCell ref="L89:O89"/>
    <mergeCell ref="B90:I90"/>
    <mergeCell ref="L90:O90"/>
    <mergeCell ref="B3:B7"/>
    <mergeCell ref="C3:C7"/>
    <mergeCell ref="D3:D7"/>
    <mergeCell ref="E3:E7"/>
    <mergeCell ref="F3:F7"/>
    <mergeCell ref="U4:V5"/>
    <mergeCell ref="W4:X5"/>
    <mergeCell ref="Z6:Z7"/>
    <mergeCell ref="B82:C82"/>
    <mergeCell ref="B85:I85"/>
    <mergeCell ref="J85:J90"/>
    <mergeCell ref="L85:O85"/>
    <mergeCell ref="B86:I86"/>
    <mergeCell ref="L86:O86"/>
    <mergeCell ref="B87:I87"/>
    <mergeCell ref="U6:U7"/>
    <mergeCell ref="V6:V7"/>
    <mergeCell ref="W6:W7"/>
    <mergeCell ref="X6:X7"/>
    <mergeCell ref="Y6:Y7"/>
    <mergeCell ref="J6:J7"/>
    <mergeCell ref="Q4:Q7"/>
    <mergeCell ref="R4:R7"/>
    <mergeCell ref="Y4:Z5"/>
    <mergeCell ref="AA4:AA5"/>
    <mergeCell ref="C2:K2"/>
    <mergeCell ref="G3:G7"/>
    <mergeCell ref="H3:O3"/>
    <mergeCell ref="L2:U2"/>
    <mergeCell ref="S3:Z3"/>
    <mergeCell ref="H4:H7"/>
    <mergeCell ref="I4:I7"/>
    <mergeCell ref="J4:O5"/>
    <mergeCell ref="P4:P7"/>
    <mergeCell ref="S6:S7"/>
    <mergeCell ref="T6:T7"/>
    <mergeCell ref="S4:T5"/>
  </mergeCells>
  <pageMargins left="0.7" right="0.7" top="0.75" bottom="0.75" header="0.3" footer="0.3"/>
  <pageSetup paperSize="9" orientation="portrait" r:id="rId1"/>
  <ignoredErrors>
    <ignoredError sqref="I35:J35 K35:L35 H43 H45:H47 H50:H51 H84 J20 S20:T20 Q24" formulaRange="1"/>
    <ignoredError sqref="H44 I56 I71 H11 K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4"/>
  <sheetViews>
    <sheetView tabSelected="1" workbookViewId="0">
      <selection activeCell="J4" sqref="J4:O5"/>
    </sheetView>
  </sheetViews>
  <sheetFormatPr defaultRowHeight="15" x14ac:dyDescent="0.25"/>
  <cols>
    <col min="1" max="1" width="9.140625" style="406"/>
    <col min="2" max="2" width="14.28515625" style="406" customWidth="1"/>
    <col min="3" max="3" width="42.85546875" style="406" customWidth="1"/>
    <col min="4" max="4" width="5.42578125" style="406" customWidth="1"/>
    <col min="5" max="5" width="7" style="406" customWidth="1"/>
    <col min="6" max="6" width="7.42578125" style="406" customWidth="1"/>
    <col min="7" max="7" width="7.7109375" style="406" customWidth="1"/>
    <col min="8" max="8" width="6.85546875" style="406" customWidth="1"/>
    <col min="9" max="9" width="5.5703125" style="406" customWidth="1"/>
    <col min="10" max="11" width="6.5703125" style="406" customWidth="1"/>
    <col min="12" max="14" width="6.42578125" style="406" customWidth="1"/>
    <col min="15" max="19" width="6.5703125" style="406" customWidth="1"/>
    <col min="20" max="20" width="7" style="406" customWidth="1"/>
    <col min="21" max="21" width="7.42578125" style="406" customWidth="1"/>
    <col min="22" max="22" width="7" style="406" customWidth="1"/>
    <col min="23" max="23" width="8.140625" style="406" customWidth="1"/>
    <col min="24" max="24" width="7.140625" style="406" customWidth="1"/>
    <col min="25" max="25" width="7" style="406" customWidth="1"/>
    <col min="26" max="26" width="7.28515625" style="406" customWidth="1"/>
    <col min="27" max="27" width="5.5703125" style="406" customWidth="1"/>
    <col min="28" max="16384" width="9.140625" style="406"/>
  </cols>
  <sheetData>
    <row r="1" spans="1:28" ht="18.75" x14ac:dyDescent="0.3">
      <c r="C1" s="407"/>
      <c r="D1" s="407"/>
      <c r="E1" s="407"/>
      <c r="F1" s="407"/>
      <c r="G1" s="407"/>
      <c r="H1" s="407"/>
      <c r="I1" s="407"/>
      <c r="J1" s="407"/>
      <c r="K1" s="407"/>
      <c r="L1" s="408"/>
      <c r="M1" s="408"/>
      <c r="N1" s="408"/>
      <c r="O1" s="408"/>
      <c r="P1" s="408"/>
      <c r="Q1" s="408"/>
      <c r="R1" s="407"/>
      <c r="S1" s="407"/>
      <c r="T1" s="407"/>
      <c r="U1" s="407"/>
    </row>
    <row r="2" spans="1:28" ht="19.5" thickBot="1" x14ac:dyDescent="0.35">
      <c r="C2" s="409" t="s">
        <v>230</v>
      </c>
      <c r="D2" s="409"/>
      <c r="E2" s="409"/>
      <c r="F2" s="409"/>
      <c r="G2" s="409"/>
      <c r="H2" s="409"/>
      <c r="I2" s="409"/>
      <c r="J2" s="409"/>
      <c r="K2" s="409"/>
      <c r="L2" s="410" t="s">
        <v>154</v>
      </c>
      <c r="M2" s="410"/>
      <c r="N2" s="410"/>
      <c r="O2" s="410"/>
      <c r="P2" s="410"/>
      <c r="Q2" s="410"/>
      <c r="R2" s="410"/>
      <c r="S2" s="410"/>
      <c r="T2" s="410"/>
      <c r="U2" s="410"/>
      <c r="V2" s="411" t="s">
        <v>229</v>
      </c>
      <c r="W2" s="407"/>
    </row>
    <row r="3" spans="1:28" ht="15.75" thickBot="1" x14ac:dyDescent="0.3">
      <c r="B3" s="412" t="s">
        <v>0</v>
      </c>
      <c r="C3" s="413" t="s">
        <v>1</v>
      </c>
      <c r="D3" s="412" t="s">
        <v>2</v>
      </c>
      <c r="E3" s="412" t="s">
        <v>3</v>
      </c>
      <c r="F3" s="412" t="s">
        <v>4</v>
      </c>
      <c r="G3" s="412" t="s">
        <v>5</v>
      </c>
      <c r="H3" s="414" t="s">
        <v>6</v>
      </c>
      <c r="I3" s="415"/>
      <c r="J3" s="415"/>
      <c r="K3" s="415"/>
      <c r="L3" s="415"/>
      <c r="M3" s="415"/>
      <c r="N3" s="415"/>
      <c r="O3" s="416"/>
      <c r="P3" s="417"/>
      <c r="Q3" s="417"/>
      <c r="R3" s="417"/>
      <c r="S3" s="417"/>
      <c r="T3" s="418"/>
      <c r="U3" s="418"/>
      <c r="V3" s="418"/>
      <c r="W3" s="418"/>
      <c r="X3" s="418"/>
      <c r="Y3" s="418"/>
      <c r="Z3" s="419"/>
      <c r="AA3" s="420"/>
    </row>
    <row r="4" spans="1:28" ht="24" customHeight="1" x14ac:dyDescent="0.25">
      <c r="B4" s="421"/>
      <c r="C4" s="422"/>
      <c r="D4" s="421"/>
      <c r="E4" s="421"/>
      <c r="F4" s="421"/>
      <c r="G4" s="421"/>
      <c r="H4" s="412" t="s">
        <v>8</v>
      </c>
      <c r="I4" s="412" t="s">
        <v>9</v>
      </c>
      <c r="J4" s="423" t="s">
        <v>10</v>
      </c>
      <c r="K4" s="424"/>
      <c r="L4" s="424"/>
      <c r="M4" s="424"/>
      <c r="N4" s="424"/>
      <c r="O4" s="425"/>
      <c r="P4" s="412" t="s">
        <v>11</v>
      </c>
      <c r="Q4" s="412" t="s">
        <v>12</v>
      </c>
      <c r="R4" s="412" t="s">
        <v>13</v>
      </c>
      <c r="S4" s="426" t="s">
        <v>14</v>
      </c>
      <c r="T4" s="427"/>
      <c r="U4" s="428" t="s">
        <v>15</v>
      </c>
      <c r="V4" s="429"/>
      <c r="W4" s="429" t="s">
        <v>16</v>
      </c>
      <c r="X4" s="430"/>
      <c r="Y4" s="428" t="s">
        <v>17</v>
      </c>
      <c r="Z4" s="430"/>
      <c r="AA4" s="431"/>
    </row>
    <row r="5" spans="1:28" ht="15.75" thickBot="1" x14ac:dyDescent="0.3">
      <c r="B5" s="421"/>
      <c r="C5" s="422"/>
      <c r="D5" s="421"/>
      <c r="E5" s="421"/>
      <c r="F5" s="421"/>
      <c r="G5" s="421"/>
      <c r="H5" s="421"/>
      <c r="I5" s="421"/>
      <c r="J5" s="432"/>
      <c r="K5" s="433"/>
      <c r="L5" s="434"/>
      <c r="M5" s="434"/>
      <c r="N5" s="434"/>
      <c r="O5" s="435"/>
      <c r="P5" s="421"/>
      <c r="Q5" s="421"/>
      <c r="R5" s="421"/>
      <c r="S5" s="436"/>
      <c r="T5" s="437"/>
      <c r="U5" s="438"/>
      <c r="V5" s="439"/>
      <c r="W5" s="439"/>
      <c r="X5" s="440"/>
      <c r="Y5" s="438"/>
      <c r="Z5" s="440"/>
      <c r="AA5" s="431"/>
    </row>
    <row r="6" spans="1:28" ht="15.75" customHeight="1" thickBot="1" x14ac:dyDescent="0.35">
      <c r="A6" s="406" t="s">
        <v>18</v>
      </c>
      <c r="B6" s="421"/>
      <c r="C6" s="422"/>
      <c r="D6" s="421"/>
      <c r="E6" s="421"/>
      <c r="F6" s="421"/>
      <c r="G6" s="421"/>
      <c r="H6" s="421"/>
      <c r="I6" s="421"/>
      <c r="J6" s="441" t="s">
        <v>19</v>
      </c>
      <c r="K6" s="442" t="s">
        <v>20</v>
      </c>
      <c r="L6" s="443"/>
      <c r="M6" s="444"/>
      <c r="N6" s="445" t="s">
        <v>21</v>
      </c>
      <c r="O6" s="446"/>
      <c r="P6" s="421"/>
      <c r="Q6" s="421"/>
      <c r="R6" s="421"/>
      <c r="S6" s="423" t="s">
        <v>185</v>
      </c>
      <c r="T6" s="412" t="s">
        <v>220</v>
      </c>
      <c r="U6" s="447" t="s">
        <v>24</v>
      </c>
      <c r="V6" s="447" t="s">
        <v>201</v>
      </c>
      <c r="W6" s="448" t="s">
        <v>216</v>
      </c>
      <c r="X6" s="448" t="s">
        <v>217</v>
      </c>
      <c r="Y6" s="449" t="s">
        <v>218</v>
      </c>
      <c r="Z6" s="449" t="s">
        <v>224</v>
      </c>
      <c r="AA6" s="420"/>
      <c r="AB6" s="450"/>
    </row>
    <row r="7" spans="1:28" ht="77.25" thickBot="1" x14ac:dyDescent="0.3">
      <c r="B7" s="421"/>
      <c r="C7" s="422"/>
      <c r="D7" s="421"/>
      <c r="E7" s="421"/>
      <c r="F7" s="421"/>
      <c r="G7" s="421"/>
      <c r="H7" s="421"/>
      <c r="I7" s="421"/>
      <c r="J7" s="451"/>
      <c r="K7" s="452" t="s">
        <v>30</v>
      </c>
      <c r="L7" s="453" t="s">
        <v>31</v>
      </c>
      <c r="M7" s="454" t="s">
        <v>32</v>
      </c>
      <c r="N7" s="455" t="s">
        <v>33</v>
      </c>
      <c r="O7" s="456" t="s">
        <v>34</v>
      </c>
      <c r="P7" s="421"/>
      <c r="Q7" s="421"/>
      <c r="R7" s="457"/>
      <c r="S7" s="458"/>
      <c r="T7" s="457"/>
      <c r="U7" s="459"/>
      <c r="V7" s="459"/>
      <c r="W7" s="460"/>
      <c r="X7" s="460"/>
      <c r="Y7" s="461"/>
      <c r="Z7" s="461"/>
      <c r="AA7" s="462"/>
    </row>
    <row r="8" spans="1:28" ht="15.75" thickBot="1" x14ac:dyDescent="0.3">
      <c r="B8" s="463">
        <v>1</v>
      </c>
      <c r="C8" s="463">
        <v>2</v>
      </c>
      <c r="D8" s="464">
        <v>3</v>
      </c>
      <c r="E8" s="464">
        <v>4</v>
      </c>
      <c r="F8" s="464">
        <v>5</v>
      </c>
      <c r="G8" s="464">
        <v>6</v>
      </c>
      <c r="H8" s="464">
        <v>7</v>
      </c>
      <c r="I8" s="464">
        <v>8</v>
      </c>
      <c r="J8" s="465">
        <v>9</v>
      </c>
      <c r="K8" s="465">
        <v>10</v>
      </c>
      <c r="L8" s="463">
        <v>11</v>
      </c>
      <c r="M8" s="463">
        <v>12</v>
      </c>
      <c r="N8" s="463">
        <v>13</v>
      </c>
      <c r="O8" s="466">
        <v>14</v>
      </c>
      <c r="P8" s="466">
        <v>15</v>
      </c>
      <c r="Q8" s="467">
        <v>16</v>
      </c>
      <c r="R8" s="468">
        <v>17</v>
      </c>
      <c r="S8" s="468">
        <v>18</v>
      </c>
      <c r="T8" s="469">
        <v>19</v>
      </c>
      <c r="U8" s="470">
        <v>20</v>
      </c>
      <c r="V8" s="471">
        <v>21</v>
      </c>
      <c r="W8" s="472">
        <v>22</v>
      </c>
      <c r="X8" s="473">
        <v>23</v>
      </c>
      <c r="Y8" s="474">
        <v>24</v>
      </c>
      <c r="Z8" s="475">
        <v>25</v>
      </c>
      <c r="AA8" s="420"/>
    </row>
    <row r="9" spans="1:28" ht="16.5" thickBot="1" x14ac:dyDescent="0.3">
      <c r="B9" s="476" t="s">
        <v>35</v>
      </c>
      <c r="C9" s="477" t="s">
        <v>36</v>
      </c>
      <c r="D9" s="478">
        <v>4</v>
      </c>
      <c r="E9" s="479">
        <v>10</v>
      </c>
      <c r="F9" s="480"/>
      <c r="G9" s="479">
        <v>10</v>
      </c>
      <c r="H9" s="481">
        <f>H10+H20+H24</f>
        <v>1476</v>
      </c>
      <c r="I9" s="481">
        <v>24</v>
      </c>
      <c r="J9" s="481">
        <v>1404</v>
      </c>
      <c r="K9" s="481">
        <f>K10+K20+K24</f>
        <v>512</v>
      </c>
      <c r="L9" s="481">
        <f>L10+L20+L24</f>
        <v>684</v>
      </c>
      <c r="M9" s="482"/>
      <c r="N9" s="482"/>
      <c r="O9" s="340"/>
      <c r="P9" s="293">
        <f>P10+P20+P24</f>
        <v>26</v>
      </c>
      <c r="Q9" s="293">
        <f>Q10+Q20</f>
        <v>22</v>
      </c>
      <c r="R9" s="483"/>
      <c r="S9" s="293">
        <f>S10+S20+S24</f>
        <v>612</v>
      </c>
      <c r="T9" s="484">
        <f>T10+T20+T24</f>
        <v>792</v>
      </c>
      <c r="U9" s="485"/>
      <c r="V9" s="486"/>
      <c r="W9" s="487"/>
      <c r="X9" s="488"/>
      <c r="Y9" s="489"/>
      <c r="Z9" s="490"/>
      <c r="AA9" s="420"/>
    </row>
    <row r="10" spans="1:28" ht="16.5" thickBot="1" x14ac:dyDescent="0.3">
      <c r="B10" s="476"/>
      <c r="C10" s="491" t="s">
        <v>37</v>
      </c>
      <c r="D10" s="492"/>
      <c r="E10" s="493"/>
      <c r="F10" s="494"/>
      <c r="G10" s="493"/>
      <c r="H10" s="481">
        <f>SUM(H11:H19)</f>
        <v>908</v>
      </c>
      <c r="I10" s="481">
        <f>SUM(I11:I19)</f>
        <v>0</v>
      </c>
      <c r="J10" s="481">
        <f>SUM(J11:J19)</f>
        <v>886</v>
      </c>
      <c r="K10" s="481">
        <f>SUM(K11:K19)</f>
        <v>461</v>
      </c>
      <c r="L10" s="481">
        <f>SUM(L11:L19)</f>
        <v>425</v>
      </c>
      <c r="M10" s="481"/>
      <c r="N10" s="481"/>
      <c r="O10" s="293"/>
      <c r="P10" s="293">
        <f>SUM(P11:P18)</f>
        <v>12</v>
      </c>
      <c r="Q10" s="293">
        <f>SUM(Q11:Q15)</f>
        <v>10</v>
      </c>
      <c r="R10" s="293"/>
      <c r="S10" s="293">
        <f>SUM(S11:S19)</f>
        <v>394</v>
      </c>
      <c r="T10" s="495">
        <f>SUM(T11:T18)</f>
        <v>492</v>
      </c>
      <c r="U10" s="496"/>
      <c r="V10" s="497"/>
      <c r="W10" s="498"/>
      <c r="X10" s="499"/>
      <c r="Y10" s="500"/>
      <c r="Z10" s="501"/>
      <c r="AA10" s="420"/>
    </row>
    <row r="11" spans="1:28" ht="15.75" x14ac:dyDescent="0.25">
      <c r="B11" s="290" t="s">
        <v>158</v>
      </c>
      <c r="C11" s="502" t="s">
        <v>38</v>
      </c>
      <c r="D11" s="503">
        <v>2</v>
      </c>
      <c r="E11" s="72"/>
      <c r="F11" s="72"/>
      <c r="G11" s="72"/>
      <c r="H11" s="72">
        <f>SUM(P11:T11)</f>
        <v>88</v>
      </c>
      <c r="I11" s="72"/>
      <c r="J11" s="153">
        <v>78</v>
      </c>
      <c r="K11" s="153">
        <v>66</v>
      </c>
      <c r="L11" s="153">
        <v>12</v>
      </c>
      <c r="M11" s="153"/>
      <c r="N11" s="153"/>
      <c r="O11" s="504"/>
      <c r="P11" s="504">
        <v>6</v>
      </c>
      <c r="Q11" s="504">
        <v>4</v>
      </c>
      <c r="R11" s="504"/>
      <c r="S11" s="504">
        <v>34</v>
      </c>
      <c r="T11" s="505">
        <v>44</v>
      </c>
      <c r="U11" s="311"/>
      <c r="V11" s="308"/>
      <c r="W11" s="319"/>
      <c r="X11" s="317"/>
      <c r="Y11" s="314"/>
      <c r="Z11" s="157"/>
      <c r="AA11" s="420"/>
    </row>
    <row r="12" spans="1:28" ht="15.75" x14ac:dyDescent="0.25">
      <c r="B12" s="251" t="s">
        <v>159</v>
      </c>
      <c r="C12" s="506" t="s">
        <v>39</v>
      </c>
      <c r="D12" s="507"/>
      <c r="E12" s="85">
        <v>2</v>
      </c>
      <c r="F12" s="85"/>
      <c r="G12" s="85"/>
      <c r="H12" s="85">
        <f>SUM(J12)</f>
        <v>96</v>
      </c>
      <c r="I12" s="85"/>
      <c r="J12" s="124">
        <f>SUM(S12:T12)</f>
        <v>96</v>
      </c>
      <c r="K12" s="124">
        <v>76</v>
      </c>
      <c r="L12" s="124">
        <v>20</v>
      </c>
      <c r="M12" s="124"/>
      <c r="N12" s="124"/>
      <c r="O12" s="229"/>
      <c r="P12" s="229"/>
      <c r="Q12" s="229"/>
      <c r="R12" s="229"/>
      <c r="S12" s="229">
        <v>44</v>
      </c>
      <c r="T12" s="508">
        <v>52</v>
      </c>
      <c r="U12" s="309"/>
      <c r="V12" s="305"/>
      <c r="W12" s="315"/>
      <c r="X12" s="318"/>
      <c r="Y12" s="294"/>
      <c r="Z12" s="138"/>
      <c r="AA12" s="420"/>
      <c r="AB12" s="509"/>
    </row>
    <row r="13" spans="1:28" ht="15.75" x14ac:dyDescent="0.25">
      <c r="B13" s="251" t="s">
        <v>160</v>
      </c>
      <c r="C13" s="506" t="s">
        <v>40</v>
      </c>
      <c r="D13" s="510"/>
      <c r="E13" s="85">
        <v>2</v>
      </c>
      <c r="F13" s="85"/>
      <c r="G13" s="85"/>
      <c r="H13" s="85">
        <f>SUM(J13)</f>
        <v>138</v>
      </c>
      <c r="I13" s="85"/>
      <c r="J13" s="124">
        <f>SUM(S13:T13)</f>
        <v>138</v>
      </c>
      <c r="K13" s="124"/>
      <c r="L13" s="124">
        <f>SUM(S13:T13)</f>
        <v>138</v>
      </c>
      <c r="M13" s="124"/>
      <c r="N13" s="124"/>
      <c r="O13" s="229"/>
      <c r="P13" s="229"/>
      <c r="Q13" s="229"/>
      <c r="R13" s="229"/>
      <c r="S13" s="229">
        <v>62</v>
      </c>
      <c r="T13" s="505">
        <v>76</v>
      </c>
      <c r="U13" s="307"/>
      <c r="V13" s="305"/>
      <c r="W13" s="316"/>
      <c r="X13" s="318"/>
      <c r="Y13" s="294"/>
      <c r="Z13" s="138"/>
      <c r="AA13" s="420" t="s">
        <v>102</v>
      </c>
    </row>
    <row r="14" spans="1:28" ht="15.75" x14ac:dyDescent="0.25">
      <c r="B14" s="251" t="s">
        <v>161</v>
      </c>
      <c r="C14" s="511" t="s">
        <v>41</v>
      </c>
      <c r="D14" s="507">
        <v>2</v>
      </c>
      <c r="E14" s="85"/>
      <c r="F14" s="85"/>
      <c r="G14" s="85"/>
      <c r="H14" s="85">
        <f>SUM(P14:T14)</f>
        <v>246</v>
      </c>
      <c r="I14" s="85"/>
      <c r="J14" s="124">
        <f>SUM(K14:L14)</f>
        <v>234</v>
      </c>
      <c r="K14" s="124">
        <v>134</v>
      </c>
      <c r="L14" s="124">
        <v>100</v>
      </c>
      <c r="M14" s="124"/>
      <c r="N14" s="124"/>
      <c r="O14" s="229"/>
      <c r="P14" s="229">
        <v>6</v>
      </c>
      <c r="Q14" s="229">
        <v>6</v>
      </c>
      <c r="R14" s="229"/>
      <c r="S14" s="229">
        <v>113</v>
      </c>
      <c r="T14" s="508">
        <v>121</v>
      </c>
      <c r="U14" s="309"/>
      <c r="V14" s="305"/>
      <c r="W14" s="315"/>
      <c r="X14" s="318"/>
      <c r="Y14" s="294"/>
      <c r="Z14" s="138"/>
      <c r="AA14" s="420"/>
    </row>
    <row r="15" spans="1:28" ht="15.75" x14ac:dyDescent="0.25">
      <c r="B15" s="251" t="s">
        <v>162</v>
      </c>
      <c r="C15" s="506" t="s">
        <v>42</v>
      </c>
      <c r="D15" s="510"/>
      <c r="E15" s="85">
        <v>2</v>
      </c>
      <c r="F15" s="85"/>
      <c r="G15" s="85"/>
      <c r="H15" s="85">
        <f>SUM(S15:T15)</f>
        <v>117</v>
      </c>
      <c r="I15" s="85"/>
      <c r="J15" s="124">
        <f>SUM(S15:T15)</f>
        <v>117</v>
      </c>
      <c r="K15" s="124">
        <v>97</v>
      </c>
      <c r="L15" s="124">
        <v>20</v>
      </c>
      <c r="M15" s="124"/>
      <c r="N15" s="124"/>
      <c r="O15" s="229"/>
      <c r="P15" s="229"/>
      <c r="Q15" s="229"/>
      <c r="R15" s="229"/>
      <c r="S15" s="229">
        <v>52</v>
      </c>
      <c r="T15" s="512">
        <v>65</v>
      </c>
      <c r="U15" s="309"/>
      <c r="V15" s="305"/>
      <c r="W15" s="315"/>
      <c r="X15" s="318"/>
      <c r="Y15" s="294"/>
      <c r="Z15" s="138"/>
      <c r="AA15" s="420"/>
    </row>
    <row r="16" spans="1:28" ht="15.75" x14ac:dyDescent="0.25">
      <c r="B16" s="251" t="s">
        <v>163</v>
      </c>
      <c r="C16" s="506" t="s">
        <v>43</v>
      </c>
      <c r="D16" s="510"/>
      <c r="E16" s="85">
        <v>2</v>
      </c>
      <c r="F16" s="85"/>
      <c r="G16" s="85"/>
      <c r="H16" s="85">
        <f>SUM(S16:T16)</f>
        <v>117</v>
      </c>
      <c r="I16" s="85"/>
      <c r="J16" s="124">
        <f>SUM(S16:T16)</f>
        <v>117</v>
      </c>
      <c r="K16" s="124">
        <v>8</v>
      </c>
      <c r="L16" s="124">
        <v>109</v>
      </c>
      <c r="M16" s="124"/>
      <c r="N16" s="124"/>
      <c r="O16" s="229"/>
      <c r="P16" s="229"/>
      <c r="Q16" s="229"/>
      <c r="R16" s="229"/>
      <c r="S16" s="229">
        <v>55</v>
      </c>
      <c r="T16" s="508">
        <v>62</v>
      </c>
      <c r="U16" s="309"/>
      <c r="V16" s="305"/>
      <c r="W16" s="315"/>
      <c r="X16" s="318"/>
      <c r="Y16" s="294"/>
      <c r="Z16" s="138"/>
      <c r="AA16" s="420"/>
    </row>
    <row r="17" spans="2:28" ht="15.75" x14ac:dyDescent="0.25">
      <c r="B17" s="251" t="s">
        <v>164</v>
      </c>
      <c r="C17" s="506" t="s">
        <v>44</v>
      </c>
      <c r="D17" s="510"/>
      <c r="E17" s="85">
        <v>2</v>
      </c>
      <c r="F17" s="85"/>
      <c r="G17" s="85"/>
      <c r="H17" s="85">
        <f>SUM(J17)</f>
        <v>70</v>
      </c>
      <c r="I17" s="85"/>
      <c r="J17" s="124">
        <f>SUM(S17:T17)</f>
        <v>70</v>
      </c>
      <c r="K17" s="124">
        <v>50</v>
      </c>
      <c r="L17" s="124">
        <v>20</v>
      </c>
      <c r="M17" s="124"/>
      <c r="N17" s="124"/>
      <c r="O17" s="229"/>
      <c r="P17" s="229"/>
      <c r="Q17" s="229"/>
      <c r="R17" s="229"/>
      <c r="S17" s="229">
        <v>34</v>
      </c>
      <c r="T17" s="512">
        <v>36</v>
      </c>
      <c r="U17" s="309"/>
      <c r="V17" s="305"/>
      <c r="W17" s="315"/>
      <c r="X17" s="318"/>
      <c r="Y17" s="294"/>
      <c r="Z17" s="138"/>
      <c r="AA17" s="420"/>
    </row>
    <row r="18" spans="2:28" ht="15.75" x14ac:dyDescent="0.25">
      <c r="B18" s="252" t="s">
        <v>165</v>
      </c>
      <c r="C18" s="513" t="s">
        <v>45</v>
      </c>
      <c r="D18" s="514"/>
      <c r="E18" s="515">
        <v>2</v>
      </c>
      <c r="F18" s="515"/>
      <c r="G18" s="515"/>
      <c r="H18" s="515">
        <f>SUM(J18)</f>
        <v>36</v>
      </c>
      <c r="I18" s="515"/>
      <c r="J18" s="145">
        <v>36</v>
      </c>
      <c r="K18" s="145">
        <v>30</v>
      </c>
      <c r="L18" s="145">
        <v>6</v>
      </c>
      <c r="M18" s="145"/>
      <c r="N18" s="145"/>
      <c r="O18" s="90"/>
      <c r="P18" s="90"/>
      <c r="Q18" s="90"/>
      <c r="R18" s="90"/>
      <c r="S18" s="90"/>
      <c r="T18" s="508">
        <v>36</v>
      </c>
      <c r="U18" s="310"/>
      <c r="V18" s="305"/>
      <c r="W18" s="321"/>
      <c r="X18" s="322"/>
      <c r="Y18" s="299"/>
      <c r="Z18" s="146"/>
      <c r="AA18" s="420"/>
    </row>
    <row r="19" spans="2:28" ht="29.25" thickBot="1" x14ac:dyDescent="0.3">
      <c r="B19" s="291" t="s">
        <v>168</v>
      </c>
      <c r="C19" s="336" t="s">
        <v>167</v>
      </c>
      <c r="D19" s="514"/>
      <c r="E19" s="515"/>
      <c r="F19" s="515"/>
      <c r="G19" s="515"/>
      <c r="H19" s="515"/>
      <c r="I19" s="515"/>
      <c r="J19" s="145"/>
      <c r="K19" s="145"/>
      <c r="L19" s="145"/>
      <c r="M19" s="145"/>
      <c r="N19" s="145"/>
      <c r="O19" s="90"/>
      <c r="P19" s="90"/>
      <c r="Q19" s="90"/>
      <c r="R19" s="90"/>
      <c r="S19" s="90"/>
      <c r="T19" s="516"/>
      <c r="U19" s="310"/>
      <c r="V19" s="306"/>
      <c r="W19" s="321"/>
      <c r="X19" s="322"/>
      <c r="Y19" s="299"/>
      <c r="Z19" s="146"/>
      <c r="AA19" s="420"/>
    </row>
    <row r="20" spans="2:28" ht="32.25" thickBot="1" x14ac:dyDescent="0.3">
      <c r="B20" s="292" t="s">
        <v>166</v>
      </c>
      <c r="C20" s="517" t="s">
        <v>46</v>
      </c>
      <c r="D20" s="518"/>
      <c r="E20" s="519"/>
      <c r="F20" s="519"/>
      <c r="G20" s="519"/>
      <c r="H20" s="520">
        <f>SUM(H21:H23)</f>
        <v>436</v>
      </c>
      <c r="I20" s="520">
        <v>24</v>
      </c>
      <c r="J20" s="304">
        <f>SUM(J21:J23)</f>
        <v>388</v>
      </c>
      <c r="K20" s="304">
        <f>SUM(K21:K23)</f>
        <v>0</v>
      </c>
      <c r="L20" s="304">
        <f>SUM(L21:L23)</f>
        <v>180</v>
      </c>
      <c r="M20" s="521"/>
      <c r="N20" s="521"/>
      <c r="O20" s="522"/>
      <c r="P20" s="523">
        <f>SUM(P21:P23)</f>
        <v>12</v>
      </c>
      <c r="Q20" s="523">
        <f>SUM(Q22:Q23)</f>
        <v>12</v>
      </c>
      <c r="R20" s="522"/>
      <c r="S20" s="523">
        <f>SUM(S21:S23)</f>
        <v>169</v>
      </c>
      <c r="T20" s="524">
        <f>SUM(T21:T23)</f>
        <v>219</v>
      </c>
      <c r="U20" s="485"/>
      <c r="V20" s="486"/>
      <c r="W20" s="487"/>
      <c r="X20" s="488"/>
      <c r="Y20" s="489"/>
      <c r="Z20" s="490"/>
      <c r="AA20" s="420"/>
    </row>
    <row r="21" spans="2:28" ht="21.75" customHeight="1" x14ac:dyDescent="0.25">
      <c r="B21" s="525" t="s">
        <v>47</v>
      </c>
      <c r="C21" s="526" t="s">
        <v>157</v>
      </c>
      <c r="D21" s="503"/>
      <c r="E21" s="72">
        <v>2</v>
      </c>
      <c r="F21" s="72"/>
      <c r="G21" s="72"/>
      <c r="H21" s="72">
        <f>SUM(J21)</f>
        <v>82</v>
      </c>
      <c r="I21" s="72"/>
      <c r="J21" s="153">
        <v>82</v>
      </c>
      <c r="K21" s="153"/>
      <c r="L21" s="153">
        <v>12</v>
      </c>
      <c r="M21" s="153"/>
      <c r="N21" s="153"/>
      <c r="O21" s="504"/>
      <c r="P21" s="504"/>
      <c r="Q21" s="504"/>
      <c r="R21" s="504"/>
      <c r="S21" s="504">
        <v>40</v>
      </c>
      <c r="T21" s="516">
        <v>42</v>
      </c>
      <c r="U21" s="307"/>
      <c r="V21" s="308"/>
      <c r="W21" s="316"/>
      <c r="X21" s="317"/>
      <c r="Y21" s="314"/>
      <c r="Z21" s="157"/>
      <c r="AA21" s="420"/>
    </row>
    <row r="22" spans="2:28" ht="28.5" customHeight="1" x14ac:dyDescent="0.25">
      <c r="B22" s="525" t="s">
        <v>49</v>
      </c>
      <c r="C22" s="526" t="s">
        <v>221</v>
      </c>
      <c r="D22" s="503">
        <v>2</v>
      </c>
      <c r="E22" s="72">
        <v>1</v>
      </c>
      <c r="F22" s="72"/>
      <c r="G22" s="72"/>
      <c r="H22" s="72">
        <f>I22+J22+P22+Q22</f>
        <v>186</v>
      </c>
      <c r="I22" s="72">
        <v>24</v>
      </c>
      <c r="J22" s="153">
        <f>SUM(S22:T22)</f>
        <v>150</v>
      </c>
      <c r="K22" s="153"/>
      <c r="L22" s="153">
        <v>120</v>
      </c>
      <c r="M22" s="153"/>
      <c r="N22" s="153"/>
      <c r="O22" s="504"/>
      <c r="P22" s="504">
        <v>6</v>
      </c>
      <c r="Q22" s="504">
        <v>6</v>
      </c>
      <c r="R22" s="504"/>
      <c r="S22" s="504">
        <v>61</v>
      </c>
      <c r="T22" s="527">
        <v>89</v>
      </c>
      <c r="U22" s="307"/>
      <c r="V22" s="305"/>
      <c r="W22" s="316"/>
      <c r="X22" s="317"/>
      <c r="Y22" s="314"/>
      <c r="Z22" s="157"/>
      <c r="AA22" s="420"/>
    </row>
    <row r="23" spans="2:28" ht="22.5" customHeight="1" thickBot="1" x14ac:dyDescent="0.3">
      <c r="B23" s="528" t="s">
        <v>49</v>
      </c>
      <c r="C23" s="529" t="s">
        <v>50</v>
      </c>
      <c r="D23" s="507">
        <v>2</v>
      </c>
      <c r="E23" s="85"/>
      <c r="F23" s="85"/>
      <c r="G23" s="85"/>
      <c r="H23" s="85">
        <f>SUM(P23:T23)</f>
        <v>168</v>
      </c>
      <c r="I23" s="85"/>
      <c r="J23" s="124">
        <v>156</v>
      </c>
      <c r="K23" s="124"/>
      <c r="L23" s="124">
        <v>48</v>
      </c>
      <c r="M23" s="124"/>
      <c r="N23" s="124"/>
      <c r="O23" s="229"/>
      <c r="P23" s="229">
        <v>6</v>
      </c>
      <c r="Q23" s="229">
        <v>6</v>
      </c>
      <c r="R23" s="229"/>
      <c r="S23" s="229">
        <v>68</v>
      </c>
      <c r="T23" s="530">
        <v>88</v>
      </c>
      <c r="U23" s="310"/>
      <c r="V23" s="306"/>
      <c r="W23" s="315"/>
      <c r="X23" s="318"/>
      <c r="Y23" s="294"/>
      <c r="Z23" s="138"/>
      <c r="AA23" s="420"/>
    </row>
    <row r="24" spans="2:28" ht="27" customHeight="1" thickBot="1" x14ac:dyDescent="0.3">
      <c r="B24" s="253" t="s">
        <v>169</v>
      </c>
      <c r="C24" s="256" t="s">
        <v>170</v>
      </c>
      <c r="D24" s="531"/>
      <c r="E24" s="520"/>
      <c r="F24" s="519"/>
      <c r="G24" s="519"/>
      <c r="H24" s="520">
        <f>SUM(H25:H27)</f>
        <v>132</v>
      </c>
      <c r="I24" s="520">
        <f>I25</f>
        <v>0</v>
      </c>
      <c r="J24" s="520">
        <f>SUM(J25:J27)</f>
        <v>130</v>
      </c>
      <c r="K24" s="520">
        <v>51</v>
      </c>
      <c r="L24" s="520">
        <f>SUM(L25:L27)</f>
        <v>79</v>
      </c>
      <c r="M24" s="519"/>
      <c r="N24" s="519"/>
      <c r="O24" s="519"/>
      <c r="P24" s="520">
        <f>SUM(P26:P29)</f>
        <v>2</v>
      </c>
      <c r="Q24" s="520"/>
      <c r="R24" s="519"/>
      <c r="S24" s="520">
        <f>SUM(S25:S29)</f>
        <v>49</v>
      </c>
      <c r="T24" s="524">
        <f>SUM(T25:T28)</f>
        <v>81</v>
      </c>
      <c r="U24" s="532"/>
      <c r="V24" s="533"/>
      <c r="W24" s="534"/>
      <c r="X24" s="535"/>
      <c r="Y24" s="489"/>
      <c r="Z24" s="490"/>
      <c r="AA24" s="420"/>
    </row>
    <row r="25" spans="2:28" ht="38.25" customHeight="1" x14ac:dyDescent="0.25">
      <c r="B25" s="335" t="s">
        <v>171</v>
      </c>
      <c r="C25" s="337" t="s">
        <v>172</v>
      </c>
      <c r="D25" s="503"/>
      <c r="E25" s="72">
        <v>2</v>
      </c>
      <c r="F25" s="72"/>
      <c r="G25" s="72">
        <v>1</v>
      </c>
      <c r="H25" s="72">
        <f>SUM(I25:J25)</f>
        <v>41</v>
      </c>
      <c r="I25" s="72"/>
      <c r="J25" s="72">
        <f>SUM(T25)</f>
        <v>41</v>
      </c>
      <c r="K25" s="72">
        <v>21</v>
      </c>
      <c r="L25" s="72">
        <v>20</v>
      </c>
      <c r="M25" s="72"/>
      <c r="N25" s="72"/>
      <c r="O25" s="72"/>
      <c r="P25" s="72"/>
      <c r="Q25" s="72"/>
      <c r="R25" s="72"/>
      <c r="S25" s="72"/>
      <c r="T25" s="530">
        <v>41</v>
      </c>
      <c r="U25" s="536"/>
      <c r="V25" s="537"/>
      <c r="W25" s="538"/>
      <c r="X25" s="539"/>
      <c r="Y25" s="540"/>
      <c r="Z25" s="541"/>
      <c r="AA25" s="420"/>
    </row>
    <row r="26" spans="2:28" ht="23.25" customHeight="1" x14ac:dyDescent="0.25">
      <c r="B26" s="297"/>
      <c r="C26" s="338" t="s">
        <v>222</v>
      </c>
      <c r="D26" s="542"/>
      <c r="E26" s="543">
        <v>2</v>
      </c>
      <c r="F26" s="543"/>
      <c r="G26" s="543"/>
      <c r="H26" s="543">
        <f>SUM(P26:T26)</f>
        <v>42</v>
      </c>
      <c r="I26" s="543"/>
      <c r="J26" s="543">
        <f>SUM(T26)</f>
        <v>40</v>
      </c>
      <c r="K26" s="543">
        <v>30</v>
      </c>
      <c r="L26" s="543">
        <v>10</v>
      </c>
      <c r="M26" s="543"/>
      <c r="N26" s="543"/>
      <c r="O26" s="543"/>
      <c r="P26" s="543">
        <v>2</v>
      </c>
      <c r="Q26" s="543"/>
      <c r="R26" s="543"/>
      <c r="S26" s="543"/>
      <c r="T26" s="544">
        <v>40</v>
      </c>
      <c r="U26" s="545"/>
      <c r="V26" s="312"/>
      <c r="W26" s="546"/>
      <c r="X26" s="547"/>
      <c r="Y26" s="294"/>
      <c r="Z26" s="548"/>
      <c r="AA26" s="420"/>
    </row>
    <row r="27" spans="2:28" ht="30" customHeight="1" thickBot="1" x14ac:dyDescent="0.3">
      <c r="B27" s="335"/>
      <c r="C27" s="339" t="s">
        <v>223</v>
      </c>
      <c r="D27" s="549"/>
      <c r="E27" s="515">
        <v>1</v>
      </c>
      <c r="F27" s="515"/>
      <c r="G27" s="515"/>
      <c r="H27" s="515">
        <f>SUM(J27)</f>
        <v>49</v>
      </c>
      <c r="I27" s="515"/>
      <c r="J27" s="515">
        <f>SUM(S27)</f>
        <v>49</v>
      </c>
      <c r="K27" s="515"/>
      <c r="L27" s="515">
        <f>SUM(S27)</f>
        <v>49</v>
      </c>
      <c r="M27" s="515"/>
      <c r="N27" s="515"/>
      <c r="O27" s="515"/>
      <c r="P27" s="515"/>
      <c r="Q27" s="515"/>
      <c r="R27" s="515"/>
      <c r="S27" s="515">
        <v>49</v>
      </c>
      <c r="T27" s="550"/>
      <c r="U27" s="551"/>
      <c r="V27" s="552"/>
      <c r="W27" s="553"/>
      <c r="X27" s="554"/>
      <c r="Y27" s="555"/>
      <c r="Z27" s="556"/>
      <c r="AA27" s="420"/>
    </row>
    <row r="28" spans="2:28" ht="24" customHeight="1" thickBot="1" x14ac:dyDescent="0.3">
      <c r="B28" s="298" t="s">
        <v>53</v>
      </c>
      <c r="C28" s="557" t="s">
        <v>177</v>
      </c>
      <c r="D28" s="558"/>
      <c r="E28" s="559"/>
      <c r="F28" s="559"/>
      <c r="G28" s="560"/>
      <c r="H28" s="523">
        <f>H29+H35+H39+H58</f>
        <v>4104</v>
      </c>
      <c r="I28" s="523">
        <f>I29+I35+I39+I58</f>
        <v>64</v>
      </c>
      <c r="J28" s="523">
        <f>J29+J35+J39+J58</f>
        <v>3920</v>
      </c>
      <c r="K28" s="523">
        <f>K29+K35+K39+K58</f>
        <v>1096</v>
      </c>
      <c r="L28" s="523">
        <f>L29+L35+L39+L58</f>
        <v>1676</v>
      </c>
      <c r="M28" s="293">
        <f>M58</f>
        <v>60</v>
      </c>
      <c r="N28" s="293"/>
      <c r="O28" s="340"/>
      <c r="P28" s="340"/>
      <c r="Q28" s="293">
        <f>Q29+Q35+Q39+Q58</f>
        <v>120</v>
      </c>
      <c r="R28" s="340"/>
      <c r="S28" s="340"/>
      <c r="T28" s="341"/>
      <c r="U28" s="344">
        <f>U29+U35+U39</f>
        <v>576</v>
      </c>
      <c r="V28" s="345">
        <f>V29+V35+V39+V58</f>
        <v>828</v>
      </c>
      <c r="W28" s="342">
        <f>W29+W35+W39+W58</f>
        <v>576</v>
      </c>
      <c r="X28" s="346">
        <f>X29+X35+X39+X58</f>
        <v>864</v>
      </c>
      <c r="Y28" s="347">
        <f>Y29+Y39+Y58</f>
        <v>612</v>
      </c>
      <c r="Z28" s="348">
        <f>Z29+Z39+Z59+Z64+Z69</f>
        <v>464</v>
      </c>
      <c r="AA28" s="420"/>
    </row>
    <row r="29" spans="2:28" ht="32.25" thickBot="1" x14ac:dyDescent="0.3">
      <c r="B29" s="561" t="s">
        <v>54</v>
      </c>
      <c r="C29" s="562" t="s">
        <v>55</v>
      </c>
      <c r="D29" s="563"/>
      <c r="E29" s="564">
        <v>5</v>
      </c>
      <c r="F29" s="564"/>
      <c r="G29" s="564"/>
      <c r="H29" s="564">
        <f>SUM(H30:H34)</f>
        <v>468</v>
      </c>
      <c r="I29" s="564">
        <f>SUM(I30:I34)</f>
        <v>34</v>
      </c>
      <c r="J29" s="564">
        <f>SUM(J30:J34)</f>
        <v>434</v>
      </c>
      <c r="K29" s="564">
        <f>SUM(K30:K34)</f>
        <v>98</v>
      </c>
      <c r="L29" s="564">
        <f>SUM(L30:L34)</f>
        <v>338</v>
      </c>
      <c r="M29" s="564"/>
      <c r="N29" s="564"/>
      <c r="O29" s="565"/>
      <c r="P29" s="565"/>
      <c r="Q29" s="564">
        <v>0</v>
      </c>
      <c r="R29" s="565"/>
      <c r="S29" s="565"/>
      <c r="T29" s="566"/>
      <c r="U29" s="496">
        <f>SUM(U32:U34)</f>
        <v>68</v>
      </c>
      <c r="V29" s="497">
        <f>SUM(V32:V34)</f>
        <v>64</v>
      </c>
      <c r="W29" s="567">
        <f>SUM(W32:W34)</f>
        <v>64</v>
      </c>
      <c r="X29" s="568">
        <f>SUM(X30:X34)</f>
        <v>152</v>
      </c>
      <c r="Y29" s="569">
        <f>SUM(Y30:Y34)</f>
        <v>86</v>
      </c>
      <c r="Z29" s="570">
        <f>SUM(Z30:Z38)</f>
        <v>0</v>
      </c>
      <c r="AA29" s="420"/>
    </row>
    <row r="30" spans="2:28" ht="24.75" customHeight="1" x14ac:dyDescent="0.25">
      <c r="B30" s="571" t="s">
        <v>56</v>
      </c>
      <c r="C30" s="572" t="s">
        <v>57</v>
      </c>
      <c r="D30" s="573"/>
      <c r="E30" s="153">
        <v>6</v>
      </c>
      <c r="F30" s="153"/>
      <c r="G30" s="153"/>
      <c r="H30" s="153">
        <f>SUM(I30:J30)</f>
        <v>48</v>
      </c>
      <c r="I30" s="153">
        <v>2</v>
      </c>
      <c r="J30" s="153">
        <f>SUM(X30)</f>
        <v>46</v>
      </c>
      <c r="K30" s="153">
        <v>32</v>
      </c>
      <c r="L30" s="153">
        <v>16</v>
      </c>
      <c r="M30" s="153"/>
      <c r="N30" s="153"/>
      <c r="O30" s="153"/>
      <c r="P30" s="72"/>
      <c r="Q30" s="153"/>
      <c r="R30" s="72"/>
      <c r="S30" s="72"/>
      <c r="T30" s="574"/>
      <c r="U30" s="307"/>
      <c r="V30" s="308"/>
      <c r="W30" s="316"/>
      <c r="X30" s="317">
        <v>46</v>
      </c>
      <c r="Y30" s="314"/>
      <c r="Z30" s="157"/>
      <c r="AA30" s="420"/>
      <c r="AB30" s="575"/>
    </row>
    <row r="31" spans="2:28" ht="19.5" customHeight="1" x14ac:dyDescent="0.25">
      <c r="B31" s="329" t="s">
        <v>58</v>
      </c>
      <c r="C31" s="300" t="s">
        <v>42</v>
      </c>
      <c r="D31" s="576"/>
      <c r="E31" s="124">
        <v>6</v>
      </c>
      <c r="F31" s="124"/>
      <c r="G31" s="124"/>
      <c r="H31" s="124">
        <f>SUM(I31:J31)</f>
        <v>48</v>
      </c>
      <c r="I31" s="124">
        <v>2</v>
      </c>
      <c r="J31" s="124">
        <f>SUM(X31)</f>
        <v>46</v>
      </c>
      <c r="K31" s="124">
        <v>34</v>
      </c>
      <c r="L31" s="124">
        <v>14</v>
      </c>
      <c r="M31" s="124"/>
      <c r="N31" s="124"/>
      <c r="O31" s="124"/>
      <c r="P31" s="85"/>
      <c r="Q31" s="124"/>
      <c r="R31" s="85"/>
      <c r="S31" s="85"/>
      <c r="T31" s="577"/>
      <c r="U31" s="309"/>
      <c r="V31" s="305"/>
      <c r="W31" s="315"/>
      <c r="X31" s="318">
        <v>46</v>
      </c>
      <c r="Y31" s="294"/>
      <c r="Z31" s="138"/>
      <c r="AA31" s="420"/>
      <c r="AB31" s="575"/>
    </row>
    <row r="32" spans="2:28" ht="31.5" x14ac:dyDescent="0.25">
      <c r="B32" s="329" t="s">
        <v>59</v>
      </c>
      <c r="C32" s="300" t="s">
        <v>60</v>
      </c>
      <c r="D32" s="576"/>
      <c r="E32" s="124">
        <v>7</v>
      </c>
      <c r="F32" s="125"/>
      <c r="G32" s="328" t="s">
        <v>196</v>
      </c>
      <c r="H32" s="124">
        <f>SUM(I32:J32)</f>
        <v>160</v>
      </c>
      <c r="I32" s="124">
        <v>14</v>
      </c>
      <c r="J32" s="124">
        <f>SUM(U32:Y32)</f>
        <v>146</v>
      </c>
      <c r="K32" s="124"/>
      <c r="L32" s="124">
        <f>SUM(J32)</f>
        <v>146</v>
      </c>
      <c r="M32" s="124"/>
      <c r="N32" s="124"/>
      <c r="O32" s="124"/>
      <c r="P32" s="85"/>
      <c r="Q32" s="85"/>
      <c r="R32" s="85"/>
      <c r="S32" s="85"/>
      <c r="T32" s="577"/>
      <c r="U32" s="309">
        <v>34</v>
      </c>
      <c r="V32" s="305">
        <v>32</v>
      </c>
      <c r="W32" s="315">
        <v>32</v>
      </c>
      <c r="X32" s="318">
        <v>30</v>
      </c>
      <c r="Y32" s="294">
        <v>18</v>
      </c>
      <c r="Z32" s="138"/>
      <c r="AA32" s="578"/>
      <c r="AB32" s="575"/>
    </row>
    <row r="33" spans="2:29" ht="21.75" customHeight="1" x14ac:dyDescent="0.25">
      <c r="B33" s="329" t="s">
        <v>63</v>
      </c>
      <c r="C33" s="21" t="s">
        <v>64</v>
      </c>
      <c r="D33" s="576"/>
      <c r="E33" s="124">
        <v>7</v>
      </c>
      <c r="F33" s="125"/>
      <c r="G33" s="124"/>
      <c r="H33" s="124">
        <f>SUM(I33:J33)</f>
        <v>52</v>
      </c>
      <c r="I33" s="124">
        <v>2</v>
      </c>
      <c r="J33" s="124">
        <f>SUM(Y33)</f>
        <v>50</v>
      </c>
      <c r="K33" s="124">
        <v>32</v>
      </c>
      <c r="L33" s="124">
        <v>16</v>
      </c>
      <c r="M33" s="124"/>
      <c r="N33" s="124"/>
      <c r="O33" s="124"/>
      <c r="P33" s="85"/>
      <c r="Q33" s="85"/>
      <c r="R33" s="85"/>
      <c r="S33" s="85"/>
      <c r="T33" s="577"/>
      <c r="U33" s="309"/>
      <c r="V33" s="305"/>
      <c r="W33" s="315"/>
      <c r="X33" s="318"/>
      <c r="Y33" s="294">
        <v>50</v>
      </c>
      <c r="Z33" s="138"/>
      <c r="AA33" s="579"/>
    </row>
    <row r="34" spans="2:29" ht="20.25" customHeight="1" thickBot="1" x14ac:dyDescent="0.3">
      <c r="B34" s="274" t="s">
        <v>65</v>
      </c>
      <c r="C34" s="56" t="s">
        <v>43</v>
      </c>
      <c r="D34" s="580"/>
      <c r="E34" s="145">
        <v>7</v>
      </c>
      <c r="F34" s="581" t="s">
        <v>196</v>
      </c>
      <c r="G34" s="145"/>
      <c r="H34" s="145">
        <f>SUM(I34:J34)</f>
        <v>160</v>
      </c>
      <c r="I34" s="145">
        <v>14</v>
      </c>
      <c r="J34" s="145">
        <f>SUM(U34:Y34)</f>
        <v>146</v>
      </c>
      <c r="K34" s="145"/>
      <c r="L34" s="145">
        <f>SUM(J34)</f>
        <v>146</v>
      </c>
      <c r="M34" s="145"/>
      <c r="N34" s="145"/>
      <c r="O34" s="145"/>
      <c r="P34" s="515"/>
      <c r="Q34" s="515"/>
      <c r="R34" s="515"/>
      <c r="S34" s="515"/>
      <c r="T34" s="582"/>
      <c r="U34" s="310">
        <v>34</v>
      </c>
      <c r="V34" s="306">
        <v>32</v>
      </c>
      <c r="W34" s="321">
        <v>32</v>
      </c>
      <c r="X34" s="322">
        <v>30</v>
      </c>
      <c r="Y34" s="299">
        <v>18</v>
      </c>
      <c r="Z34" s="146"/>
      <c r="AA34" s="578"/>
    </row>
    <row r="35" spans="2:29" ht="33" customHeight="1" thickBot="1" x14ac:dyDescent="0.3">
      <c r="B35" s="583" t="s">
        <v>178</v>
      </c>
      <c r="C35" s="584" t="s">
        <v>67</v>
      </c>
      <c r="D35" s="296">
        <v>1</v>
      </c>
      <c r="E35" s="304">
        <v>2</v>
      </c>
      <c r="F35" s="304"/>
      <c r="G35" s="304"/>
      <c r="H35" s="304">
        <f>SUM(H36:H38)</f>
        <v>176</v>
      </c>
      <c r="I35" s="304">
        <f>SUM(I36:I38)</f>
        <v>0</v>
      </c>
      <c r="J35" s="304">
        <f>SUM(J36:J38)</f>
        <v>170</v>
      </c>
      <c r="K35" s="304">
        <f>SUM(K36:K38)</f>
        <v>78</v>
      </c>
      <c r="L35" s="304">
        <f>SUM(L36:L38)</f>
        <v>92</v>
      </c>
      <c r="M35" s="304"/>
      <c r="N35" s="304"/>
      <c r="O35" s="304"/>
      <c r="P35" s="520"/>
      <c r="Q35" s="304">
        <v>6</v>
      </c>
      <c r="R35" s="520"/>
      <c r="S35" s="520"/>
      <c r="T35" s="585"/>
      <c r="U35" s="496">
        <f>SUM(U36:U38)</f>
        <v>100</v>
      </c>
      <c r="V35" s="497">
        <f>SUM(V36:V38)</f>
        <v>34</v>
      </c>
      <c r="W35" s="498">
        <f>SUM(W36:W38)</f>
        <v>36</v>
      </c>
      <c r="X35" s="499">
        <f>SUM(X38)</f>
        <v>0</v>
      </c>
      <c r="Y35" s="500"/>
      <c r="Z35" s="501"/>
      <c r="AA35" s="579"/>
    </row>
    <row r="36" spans="2:29" ht="23.25" customHeight="1" x14ac:dyDescent="0.25">
      <c r="B36" s="571" t="s">
        <v>69</v>
      </c>
      <c r="C36" s="572" t="s">
        <v>41</v>
      </c>
      <c r="D36" s="152">
        <v>3</v>
      </c>
      <c r="E36" s="153"/>
      <c r="F36" s="153"/>
      <c r="G36" s="153"/>
      <c r="H36" s="153">
        <f>I36+J36+Q36</f>
        <v>72</v>
      </c>
      <c r="I36" s="153"/>
      <c r="J36" s="153">
        <v>66</v>
      </c>
      <c r="K36" s="153">
        <v>34</v>
      </c>
      <c r="L36" s="153">
        <v>32</v>
      </c>
      <c r="M36" s="153"/>
      <c r="N36" s="153"/>
      <c r="O36" s="153"/>
      <c r="P36" s="72"/>
      <c r="Q36" s="153">
        <v>6</v>
      </c>
      <c r="R36" s="72"/>
      <c r="S36" s="72"/>
      <c r="T36" s="574"/>
      <c r="U36" s="307">
        <v>66</v>
      </c>
      <c r="V36" s="308"/>
      <c r="W36" s="316"/>
      <c r="X36" s="317"/>
      <c r="Y36" s="314"/>
      <c r="Z36" s="157"/>
      <c r="AA36" s="578"/>
    </row>
    <row r="37" spans="2:29" ht="23.25" customHeight="1" x14ac:dyDescent="0.25">
      <c r="B37" s="329" t="s">
        <v>70</v>
      </c>
      <c r="C37" s="21" t="s">
        <v>48</v>
      </c>
      <c r="D37" s="137"/>
      <c r="E37" s="124">
        <v>3</v>
      </c>
      <c r="F37" s="124"/>
      <c r="G37" s="124"/>
      <c r="H37" s="124">
        <f>SUM(I37:J37)</f>
        <v>68</v>
      </c>
      <c r="I37" s="124"/>
      <c r="J37" s="124">
        <v>68</v>
      </c>
      <c r="K37" s="124">
        <v>20</v>
      </c>
      <c r="L37" s="124">
        <v>48</v>
      </c>
      <c r="M37" s="124"/>
      <c r="N37" s="124"/>
      <c r="O37" s="124"/>
      <c r="P37" s="85"/>
      <c r="Q37" s="85"/>
      <c r="R37" s="85"/>
      <c r="S37" s="85"/>
      <c r="T37" s="577"/>
      <c r="U37" s="309">
        <v>34</v>
      </c>
      <c r="V37" s="305">
        <v>34</v>
      </c>
      <c r="W37" s="315"/>
      <c r="X37" s="318"/>
      <c r="Y37" s="294"/>
      <c r="Z37" s="138"/>
      <c r="AA37" s="578"/>
    </row>
    <row r="38" spans="2:29" ht="34.5" customHeight="1" thickBot="1" x14ac:dyDescent="0.3">
      <c r="B38" s="329" t="s">
        <v>71</v>
      </c>
      <c r="C38" s="330" t="s">
        <v>72</v>
      </c>
      <c r="D38" s="137"/>
      <c r="E38" s="124">
        <v>3</v>
      </c>
      <c r="F38" s="124"/>
      <c r="G38" s="124"/>
      <c r="H38" s="124">
        <f>SUM(W38)</f>
        <v>36</v>
      </c>
      <c r="I38" s="124"/>
      <c r="J38" s="124">
        <v>36</v>
      </c>
      <c r="K38" s="124">
        <v>24</v>
      </c>
      <c r="L38" s="124">
        <v>12</v>
      </c>
      <c r="M38" s="124"/>
      <c r="N38" s="124"/>
      <c r="O38" s="124"/>
      <c r="P38" s="85"/>
      <c r="Q38" s="85"/>
      <c r="R38" s="85"/>
      <c r="S38" s="85"/>
      <c r="T38" s="577"/>
      <c r="U38" s="310"/>
      <c r="V38" s="306"/>
      <c r="W38" s="315">
        <v>36</v>
      </c>
      <c r="X38" s="318"/>
      <c r="Y38" s="294"/>
      <c r="Z38" s="138"/>
      <c r="AA38" s="420"/>
      <c r="AB38" s="586"/>
    </row>
    <row r="39" spans="2:29" ht="23.25" customHeight="1" thickBot="1" x14ac:dyDescent="0.3">
      <c r="B39" s="583" t="s">
        <v>77</v>
      </c>
      <c r="C39" s="587" t="s">
        <v>78</v>
      </c>
      <c r="D39" s="296">
        <v>10</v>
      </c>
      <c r="E39" s="304">
        <v>9</v>
      </c>
      <c r="F39" s="304"/>
      <c r="G39" s="304"/>
      <c r="H39" s="304">
        <f>SUM(H40:H57)</f>
        <v>1342</v>
      </c>
      <c r="I39" s="304">
        <f>SUM(I40:I57)</f>
        <v>16</v>
      </c>
      <c r="J39" s="304">
        <f>SUM(J40:J57)</f>
        <v>1278</v>
      </c>
      <c r="K39" s="304">
        <f>SUM(K40:K57)</f>
        <v>714</v>
      </c>
      <c r="L39" s="304">
        <f>SUM(L40:L57)</f>
        <v>564</v>
      </c>
      <c r="M39" s="304"/>
      <c r="N39" s="304"/>
      <c r="O39" s="304"/>
      <c r="P39" s="520"/>
      <c r="Q39" s="520">
        <f>SUM(Q40:Q57)</f>
        <v>48</v>
      </c>
      <c r="R39" s="520"/>
      <c r="S39" s="520"/>
      <c r="T39" s="585"/>
      <c r="U39" s="496">
        <f>SUM(U40:U57)</f>
        <v>408</v>
      </c>
      <c r="V39" s="497">
        <f>SUM(V40:V57)</f>
        <v>254</v>
      </c>
      <c r="W39" s="498">
        <f>SUM(W40:W51)</f>
        <v>226</v>
      </c>
      <c r="X39" s="499">
        <f>SUM(X40:X57)</f>
        <v>240</v>
      </c>
      <c r="Y39" s="500">
        <f>SUM(Y49:Y54)</f>
        <v>54</v>
      </c>
      <c r="Z39" s="501">
        <f>SUM(Z50:Z53)</f>
        <v>96</v>
      </c>
      <c r="AA39" s="579"/>
      <c r="AB39" s="586"/>
    </row>
    <row r="40" spans="2:29" ht="19.5" customHeight="1" x14ac:dyDescent="0.25">
      <c r="B40" s="588" t="s">
        <v>79</v>
      </c>
      <c r="C40" s="331" t="s">
        <v>130</v>
      </c>
      <c r="D40" s="152">
        <v>4</v>
      </c>
      <c r="E40" s="153">
        <v>3</v>
      </c>
      <c r="F40" s="153"/>
      <c r="G40" s="153"/>
      <c r="H40" s="153">
        <f>I40+J40+Q40</f>
        <v>114</v>
      </c>
      <c r="I40" s="153">
        <v>2</v>
      </c>
      <c r="J40" s="153">
        <v>106</v>
      </c>
      <c r="K40" s="153">
        <v>70</v>
      </c>
      <c r="L40" s="153">
        <v>36</v>
      </c>
      <c r="M40" s="153"/>
      <c r="N40" s="153"/>
      <c r="O40" s="153"/>
      <c r="P40" s="72"/>
      <c r="Q40" s="153">
        <v>6</v>
      </c>
      <c r="R40" s="72"/>
      <c r="S40" s="72"/>
      <c r="T40" s="574"/>
      <c r="U40" s="307">
        <v>48</v>
      </c>
      <c r="V40" s="308">
        <v>58</v>
      </c>
      <c r="W40" s="316"/>
      <c r="X40" s="317"/>
      <c r="Y40" s="314"/>
      <c r="Z40" s="157"/>
      <c r="AA40" s="578"/>
      <c r="AB40" s="586"/>
    </row>
    <row r="41" spans="2:29" ht="19.5" customHeight="1" x14ac:dyDescent="0.25">
      <c r="B41" s="589" t="s">
        <v>80</v>
      </c>
      <c r="C41" s="21" t="s">
        <v>131</v>
      </c>
      <c r="D41" s="137">
        <v>4</v>
      </c>
      <c r="E41" s="124">
        <v>3</v>
      </c>
      <c r="F41" s="124"/>
      <c r="G41" s="124"/>
      <c r="H41" s="124">
        <f>I41+J41+Q41</f>
        <v>96</v>
      </c>
      <c r="I41" s="124">
        <v>2</v>
      </c>
      <c r="J41" s="124">
        <f>SUM(U41:V41)</f>
        <v>88</v>
      </c>
      <c r="K41" s="124">
        <v>50</v>
      </c>
      <c r="L41" s="124">
        <v>38</v>
      </c>
      <c r="M41" s="124"/>
      <c r="N41" s="124"/>
      <c r="O41" s="124"/>
      <c r="P41" s="85"/>
      <c r="Q41" s="124">
        <v>6</v>
      </c>
      <c r="R41" s="85"/>
      <c r="S41" s="85"/>
      <c r="T41" s="577"/>
      <c r="U41" s="309">
        <v>38</v>
      </c>
      <c r="V41" s="305">
        <v>50</v>
      </c>
      <c r="W41" s="315"/>
      <c r="X41" s="318"/>
      <c r="Y41" s="294"/>
      <c r="Z41" s="138"/>
      <c r="AA41" s="578"/>
      <c r="AB41" s="586"/>
    </row>
    <row r="42" spans="2:29" ht="21.75" customHeight="1" x14ac:dyDescent="0.25">
      <c r="B42" s="589" t="s">
        <v>81</v>
      </c>
      <c r="C42" s="300" t="s">
        <v>132</v>
      </c>
      <c r="D42" s="137">
        <v>4</v>
      </c>
      <c r="E42" s="124"/>
      <c r="F42" s="124"/>
      <c r="G42" s="124"/>
      <c r="H42" s="124">
        <f>SUM(Q42:U42)</f>
        <v>86</v>
      </c>
      <c r="I42" s="124"/>
      <c r="J42" s="124">
        <f>SUM(U42:V42)</f>
        <v>80</v>
      </c>
      <c r="K42" s="124">
        <v>64</v>
      </c>
      <c r="L42" s="124">
        <v>16</v>
      </c>
      <c r="M42" s="124"/>
      <c r="N42" s="124"/>
      <c r="O42" s="124"/>
      <c r="P42" s="85"/>
      <c r="Q42" s="124">
        <v>6</v>
      </c>
      <c r="R42" s="85"/>
      <c r="S42" s="85"/>
      <c r="T42" s="577"/>
      <c r="U42" s="309">
        <v>80</v>
      </c>
      <c r="V42" s="305"/>
      <c r="W42" s="315"/>
      <c r="X42" s="318"/>
      <c r="Y42" s="294"/>
      <c r="Z42" s="138"/>
      <c r="AA42" s="578"/>
      <c r="AB42" s="586"/>
    </row>
    <row r="43" spans="2:29" ht="20.25" customHeight="1" x14ac:dyDescent="0.25">
      <c r="B43" s="589" t="s">
        <v>82</v>
      </c>
      <c r="C43" s="300" t="s">
        <v>133</v>
      </c>
      <c r="D43" s="137">
        <v>4</v>
      </c>
      <c r="E43" s="124"/>
      <c r="F43" s="124"/>
      <c r="G43" s="124"/>
      <c r="H43" s="124">
        <f>I43+J43+Q43</f>
        <v>84</v>
      </c>
      <c r="I43" s="124">
        <v>2</v>
      </c>
      <c r="J43" s="124">
        <v>76</v>
      </c>
      <c r="K43" s="124">
        <v>58</v>
      </c>
      <c r="L43" s="124">
        <v>18</v>
      </c>
      <c r="M43" s="124"/>
      <c r="N43" s="124"/>
      <c r="O43" s="124"/>
      <c r="P43" s="85"/>
      <c r="Q43" s="124">
        <v>6</v>
      </c>
      <c r="R43" s="85"/>
      <c r="S43" s="85"/>
      <c r="T43" s="577"/>
      <c r="U43" s="309">
        <v>38</v>
      </c>
      <c r="V43" s="305">
        <v>38</v>
      </c>
      <c r="W43" s="315"/>
      <c r="X43" s="318"/>
      <c r="Y43" s="294"/>
      <c r="Z43" s="138"/>
      <c r="AA43" s="578"/>
      <c r="AB43" s="586"/>
      <c r="AC43" s="590"/>
    </row>
    <row r="44" spans="2:29" ht="22.5" customHeight="1" x14ac:dyDescent="0.25">
      <c r="B44" s="589" t="s">
        <v>83</v>
      </c>
      <c r="C44" s="21" t="s">
        <v>134</v>
      </c>
      <c r="D44" s="137"/>
      <c r="E44" s="124">
        <v>5.6</v>
      </c>
      <c r="F44" s="124"/>
      <c r="G44" s="124"/>
      <c r="H44" s="124">
        <f>I44+J44+Q44</f>
        <v>136</v>
      </c>
      <c r="I44" s="124"/>
      <c r="J44" s="124">
        <v>136</v>
      </c>
      <c r="K44" s="124">
        <v>12</v>
      </c>
      <c r="L44" s="124">
        <v>124</v>
      </c>
      <c r="M44" s="124"/>
      <c r="N44" s="124"/>
      <c r="O44" s="124"/>
      <c r="P44" s="85"/>
      <c r="Q44" s="124"/>
      <c r="R44" s="85"/>
      <c r="S44" s="85"/>
      <c r="T44" s="577"/>
      <c r="U44" s="309"/>
      <c r="V44" s="305"/>
      <c r="W44" s="315">
        <v>60</v>
      </c>
      <c r="X44" s="318">
        <v>76</v>
      </c>
      <c r="Y44" s="294"/>
      <c r="Z44" s="138"/>
      <c r="AA44" s="579"/>
      <c r="AB44" s="586"/>
      <c r="AC44" s="590"/>
    </row>
    <row r="45" spans="2:29" ht="19.5" customHeight="1" x14ac:dyDescent="0.25">
      <c r="B45" s="589" t="s">
        <v>84</v>
      </c>
      <c r="C45" s="21" t="s">
        <v>87</v>
      </c>
      <c r="D45" s="137"/>
      <c r="E45" s="124">
        <v>6</v>
      </c>
      <c r="F45" s="124"/>
      <c r="G45" s="124"/>
      <c r="H45" s="124">
        <f>SUM(I45:J45)</f>
        <v>68</v>
      </c>
      <c r="I45" s="124"/>
      <c r="J45" s="124">
        <f>SUM(X45)</f>
        <v>68</v>
      </c>
      <c r="K45" s="124">
        <v>20</v>
      </c>
      <c r="L45" s="124">
        <v>48</v>
      </c>
      <c r="M45" s="124"/>
      <c r="N45" s="124"/>
      <c r="O45" s="124"/>
      <c r="P45" s="85"/>
      <c r="Q45" s="124"/>
      <c r="R45" s="85"/>
      <c r="S45" s="85"/>
      <c r="T45" s="577"/>
      <c r="U45" s="309"/>
      <c r="V45" s="305"/>
      <c r="W45" s="315"/>
      <c r="X45" s="318">
        <v>68</v>
      </c>
      <c r="Y45" s="294"/>
      <c r="Z45" s="138"/>
      <c r="AA45" s="579"/>
      <c r="AB45" s="586"/>
      <c r="AC45" s="590"/>
    </row>
    <row r="46" spans="2:29" ht="49.5" customHeight="1" x14ac:dyDescent="0.25">
      <c r="B46" s="589" t="s">
        <v>85</v>
      </c>
      <c r="C46" s="21" t="s">
        <v>135</v>
      </c>
      <c r="D46" s="137">
        <v>4</v>
      </c>
      <c r="E46" s="124"/>
      <c r="F46" s="124"/>
      <c r="G46" s="124"/>
      <c r="H46" s="124">
        <f>I46+J46+Q46</f>
        <v>100</v>
      </c>
      <c r="I46" s="124">
        <v>2</v>
      </c>
      <c r="J46" s="124">
        <f>SUM(U46:V46)</f>
        <v>92</v>
      </c>
      <c r="K46" s="124">
        <v>72</v>
      </c>
      <c r="L46" s="124">
        <v>20</v>
      </c>
      <c r="M46" s="124"/>
      <c r="N46" s="124"/>
      <c r="O46" s="124"/>
      <c r="P46" s="85"/>
      <c r="Q46" s="124">
        <v>6</v>
      </c>
      <c r="R46" s="85"/>
      <c r="S46" s="85"/>
      <c r="T46" s="577"/>
      <c r="U46" s="309">
        <v>48</v>
      </c>
      <c r="V46" s="305">
        <v>44</v>
      </c>
      <c r="W46" s="315"/>
      <c r="X46" s="318"/>
      <c r="Y46" s="294"/>
      <c r="Z46" s="138"/>
      <c r="AA46" s="578"/>
      <c r="AB46" s="586"/>
      <c r="AC46" s="590"/>
    </row>
    <row r="47" spans="2:29" ht="30" customHeight="1" x14ac:dyDescent="0.25">
      <c r="B47" s="589" t="s">
        <v>86</v>
      </c>
      <c r="C47" s="300" t="s">
        <v>136</v>
      </c>
      <c r="D47" s="137"/>
      <c r="E47" s="124">
        <v>5</v>
      </c>
      <c r="F47" s="124"/>
      <c r="G47" s="124"/>
      <c r="H47" s="124">
        <f>SUM(I47:J47)</f>
        <v>68</v>
      </c>
      <c r="I47" s="124">
        <v>4</v>
      </c>
      <c r="J47" s="124">
        <f>SUM(W47)</f>
        <v>64</v>
      </c>
      <c r="K47" s="124">
        <v>36</v>
      </c>
      <c r="L47" s="124">
        <v>28</v>
      </c>
      <c r="M47" s="124"/>
      <c r="N47" s="124"/>
      <c r="O47" s="124"/>
      <c r="P47" s="85"/>
      <c r="Q47" s="124"/>
      <c r="R47" s="85"/>
      <c r="S47" s="85"/>
      <c r="T47" s="577"/>
      <c r="U47" s="309"/>
      <c r="V47" s="305"/>
      <c r="W47" s="315">
        <v>64</v>
      </c>
      <c r="X47" s="318"/>
      <c r="Y47" s="294"/>
      <c r="Z47" s="138"/>
      <c r="AA47" s="579"/>
      <c r="AB47" s="586"/>
      <c r="AC47" s="590"/>
    </row>
    <row r="48" spans="2:29" ht="33" customHeight="1" x14ac:dyDescent="0.25">
      <c r="B48" s="589" t="s">
        <v>88</v>
      </c>
      <c r="C48" s="21" t="s">
        <v>137</v>
      </c>
      <c r="D48" s="137">
        <v>6</v>
      </c>
      <c r="E48" s="124">
        <v>5</v>
      </c>
      <c r="F48" s="124"/>
      <c r="G48" s="124"/>
      <c r="H48" s="124">
        <f>I48+J48+Q48</f>
        <v>100</v>
      </c>
      <c r="I48" s="124"/>
      <c r="J48" s="124">
        <v>94</v>
      </c>
      <c r="K48" s="124">
        <v>60</v>
      </c>
      <c r="L48" s="124">
        <v>34</v>
      </c>
      <c r="M48" s="124"/>
      <c r="N48" s="124"/>
      <c r="O48" s="124"/>
      <c r="P48" s="85"/>
      <c r="Q48" s="124">
        <v>6</v>
      </c>
      <c r="R48" s="85"/>
      <c r="S48" s="85"/>
      <c r="T48" s="577"/>
      <c r="U48" s="309"/>
      <c r="V48" s="305"/>
      <c r="W48" s="315">
        <v>54</v>
      </c>
      <c r="X48" s="318">
        <v>40</v>
      </c>
      <c r="Y48" s="294"/>
      <c r="Z48" s="138"/>
      <c r="AA48" s="578"/>
      <c r="AB48" s="591"/>
      <c r="AC48" s="590"/>
    </row>
    <row r="49" spans="2:30" ht="47.25" x14ac:dyDescent="0.25">
      <c r="B49" s="589" t="s">
        <v>89</v>
      </c>
      <c r="C49" s="21" t="s">
        <v>139</v>
      </c>
      <c r="D49" s="137">
        <v>3</v>
      </c>
      <c r="E49" s="124"/>
      <c r="F49" s="124"/>
      <c r="G49" s="124"/>
      <c r="H49" s="124">
        <f>I49+J49+Q49</f>
        <v>72</v>
      </c>
      <c r="I49" s="124">
        <v>2</v>
      </c>
      <c r="J49" s="124">
        <v>64</v>
      </c>
      <c r="K49" s="124">
        <v>36</v>
      </c>
      <c r="L49" s="124">
        <v>28</v>
      </c>
      <c r="M49" s="124"/>
      <c r="N49" s="124"/>
      <c r="O49" s="124"/>
      <c r="P49" s="85"/>
      <c r="Q49" s="124">
        <v>6</v>
      </c>
      <c r="R49" s="85"/>
      <c r="S49" s="85"/>
      <c r="T49" s="577"/>
      <c r="U49" s="309">
        <v>36</v>
      </c>
      <c r="V49" s="305">
        <v>28</v>
      </c>
      <c r="W49" s="315"/>
      <c r="X49" s="318"/>
      <c r="Y49" s="294"/>
      <c r="Z49" s="138"/>
      <c r="AA49" s="579"/>
      <c r="AB49" s="586"/>
      <c r="AC49" s="590"/>
    </row>
    <row r="50" spans="2:30" ht="21" customHeight="1" x14ac:dyDescent="0.25">
      <c r="B50" s="589" t="s">
        <v>90</v>
      </c>
      <c r="C50" s="21" t="s">
        <v>186</v>
      </c>
      <c r="D50" s="137">
        <v>6</v>
      </c>
      <c r="E50" s="124"/>
      <c r="F50" s="124"/>
      <c r="G50" s="124"/>
      <c r="H50" s="124">
        <f>SUM(Q50+J50)</f>
        <v>62</v>
      </c>
      <c r="I50" s="124"/>
      <c r="J50" s="124">
        <f>SUM(X50)</f>
        <v>56</v>
      </c>
      <c r="K50" s="124">
        <v>32</v>
      </c>
      <c r="L50" s="124">
        <v>24</v>
      </c>
      <c r="M50" s="124"/>
      <c r="N50" s="124"/>
      <c r="O50" s="124"/>
      <c r="P50" s="85"/>
      <c r="Q50" s="124">
        <v>6</v>
      </c>
      <c r="R50" s="85"/>
      <c r="S50" s="85"/>
      <c r="T50" s="577"/>
      <c r="U50" s="309"/>
      <c r="V50" s="305"/>
      <c r="W50" s="315"/>
      <c r="X50" s="318">
        <v>56</v>
      </c>
      <c r="Y50" s="294"/>
      <c r="Z50" s="138"/>
      <c r="AA50" s="579"/>
      <c r="AB50" s="586"/>
      <c r="AC50" s="590"/>
    </row>
    <row r="51" spans="2:30" ht="78.75" x14ac:dyDescent="0.25">
      <c r="B51" s="589" t="s">
        <v>91</v>
      </c>
      <c r="C51" s="21" t="s">
        <v>187</v>
      </c>
      <c r="D51" s="137"/>
      <c r="E51" s="124">
        <v>5</v>
      </c>
      <c r="F51" s="124"/>
      <c r="G51" s="124"/>
      <c r="H51" s="124">
        <f>SUM(I51:J51)</f>
        <v>48</v>
      </c>
      <c r="I51" s="124"/>
      <c r="J51" s="124">
        <f>SUM(K51:L51)</f>
        <v>48</v>
      </c>
      <c r="K51" s="124">
        <v>10</v>
      </c>
      <c r="L51" s="124">
        <v>38</v>
      </c>
      <c r="M51" s="124"/>
      <c r="N51" s="124"/>
      <c r="O51" s="124"/>
      <c r="P51" s="85"/>
      <c r="Q51" s="124"/>
      <c r="R51" s="85"/>
      <c r="S51" s="85"/>
      <c r="T51" s="577"/>
      <c r="U51" s="309"/>
      <c r="V51" s="305"/>
      <c r="W51" s="315">
        <v>48</v>
      </c>
      <c r="X51" s="318"/>
      <c r="Y51" s="294"/>
      <c r="Z51" s="138"/>
      <c r="AA51" s="579"/>
      <c r="AB51" s="586"/>
      <c r="AC51" s="590"/>
    </row>
    <row r="52" spans="2:30" ht="63.75" customHeight="1" x14ac:dyDescent="0.25">
      <c r="B52" s="589" t="s">
        <v>188</v>
      </c>
      <c r="C52" s="21" t="s">
        <v>189</v>
      </c>
      <c r="D52" s="137"/>
      <c r="E52" s="124" t="s">
        <v>227</v>
      </c>
      <c r="F52" s="124"/>
      <c r="G52" s="124"/>
      <c r="H52" s="124">
        <f>SUM(I52:J52)</f>
        <v>48</v>
      </c>
      <c r="I52" s="124"/>
      <c r="J52" s="124">
        <f>SUM(Z52)</f>
        <v>48</v>
      </c>
      <c r="K52" s="124">
        <v>36</v>
      </c>
      <c r="L52" s="124">
        <v>12</v>
      </c>
      <c r="M52" s="124"/>
      <c r="N52" s="124"/>
      <c r="O52" s="124"/>
      <c r="P52" s="85"/>
      <c r="Q52" s="124"/>
      <c r="R52" s="85"/>
      <c r="S52" s="85"/>
      <c r="T52" s="577"/>
      <c r="U52" s="309"/>
      <c r="V52" s="305"/>
      <c r="W52" s="315"/>
      <c r="X52" s="318"/>
      <c r="Y52" s="294"/>
      <c r="Z52" s="138">
        <v>48</v>
      </c>
      <c r="AA52" s="579"/>
      <c r="AB52" s="586"/>
      <c r="AC52" s="590"/>
    </row>
    <row r="53" spans="2:30" ht="22.5" customHeight="1" x14ac:dyDescent="0.25">
      <c r="B53" s="589" t="s">
        <v>190</v>
      </c>
      <c r="C53" s="21" t="s">
        <v>191</v>
      </c>
      <c r="D53" s="137"/>
      <c r="E53" s="124" t="s">
        <v>227</v>
      </c>
      <c r="F53" s="124"/>
      <c r="G53" s="124"/>
      <c r="H53" s="124">
        <f>SUM(J53)</f>
        <v>48</v>
      </c>
      <c r="I53" s="124"/>
      <c r="J53" s="124">
        <f>SUM(Z53)</f>
        <v>48</v>
      </c>
      <c r="K53" s="124">
        <v>36</v>
      </c>
      <c r="L53" s="124">
        <v>12</v>
      </c>
      <c r="M53" s="124"/>
      <c r="N53" s="124"/>
      <c r="O53" s="124"/>
      <c r="P53" s="85"/>
      <c r="Q53" s="124"/>
      <c r="R53" s="85"/>
      <c r="S53" s="85"/>
      <c r="T53" s="577"/>
      <c r="U53" s="309"/>
      <c r="V53" s="305"/>
      <c r="W53" s="315"/>
      <c r="X53" s="318"/>
      <c r="Y53" s="294"/>
      <c r="Z53" s="138">
        <v>48</v>
      </c>
      <c r="AA53" s="578"/>
      <c r="AB53" s="586"/>
      <c r="AC53" s="590"/>
    </row>
    <row r="54" spans="2:30" ht="48.75" customHeight="1" x14ac:dyDescent="0.25">
      <c r="B54" s="592" t="s">
        <v>202</v>
      </c>
      <c r="C54" s="332" t="s">
        <v>203</v>
      </c>
      <c r="D54" s="593"/>
      <c r="E54" s="594">
        <v>7</v>
      </c>
      <c r="F54" s="594"/>
      <c r="G54" s="594"/>
      <c r="H54" s="594">
        <f>SUM(I54:J54)</f>
        <v>54</v>
      </c>
      <c r="I54" s="594"/>
      <c r="J54" s="594">
        <f>SUM(Y54)</f>
        <v>54</v>
      </c>
      <c r="K54" s="594">
        <v>30</v>
      </c>
      <c r="L54" s="594">
        <v>24</v>
      </c>
      <c r="M54" s="594"/>
      <c r="N54" s="594"/>
      <c r="O54" s="594"/>
      <c r="P54" s="543"/>
      <c r="Q54" s="594"/>
      <c r="R54" s="543"/>
      <c r="S54" s="543"/>
      <c r="T54" s="595"/>
      <c r="U54" s="311"/>
      <c r="V54" s="305"/>
      <c r="W54" s="319"/>
      <c r="X54" s="320"/>
      <c r="Y54" s="295">
        <v>54</v>
      </c>
      <c r="Z54" s="326"/>
      <c r="AA54" s="578"/>
      <c r="AB54" s="586"/>
      <c r="AC54" s="590"/>
      <c r="AD54" s="590"/>
    </row>
    <row r="55" spans="2:30" ht="26.25" customHeight="1" x14ac:dyDescent="0.25">
      <c r="B55" s="589" t="s">
        <v>204</v>
      </c>
      <c r="C55" s="596" t="s">
        <v>205</v>
      </c>
      <c r="D55" s="137"/>
      <c r="E55" s="124">
        <v>3</v>
      </c>
      <c r="F55" s="124"/>
      <c r="G55" s="124"/>
      <c r="H55" s="124">
        <f>I55+J55</f>
        <v>36</v>
      </c>
      <c r="I55" s="124"/>
      <c r="J55" s="124">
        <v>36</v>
      </c>
      <c r="K55" s="124">
        <v>24</v>
      </c>
      <c r="L55" s="124">
        <v>12</v>
      </c>
      <c r="M55" s="124"/>
      <c r="N55" s="124"/>
      <c r="O55" s="124"/>
      <c r="P55" s="85"/>
      <c r="Q55" s="124"/>
      <c r="R55" s="85"/>
      <c r="S55" s="85"/>
      <c r="T55" s="577"/>
      <c r="U55" s="309">
        <v>36</v>
      </c>
      <c r="V55" s="305"/>
      <c r="W55" s="315"/>
      <c r="X55" s="318"/>
      <c r="Y55" s="294"/>
      <c r="Z55" s="138"/>
      <c r="AA55" s="578"/>
      <c r="AB55" s="586"/>
      <c r="AC55" s="590"/>
      <c r="AD55" s="590"/>
    </row>
    <row r="56" spans="2:30" ht="26.25" customHeight="1" x14ac:dyDescent="0.25">
      <c r="B56" s="592" t="s">
        <v>206</v>
      </c>
      <c r="C56" s="597" t="s">
        <v>207</v>
      </c>
      <c r="D56" s="580"/>
      <c r="E56" s="145">
        <v>3</v>
      </c>
      <c r="F56" s="145"/>
      <c r="G56" s="145"/>
      <c r="H56" s="145">
        <f>SUM(I56:J56)</f>
        <v>48</v>
      </c>
      <c r="I56" s="145"/>
      <c r="J56" s="145">
        <v>48</v>
      </c>
      <c r="K56" s="145">
        <v>36</v>
      </c>
      <c r="L56" s="145">
        <v>12</v>
      </c>
      <c r="M56" s="145"/>
      <c r="N56" s="145"/>
      <c r="O56" s="145"/>
      <c r="P56" s="515"/>
      <c r="Q56" s="145"/>
      <c r="R56" s="515"/>
      <c r="S56" s="515"/>
      <c r="T56" s="582"/>
      <c r="U56" s="310">
        <v>48</v>
      </c>
      <c r="V56" s="305"/>
      <c r="W56" s="321"/>
      <c r="X56" s="322"/>
      <c r="Y56" s="299"/>
      <c r="Z56" s="326"/>
      <c r="AA56" s="578"/>
      <c r="AB56" s="586"/>
      <c r="AC56" s="590"/>
      <c r="AD56" s="590"/>
    </row>
    <row r="57" spans="2:30" ht="34.5" customHeight="1" thickBot="1" x14ac:dyDescent="0.3">
      <c r="B57" s="592" t="s">
        <v>208</v>
      </c>
      <c r="C57" s="598" t="s">
        <v>209</v>
      </c>
      <c r="D57" s="580"/>
      <c r="E57" s="145">
        <v>3</v>
      </c>
      <c r="F57" s="145"/>
      <c r="G57" s="145"/>
      <c r="H57" s="145">
        <f>SUM(I57:J57)</f>
        <v>74</v>
      </c>
      <c r="I57" s="145">
        <v>2</v>
      </c>
      <c r="J57" s="145">
        <f>SUM(U57:V57)</f>
        <v>72</v>
      </c>
      <c r="K57" s="145">
        <v>32</v>
      </c>
      <c r="L57" s="145">
        <v>40</v>
      </c>
      <c r="M57" s="145"/>
      <c r="N57" s="145"/>
      <c r="O57" s="145"/>
      <c r="P57" s="515"/>
      <c r="Q57" s="145"/>
      <c r="R57" s="515"/>
      <c r="S57" s="515"/>
      <c r="T57" s="582"/>
      <c r="U57" s="310">
        <v>36</v>
      </c>
      <c r="V57" s="306">
        <v>36</v>
      </c>
      <c r="W57" s="321"/>
      <c r="X57" s="322"/>
      <c r="Y57" s="299"/>
      <c r="Z57" s="146"/>
      <c r="AA57" s="578"/>
      <c r="AB57" s="586"/>
      <c r="AC57" s="590"/>
      <c r="AD57" s="590"/>
    </row>
    <row r="58" spans="2:30" ht="32.25" customHeight="1" thickBot="1" x14ac:dyDescent="0.3">
      <c r="B58" s="583" t="s">
        <v>93</v>
      </c>
      <c r="C58" s="584" t="s">
        <v>94</v>
      </c>
      <c r="D58" s="296"/>
      <c r="E58" s="304"/>
      <c r="F58" s="304"/>
      <c r="G58" s="304"/>
      <c r="H58" s="304">
        <f>H59+H64+H69+H74</f>
        <v>2118</v>
      </c>
      <c r="I58" s="304">
        <f>I59+I64+I69+I74</f>
        <v>14</v>
      </c>
      <c r="J58" s="304">
        <f>J59+J64+J69+J74</f>
        <v>2038</v>
      </c>
      <c r="K58" s="304">
        <f>K59+K64+K69+K74</f>
        <v>206</v>
      </c>
      <c r="L58" s="304">
        <f>L59+L64+L69+L74</f>
        <v>682</v>
      </c>
      <c r="M58" s="304">
        <f>M59+M64</f>
        <v>60</v>
      </c>
      <c r="N58" s="304"/>
      <c r="O58" s="304"/>
      <c r="P58" s="520"/>
      <c r="Q58" s="304">
        <f>Q59+Q64+Q69+Q74</f>
        <v>66</v>
      </c>
      <c r="R58" s="520"/>
      <c r="S58" s="520"/>
      <c r="T58" s="585"/>
      <c r="U58" s="496">
        <v>0</v>
      </c>
      <c r="V58" s="497">
        <f>V74</f>
        <v>476</v>
      </c>
      <c r="W58" s="498">
        <f>W59+W64+W69+W74</f>
        <v>250</v>
      </c>
      <c r="X58" s="499">
        <f>X59+X64+X69</f>
        <v>472</v>
      </c>
      <c r="Y58" s="500">
        <f>Y59+Y64+Y69+Y74</f>
        <v>472</v>
      </c>
      <c r="Z58" s="501">
        <f>Z59+Z64+Z69+Z74</f>
        <v>368</v>
      </c>
      <c r="AA58" s="579"/>
      <c r="AB58" s="586"/>
      <c r="AC58" s="590"/>
      <c r="AD58" s="590"/>
    </row>
    <row r="59" spans="2:30" ht="49.5" customHeight="1" thickBot="1" x14ac:dyDescent="0.3">
      <c r="B59" s="599" t="s">
        <v>95</v>
      </c>
      <c r="C59" s="584" t="s">
        <v>141</v>
      </c>
      <c r="D59" s="296"/>
      <c r="E59" s="304"/>
      <c r="F59" s="304"/>
      <c r="G59" s="304"/>
      <c r="H59" s="304">
        <f>SUM(H60:H63)</f>
        <v>540</v>
      </c>
      <c r="I59" s="304">
        <f>SUM(I60:I60)</f>
        <v>4</v>
      </c>
      <c r="J59" s="304">
        <f>SUM(J60:J63)</f>
        <v>518</v>
      </c>
      <c r="K59" s="304">
        <f>SUM(K60:K60)</f>
        <v>46</v>
      </c>
      <c r="L59" s="304">
        <f>SUM(L60:L60)</f>
        <v>210</v>
      </c>
      <c r="M59" s="304">
        <f>M60</f>
        <v>30</v>
      </c>
      <c r="N59" s="304"/>
      <c r="O59" s="304"/>
      <c r="P59" s="304"/>
      <c r="Q59" s="304">
        <f>SUM(Q60:Q63)</f>
        <v>18</v>
      </c>
      <c r="R59" s="520"/>
      <c r="S59" s="520"/>
      <c r="T59" s="585"/>
      <c r="U59" s="496">
        <v>0</v>
      </c>
      <c r="V59" s="497">
        <f>SUM(V60:V62)</f>
        <v>0</v>
      </c>
      <c r="W59" s="498">
        <f>SUM(W60:W62)</f>
        <v>166</v>
      </c>
      <c r="X59" s="499">
        <f>SUM(X60:X62)</f>
        <v>308</v>
      </c>
      <c r="Y59" s="500">
        <f>SUM(Y60:Y60)</f>
        <v>44</v>
      </c>
      <c r="Z59" s="501">
        <v>0</v>
      </c>
      <c r="AA59" s="579"/>
      <c r="AB59" s="586"/>
      <c r="AC59" s="590"/>
      <c r="AD59" s="590"/>
    </row>
    <row r="60" spans="2:30" ht="67.5" customHeight="1" thickBot="1" x14ac:dyDescent="0.3">
      <c r="B60" s="571" t="s">
        <v>180</v>
      </c>
      <c r="C60" s="587" t="s">
        <v>142</v>
      </c>
      <c r="D60" s="152">
        <v>6</v>
      </c>
      <c r="E60" s="153"/>
      <c r="F60" s="153"/>
      <c r="G60" s="153">
        <v>5</v>
      </c>
      <c r="H60" s="153">
        <f>I60+J60+Q60</f>
        <v>276</v>
      </c>
      <c r="I60" s="153">
        <v>4</v>
      </c>
      <c r="J60" s="153">
        <f>SUM(W60:Y60)</f>
        <v>266</v>
      </c>
      <c r="K60" s="153">
        <v>46</v>
      </c>
      <c r="L60" s="153">
        <v>210</v>
      </c>
      <c r="M60" s="153">
        <v>30</v>
      </c>
      <c r="N60" s="153"/>
      <c r="O60" s="153"/>
      <c r="P60" s="153"/>
      <c r="Q60" s="153">
        <v>6</v>
      </c>
      <c r="R60" s="153"/>
      <c r="S60" s="153"/>
      <c r="T60" s="574"/>
      <c r="U60" s="307"/>
      <c r="V60" s="308"/>
      <c r="W60" s="316">
        <v>94</v>
      </c>
      <c r="X60" s="317">
        <v>128</v>
      </c>
      <c r="Y60" s="314">
        <v>44</v>
      </c>
      <c r="Z60" s="157"/>
      <c r="AA60" s="579"/>
      <c r="AB60" s="586"/>
      <c r="AC60" s="590"/>
      <c r="AD60" s="590"/>
    </row>
    <row r="61" spans="2:30" ht="22.5" customHeight="1" x14ac:dyDescent="0.25">
      <c r="B61" s="329" t="s">
        <v>214</v>
      </c>
      <c r="C61" s="300" t="s">
        <v>147</v>
      </c>
      <c r="D61" s="576"/>
      <c r="E61" s="124">
        <v>6</v>
      </c>
      <c r="F61" s="125"/>
      <c r="G61" s="125"/>
      <c r="H61" s="181">
        <f>SUM(J61)</f>
        <v>144</v>
      </c>
      <c r="I61" s="124"/>
      <c r="J61" s="181">
        <v>144</v>
      </c>
      <c r="K61" s="181"/>
      <c r="L61" s="181"/>
      <c r="M61" s="181"/>
      <c r="N61" s="181">
        <v>144</v>
      </c>
      <c r="O61" s="124"/>
      <c r="P61" s="85"/>
      <c r="Q61" s="124"/>
      <c r="R61" s="85"/>
      <c r="S61" s="85"/>
      <c r="T61" s="577"/>
      <c r="U61" s="309"/>
      <c r="V61" s="600"/>
      <c r="W61" s="601">
        <v>72</v>
      </c>
      <c r="X61" s="323">
        <v>72</v>
      </c>
      <c r="Y61" s="602"/>
      <c r="Z61" s="138"/>
      <c r="AA61" s="579"/>
      <c r="AB61" s="586"/>
      <c r="AC61" s="590"/>
      <c r="AD61" s="590"/>
    </row>
    <row r="62" spans="2:30" ht="31.5" x14ac:dyDescent="0.25">
      <c r="B62" s="329" t="s">
        <v>215</v>
      </c>
      <c r="C62" s="300" t="s">
        <v>192</v>
      </c>
      <c r="D62" s="576"/>
      <c r="E62" s="124">
        <v>6</v>
      </c>
      <c r="F62" s="124"/>
      <c r="G62" s="124"/>
      <c r="H62" s="181">
        <f>SUM(J62)</f>
        <v>108</v>
      </c>
      <c r="I62" s="124"/>
      <c r="J62" s="181">
        <v>108</v>
      </c>
      <c r="K62" s="181"/>
      <c r="L62" s="181"/>
      <c r="M62" s="181"/>
      <c r="N62" s="181"/>
      <c r="O62" s="181">
        <v>108</v>
      </c>
      <c r="P62" s="603"/>
      <c r="Q62" s="124"/>
      <c r="R62" s="85"/>
      <c r="S62" s="85"/>
      <c r="T62" s="577"/>
      <c r="U62" s="309"/>
      <c r="V62" s="600"/>
      <c r="W62" s="601"/>
      <c r="X62" s="323">
        <v>108</v>
      </c>
      <c r="Y62" s="602"/>
      <c r="Z62" s="138"/>
      <c r="AA62" s="579"/>
      <c r="AB62" s="586"/>
      <c r="AC62" s="590"/>
      <c r="AD62" s="590"/>
    </row>
    <row r="63" spans="2:30" ht="21" customHeight="1" thickBot="1" x14ac:dyDescent="0.3">
      <c r="B63" s="274" t="s">
        <v>96</v>
      </c>
      <c r="C63" s="56" t="s">
        <v>193</v>
      </c>
      <c r="D63" s="580" t="s">
        <v>98</v>
      </c>
      <c r="E63" s="145"/>
      <c r="F63" s="145"/>
      <c r="G63" s="145"/>
      <c r="H63" s="145">
        <v>12</v>
      </c>
      <c r="I63" s="145"/>
      <c r="J63" s="604"/>
      <c r="K63" s="604"/>
      <c r="L63" s="145"/>
      <c r="M63" s="604"/>
      <c r="N63" s="145"/>
      <c r="O63" s="145"/>
      <c r="P63" s="515"/>
      <c r="Q63" s="145">
        <v>12</v>
      </c>
      <c r="R63" s="515"/>
      <c r="S63" s="515"/>
      <c r="T63" s="582"/>
      <c r="U63" s="310"/>
      <c r="V63" s="605"/>
      <c r="W63" s="321"/>
      <c r="X63" s="322" t="s">
        <v>225</v>
      </c>
      <c r="Y63" s="299"/>
      <c r="Z63" s="146"/>
      <c r="AA63" s="579"/>
      <c r="AB63" s="586"/>
      <c r="AC63" s="586"/>
      <c r="AD63" s="590"/>
    </row>
    <row r="64" spans="2:30" ht="48" thickBot="1" x14ac:dyDescent="0.3">
      <c r="B64" s="599" t="s">
        <v>100</v>
      </c>
      <c r="C64" s="584" t="s">
        <v>146</v>
      </c>
      <c r="D64" s="296"/>
      <c r="E64" s="304"/>
      <c r="F64" s="304"/>
      <c r="G64" s="304"/>
      <c r="H64" s="304">
        <f>SUM(H65:H68)</f>
        <v>594</v>
      </c>
      <c r="I64" s="304">
        <f>SUM(I65:I65)</f>
        <v>4</v>
      </c>
      <c r="J64" s="304">
        <f>SUM(J65:J67)</f>
        <v>572</v>
      </c>
      <c r="K64" s="304">
        <f>SUM(K65:K65)</f>
        <v>50</v>
      </c>
      <c r="L64" s="304">
        <f>SUM(L65:L65)</f>
        <v>210</v>
      </c>
      <c r="M64" s="304">
        <f>SUM(M65:M67)</f>
        <v>30</v>
      </c>
      <c r="N64" s="304"/>
      <c r="O64" s="304"/>
      <c r="P64" s="304"/>
      <c r="Q64" s="304">
        <f>SUM(Q65:Q68)</f>
        <v>18</v>
      </c>
      <c r="R64" s="304"/>
      <c r="S64" s="304"/>
      <c r="T64" s="585"/>
      <c r="U64" s="496">
        <v>0</v>
      </c>
      <c r="V64" s="497">
        <v>0</v>
      </c>
      <c r="W64" s="498">
        <f>SUM(W65:W67)</f>
        <v>84</v>
      </c>
      <c r="X64" s="499">
        <f>SUM(X65:X67)</f>
        <v>120</v>
      </c>
      <c r="Y64" s="500">
        <f>SUM(Y65:Y68)</f>
        <v>206</v>
      </c>
      <c r="Z64" s="501">
        <f>SUM(Z65:Z67)</f>
        <v>162</v>
      </c>
      <c r="AA64" s="579"/>
      <c r="AB64" s="586"/>
      <c r="AC64" s="586"/>
      <c r="AD64" s="590"/>
    </row>
    <row r="65" spans="2:30" ht="96.75" customHeight="1" thickBot="1" x14ac:dyDescent="0.3">
      <c r="B65" s="571" t="s">
        <v>181</v>
      </c>
      <c r="C65" s="587" t="s">
        <v>194</v>
      </c>
      <c r="D65" s="152">
        <v>8</v>
      </c>
      <c r="E65" s="153"/>
      <c r="F65" s="153"/>
      <c r="G65" s="606" t="s">
        <v>226</v>
      </c>
      <c r="H65" s="153">
        <f>I65+J65+Q65</f>
        <v>294</v>
      </c>
      <c r="I65" s="153">
        <v>4</v>
      </c>
      <c r="J65" s="153">
        <f>SUM(W65:Z65)</f>
        <v>284</v>
      </c>
      <c r="K65" s="153">
        <v>50</v>
      </c>
      <c r="L65" s="153">
        <v>210</v>
      </c>
      <c r="M65" s="153">
        <v>30</v>
      </c>
      <c r="N65" s="153"/>
      <c r="O65" s="153"/>
      <c r="P65" s="153"/>
      <c r="Q65" s="153">
        <v>6</v>
      </c>
      <c r="R65" s="153"/>
      <c r="S65" s="153"/>
      <c r="T65" s="574"/>
      <c r="U65" s="307"/>
      <c r="V65" s="308"/>
      <c r="W65" s="316">
        <v>84</v>
      </c>
      <c r="X65" s="317">
        <v>84</v>
      </c>
      <c r="Y65" s="314">
        <v>62</v>
      </c>
      <c r="Z65" s="157">
        <v>54</v>
      </c>
      <c r="AA65" s="579"/>
      <c r="AB65" s="512"/>
      <c r="AC65" s="607"/>
      <c r="AD65" s="607"/>
    </row>
    <row r="66" spans="2:30" ht="21" customHeight="1" x14ac:dyDescent="0.25">
      <c r="B66" s="329" t="s">
        <v>210</v>
      </c>
      <c r="C66" s="300" t="s">
        <v>147</v>
      </c>
      <c r="D66" s="576"/>
      <c r="E66" s="124">
        <v>7</v>
      </c>
      <c r="F66" s="124"/>
      <c r="G66" s="124"/>
      <c r="H66" s="181">
        <f>SUM(J66)</f>
        <v>144</v>
      </c>
      <c r="I66" s="124"/>
      <c r="J66" s="181">
        <v>144</v>
      </c>
      <c r="K66" s="181"/>
      <c r="L66" s="181"/>
      <c r="M66" s="181"/>
      <c r="N66" s="181">
        <v>144</v>
      </c>
      <c r="O66" s="124"/>
      <c r="P66" s="85"/>
      <c r="Q66" s="124"/>
      <c r="R66" s="85"/>
      <c r="S66" s="85"/>
      <c r="T66" s="577"/>
      <c r="U66" s="309"/>
      <c r="V66" s="600"/>
      <c r="W66" s="601"/>
      <c r="X66" s="323">
        <v>36</v>
      </c>
      <c r="Y66" s="602">
        <v>72</v>
      </c>
      <c r="Z66" s="138">
        <v>36</v>
      </c>
      <c r="AA66" s="579"/>
      <c r="AB66" s="586"/>
      <c r="AC66" s="590"/>
      <c r="AD66" s="590"/>
    </row>
    <row r="67" spans="2:30" ht="30.75" customHeight="1" x14ac:dyDescent="0.25">
      <c r="B67" s="329" t="s">
        <v>211</v>
      </c>
      <c r="C67" s="300" t="s">
        <v>192</v>
      </c>
      <c r="D67" s="576"/>
      <c r="E67" s="124">
        <v>8</v>
      </c>
      <c r="F67" s="124"/>
      <c r="G67" s="124"/>
      <c r="H67" s="181">
        <v>144</v>
      </c>
      <c r="I67" s="124"/>
      <c r="J67" s="181">
        <v>144</v>
      </c>
      <c r="K67" s="181"/>
      <c r="L67" s="181"/>
      <c r="M67" s="181"/>
      <c r="N67" s="181"/>
      <c r="O67" s="124">
        <v>144</v>
      </c>
      <c r="P67" s="85"/>
      <c r="Q67" s="124"/>
      <c r="R67" s="85"/>
      <c r="S67" s="85"/>
      <c r="T67" s="577"/>
      <c r="U67" s="309"/>
      <c r="V67" s="305"/>
      <c r="W67" s="601"/>
      <c r="X67" s="323"/>
      <c r="Y67" s="602">
        <v>72</v>
      </c>
      <c r="Z67" s="138">
        <v>72</v>
      </c>
      <c r="AA67" s="579"/>
      <c r="AB67" s="586"/>
      <c r="AC67" s="590"/>
      <c r="AD67" s="590"/>
    </row>
    <row r="68" spans="2:30" ht="21.75" customHeight="1" thickBot="1" x14ac:dyDescent="0.3">
      <c r="B68" s="274" t="s">
        <v>96</v>
      </c>
      <c r="C68" s="56" t="s">
        <v>193</v>
      </c>
      <c r="D68" s="580" t="s">
        <v>104</v>
      </c>
      <c r="E68" s="145"/>
      <c r="F68" s="608"/>
      <c r="G68" s="145"/>
      <c r="H68" s="145">
        <f>SUM(Q68)</f>
        <v>12</v>
      </c>
      <c r="I68" s="145"/>
      <c r="J68" s="604"/>
      <c r="K68" s="604"/>
      <c r="L68" s="145"/>
      <c r="M68" s="145"/>
      <c r="N68" s="145"/>
      <c r="O68" s="145"/>
      <c r="P68" s="515"/>
      <c r="Q68" s="145">
        <v>12</v>
      </c>
      <c r="R68" s="515"/>
      <c r="S68" s="515"/>
      <c r="T68" s="582"/>
      <c r="U68" s="310"/>
      <c r="V68" s="306"/>
      <c r="W68" s="321"/>
      <c r="X68" s="322"/>
      <c r="Y68" s="299"/>
      <c r="Z68" s="146" t="s">
        <v>225</v>
      </c>
      <c r="AA68" s="579"/>
      <c r="AB68" s="586"/>
      <c r="AC68" s="590"/>
      <c r="AD68" s="590"/>
    </row>
    <row r="69" spans="2:30" ht="97.5" customHeight="1" thickBot="1" x14ac:dyDescent="0.3">
      <c r="B69" s="599" t="s">
        <v>148</v>
      </c>
      <c r="C69" s="584" t="s">
        <v>149</v>
      </c>
      <c r="D69" s="296"/>
      <c r="E69" s="304"/>
      <c r="F69" s="304"/>
      <c r="G69" s="304"/>
      <c r="H69" s="304">
        <f>SUM(H70:H73)</f>
        <v>494</v>
      </c>
      <c r="I69" s="304">
        <f>SUM(I70:I71)</f>
        <v>4</v>
      </c>
      <c r="J69" s="304">
        <f>SUM(J70:J72)</f>
        <v>472</v>
      </c>
      <c r="K69" s="304">
        <f>SUM(K70:K71)</f>
        <v>54</v>
      </c>
      <c r="L69" s="304">
        <f>SUM(L70:L71)</f>
        <v>132</v>
      </c>
      <c r="M69" s="304"/>
      <c r="N69" s="304"/>
      <c r="O69" s="304"/>
      <c r="P69" s="520"/>
      <c r="Q69" s="304">
        <f>SUM(Q70:Q73)</f>
        <v>18</v>
      </c>
      <c r="R69" s="520"/>
      <c r="S69" s="520"/>
      <c r="T69" s="585"/>
      <c r="U69" s="496">
        <v>0</v>
      </c>
      <c r="V69" s="497">
        <v>0</v>
      </c>
      <c r="W69" s="498">
        <v>0</v>
      </c>
      <c r="X69" s="499">
        <f>SUM(X70)</f>
        <v>44</v>
      </c>
      <c r="Y69" s="609">
        <f>SUM(Y70:Y72)</f>
        <v>222</v>
      </c>
      <c r="Z69" s="610">
        <f>SUM(Z70:Z72)</f>
        <v>206</v>
      </c>
      <c r="AA69" s="579"/>
      <c r="AB69" s="586"/>
      <c r="AC69" s="590"/>
      <c r="AD69" s="590"/>
    </row>
    <row r="70" spans="2:30" ht="63" x14ac:dyDescent="0.25">
      <c r="B70" s="571" t="s">
        <v>182</v>
      </c>
      <c r="C70" s="572" t="s">
        <v>150</v>
      </c>
      <c r="D70" s="152">
        <v>8</v>
      </c>
      <c r="E70" s="153"/>
      <c r="F70" s="153" t="s">
        <v>102</v>
      </c>
      <c r="G70" s="606" t="s">
        <v>195</v>
      </c>
      <c r="H70" s="153">
        <f>I70+J70+Q70</f>
        <v>194</v>
      </c>
      <c r="I70" s="153">
        <v>4</v>
      </c>
      <c r="J70" s="153">
        <f>SUM(X70:Z70)</f>
        <v>184</v>
      </c>
      <c r="K70" s="153">
        <v>54</v>
      </c>
      <c r="L70" s="153">
        <v>132</v>
      </c>
      <c r="M70" s="153"/>
      <c r="N70" s="153"/>
      <c r="O70" s="153"/>
      <c r="P70" s="72"/>
      <c r="Q70" s="153">
        <v>6</v>
      </c>
      <c r="R70" s="72"/>
      <c r="S70" s="72"/>
      <c r="T70" s="574"/>
      <c r="U70" s="307"/>
      <c r="V70" s="308"/>
      <c r="W70" s="611"/>
      <c r="X70" s="612">
        <v>44</v>
      </c>
      <c r="Y70" s="540">
        <v>78</v>
      </c>
      <c r="Z70" s="541">
        <v>62</v>
      </c>
      <c r="AA70" s="578"/>
      <c r="AB70" s="586"/>
      <c r="AC70" s="586"/>
      <c r="AD70" s="586"/>
    </row>
    <row r="71" spans="2:30" ht="20.25" customHeight="1" x14ac:dyDescent="0.25">
      <c r="B71" s="329" t="s">
        <v>212</v>
      </c>
      <c r="C71" s="300" t="s">
        <v>147</v>
      </c>
      <c r="D71" s="137"/>
      <c r="E71" s="124">
        <v>7</v>
      </c>
      <c r="F71" s="124"/>
      <c r="G71" s="124"/>
      <c r="H71" s="181">
        <v>144</v>
      </c>
      <c r="I71" s="181"/>
      <c r="J71" s="181">
        <v>144</v>
      </c>
      <c r="K71" s="181"/>
      <c r="L71" s="181"/>
      <c r="M71" s="181"/>
      <c r="N71" s="181">
        <v>144</v>
      </c>
      <c r="O71" s="181"/>
      <c r="P71" s="85"/>
      <c r="Q71" s="124"/>
      <c r="R71" s="85"/>
      <c r="S71" s="85"/>
      <c r="T71" s="577"/>
      <c r="U71" s="309"/>
      <c r="V71" s="305"/>
      <c r="W71" s="601"/>
      <c r="X71" s="323"/>
      <c r="Y71" s="602">
        <v>108</v>
      </c>
      <c r="Z71" s="613">
        <v>36</v>
      </c>
      <c r="AA71" s="579"/>
      <c r="AB71" s="586"/>
      <c r="AC71" s="590"/>
    </row>
    <row r="72" spans="2:30" ht="31.5" x14ac:dyDescent="0.25">
      <c r="B72" s="329" t="s">
        <v>213</v>
      </c>
      <c r="C72" s="300" t="s">
        <v>192</v>
      </c>
      <c r="D72" s="576"/>
      <c r="E72" s="124">
        <v>8</v>
      </c>
      <c r="F72" s="124"/>
      <c r="G72" s="124"/>
      <c r="H72" s="181">
        <v>144</v>
      </c>
      <c r="I72" s="124"/>
      <c r="J72" s="181">
        <v>144</v>
      </c>
      <c r="K72" s="124"/>
      <c r="L72" s="124"/>
      <c r="M72" s="181"/>
      <c r="N72" s="181"/>
      <c r="O72" s="181">
        <v>144</v>
      </c>
      <c r="P72" s="85"/>
      <c r="Q72" s="124"/>
      <c r="R72" s="85"/>
      <c r="S72" s="85"/>
      <c r="T72" s="577"/>
      <c r="U72" s="309"/>
      <c r="V72" s="305"/>
      <c r="W72" s="315"/>
      <c r="X72" s="318"/>
      <c r="Y72" s="602">
        <v>36</v>
      </c>
      <c r="Z72" s="613">
        <v>108</v>
      </c>
      <c r="AA72" s="579"/>
      <c r="AB72" s="586"/>
      <c r="AC72" s="590"/>
    </row>
    <row r="73" spans="2:30" ht="26.25" customHeight="1" thickBot="1" x14ac:dyDescent="0.3">
      <c r="B73" s="274" t="s">
        <v>96</v>
      </c>
      <c r="C73" s="56" t="s">
        <v>193</v>
      </c>
      <c r="D73" s="580" t="s">
        <v>104</v>
      </c>
      <c r="E73" s="145"/>
      <c r="F73" s="145"/>
      <c r="G73" s="145"/>
      <c r="H73" s="145">
        <v>12</v>
      </c>
      <c r="I73" s="145"/>
      <c r="J73" s="604"/>
      <c r="K73" s="604"/>
      <c r="L73" s="145"/>
      <c r="M73" s="145"/>
      <c r="N73" s="145"/>
      <c r="O73" s="145"/>
      <c r="P73" s="515"/>
      <c r="Q73" s="145">
        <v>12</v>
      </c>
      <c r="R73" s="515"/>
      <c r="S73" s="515"/>
      <c r="T73" s="582"/>
      <c r="U73" s="310"/>
      <c r="V73" s="306"/>
      <c r="W73" s="614"/>
      <c r="X73" s="615"/>
      <c r="Y73" s="555"/>
      <c r="Z73" s="556" t="s">
        <v>225</v>
      </c>
      <c r="AA73" s="579"/>
      <c r="AB73" s="586"/>
      <c r="AC73" s="590"/>
    </row>
    <row r="74" spans="2:30" ht="50.25" customHeight="1" thickBot="1" x14ac:dyDescent="0.3">
      <c r="B74" s="599" t="s">
        <v>101</v>
      </c>
      <c r="C74" s="616" t="s">
        <v>197</v>
      </c>
      <c r="D74" s="296"/>
      <c r="E74" s="304"/>
      <c r="F74" s="304"/>
      <c r="G74" s="304"/>
      <c r="H74" s="304">
        <f>SUM(H75:H80)</f>
        <v>490</v>
      </c>
      <c r="I74" s="304">
        <f>SUM(I75:I77)</f>
        <v>2</v>
      </c>
      <c r="J74" s="304">
        <f>SUM(J75:J78)</f>
        <v>476</v>
      </c>
      <c r="K74" s="304">
        <f>SUM(K75:K78)</f>
        <v>56</v>
      </c>
      <c r="L74" s="304">
        <f>SUM(L75:L78)</f>
        <v>130</v>
      </c>
      <c r="M74" s="304"/>
      <c r="N74" s="304"/>
      <c r="O74" s="304"/>
      <c r="P74" s="520"/>
      <c r="Q74" s="304">
        <f>SUM(Q79)</f>
        <v>12</v>
      </c>
      <c r="R74" s="520"/>
      <c r="S74" s="520"/>
      <c r="T74" s="585"/>
      <c r="U74" s="496">
        <v>0</v>
      </c>
      <c r="V74" s="497">
        <f>SUM(V75:V78)</f>
        <v>476</v>
      </c>
      <c r="W74" s="567">
        <v>0</v>
      </c>
      <c r="X74" s="568">
        <v>0</v>
      </c>
      <c r="Y74" s="617">
        <v>0</v>
      </c>
      <c r="Z74" s="618">
        <v>0</v>
      </c>
      <c r="AA74" s="579"/>
      <c r="AB74" s="586"/>
      <c r="AC74" s="590"/>
    </row>
    <row r="75" spans="2:30" ht="34.5" customHeight="1" x14ac:dyDescent="0.25">
      <c r="B75" s="571" t="s">
        <v>183</v>
      </c>
      <c r="C75" s="301" t="s">
        <v>198</v>
      </c>
      <c r="D75" s="152"/>
      <c r="E75" s="153">
        <v>4</v>
      </c>
      <c r="F75" s="153"/>
      <c r="G75" s="153"/>
      <c r="H75" s="153">
        <f>SUM(I75:J75)</f>
        <v>96</v>
      </c>
      <c r="I75" s="153">
        <v>2</v>
      </c>
      <c r="J75" s="153">
        <v>94</v>
      </c>
      <c r="K75" s="153">
        <v>30</v>
      </c>
      <c r="L75" s="153">
        <v>64</v>
      </c>
      <c r="M75" s="153"/>
      <c r="N75" s="153"/>
      <c r="O75" s="153"/>
      <c r="P75" s="72"/>
      <c r="Q75" s="153"/>
      <c r="R75" s="72"/>
      <c r="S75" s="72"/>
      <c r="T75" s="574"/>
      <c r="U75" s="307"/>
      <c r="V75" s="308">
        <v>94</v>
      </c>
      <c r="W75" s="316"/>
      <c r="X75" s="317"/>
      <c r="Y75" s="314"/>
      <c r="Z75" s="138"/>
      <c r="AA75" s="578"/>
      <c r="AB75" s="586"/>
      <c r="AC75" s="590"/>
    </row>
    <row r="76" spans="2:30" ht="51.75" customHeight="1" x14ac:dyDescent="0.25">
      <c r="B76" s="571" t="s">
        <v>199</v>
      </c>
      <c r="C76" s="301" t="s">
        <v>200</v>
      </c>
      <c r="D76" s="152"/>
      <c r="E76" s="153">
        <v>4</v>
      </c>
      <c r="F76" s="153"/>
      <c r="G76" s="153"/>
      <c r="H76" s="153">
        <f>SUM(I76:J76)</f>
        <v>94</v>
      </c>
      <c r="I76" s="153"/>
      <c r="J76" s="153">
        <f>SUM(V76)</f>
        <v>94</v>
      </c>
      <c r="K76" s="153">
        <v>26</v>
      </c>
      <c r="L76" s="153">
        <v>66</v>
      </c>
      <c r="M76" s="153"/>
      <c r="N76" s="153"/>
      <c r="O76" s="153"/>
      <c r="P76" s="72"/>
      <c r="Q76" s="153"/>
      <c r="R76" s="72"/>
      <c r="S76" s="72"/>
      <c r="T76" s="574"/>
      <c r="U76" s="307"/>
      <c r="V76" s="305">
        <v>94</v>
      </c>
      <c r="W76" s="316"/>
      <c r="X76" s="317"/>
      <c r="Y76" s="314"/>
      <c r="Z76" s="138"/>
      <c r="AA76" s="578"/>
      <c r="AB76" s="586"/>
      <c r="AC76" s="590"/>
    </row>
    <row r="77" spans="2:30" ht="21" customHeight="1" x14ac:dyDescent="0.25">
      <c r="B77" s="329" t="s">
        <v>103</v>
      </c>
      <c r="C77" s="300" t="s">
        <v>147</v>
      </c>
      <c r="D77" s="137"/>
      <c r="E77" s="124" t="s">
        <v>228</v>
      </c>
      <c r="F77" s="124"/>
      <c r="G77" s="124"/>
      <c r="H77" s="181">
        <v>144</v>
      </c>
      <c r="I77" s="124"/>
      <c r="J77" s="181">
        <v>144</v>
      </c>
      <c r="K77" s="181"/>
      <c r="L77" s="181"/>
      <c r="M77" s="181"/>
      <c r="N77" s="181">
        <v>144</v>
      </c>
      <c r="O77" s="124"/>
      <c r="P77" s="124"/>
      <c r="Q77" s="124"/>
      <c r="R77" s="85"/>
      <c r="S77" s="85"/>
      <c r="T77" s="577"/>
      <c r="U77" s="309"/>
      <c r="V77" s="600">
        <v>144</v>
      </c>
      <c r="W77" s="315"/>
      <c r="X77" s="323"/>
      <c r="Y77" s="602"/>
      <c r="Z77" s="613"/>
      <c r="AA77" s="619"/>
      <c r="AB77" s="586"/>
      <c r="AC77" s="590"/>
    </row>
    <row r="78" spans="2:30" ht="33" customHeight="1" x14ac:dyDescent="0.25">
      <c r="B78" s="329" t="s">
        <v>144</v>
      </c>
      <c r="C78" s="300" t="s">
        <v>192</v>
      </c>
      <c r="D78" s="137"/>
      <c r="E78" s="124" t="s">
        <v>228</v>
      </c>
      <c r="F78" s="124"/>
      <c r="G78" s="124"/>
      <c r="H78" s="181">
        <v>144</v>
      </c>
      <c r="I78" s="124"/>
      <c r="J78" s="181">
        <v>144</v>
      </c>
      <c r="K78" s="181"/>
      <c r="L78" s="181"/>
      <c r="M78" s="181"/>
      <c r="N78" s="181"/>
      <c r="O78" s="181">
        <v>144</v>
      </c>
      <c r="P78" s="181"/>
      <c r="Q78" s="124"/>
      <c r="R78" s="85"/>
      <c r="S78" s="85"/>
      <c r="T78" s="577"/>
      <c r="U78" s="309"/>
      <c r="V78" s="305">
        <v>144</v>
      </c>
      <c r="W78" s="601"/>
      <c r="X78" s="323"/>
      <c r="Y78" s="602"/>
      <c r="Z78" s="613"/>
      <c r="AA78" s="619"/>
      <c r="AB78" s="586"/>
      <c r="AC78" s="590"/>
    </row>
    <row r="79" spans="2:30" ht="21.75" customHeight="1" x14ac:dyDescent="0.25">
      <c r="B79" s="329" t="s">
        <v>96</v>
      </c>
      <c r="C79" s="56" t="s">
        <v>193</v>
      </c>
      <c r="D79" s="137"/>
      <c r="E79" s="124">
        <f>SUM(V74)</f>
        <v>476</v>
      </c>
      <c r="F79" s="124"/>
      <c r="G79" s="124"/>
      <c r="H79" s="124">
        <v>12</v>
      </c>
      <c r="I79" s="124"/>
      <c r="J79" s="181"/>
      <c r="K79" s="181"/>
      <c r="L79" s="124"/>
      <c r="M79" s="124"/>
      <c r="N79" s="124"/>
      <c r="O79" s="124"/>
      <c r="P79" s="124"/>
      <c r="Q79" s="124">
        <v>12</v>
      </c>
      <c r="R79" s="85"/>
      <c r="S79" s="85"/>
      <c r="T79" s="577"/>
      <c r="U79" s="309"/>
      <c r="V79" s="305"/>
      <c r="W79" s="315"/>
      <c r="X79" s="318"/>
      <c r="Y79" s="294"/>
      <c r="Z79" s="138"/>
      <c r="AA79" s="619"/>
      <c r="AB79" s="586"/>
      <c r="AC79" s="590"/>
    </row>
    <row r="80" spans="2:30" ht="23.25" customHeight="1" x14ac:dyDescent="0.25">
      <c r="B80" s="329" t="s">
        <v>106</v>
      </c>
      <c r="C80" s="300" t="s">
        <v>107</v>
      </c>
      <c r="D80" s="576"/>
      <c r="E80" s="125"/>
      <c r="F80" s="125"/>
      <c r="G80" s="125"/>
      <c r="H80" s="124"/>
      <c r="I80" s="124"/>
      <c r="J80" s="124"/>
      <c r="K80" s="124"/>
      <c r="L80" s="124"/>
      <c r="M80" s="124"/>
      <c r="N80" s="124"/>
      <c r="O80" s="124"/>
      <c r="P80" s="85"/>
      <c r="Q80" s="85"/>
      <c r="R80" s="85"/>
      <c r="S80" s="85"/>
      <c r="T80" s="577"/>
      <c r="U80" s="309"/>
      <c r="V80" s="305"/>
      <c r="W80" s="315"/>
      <c r="X80" s="318"/>
      <c r="Y80" s="602"/>
      <c r="Z80" s="138"/>
      <c r="AA80" s="619"/>
      <c r="AB80" s="586"/>
      <c r="AC80" s="590"/>
    </row>
    <row r="81" spans="2:29" ht="29.25" customHeight="1" thickBot="1" x14ac:dyDescent="0.3">
      <c r="B81" s="329"/>
      <c r="C81" s="333" t="s">
        <v>219</v>
      </c>
      <c r="D81" s="576"/>
      <c r="E81" s="125"/>
      <c r="F81" s="620"/>
      <c r="G81" s="125"/>
      <c r="H81" s="621">
        <v>4104</v>
      </c>
      <c r="I81" s="621">
        <f>I28</f>
        <v>64</v>
      </c>
      <c r="J81" s="621">
        <f>J28</f>
        <v>3920</v>
      </c>
      <c r="K81" s="622">
        <f>K28</f>
        <v>1096</v>
      </c>
      <c r="L81" s="622">
        <f>L28</f>
        <v>1676</v>
      </c>
      <c r="M81" s="621">
        <f>M28</f>
        <v>60</v>
      </c>
      <c r="N81" s="124"/>
      <c r="O81" s="124"/>
      <c r="P81" s="85"/>
      <c r="Q81" s="343">
        <v>144</v>
      </c>
      <c r="R81" s="85"/>
      <c r="S81" s="85"/>
      <c r="T81" s="577"/>
      <c r="U81" s="309"/>
      <c r="V81" s="305"/>
      <c r="W81" s="315"/>
      <c r="X81" s="318"/>
      <c r="Y81" s="602"/>
      <c r="Z81" s="138"/>
      <c r="AA81" s="619"/>
      <c r="AB81" s="586"/>
      <c r="AC81" s="590"/>
    </row>
    <row r="82" spans="2:29" ht="23.25" customHeight="1" thickBot="1" x14ac:dyDescent="0.3">
      <c r="B82" s="329"/>
      <c r="C82" s="334" t="s">
        <v>108</v>
      </c>
      <c r="D82" s="576"/>
      <c r="E82" s="125"/>
      <c r="F82" s="125"/>
      <c r="G82" s="125"/>
      <c r="H82" s="124">
        <v>1116</v>
      </c>
      <c r="I82" s="124"/>
      <c r="J82" s="124"/>
      <c r="K82" s="124"/>
      <c r="L82" s="124"/>
      <c r="M82" s="124"/>
      <c r="N82" s="621">
        <v>576</v>
      </c>
      <c r="O82" s="621">
        <v>540</v>
      </c>
      <c r="P82" s="85"/>
      <c r="Q82" s="85"/>
      <c r="R82" s="85"/>
      <c r="S82" s="85"/>
      <c r="T82" s="577"/>
      <c r="U82" s="309"/>
      <c r="V82" s="305"/>
      <c r="W82" s="315"/>
      <c r="X82" s="318"/>
      <c r="Y82" s="602"/>
      <c r="Z82" s="138"/>
      <c r="AA82" s="619"/>
      <c r="AB82" s="586"/>
      <c r="AC82" s="590"/>
    </row>
    <row r="83" spans="2:29" ht="33" customHeight="1" thickBot="1" x14ac:dyDescent="0.3">
      <c r="B83" s="623" t="s">
        <v>109</v>
      </c>
      <c r="C83" s="624" t="s">
        <v>110</v>
      </c>
      <c r="D83" s="576"/>
      <c r="E83" s="124"/>
      <c r="F83" s="125"/>
      <c r="G83" s="125"/>
      <c r="H83" s="621">
        <v>144</v>
      </c>
      <c r="I83" s="124"/>
      <c r="J83" s="124"/>
      <c r="K83" s="124"/>
      <c r="L83" s="124"/>
      <c r="M83" s="124"/>
      <c r="N83" s="124"/>
      <c r="O83" s="124"/>
      <c r="P83" s="85"/>
      <c r="Q83" s="85"/>
      <c r="R83" s="85"/>
      <c r="S83" s="85"/>
      <c r="T83" s="577"/>
      <c r="U83" s="309"/>
      <c r="V83" s="305"/>
      <c r="W83" s="315"/>
      <c r="X83" s="318"/>
      <c r="Y83" s="602"/>
      <c r="Z83" s="138"/>
      <c r="AA83" s="619"/>
      <c r="AB83" s="586"/>
      <c r="AC83" s="590"/>
    </row>
    <row r="84" spans="2:29" ht="23.25" customHeight="1" thickBot="1" x14ac:dyDescent="0.3">
      <c r="B84" s="625"/>
      <c r="C84" s="626" t="s">
        <v>111</v>
      </c>
      <c r="D84" s="576"/>
      <c r="E84" s="124"/>
      <c r="F84" s="125"/>
      <c r="G84" s="125"/>
      <c r="H84" s="621">
        <v>216</v>
      </c>
      <c r="I84" s="124"/>
      <c r="J84" s="124"/>
      <c r="K84" s="124"/>
      <c r="L84" s="124"/>
      <c r="M84" s="124"/>
      <c r="N84" s="124"/>
      <c r="O84" s="124"/>
      <c r="P84" s="85"/>
      <c r="Q84" s="85"/>
      <c r="R84" s="85"/>
      <c r="S84" s="85"/>
      <c r="T84" s="577"/>
      <c r="U84" s="309"/>
      <c r="V84" s="305"/>
      <c r="W84" s="315"/>
      <c r="X84" s="318"/>
      <c r="Y84" s="602"/>
      <c r="Z84" s="138"/>
      <c r="AA84" s="619"/>
      <c r="AB84" s="586"/>
      <c r="AC84" s="590"/>
    </row>
    <row r="85" spans="2:29" ht="23.25" customHeight="1" thickBot="1" x14ac:dyDescent="0.3">
      <c r="B85" s="627"/>
      <c r="C85" s="626" t="s">
        <v>12</v>
      </c>
      <c r="D85" s="628"/>
      <c r="E85" s="629"/>
      <c r="F85" s="630"/>
      <c r="G85" s="630"/>
      <c r="H85" s="629">
        <v>144</v>
      </c>
      <c r="I85" s="629"/>
      <c r="J85" s="629"/>
      <c r="K85" s="629"/>
      <c r="L85" s="629"/>
      <c r="M85" s="629"/>
      <c r="N85" s="629"/>
      <c r="O85" s="629"/>
      <c r="P85" s="631"/>
      <c r="Q85" s="632"/>
      <c r="R85" s="631"/>
      <c r="S85" s="631"/>
      <c r="T85" s="633"/>
      <c r="U85" s="310"/>
      <c r="V85" s="306"/>
      <c r="W85" s="614"/>
      <c r="X85" s="615"/>
      <c r="Y85" s="634"/>
      <c r="Z85" s="556"/>
      <c r="AA85" s="619"/>
      <c r="AB85" s="586"/>
      <c r="AC85" s="590"/>
    </row>
    <row r="86" spans="2:29" ht="36.75" customHeight="1" thickBot="1" x14ac:dyDescent="0.3">
      <c r="B86" s="635" t="s">
        <v>112</v>
      </c>
      <c r="C86" s="636"/>
      <c r="D86" s="573"/>
      <c r="E86" s="637"/>
      <c r="F86" s="637"/>
      <c r="G86" s="637"/>
      <c r="H86" s="638">
        <v>4464</v>
      </c>
      <c r="I86" s="153"/>
      <c r="J86" s="153"/>
      <c r="K86" s="153"/>
      <c r="L86" s="153"/>
      <c r="M86" s="153"/>
      <c r="N86" s="639"/>
      <c r="O86" s="639"/>
      <c r="P86" s="640"/>
      <c r="Q86" s="153"/>
      <c r="R86" s="72"/>
      <c r="S86" s="72"/>
      <c r="T86" s="574"/>
      <c r="U86" s="641"/>
      <c r="V86" s="642"/>
      <c r="W86" s="316"/>
      <c r="X86" s="317"/>
      <c r="Y86" s="314"/>
      <c r="Z86" s="157"/>
      <c r="AA86" s="619"/>
      <c r="AB86" s="586"/>
      <c r="AC86" s="590"/>
    </row>
    <row r="87" spans="2:29" ht="23.25" customHeight="1" thickBot="1" x14ac:dyDescent="0.3">
      <c r="B87" s="643"/>
      <c r="C87" s="583" t="s">
        <v>113</v>
      </c>
      <c r="D87" s="576"/>
      <c r="E87" s="125"/>
      <c r="F87" s="125"/>
      <c r="G87" s="125"/>
      <c r="H87" s="621">
        <v>1476</v>
      </c>
      <c r="I87" s="124"/>
      <c r="J87" s="124"/>
      <c r="K87" s="124"/>
      <c r="L87" s="124"/>
      <c r="M87" s="124"/>
      <c r="N87" s="181"/>
      <c r="O87" s="181"/>
      <c r="P87" s="181"/>
      <c r="Q87" s="124"/>
      <c r="R87" s="85"/>
      <c r="S87" s="85"/>
      <c r="T87" s="577"/>
      <c r="U87" s="309"/>
      <c r="V87" s="305"/>
      <c r="W87" s="315"/>
      <c r="X87" s="318"/>
      <c r="Y87" s="294"/>
      <c r="Z87" s="138"/>
      <c r="AA87" s="619"/>
      <c r="AB87" s="586"/>
      <c r="AC87" s="590"/>
    </row>
    <row r="88" spans="2:29" ht="22.5" customHeight="1" thickBot="1" x14ac:dyDescent="0.3">
      <c r="B88" s="644"/>
      <c r="C88" s="645" t="s">
        <v>114</v>
      </c>
      <c r="D88" s="646"/>
      <c r="E88" s="608"/>
      <c r="F88" s="608"/>
      <c r="G88" s="608"/>
      <c r="H88" s="647">
        <f>SUM(H86:H87)</f>
        <v>5940</v>
      </c>
      <c r="I88" s="145"/>
      <c r="J88" s="145"/>
      <c r="K88" s="145"/>
      <c r="L88" s="90"/>
      <c r="M88" s="90"/>
      <c r="N88" s="90">
        <v>1248</v>
      </c>
      <c r="O88" s="90"/>
      <c r="P88" s="648"/>
      <c r="Q88" s="648"/>
      <c r="R88" s="648"/>
      <c r="S88" s="648"/>
      <c r="T88" s="649"/>
      <c r="U88" s="650"/>
      <c r="V88" s="552"/>
      <c r="W88" s="651"/>
      <c r="X88" s="652"/>
      <c r="Y88" s="653"/>
      <c r="Z88" s="654"/>
      <c r="AA88" s="619"/>
      <c r="AB88" s="586"/>
      <c r="AC88" s="590"/>
    </row>
    <row r="89" spans="2:29" ht="26.25" customHeight="1" x14ac:dyDescent="0.25">
      <c r="B89" s="655" t="s">
        <v>138</v>
      </c>
      <c r="C89" s="656"/>
      <c r="D89" s="656"/>
      <c r="E89" s="656"/>
      <c r="F89" s="656"/>
      <c r="G89" s="656"/>
      <c r="H89" s="656"/>
      <c r="I89" s="657"/>
      <c r="J89" s="658" t="s">
        <v>115</v>
      </c>
      <c r="K89" s="659"/>
      <c r="L89" s="660" t="s">
        <v>116</v>
      </c>
      <c r="M89" s="660"/>
      <c r="N89" s="660"/>
      <c r="O89" s="660"/>
      <c r="P89" s="233"/>
      <c r="Q89" s="233"/>
      <c r="R89" s="233"/>
      <c r="S89" s="233"/>
      <c r="T89" s="661">
        <v>792</v>
      </c>
      <c r="U89" s="662">
        <v>576</v>
      </c>
      <c r="V89" s="537">
        <v>540</v>
      </c>
      <c r="W89" s="663">
        <v>540</v>
      </c>
      <c r="X89" s="539">
        <v>648</v>
      </c>
      <c r="Y89" s="664">
        <v>324</v>
      </c>
      <c r="Z89" s="327">
        <v>216</v>
      </c>
      <c r="AA89" s="619"/>
      <c r="AB89" s="586"/>
      <c r="AC89" s="590"/>
    </row>
    <row r="90" spans="2:29" ht="27" customHeight="1" x14ac:dyDescent="0.25">
      <c r="B90" s="665" t="s">
        <v>117</v>
      </c>
      <c r="C90" s="666"/>
      <c r="D90" s="666"/>
      <c r="E90" s="666"/>
      <c r="F90" s="666"/>
      <c r="G90" s="666"/>
      <c r="H90" s="666"/>
      <c r="I90" s="667"/>
      <c r="J90" s="668"/>
      <c r="K90" s="669"/>
      <c r="L90" s="670" t="s">
        <v>118</v>
      </c>
      <c r="M90" s="670"/>
      <c r="N90" s="670"/>
      <c r="O90" s="670"/>
      <c r="P90" s="85"/>
      <c r="Q90" s="85"/>
      <c r="R90" s="85"/>
      <c r="S90" s="85"/>
      <c r="T90" s="577"/>
      <c r="U90" s="313"/>
      <c r="V90" s="312">
        <v>144</v>
      </c>
      <c r="W90" s="324">
        <v>72</v>
      </c>
      <c r="X90" s="325">
        <v>108</v>
      </c>
      <c r="Y90" s="302">
        <v>180</v>
      </c>
      <c r="Z90" s="303">
        <v>72</v>
      </c>
      <c r="AA90" s="619"/>
      <c r="AB90" s="671"/>
      <c r="AC90" s="672"/>
    </row>
    <row r="91" spans="2:29" ht="27.75" customHeight="1" x14ac:dyDescent="0.25">
      <c r="B91" s="665" t="s">
        <v>119</v>
      </c>
      <c r="C91" s="666"/>
      <c r="D91" s="666"/>
      <c r="E91" s="666"/>
      <c r="F91" s="666"/>
      <c r="G91" s="666"/>
      <c r="H91" s="666"/>
      <c r="I91" s="667"/>
      <c r="J91" s="668"/>
      <c r="K91" s="669"/>
      <c r="L91" s="670" t="s">
        <v>120</v>
      </c>
      <c r="M91" s="670"/>
      <c r="N91" s="670"/>
      <c r="O91" s="670"/>
      <c r="P91" s="85"/>
      <c r="Q91" s="85"/>
      <c r="R91" s="85"/>
      <c r="S91" s="85"/>
      <c r="T91" s="577"/>
      <c r="U91" s="313"/>
      <c r="V91" s="312">
        <v>144</v>
      </c>
      <c r="W91" s="324"/>
      <c r="X91" s="325">
        <v>108</v>
      </c>
      <c r="Y91" s="302">
        <v>108</v>
      </c>
      <c r="Z91" s="303">
        <v>180</v>
      </c>
      <c r="AA91" s="619"/>
      <c r="AB91" s="671"/>
      <c r="AC91" s="673"/>
    </row>
    <row r="92" spans="2:29" ht="25.5" customHeight="1" x14ac:dyDescent="0.25">
      <c r="B92" s="665" t="s">
        <v>121</v>
      </c>
      <c r="C92" s="666"/>
      <c r="D92" s="666"/>
      <c r="E92" s="666"/>
      <c r="F92" s="666"/>
      <c r="G92" s="666"/>
      <c r="H92" s="666"/>
      <c r="I92" s="667"/>
      <c r="J92" s="668"/>
      <c r="K92" s="669"/>
      <c r="L92" s="670" t="s">
        <v>122</v>
      </c>
      <c r="M92" s="670"/>
      <c r="N92" s="670"/>
      <c r="O92" s="670"/>
      <c r="P92" s="85"/>
      <c r="Q92" s="85"/>
      <c r="R92" s="85"/>
      <c r="S92" s="85"/>
      <c r="T92" s="577"/>
      <c r="U92" s="313"/>
      <c r="V92" s="312"/>
      <c r="W92" s="324"/>
      <c r="X92" s="325"/>
      <c r="Y92" s="302"/>
      <c r="Z92" s="303">
        <v>144</v>
      </c>
      <c r="AA92" s="619"/>
      <c r="AB92" s="586"/>
      <c r="AC92" s="590"/>
    </row>
    <row r="93" spans="2:29" ht="15.75" x14ac:dyDescent="0.25">
      <c r="B93" s="674" t="s">
        <v>123</v>
      </c>
      <c r="C93" s="675"/>
      <c r="D93" s="675"/>
      <c r="E93" s="675"/>
      <c r="F93" s="675"/>
      <c r="G93" s="675"/>
      <c r="H93" s="675"/>
      <c r="I93" s="676"/>
      <c r="J93" s="668"/>
      <c r="K93" s="669"/>
      <c r="L93" s="670" t="s">
        <v>124</v>
      </c>
      <c r="M93" s="670"/>
      <c r="N93" s="670"/>
      <c r="O93" s="670"/>
      <c r="P93" s="85"/>
      <c r="Q93" s="85"/>
      <c r="R93" s="85"/>
      <c r="S93" s="85">
        <v>0</v>
      </c>
      <c r="T93" s="577">
        <v>4</v>
      </c>
      <c r="U93" s="313">
        <v>2</v>
      </c>
      <c r="V93" s="312">
        <v>5</v>
      </c>
      <c r="W93" s="324">
        <v>0</v>
      </c>
      <c r="X93" s="325">
        <v>5</v>
      </c>
      <c r="Y93" s="302">
        <v>0</v>
      </c>
      <c r="Z93" s="303">
        <v>4</v>
      </c>
      <c r="AA93" s="619"/>
      <c r="AB93" s="586"/>
      <c r="AC93" s="590"/>
    </row>
    <row r="94" spans="2:29" ht="16.5" thickBot="1" x14ac:dyDescent="0.3">
      <c r="B94" s="677" t="s">
        <v>125</v>
      </c>
      <c r="C94" s="678"/>
      <c r="D94" s="678"/>
      <c r="E94" s="678"/>
      <c r="F94" s="678"/>
      <c r="G94" s="678"/>
      <c r="H94" s="678"/>
      <c r="I94" s="679"/>
      <c r="J94" s="680"/>
      <c r="K94" s="669"/>
      <c r="L94" s="670" t="s">
        <v>126</v>
      </c>
      <c r="M94" s="670"/>
      <c r="N94" s="670"/>
      <c r="O94" s="670"/>
      <c r="P94" s="85"/>
      <c r="Q94" s="85"/>
      <c r="R94" s="85"/>
      <c r="S94" s="85">
        <v>2</v>
      </c>
      <c r="T94" s="577">
        <v>8</v>
      </c>
      <c r="U94" s="313">
        <v>7</v>
      </c>
      <c r="V94" s="312">
        <v>3</v>
      </c>
      <c r="W94" s="324">
        <v>4</v>
      </c>
      <c r="X94" s="325">
        <v>5</v>
      </c>
      <c r="Y94" s="302">
        <v>5</v>
      </c>
      <c r="Z94" s="303">
        <v>3</v>
      </c>
      <c r="AA94" s="619"/>
      <c r="AB94" s="586"/>
      <c r="AC94" s="590"/>
    </row>
    <row r="95" spans="2:29" ht="16.5" thickBot="1" x14ac:dyDescent="0.3">
      <c r="B95" s="681" t="s">
        <v>127</v>
      </c>
      <c r="C95" s="682"/>
      <c r="D95" s="682"/>
      <c r="E95" s="682"/>
      <c r="F95" s="682"/>
      <c r="G95" s="682"/>
      <c r="H95" s="682"/>
      <c r="I95" s="682"/>
      <c r="J95" s="683"/>
      <c r="K95" s="684"/>
      <c r="L95" s="685" t="s">
        <v>128</v>
      </c>
      <c r="M95" s="685"/>
      <c r="N95" s="685"/>
      <c r="O95" s="685"/>
      <c r="P95" s="631"/>
      <c r="Q95" s="631"/>
      <c r="R95" s="631"/>
      <c r="S95" s="631"/>
      <c r="T95" s="633"/>
      <c r="U95" s="650"/>
      <c r="V95" s="552"/>
      <c r="W95" s="686"/>
      <c r="X95" s="554"/>
      <c r="Y95" s="687"/>
      <c r="Z95" s="688"/>
      <c r="AA95" s="579"/>
      <c r="AB95" s="586"/>
      <c r="AC95" s="590"/>
    </row>
    <row r="97" spans="21:27" x14ac:dyDescent="0.25">
      <c r="U97" s="586"/>
      <c r="V97" s="586"/>
      <c r="W97" s="591"/>
      <c r="X97" s="591"/>
      <c r="Y97" s="591"/>
      <c r="Z97" s="689"/>
      <c r="AA97" s="407"/>
    </row>
    <row r="98" spans="21:27" x14ac:dyDescent="0.25">
      <c r="W98" s="689"/>
      <c r="X98" s="689"/>
      <c r="Y98" s="689"/>
      <c r="Z98" s="689"/>
      <c r="AA98" s="407"/>
    </row>
    <row r="99" spans="21:27" x14ac:dyDescent="0.25">
      <c r="W99" s="689"/>
      <c r="X99" s="689"/>
      <c r="Y99" s="689"/>
      <c r="Z99" s="689"/>
      <c r="AA99" s="407"/>
    </row>
    <row r="100" spans="21:27" x14ac:dyDescent="0.25">
      <c r="W100" s="689"/>
      <c r="X100" s="689"/>
      <c r="Y100" s="689"/>
      <c r="Z100" s="689"/>
      <c r="AA100" s="407"/>
    </row>
    <row r="101" spans="21:27" x14ac:dyDescent="0.25">
      <c r="W101" s="407"/>
      <c r="X101" s="407"/>
      <c r="Y101" s="407"/>
      <c r="Z101" s="407"/>
      <c r="AA101" s="407"/>
    </row>
    <row r="102" spans="21:27" x14ac:dyDescent="0.25">
      <c r="W102" s="407"/>
      <c r="X102" s="407"/>
      <c r="Y102" s="407"/>
      <c r="Z102" s="407"/>
      <c r="AA102" s="407"/>
    </row>
    <row r="103" spans="21:27" x14ac:dyDescent="0.25">
      <c r="W103" s="407"/>
      <c r="X103" s="689"/>
      <c r="Y103" s="407"/>
      <c r="Z103" s="689"/>
      <c r="AA103" s="407"/>
    </row>
    <row r="104" spans="21:27" x14ac:dyDescent="0.25">
      <c r="W104" s="407"/>
      <c r="X104" s="407"/>
      <c r="Y104" s="407"/>
      <c r="Z104" s="407"/>
      <c r="AA104" s="407"/>
    </row>
  </sheetData>
  <mergeCells count="48">
    <mergeCell ref="T6:T7"/>
    <mergeCell ref="P4:P7"/>
    <mergeCell ref="Q4:Q7"/>
    <mergeCell ref="R4:R7"/>
    <mergeCell ref="N6:O6"/>
    <mergeCell ref="H4:H7"/>
    <mergeCell ref="I4:I7"/>
    <mergeCell ref="J4:O5"/>
    <mergeCell ref="S6:S7"/>
    <mergeCell ref="B94:I94"/>
    <mergeCell ref="L94:O94"/>
    <mergeCell ref="B95:I95"/>
    <mergeCell ref="L95:O95"/>
    <mergeCell ref="B86:C86"/>
    <mergeCell ref="B89:I89"/>
    <mergeCell ref="J89:J94"/>
    <mergeCell ref="L89:O89"/>
    <mergeCell ref="B90:I90"/>
    <mergeCell ref="L90:O90"/>
    <mergeCell ref="B91:I91"/>
    <mergeCell ref="L91:O91"/>
    <mergeCell ref="B92:I92"/>
    <mergeCell ref="L92:O92"/>
    <mergeCell ref="B93:I93"/>
    <mergeCell ref="L93:O93"/>
    <mergeCell ref="AA4:AA5"/>
    <mergeCell ref="U6:U7"/>
    <mergeCell ref="V6:V7"/>
    <mergeCell ref="W6:W7"/>
    <mergeCell ref="X6:X7"/>
    <mergeCell ref="Y6:Y7"/>
    <mergeCell ref="U4:V5"/>
    <mergeCell ref="C2:K2"/>
    <mergeCell ref="L2:U2"/>
    <mergeCell ref="B3:B7"/>
    <mergeCell ref="C3:C7"/>
    <mergeCell ref="D3:D7"/>
    <mergeCell ref="E3:E7"/>
    <mergeCell ref="F3:F7"/>
    <mergeCell ref="G3:G7"/>
    <mergeCell ref="H3:O3"/>
    <mergeCell ref="T3:Z3"/>
    <mergeCell ref="Z6:Z7"/>
    <mergeCell ref="W4:X5"/>
    <mergeCell ref="Y4:Z5"/>
    <mergeCell ref="S4:T5"/>
    <mergeCell ref="J6:J7"/>
    <mergeCell ref="K6:M6"/>
  </mergeCells>
  <pageMargins left="0.7" right="0.7" top="0.75" bottom="0.75" header="0.3" footer="0.3"/>
  <pageSetup paperSize="9" orientation="portrait" r:id="rId1"/>
  <ignoredErrors>
    <ignoredError sqref="H37 H51:H52 H75:H76 H25 U39 H88 H56:H57 H30:H31 I10 K20" formulaRange="1"/>
    <ignoredError sqref="H46 W39 I59:J59 Y64 I69:J69 H53 J64 J53 X58 J35 I24 J14 J46 J33 H55 H42" formula="1"/>
    <ignoredError sqref="H45 H47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2022-09-15T08:02:43Z</dcterms:modified>
</cp:coreProperties>
</file>