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Хозяин\Desktop\УП_21_сайт\"/>
    </mc:Choice>
  </mc:AlternateContent>
  <bookViews>
    <workbookView xWindow="-120" yWindow="-120" windowWidth="20730" windowHeight="111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72" i="1" l="1"/>
  <c r="AA65" i="1"/>
  <c r="AA56" i="1" s="1"/>
  <c r="J26" i="1" l="1"/>
  <c r="K26" i="1" s="1"/>
  <c r="R27" i="1"/>
  <c r="H30" i="1"/>
  <c r="H26" i="1"/>
  <c r="K25" i="1"/>
  <c r="H25" i="1"/>
  <c r="L29" i="1"/>
  <c r="L23" i="1" l="1"/>
  <c r="K23" i="1"/>
  <c r="U23" i="1"/>
  <c r="T23" i="1"/>
  <c r="J24" i="1"/>
  <c r="H24" i="1" s="1"/>
  <c r="H23" i="1" s="1"/>
  <c r="J23" i="1" l="1"/>
  <c r="K15" i="1"/>
  <c r="H15" i="1"/>
  <c r="H16" i="1"/>
  <c r="H17" i="1"/>
  <c r="U27" i="1" l="1"/>
  <c r="T27" i="1"/>
  <c r="Q27" i="1"/>
  <c r="L27" i="1"/>
  <c r="J27" i="1"/>
  <c r="H21" i="1" l="1"/>
  <c r="H27" i="1"/>
  <c r="K14" i="1"/>
  <c r="K27" i="1"/>
  <c r="T13" i="1" l="1"/>
  <c r="T12" i="1" s="1"/>
  <c r="J49" i="1" l="1"/>
  <c r="K49" i="1" s="1"/>
  <c r="J54" i="1"/>
  <c r="L54" i="1" s="1"/>
  <c r="J47" i="1" l="1"/>
  <c r="J41" i="1"/>
  <c r="K46" i="1"/>
  <c r="H89" i="1" l="1"/>
  <c r="J38" i="1"/>
  <c r="L38" i="1"/>
  <c r="K39" i="1"/>
  <c r="K38" i="1" s="1"/>
  <c r="H33" i="1"/>
  <c r="J36" i="1"/>
  <c r="L36" i="1" s="1"/>
  <c r="J35" i="1"/>
  <c r="L35" i="1" s="1"/>
  <c r="K33" i="1"/>
  <c r="H36" i="1"/>
  <c r="H35" i="1"/>
  <c r="H14" i="1" l="1"/>
  <c r="H18" i="1"/>
  <c r="Q38" i="1" l="1"/>
  <c r="J57" i="1"/>
  <c r="O65" i="1"/>
  <c r="N65" i="1"/>
  <c r="O72" i="1"/>
  <c r="N72" i="1"/>
  <c r="J79" i="1"/>
  <c r="N79" i="1"/>
  <c r="Q43" i="1"/>
  <c r="R56" i="1"/>
  <c r="R42" i="1" s="1"/>
  <c r="Q57" i="1"/>
  <c r="Q65" i="1"/>
  <c r="H55" i="1"/>
  <c r="H54" i="1"/>
  <c r="H53" i="1"/>
  <c r="H52" i="1"/>
  <c r="H49" i="1"/>
  <c r="H47" i="1"/>
  <c r="H46" i="1"/>
  <c r="H45" i="1"/>
  <c r="Y57" i="1"/>
  <c r="Z57" i="1"/>
  <c r="H60" i="1"/>
  <c r="H59" i="1"/>
  <c r="H58" i="1"/>
  <c r="H63" i="1"/>
  <c r="H62" i="1"/>
  <c r="V79" i="1"/>
  <c r="Z72" i="1"/>
  <c r="H71" i="1"/>
  <c r="H66" i="1"/>
  <c r="H67" i="1"/>
  <c r="H68" i="1"/>
  <c r="J68" i="1" s="1"/>
  <c r="J65" i="1" s="1"/>
  <c r="H70" i="1"/>
  <c r="H69" i="1"/>
  <c r="H39" i="1"/>
  <c r="Z65" i="1"/>
  <c r="H75" i="1"/>
  <c r="J75" i="1" s="1"/>
  <c r="K75" i="1" s="1"/>
  <c r="H74" i="1"/>
  <c r="H73" i="1"/>
  <c r="H50" i="1"/>
  <c r="H41" i="1"/>
  <c r="H80" i="1"/>
  <c r="H79" i="1" s="1"/>
  <c r="H44" i="1"/>
  <c r="H72" i="1" l="1"/>
  <c r="Q56" i="1"/>
  <c r="Q42" i="1" s="1"/>
  <c r="Q31" i="1" s="1"/>
  <c r="H57" i="1"/>
  <c r="H34" i="1"/>
  <c r="H32" i="1" s="1"/>
  <c r="Q23" i="1" l="1"/>
  <c r="Q13" i="1"/>
  <c r="I79" i="1"/>
  <c r="I72" i="1"/>
  <c r="I65" i="1"/>
  <c r="I57" i="1"/>
  <c r="H43" i="1"/>
  <c r="Q12" i="1" l="1"/>
  <c r="I56" i="1"/>
  <c r="H38" i="1"/>
  <c r="R38" i="1"/>
  <c r="R31" i="1" s="1"/>
  <c r="R13" i="1" l="1"/>
  <c r="S13" i="1"/>
  <c r="R23" i="1"/>
  <c r="R12" i="1" l="1"/>
  <c r="L44" i="1"/>
  <c r="J44" i="1"/>
  <c r="J45" i="1"/>
  <c r="K45" i="1" s="1"/>
  <c r="J32" i="1"/>
  <c r="W32" i="1"/>
  <c r="L32" i="1"/>
  <c r="K32" i="1"/>
  <c r="Z32" i="1"/>
  <c r="J74" i="1" l="1"/>
  <c r="J72" i="1" s="1"/>
  <c r="K57" i="1" l="1"/>
  <c r="L57" i="1"/>
  <c r="L72" i="1" l="1"/>
  <c r="K72" i="1"/>
  <c r="Z56" i="1"/>
  <c r="Y72" i="1"/>
  <c r="X72" i="1"/>
  <c r="X56" i="1" s="1"/>
  <c r="Y65" i="1"/>
  <c r="Y56" i="1" l="1"/>
  <c r="Y42" i="1" s="1"/>
  <c r="V38" i="1"/>
  <c r="W38" i="1"/>
  <c r="V43" i="1"/>
  <c r="X43" i="1"/>
  <c r="X42" i="1" s="1"/>
  <c r="W43" i="1"/>
  <c r="W42" i="1" s="1"/>
  <c r="Z42" i="1"/>
  <c r="V56" i="1"/>
  <c r="Y32" i="1"/>
  <c r="X32" i="1"/>
  <c r="V32" i="1"/>
  <c r="Y31" i="1" l="1"/>
  <c r="X31" i="1"/>
  <c r="V42" i="1"/>
  <c r="V31" i="1" s="1"/>
  <c r="L13" i="1"/>
  <c r="L12" i="1" s="1"/>
  <c r="K13" i="1"/>
  <c r="K12" i="1" s="1"/>
  <c r="L65" i="1" l="1"/>
  <c r="K65" i="1"/>
  <c r="L43" i="1"/>
  <c r="K43" i="1"/>
  <c r="K79" i="1" l="1"/>
  <c r="K56" i="1" s="1"/>
  <c r="K42" i="1" l="1"/>
  <c r="J43" i="1"/>
  <c r="K31" i="1" l="1"/>
  <c r="L79" i="1" l="1"/>
  <c r="J56" i="1" l="1"/>
  <c r="J42" i="1" s="1"/>
  <c r="L56" i="1"/>
  <c r="L42" i="1" s="1"/>
  <c r="L31" i="1" l="1"/>
  <c r="J31" i="1"/>
  <c r="J13" i="1" l="1"/>
  <c r="J12" i="1" s="1"/>
  <c r="U13" i="1" l="1"/>
  <c r="U12" i="1" s="1"/>
  <c r="Z31" i="1" l="1"/>
  <c r="H31" i="1" s="1"/>
  <c r="H65" i="1" l="1"/>
  <c r="H56" i="1" s="1"/>
  <c r="H42" i="1" l="1"/>
  <c r="H13" i="1"/>
  <c r="H12" i="1" l="1"/>
</calcChain>
</file>

<file path=xl/sharedStrings.xml><?xml version="1.0" encoding="utf-8"?>
<sst xmlns="http://schemas.openxmlformats.org/spreadsheetml/2006/main" count="221" uniqueCount="208">
  <si>
    <t>Индекс</t>
  </si>
  <si>
    <t>Самостоятельная работа</t>
  </si>
  <si>
    <t>I курс</t>
  </si>
  <si>
    <t>II курс</t>
  </si>
  <si>
    <t>III курс</t>
  </si>
  <si>
    <t>IV  курс</t>
  </si>
  <si>
    <t>О.00</t>
  </si>
  <si>
    <t>Общеобразовательный цикл</t>
  </si>
  <si>
    <t>Базовые дисциплины</t>
  </si>
  <si>
    <t>Иностранный язык</t>
  </si>
  <si>
    <t>История</t>
  </si>
  <si>
    <t>Физическая культура</t>
  </si>
  <si>
    <t>Основы безопасности жизнедеятельности</t>
  </si>
  <si>
    <t>Математика</t>
  </si>
  <si>
    <t>Физика</t>
  </si>
  <si>
    <t>Астрономия</t>
  </si>
  <si>
    <t>ОГСЭ.00</t>
  </si>
  <si>
    <t>Общий гуманитарный и социально-экономический цикл</t>
  </si>
  <si>
    <t>ОГСЭ.01</t>
  </si>
  <si>
    <t>Основы философии</t>
  </si>
  <si>
    <t>ОГСЭ.02</t>
  </si>
  <si>
    <t>ОГСЭ.03</t>
  </si>
  <si>
    <t>Иностранный язык в профессиональной деятельности</t>
  </si>
  <si>
    <t>4,6,8</t>
  </si>
  <si>
    <t>ОГСЭ.04</t>
  </si>
  <si>
    <t xml:space="preserve">Физическая культура </t>
  </si>
  <si>
    <t>ЕН.00</t>
  </si>
  <si>
    <t>Математический и общий естественнонаучный цикл</t>
  </si>
  <si>
    <t>ЕН.01</t>
  </si>
  <si>
    <t>ЕН.02</t>
  </si>
  <si>
    <t>Профессиональный цикл</t>
  </si>
  <si>
    <t>ОП.00</t>
  </si>
  <si>
    <t>Общепрофессиональные дисциплины</t>
  </si>
  <si>
    <t>ОП.01</t>
  </si>
  <si>
    <t>Инженерная графика</t>
  </si>
  <si>
    <t>ОП.02</t>
  </si>
  <si>
    <t>Техническая механика</t>
  </si>
  <si>
    <t>ОП.03</t>
  </si>
  <si>
    <t>Электротехника и электронная техника</t>
  </si>
  <si>
    <t>ОП.04</t>
  </si>
  <si>
    <t>Материаловедение</t>
  </si>
  <si>
    <t>ОП.05</t>
  </si>
  <si>
    <t>Метрология, стандартизация и сертификация</t>
  </si>
  <si>
    <t>ОП.06</t>
  </si>
  <si>
    <t>Экономика отрасли</t>
  </si>
  <si>
    <t>ОП.07</t>
  </si>
  <si>
    <t>Безопасность жизнедеятельности</t>
  </si>
  <si>
    <t>ОП.08</t>
  </si>
  <si>
    <t>Основы аэродинамики и динамики полета</t>
  </si>
  <si>
    <t>ОП.09</t>
  </si>
  <si>
    <t>Конструкция и прочность летательных аппаратов</t>
  </si>
  <si>
    <t>ОП.10</t>
  </si>
  <si>
    <t>Гидравлика, гидравлические и пневматические системы</t>
  </si>
  <si>
    <t>ОП.11</t>
  </si>
  <si>
    <t xml:space="preserve">Основы теории авиационных двигателей </t>
  </si>
  <si>
    <t>ОП.12</t>
  </si>
  <si>
    <t>Конструкция и прочность авиационных двигателей</t>
  </si>
  <si>
    <t>ПМ.00</t>
  </si>
  <si>
    <t>Профессиональные модули</t>
  </si>
  <si>
    <t>ПМ.01</t>
  </si>
  <si>
    <t>МДК.01.01</t>
  </si>
  <si>
    <t>Конструкция и конструкторская документация авиационной техники (узлов, агрегатов, оборудования, систем)</t>
  </si>
  <si>
    <t>МДК.01.02</t>
  </si>
  <si>
    <t>МДК.01.03</t>
  </si>
  <si>
    <t>МДК.01.04</t>
  </si>
  <si>
    <t xml:space="preserve">УП.01  </t>
  </si>
  <si>
    <t>Учебная практика</t>
  </si>
  <si>
    <t>ПП.01</t>
  </si>
  <si>
    <t xml:space="preserve">Производственная практика </t>
  </si>
  <si>
    <t>Экзамен квалификационный</t>
  </si>
  <si>
    <t>ПМ.02</t>
  </si>
  <si>
    <t>Проектирование элементов конструкции летательных аппаратов,   технологического оборудования и оснастки с применением ИКТ</t>
  </si>
  <si>
    <t>МДК.02.01</t>
  </si>
  <si>
    <t>МДК.02.02</t>
  </si>
  <si>
    <t>Основные принципы конструирования деталей</t>
  </si>
  <si>
    <t>МДК.02.03</t>
  </si>
  <si>
    <t>УП.02</t>
  </si>
  <si>
    <t>Производственная практика</t>
  </si>
  <si>
    <t>ПМ.03</t>
  </si>
  <si>
    <t>Организация и управление работой структурного подразделения</t>
  </si>
  <si>
    <t>МДК.03.01</t>
  </si>
  <si>
    <t>МДК.03.02</t>
  </si>
  <si>
    <t>МДК.03.03</t>
  </si>
  <si>
    <t xml:space="preserve">УП.03 </t>
  </si>
  <si>
    <t xml:space="preserve">Учебная практика                               </t>
  </si>
  <si>
    <t>ПП.03</t>
  </si>
  <si>
    <t>ПМ.03 ЭК</t>
  </si>
  <si>
    <t>Выполнение работ по одной или нескольким профессиям рабочих, должностям служащих 18567 Слесарь-сборщик летательных аппаратов</t>
  </si>
  <si>
    <t>МДК.04.01</t>
  </si>
  <si>
    <t>Теоретические основы рабочей профессии 18567 Слесарь-сборщик летательных аппаратов</t>
  </si>
  <si>
    <t>Учебная практика по рабочей профессии 18567 Слесарь-сборщик летательных аппаратов</t>
  </si>
  <si>
    <t xml:space="preserve">Производственная практика по рабочей профессии 18567 Слесарь-сборщик летательных аппаратов </t>
  </si>
  <si>
    <t>ПМ.04.ЭК</t>
  </si>
  <si>
    <t>Преддипломная практика</t>
  </si>
  <si>
    <t xml:space="preserve">1. Программа базовой подготовки                                               1.1. Дипломный проект (работа)                                                 </t>
  </si>
  <si>
    <t>Демонстрационный экзамен</t>
  </si>
  <si>
    <t>1 сем.        17 нед.</t>
  </si>
  <si>
    <t>2 сем.        22 нед.</t>
  </si>
  <si>
    <t>4 сем.        23 нед.</t>
  </si>
  <si>
    <t xml:space="preserve">5 сем.        16 нед.    </t>
  </si>
  <si>
    <t>ОУД.01</t>
  </si>
  <si>
    <t>ОУД.02</t>
  </si>
  <si>
    <t>ОУД.03</t>
  </si>
  <si>
    <t>ОУД.05</t>
  </si>
  <si>
    <t>ОУД.06</t>
  </si>
  <si>
    <t>ОУД.07</t>
  </si>
  <si>
    <t>ОУД.08</t>
  </si>
  <si>
    <t>Учебные дисциплины по выбору из обязательных предметных областей</t>
  </si>
  <si>
    <t>Экологические основы природопользования</t>
  </si>
  <si>
    <t>Информационные технологии в профессиональной деятельности</t>
  </si>
  <si>
    <t>Итого</t>
  </si>
  <si>
    <t>Общеобразовательный  цикл</t>
  </si>
  <si>
    <t>ЕН.03</t>
  </si>
  <si>
    <t>ОУД.00</t>
  </si>
  <si>
    <t>ВСЕГО</t>
  </si>
  <si>
    <r>
      <t xml:space="preserve">Выполнение дипломного проекта (работы)                            </t>
    </r>
    <r>
      <rPr>
        <b/>
        <sz val="11"/>
        <color theme="1"/>
        <rFont val="Times New Roman"/>
        <family val="1"/>
        <charset val="204"/>
      </rPr>
      <t>18.05</t>
    </r>
    <r>
      <rPr>
        <sz val="11"/>
        <color theme="1"/>
        <rFont val="Times New Roman"/>
        <family val="1"/>
        <charset val="204"/>
      </rPr>
      <t xml:space="preserve"> по </t>
    </r>
    <r>
      <rPr>
        <b/>
        <sz val="11"/>
        <color theme="1"/>
        <rFont val="Times New Roman"/>
        <family val="1"/>
        <charset val="204"/>
      </rPr>
      <t xml:space="preserve">14.06 </t>
    </r>
    <r>
      <rPr>
        <sz val="11"/>
        <color theme="1"/>
        <rFont val="Times New Roman"/>
        <family val="1"/>
        <charset val="204"/>
      </rPr>
      <t xml:space="preserve"> (всего </t>
    </r>
    <r>
      <rPr>
        <b/>
        <sz val="11"/>
        <color theme="1"/>
        <rFont val="Times New Roman"/>
        <family val="1"/>
        <charset val="204"/>
      </rPr>
      <t>4</t>
    </r>
    <r>
      <rPr>
        <sz val="11"/>
        <color theme="1"/>
        <rFont val="Times New Roman"/>
        <family val="1"/>
        <charset val="204"/>
      </rPr>
      <t xml:space="preserve"> нед.)</t>
    </r>
  </si>
  <si>
    <r>
      <t xml:space="preserve">Защита дипломного проекта (работы)                                       15.06 по 28.06  (всего </t>
    </r>
    <r>
      <rPr>
        <b/>
        <sz val="11"/>
        <color theme="1"/>
        <rFont val="Times New Roman"/>
        <family val="1"/>
        <charset val="204"/>
      </rPr>
      <t>2</t>
    </r>
    <r>
      <rPr>
        <sz val="11"/>
        <color theme="1"/>
        <rFont val="Times New Roman"/>
        <family val="1"/>
        <charset val="204"/>
      </rPr>
      <t xml:space="preserve"> нед.)</t>
    </r>
  </si>
  <si>
    <t>ПП.02</t>
  </si>
  <si>
    <t>ПМ.04</t>
  </si>
  <si>
    <t>УП.04</t>
  </si>
  <si>
    <t>ПП.04</t>
  </si>
  <si>
    <t xml:space="preserve">Технологии и техническое оснащение производства авиационной техники  </t>
  </si>
  <si>
    <t>8сем.         10 нед</t>
  </si>
  <si>
    <t>Испытания и контроль качества продукции авиационной техники</t>
  </si>
  <si>
    <t xml:space="preserve"> Литература</t>
  </si>
  <si>
    <t xml:space="preserve">Проектирование технологических процессов, разработка технологической документации и внедрение в производство </t>
  </si>
  <si>
    <t xml:space="preserve">Проектирование технологического оборудования и оснастки  </t>
  </si>
  <si>
    <t xml:space="preserve">Разработка рабочего проекта с применением ИКТ  </t>
  </si>
  <si>
    <r>
      <t xml:space="preserve">Управление и организация труда на производственном участке </t>
    </r>
    <r>
      <rPr>
        <sz val="11"/>
        <color rgb="FFFF0000"/>
        <rFont val="Times New Roman"/>
        <family val="1"/>
        <charset val="204"/>
      </rPr>
      <t xml:space="preserve"> </t>
    </r>
  </si>
  <si>
    <r>
      <t xml:space="preserve">Трудовое право и охрана труда на производственном участке </t>
    </r>
    <r>
      <rPr>
        <sz val="11"/>
        <color rgb="FFFF0000"/>
        <rFont val="Times New Roman"/>
        <family val="1"/>
        <charset val="204"/>
      </rPr>
      <t xml:space="preserve"> </t>
    </r>
  </si>
  <si>
    <t xml:space="preserve">Осуществление технического сопровождения производства авиационной техники и ведение технической и технологической документации </t>
  </si>
  <si>
    <t>3к</t>
  </si>
  <si>
    <t xml:space="preserve">  ПП</t>
  </si>
  <si>
    <t>Психология общения/Адаптационная дисциплина "Адаптивные информационные и коммуникационные технологии"  (Коммуникативный практикум)/ социальная адаптация и основы социально-правовых знаний</t>
  </si>
  <si>
    <t>Контрольная работа</t>
  </si>
  <si>
    <t>Объем образовательной программы (час.)</t>
  </si>
  <si>
    <t>Всего учебных занятий</t>
  </si>
  <si>
    <t>урок, лекция, семинар</t>
  </si>
  <si>
    <t>Наименование циклов, дисциплин, профессиональных модулей, МДК, практик</t>
  </si>
  <si>
    <t>Объем образовательной программы в академических часах</t>
  </si>
  <si>
    <t>Промежуточная аттестация (экзаменационная сессия)</t>
  </si>
  <si>
    <t>ГИА</t>
  </si>
  <si>
    <t>экзамен</t>
  </si>
  <si>
    <t>консультации</t>
  </si>
  <si>
    <t>самостоятельная работа в рамках экзаменационной сессии</t>
  </si>
  <si>
    <t>Распределение часов по курсам и семестрам (час. в семестр)</t>
  </si>
  <si>
    <t>учебная</t>
  </si>
  <si>
    <t>Объем работы обучающихся во взаимодействии с преподавателем</t>
  </si>
  <si>
    <t>практика</t>
  </si>
  <si>
    <t>производственная</t>
  </si>
  <si>
    <t>в том числе</t>
  </si>
  <si>
    <t>Индивидуальный учебный проект*/
 курсовая работа (проект)</t>
  </si>
  <si>
    <t>практическое занятие, 
лабораторное занятие</t>
  </si>
  <si>
    <t>Формы промежуточной аттестации
 и другие формы контроля</t>
  </si>
  <si>
    <t xml:space="preserve">экзамен </t>
  </si>
  <si>
    <t>дифференцированный зачет</t>
  </si>
  <si>
    <t>Индивидуальный учебный проект*/ 
курсовая работа (проект)</t>
  </si>
  <si>
    <t>Обязательная часть ППССЗ</t>
  </si>
  <si>
    <t>Экзамен по модулю</t>
  </si>
  <si>
    <t>7*</t>
  </si>
  <si>
    <t>ПДП.00</t>
  </si>
  <si>
    <t>ГИА.00</t>
  </si>
  <si>
    <t>ГИА.01</t>
  </si>
  <si>
    <t>Подготовка ВКР</t>
  </si>
  <si>
    <t>ГИА.02</t>
  </si>
  <si>
    <t>Защита ВКР</t>
  </si>
  <si>
    <t>Государственная (итоговая) аттестация               (всего 6 нед.):</t>
  </si>
  <si>
    <t>Государственная итоговая аттестация, включающая демонстрационный экзамен:</t>
  </si>
  <si>
    <t xml:space="preserve">            3 сем.          9 нед   (7нед)</t>
  </si>
  <si>
    <t xml:space="preserve">             6 сем.          18 нед (6нед)   </t>
  </si>
  <si>
    <t xml:space="preserve">            7 сем.         6 нед.  (11нед)</t>
  </si>
  <si>
    <t>*</t>
  </si>
  <si>
    <t xml:space="preserve"> Русский язык.  </t>
  </si>
  <si>
    <t>ДУП.01.</t>
  </si>
  <si>
    <t>ДУП.01.01</t>
  </si>
  <si>
    <t>УДВ</t>
  </si>
  <si>
    <t>ДУП.01.02</t>
  </si>
  <si>
    <t>ДУП.00</t>
  </si>
  <si>
    <t>Родной язык / родная литература</t>
  </si>
  <si>
    <t>ОУД.04*</t>
  </si>
  <si>
    <t>УДВ.02*</t>
  </si>
  <si>
    <t>Дополнительные учебные предметы:</t>
  </si>
  <si>
    <t xml:space="preserve">Индивидуальный проект (не  является учебным предметом) </t>
  </si>
  <si>
    <t>П**</t>
  </si>
  <si>
    <t>**</t>
  </si>
  <si>
    <t>Информатика (вкл. индивидуальный проект)</t>
  </si>
  <si>
    <t>УДВ.01</t>
  </si>
  <si>
    <t>УДВ.03*</t>
  </si>
  <si>
    <t>Основы технологической деятельности (Черчение)</t>
  </si>
  <si>
    <t>Введение в специальность/Практические основы профессиональной деятельности</t>
  </si>
  <si>
    <t xml:space="preserve">Химия </t>
  </si>
  <si>
    <t>20*</t>
  </si>
  <si>
    <t>6к</t>
  </si>
  <si>
    <t>6к,7</t>
  </si>
  <si>
    <t xml:space="preserve"> дисциплин и МДК</t>
  </si>
  <si>
    <t xml:space="preserve"> учебной практики</t>
  </si>
  <si>
    <t xml:space="preserve"> производственной практики</t>
  </si>
  <si>
    <t xml:space="preserve"> преддипломной практики</t>
  </si>
  <si>
    <t xml:space="preserve"> экзаменов</t>
  </si>
  <si>
    <t xml:space="preserve"> диф.зачетов</t>
  </si>
  <si>
    <t xml:space="preserve"> зачетов</t>
  </si>
  <si>
    <t>8КП</t>
  </si>
  <si>
    <t>7КП</t>
  </si>
  <si>
    <t>7к</t>
  </si>
  <si>
    <t>5КР</t>
  </si>
  <si>
    <t>Всего</t>
  </si>
  <si>
    <t>Производство авиационной техники</t>
  </si>
  <si>
    <r>
      <t xml:space="preserve">                                                                25.02.06 Производство и обслуживание авиационной техники    </t>
    </r>
    <r>
      <rPr>
        <b/>
        <sz val="14"/>
        <rFont val="Times New Roman"/>
        <family val="1"/>
        <charset val="204"/>
      </rPr>
      <t xml:space="preserve">(2021-2025 уч.г.)   </t>
    </r>
    <r>
      <rPr>
        <b/>
        <sz val="14"/>
        <color rgb="FFFF0000"/>
        <rFont val="Times New Roman"/>
        <family val="1"/>
        <charset val="204"/>
      </rPr>
      <t xml:space="preserve">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</si>
</sst>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8"/>
      <color indexed="8"/>
      <name val="Tahoma"/>
      <family val="2"/>
      <charset val="204"/>
    </font>
    <font>
      <b/>
      <sz val="11"/>
      <color rgb="FFFF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u/>
      <sz val="11"/>
      <color rgb="FF000000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u/>
      <sz val="11"/>
      <name val="Times New Roman"/>
      <family val="1"/>
      <charset val="204"/>
    </font>
    <font>
      <u/>
      <sz val="11"/>
      <color rgb="FF000000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0">
    <xf numFmtId="0" fontId="0" fillId="0" borderId="0" xfId="0"/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0" fillId="2" borderId="0" xfId="0" applyFill="1"/>
    <xf numFmtId="0" fontId="9" fillId="0" borderId="0" xfId="0" applyFont="1"/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vertical="center" wrapText="1"/>
    </xf>
    <xf numFmtId="0" fontId="9" fillId="2" borderId="2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9" fillId="2" borderId="1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9" fillId="2" borderId="26" xfId="0" applyFont="1" applyFill="1" applyBorder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vertical="center"/>
    </xf>
    <xf numFmtId="0" fontId="16" fillId="2" borderId="23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vertical="center" wrapText="1"/>
    </xf>
    <xf numFmtId="0" fontId="12" fillId="2" borderId="13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vertical="center"/>
    </xf>
    <xf numFmtId="0" fontId="9" fillId="2" borderId="16" xfId="0" applyFont="1" applyFill="1" applyBorder="1" applyAlignment="1">
      <alignment vertical="center" wrapText="1"/>
    </xf>
    <xf numFmtId="0" fontId="11" fillId="2" borderId="16" xfId="0" applyFont="1" applyFill="1" applyBorder="1" applyAlignment="1">
      <alignment horizontal="center" vertical="center"/>
    </xf>
    <xf numFmtId="0" fontId="16" fillId="2" borderId="16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vertical="top"/>
    </xf>
    <xf numFmtId="0" fontId="10" fillId="2" borderId="14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top"/>
    </xf>
    <xf numFmtId="0" fontId="9" fillId="2" borderId="13" xfId="0" applyFont="1" applyFill="1" applyBorder="1" applyAlignment="1">
      <alignment horizontal="center" vertical="top"/>
    </xf>
    <xf numFmtId="0" fontId="13" fillId="2" borderId="13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vertical="top"/>
    </xf>
    <xf numFmtId="0" fontId="9" fillId="2" borderId="2" xfId="0" applyFont="1" applyFill="1" applyBorder="1" applyAlignment="1">
      <alignment vertical="center"/>
    </xf>
    <xf numFmtId="0" fontId="9" fillId="2" borderId="14" xfId="0" applyFont="1" applyFill="1" applyBorder="1" applyAlignment="1">
      <alignment vertical="center" wrapText="1"/>
    </xf>
    <xf numFmtId="0" fontId="0" fillId="2" borderId="19" xfId="0" applyFont="1" applyFill="1" applyBorder="1" applyAlignment="1">
      <alignment vertical="top"/>
    </xf>
    <xf numFmtId="0" fontId="0" fillId="2" borderId="28" xfId="0" applyFont="1" applyFill="1" applyBorder="1" applyAlignment="1">
      <alignment vertical="top"/>
    </xf>
    <xf numFmtId="0" fontId="0" fillId="2" borderId="23" xfId="0" applyFont="1" applyFill="1" applyBorder="1" applyAlignment="1">
      <alignment vertical="top"/>
    </xf>
    <xf numFmtId="0" fontId="16" fillId="2" borderId="25" xfId="0" applyFont="1" applyFill="1" applyBorder="1" applyAlignment="1">
      <alignment vertical="center" wrapText="1"/>
    </xf>
    <xf numFmtId="0" fontId="9" fillId="2" borderId="25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vertical="center" wrapText="1"/>
    </xf>
    <xf numFmtId="0" fontId="9" fillId="2" borderId="27" xfId="0" applyFont="1" applyFill="1" applyBorder="1" applyAlignment="1">
      <alignment vertical="center" wrapText="1"/>
    </xf>
    <xf numFmtId="0" fontId="9" fillId="2" borderId="26" xfId="0" applyFont="1" applyFill="1" applyBorder="1" applyAlignment="1">
      <alignment vertical="center" wrapText="1"/>
    </xf>
    <xf numFmtId="0" fontId="0" fillId="2" borderId="0" xfId="0" applyFont="1" applyFill="1"/>
    <xf numFmtId="0" fontId="7" fillId="2" borderId="12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vertical="center"/>
    </xf>
    <xf numFmtId="0" fontId="0" fillId="2" borderId="0" xfId="0" applyFill="1" applyBorder="1"/>
    <xf numFmtId="0" fontId="0" fillId="2" borderId="39" xfId="0" applyFont="1" applyFill="1" applyBorder="1"/>
    <xf numFmtId="0" fontId="13" fillId="2" borderId="16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3" xfId="0" quotePrefix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0" fillId="0" borderId="28" xfId="0" applyBorder="1"/>
    <xf numFmtId="0" fontId="1" fillId="2" borderId="3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/>
    <xf numFmtId="0" fontId="19" fillId="0" borderId="0" xfId="0" applyFont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/>
    </xf>
    <xf numFmtId="0" fontId="9" fillId="2" borderId="46" xfId="0" applyFont="1" applyFill="1" applyBorder="1" applyAlignment="1">
      <alignment horizontal="center" vertical="center"/>
    </xf>
    <xf numFmtId="0" fontId="16" fillId="2" borderId="28" xfId="0" applyFont="1" applyFill="1" applyBorder="1" applyAlignment="1">
      <alignment horizontal="center" vertical="center"/>
    </xf>
    <xf numFmtId="0" fontId="16" fillId="2" borderId="45" xfId="0" applyFont="1" applyFill="1" applyBorder="1" applyAlignment="1">
      <alignment horizontal="center" vertical="center"/>
    </xf>
    <xf numFmtId="0" fontId="9" fillId="2" borderId="4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3" fillId="0" borderId="9" xfId="0" applyNumberFormat="1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>
      <alignment horizontal="left" vertical="center"/>
    </xf>
    <xf numFmtId="0" fontId="10" fillId="2" borderId="27" xfId="0" applyNumberFormat="1" applyFont="1" applyFill="1" applyBorder="1" applyAlignment="1" applyProtection="1">
      <alignment horizontal="left" vertical="top"/>
    </xf>
    <xf numFmtId="0" fontId="24" fillId="2" borderId="14" xfId="0" applyNumberFormat="1" applyFont="1" applyFill="1" applyBorder="1" applyAlignment="1" applyProtection="1">
      <alignment horizontal="center" vertical="center" wrapText="1"/>
    </xf>
    <xf numFmtId="0" fontId="24" fillId="2" borderId="46" xfId="0" applyNumberFormat="1" applyFont="1" applyFill="1" applyBorder="1" applyAlignment="1" applyProtection="1">
      <alignment horizontal="center" vertical="center" wrapText="1"/>
    </xf>
    <xf numFmtId="0" fontId="24" fillId="2" borderId="15" xfId="0" applyNumberFormat="1" applyFont="1" applyFill="1" applyBorder="1" applyAlignment="1" applyProtection="1">
      <alignment horizontal="center" vertical="center" wrapText="1"/>
    </xf>
    <xf numFmtId="0" fontId="10" fillId="2" borderId="25" xfId="0" applyNumberFormat="1" applyFont="1" applyFill="1" applyBorder="1" applyAlignment="1" applyProtection="1">
      <alignment horizontal="left" vertical="top"/>
    </xf>
    <xf numFmtId="0" fontId="10" fillId="2" borderId="23" xfId="0" applyNumberFormat="1" applyFont="1" applyFill="1" applyBorder="1" applyAlignment="1" applyProtection="1">
      <alignment vertical="top"/>
    </xf>
    <xf numFmtId="0" fontId="24" fillId="2" borderId="13" xfId="0" applyNumberFormat="1" applyFont="1" applyFill="1" applyBorder="1" applyAlignment="1" applyProtection="1">
      <alignment horizontal="center" vertical="center" wrapText="1"/>
    </xf>
    <xf numFmtId="0" fontId="24" fillId="2" borderId="28" xfId="0" applyNumberFormat="1" applyFont="1" applyFill="1" applyBorder="1" applyAlignment="1" applyProtection="1">
      <alignment horizontal="center" vertical="center" wrapText="1"/>
    </xf>
    <xf numFmtId="0" fontId="24" fillId="2" borderId="23" xfId="0" applyNumberFormat="1" applyFont="1" applyFill="1" applyBorder="1" applyAlignment="1" applyProtection="1">
      <alignment horizontal="center" vertical="center" wrapText="1"/>
    </xf>
    <xf numFmtId="0" fontId="10" fillId="2" borderId="24" xfId="0" applyNumberFormat="1" applyFont="1" applyFill="1" applyBorder="1" applyAlignment="1" applyProtection="1">
      <alignment vertical="top"/>
    </xf>
    <xf numFmtId="0" fontId="24" fillId="2" borderId="16" xfId="0" applyNumberFormat="1" applyFont="1" applyFill="1" applyBorder="1" applyAlignment="1" applyProtection="1">
      <alignment horizontal="center" vertical="center" wrapText="1"/>
    </xf>
    <xf numFmtId="0" fontId="24" fillId="2" borderId="45" xfId="0" applyNumberFormat="1" applyFont="1" applyFill="1" applyBorder="1" applyAlignment="1" applyProtection="1">
      <alignment horizontal="center" vertical="center" wrapText="1"/>
    </xf>
    <xf numFmtId="0" fontId="24" fillId="2" borderId="24" xfId="0" applyNumberFormat="1" applyFont="1" applyFill="1" applyBorder="1" applyAlignment="1" applyProtection="1">
      <alignment horizontal="center" vertical="center" wrapText="1"/>
    </xf>
    <xf numFmtId="0" fontId="10" fillId="2" borderId="24" xfId="0" applyNumberFormat="1" applyFont="1" applyFill="1" applyBorder="1" applyAlignment="1" applyProtection="1">
      <alignment vertical="top" wrapText="1"/>
    </xf>
    <xf numFmtId="0" fontId="10" fillId="2" borderId="24" xfId="0" applyNumberFormat="1" applyFont="1" applyFill="1" applyBorder="1" applyAlignment="1" applyProtection="1">
      <alignment vertical="center" wrapText="1"/>
    </xf>
    <xf numFmtId="0" fontId="24" fillId="2" borderId="15" xfId="0" applyNumberFormat="1" applyFont="1" applyFill="1" applyBorder="1" applyAlignment="1" applyProtection="1">
      <alignment vertical="center" wrapText="1"/>
    </xf>
    <xf numFmtId="0" fontId="10" fillId="2" borderId="26" xfId="0" applyNumberFormat="1" applyFont="1" applyFill="1" applyBorder="1" applyAlignment="1" applyProtection="1">
      <alignment horizontal="left" vertical="top"/>
    </xf>
    <xf numFmtId="0" fontId="25" fillId="2" borderId="11" xfId="0" applyNumberFormat="1" applyFont="1" applyFill="1" applyBorder="1" applyAlignment="1" applyProtection="1">
      <alignment horizontal="center" vertical="center" wrapText="1"/>
    </xf>
    <xf numFmtId="0" fontId="9" fillId="2" borderId="9" xfId="0" applyFont="1" applyFill="1" applyBorder="1" applyAlignment="1">
      <alignment vertical="center"/>
    </xf>
    <xf numFmtId="0" fontId="7" fillId="2" borderId="4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0" fillId="2" borderId="13" xfId="0" applyNumberFormat="1" applyFont="1" applyFill="1" applyBorder="1" applyAlignment="1" applyProtection="1">
      <alignment horizontal="center" vertical="center"/>
    </xf>
    <xf numFmtId="0" fontId="10" fillId="2" borderId="21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9" xfId="0" applyNumberFormat="1" applyFont="1" applyFill="1" applyBorder="1" applyAlignment="1" applyProtection="1">
      <alignment horizontal="left" vertical="center"/>
    </xf>
    <xf numFmtId="0" fontId="10" fillId="2" borderId="14" xfId="0" applyNumberFormat="1" applyFont="1" applyFill="1" applyBorder="1" applyAlignment="1" applyProtection="1">
      <alignment horizontal="center" vertical="center"/>
    </xf>
    <xf numFmtId="0" fontId="10" fillId="2" borderId="46" xfId="0" applyNumberFormat="1" applyFont="1" applyFill="1" applyBorder="1" applyAlignment="1" applyProtection="1">
      <alignment horizontal="center" vertical="center"/>
    </xf>
    <xf numFmtId="0" fontId="10" fillId="2" borderId="15" xfId="0" applyNumberFormat="1" applyFont="1" applyFill="1" applyBorder="1" applyAlignment="1" applyProtection="1">
      <alignment horizontal="center" vertical="center"/>
    </xf>
    <xf numFmtId="0" fontId="10" fillId="2" borderId="19" xfId="0" applyNumberFormat="1" applyFont="1" applyFill="1" applyBorder="1" applyAlignment="1" applyProtection="1">
      <alignment horizontal="center" vertical="center"/>
    </xf>
    <xf numFmtId="0" fontId="10" fillId="2" borderId="16" xfId="0" applyNumberFormat="1" applyFont="1" applyFill="1" applyBorder="1" applyAlignment="1" applyProtection="1">
      <alignment horizontal="center" vertical="center"/>
    </xf>
    <xf numFmtId="0" fontId="10" fillId="2" borderId="45" xfId="0" applyNumberFormat="1" applyFont="1" applyFill="1" applyBorder="1" applyAlignment="1" applyProtection="1">
      <alignment horizontal="center" vertical="center"/>
    </xf>
    <xf numFmtId="0" fontId="10" fillId="2" borderId="24" xfId="0" applyNumberFormat="1" applyFont="1" applyFill="1" applyBorder="1" applyAlignment="1" applyProtection="1">
      <alignment horizontal="center" vertical="center"/>
    </xf>
    <xf numFmtId="0" fontId="10" fillId="2" borderId="16" xfId="0" applyNumberFormat="1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vertical="center"/>
    </xf>
    <xf numFmtId="0" fontId="0" fillId="0" borderId="0" xfId="0" applyFont="1" applyBorder="1"/>
    <xf numFmtId="49" fontId="9" fillId="2" borderId="23" xfId="0" applyNumberFormat="1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5" fillId="2" borderId="47" xfId="0" applyNumberFormat="1" applyFont="1" applyFill="1" applyBorder="1" applyAlignment="1" applyProtection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0" fillId="2" borderId="48" xfId="0" applyFont="1" applyFill="1" applyBorder="1" applyAlignment="1">
      <alignment vertical="top"/>
    </xf>
    <xf numFmtId="0" fontId="0" fillId="2" borderId="16" xfId="0" applyFont="1" applyFill="1" applyBorder="1" applyAlignment="1">
      <alignment vertical="top"/>
    </xf>
    <xf numFmtId="0" fontId="11" fillId="2" borderId="17" xfId="0" applyFont="1" applyFill="1" applyBorder="1" applyAlignment="1">
      <alignment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vertical="center"/>
    </xf>
    <xf numFmtId="0" fontId="7" fillId="2" borderId="23" xfId="0" applyFont="1" applyFill="1" applyBorder="1" applyAlignment="1">
      <alignment horizontal="center" vertical="top"/>
    </xf>
    <xf numFmtId="0" fontId="7" fillId="2" borderId="21" xfId="0" applyFont="1" applyFill="1" applyBorder="1" applyAlignment="1">
      <alignment horizontal="center" vertical="top"/>
    </xf>
    <xf numFmtId="0" fontId="9" fillId="2" borderId="19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center"/>
    </xf>
    <xf numFmtId="0" fontId="9" fillId="2" borderId="52" xfId="0" applyFont="1" applyFill="1" applyBorder="1" applyAlignment="1">
      <alignment horizontal="center" vertical="center"/>
    </xf>
    <xf numFmtId="0" fontId="9" fillId="2" borderId="53" xfId="0" applyFont="1" applyFill="1" applyBorder="1" applyAlignment="1">
      <alignment horizontal="center" vertical="center"/>
    </xf>
    <xf numFmtId="0" fontId="25" fillId="0" borderId="9" xfId="0" applyFont="1" applyBorder="1" applyAlignment="1">
      <alignment wrapText="1"/>
    </xf>
    <xf numFmtId="0" fontId="9" fillId="2" borderId="39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wrapText="1"/>
    </xf>
    <xf numFmtId="0" fontId="10" fillId="2" borderId="48" xfId="0" applyNumberFormat="1" applyFont="1" applyFill="1" applyBorder="1" applyAlignment="1" applyProtection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/>
    </xf>
    <xf numFmtId="0" fontId="24" fillId="0" borderId="9" xfId="0" applyFont="1" applyBorder="1" applyAlignment="1">
      <alignment wrapText="1"/>
    </xf>
    <xf numFmtId="0" fontId="9" fillId="2" borderId="55" xfId="0" applyFont="1" applyFill="1" applyBorder="1" applyAlignment="1">
      <alignment vertical="center" wrapText="1"/>
    </xf>
    <xf numFmtId="0" fontId="9" fillId="2" borderId="35" xfId="0" applyFont="1" applyFill="1" applyBorder="1" applyAlignment="1">
      <alignment vertical="center"/>
    </xf>
    <xf numFmtId="0" fontId="9" fillId="2" borderId="36" xfId="0" applyFont="1" applyFill="1" applyBorder="1" applyAlignment="1">
      <alignment vertical="center"/>
    </xf>
    <xf numFmtId="0" fontId="9" fillId="2" borderId="44" xfId="0" applyFont="1" applyFill="1" applyBorder="1" applyAlignment="1">
      <alignment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49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23" xfId="0" applyFont="1" applyFill="1" applyBorder="1" applyAlignment="1">
      <alignment vertical="center"/>
    </xf>
    <xf numFmtId="0" fontId="10" fillId="2" borderId="19" xfId="0" applyNumberFormat="1" applyFont="1" applyFill="1" applyBorder="1" applyAlignment="1" applyProtection="1">
      <alignment horizontal="center" vertical="center" wrapText="1"/>
    </xf>
    <xf numFmtId="0" fontId="10" fillId="2" borderId="21" xfId="0" applyNumberFormat="1" applyFont="1" applyFill="1" applyBorder="1" applyAlignment="1" applyProtection="1">
      <alignment horizontal="left" vertical="center"/>
    </xf>
    <xf numFmtId="0" fontId="24" fillId="0" borderId="23" xfId="0" applyFont="1" applyBorder="1" applyAlignment="1">
      <alignment wrapText="1"/>
    </xf>
    <xf numFmtId="0" fontId="10" fillId="2" borderId="21" xfId="0" applyNumberFormat="1" applyFont="1" applyFill="1" applyBorder="1" applyAlignment="1" applyProtection="1">
      <alignment horizontal="left" vertical="center" wrapText="1"/>
    </xf>
    <xf numFmtId="0" fontId="10" fillId="2" borderId="1" xfId="0" applyNumberFormat="1" applyFont="1" applyFill="1" applyBorder="1" applyAlignment="1" applyProtection="1">
      <alignment horizontal="left" vertical="center"/>
    </xf>
    <xf numFmtId="0" fontId="10" fillId="2" borderId="25" xfId="0" applyNumberFormat="1" applyFont="1" applyFill="1" applyBorder="1" applyAlignment="1" applyProtection="1">
      <alignment horizontal="left" vertical="center"/>
    </xf>
    <xf numFmtId="0" fontId="9" fillId="2" borderId="6" xfId="0" applyFont="1" applyFill="1" applyBorder="1" applyAlignment="1">
      <alignment horizontal="left" vertical="center" wrapText="1"/>
    </xf>
    <xf numFmtId="0" fontId="10" fillId="2" borderId="6" xfId="0" applyNumberFormat="1" applyFont="1" applyFill="1" applyBorder="1" applyAlignment="1" applyProtection="1">
      <alignment horizontal="left" vertical="top"/>
    </xf>
    <xf numFmtId="0" fontId="5" fillId="2" borderId="8" xfId="0" applyNumberFormat="1" applyFont="1" applyFill="1" applyBorder="1" applyAlignment="1" applyProtection="1">
      <alignment horizontal="left" vertical="top" wrapText="1"/>
    </xf>
    <xf numFmtId="0" fontId="10" fillId="2" borderId="11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top"/>
    </xf>
    <xf numFmtId="0" fontId="10" fillId="2" borderId="16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23" xfId="0" applyFont="1" applyFill="1" applyBorder="1" applyAlignment="1">
      <alignment horizontal="center" vertical="center"/>
    </xf>
    <xf numFmtId="0" fontId="28" fillId="2" borderId="13" xfId="0" applyFont="1" applyFill="1" applyBorder="1" applyAlignment="1">
      <alignment vertical="top"/>
    </xf>
    <xf numFmtId="0" fontId="13" fillId="2" borderId="23" xfId="0" applyFont="1" applyFill="1" applyBorder="1" applyAlignment="1">
      <alignment horizontal="center" vertical="top"/>
    </xf>
    <xf numFmtId="0" fontId="13" fillId="2" borderId="13" xfId="0" applyFont="1" applyFill="1" applyBorder="1" applyAlignment="1">
      <alignment horizontal="center" vertical="top"/>
    </xf>
    <xf numFmtId="0" fontId="28" fillId="2" borderId="28" xfId="0" applyFont="1" applyFill="1" applyBorder="1" applyAlignment="1">
      <alignment vertical="top"/>
    </xf>
    <xf numFmtId="0" fontId="17" fillId="2" borderId="45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24" fillId="0" borderId="1" xfId="0" applyFont="1" applyBorder="1" applyAlignment="1">
      <alignment wrapText="1"/>
    </xf>
    <xf numFmtId="0" fontId="5" fillId="2" borderId="12" xfId="0" applyNumberFormat="1" applyFont="1" applyFill="1" applyBorder="1" applyAlignment="1" applyProtection="1">
      <alignment horizontal="right" vertical="top"/>
    </xf>
    <xf numFmtId="0" fontId="7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10" fillId="3" borderId="13" xfId="0" applyNumberFormat="1" applyFont="1" applyFill="1" applyBorder="1" applyAlignment="1" applyProtection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9" fillId="3" borderId="19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vertical="top"/>
    </xf>
    <xf numFmtId="0" fontId="9" fillId="3" borderId="1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51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0" fillId="3" borderId="39" xfId="0" applyFont="1" applyFill="1" applyBorder="1"/>
    <xf numFmtId="0" fontId="7" fillId="4" borderId="1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2" borderId="58" xfId="0" applyFont="1" applyFill="1" applyBorder="1" applyAlignment="1">
      <alignment horizontal="center" vertical="center" wrapText="1"/>
    </xf>
    <xf numFmtId="0" fontId="7" fillId="2" borderId="59" xfId="0" applyFont="1" applyFill="1" applyBorder="1" applyAlignment="1">
      <alignment vertical="center" wrapText="1"/>
    </xf>
    <xf numFmtId="0" fontId="7" fillId="2" borderId="60" xfId="0" applyFont="1" applyFill="1" applyBorder="1" applyAlignment="1">
      <alignment horizontal="center" vertical="center" wrapText="1"/>
    </xf>
    <xf numFmtId="0" fontId="0" fillId="2" borderId="59" xfId="0" applyFont="1" applyFill="1" applyBorder="1" applyAlignment="1">
      <alignment vertical="center" wrapText="1"/>
    </xf>
    <xf numFmtId="0" fontId="0" fillId="2" borderId="58" xfId="0" applyFont="1" applyFill="1" applyBorder="1" applyAlignment="1">
      <alignment vertical="center" wrapText="1"/>
    </xf>
    <xf numFmtId="0" fontId="7" fillId="3" borderId="58" xfId="0" applyFont="1" applyFill="1" applyBorder="1" applyAlignment="1">
      <alignment horizontal="center" vertical="center"/>
    </xf>
    <xf numFmtId="0" fontId="24" fillId="2" borderId="13" xfId="0" applyNumberFormat="1" applyFont="1" applyFill="1" applyBorder="1" applyAlignment="1" applyProtection="1">
      <alignment horizontal="left" vertical="center" wrapText="1"/>
    </xf>
    <xf numFmtId="0" fontId="24" fillId="2" borderId="39" xfId="0" applyNumberFormat="1" applyFont="1" applyFill="1" applyBorder="1" applyAlignment="1" applyProtection="1">
      <alignment horizontal="center" vertical="center" wrapText="1"/>
    </xf>
    <xf numFmtId="0" fontId="10" fillId="2" borderId="49" xfId="0" applyNumberFormat="1" applyFont="1" applyFill="1" applyBorder="1" applyAlignment="1" applyProtection="1">
      <alignment horizontal="left" vertical="top"/>
    </xf>
    <xf numFmtId="0" fontId="10" fillId="2" borderId="62" xfId="0" applyNumberFormat="1" applyFont="1" applyFill="1" applyBorder="1" applyAlignment="1" applyProtection="1">
      <alignment vertical="top"/>
    </xf>
    <xf numFmtId="0" fontId="24" fillId="2" borderId="63" xfId="0" applyNumberFormat="1" applyFont="1" applyFill="1" applyBorder="1" applyAlignment="1" applyProtection="1">
      <alignment horizontal="center" vertical="center" wrapText="1"/>
    </xf>
    <xf numFmtId="0" fontId="24" fillId="2" borderId="64" xfId="0" applyNumberFormat="1" applyFont="1" applyFill="1" applyBorder="1" applyAlignment="1" applyProtection="1">
      <alignment horizontal="center" vertical="center" wrapText="1"/>
    </xf>
    <xf numFmtId="0" fontId="24" fillId="2" borderId="62" xfId="0" applyNumberFormat="1" applyFont="1" applyFill="1" applyBorder="1" applyAlignment="1" applyProtection="1">
      <alignment horizontal="center" vertical="center" wrapText="1"/>
    </xf>
    <xf numFmtId="0" fontId="7" fillId="2" borderId="63" xfId="0" applyFont="1" applyFill="1" applyBorder="1" applyAlignment="1">
      <alignment horizontal="center" vertical="center"/>
    </xf>
    <xf numFmtId="0" fontId="9" fillId="2" borderId="63" xfId="0" applyFont="1" applyFill="1" applyBorder="1" applyAlignment="1">
      <alignment horizontal="center" vertical="center"/>
    </xf>
    <xf numFmtId="0" fontId="24" fillId="2" borderId="11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vertical="center"/>
    </xf>
    <xf numFmtId="0" fontId="5" fillId="2" borderId="38" xfId="0" applyNumberFormat="1" applyFont="1" applyFill="1" applyBorder="1" applyAlignment="1" applyProtection="1">
      <alignment horizontal="left" vertical="center" wrapText="1"/>
    </xf>
    <xf numFmtId="0" fontId="10" fillId="2" borderId="23" xfId="0" applyNumberFormat="1" applyFont="1" applyFill="1" applyBorder="1" applyAlignment="1" applyProtection="1">
      <alignment vertical="center" wrapText="1"/>
    </xf>
    <xf numFmtId="0" fontId="10" fillId="2" borderId="15" xfId="0" applyNumberFormat="1" applyFont="1" applyFill="1" applyBorder="1" applyAlignment="1" applyProtection="1">
      <alignment vertical="center" wrapText="1"/>
    </xf>
    <xf numFmtId="0" fontId="5" fillId="2" borderId="26" xfId="0" applyNumberFormat="1" applyFont="1" applyFill="1" applyBorder="1" applyAlignment="1" applyProtection="1">
      <alignment horizontal="center" vertical="top"/>
    </xf>
    <xf numFmtId="0" fontId="10" fillId="2" borderId="2" xfId="0" applyNumberFormat="1" applyFont="1" applyFill="1" applyBorder="1" applyAlignment="1" applyProtection="1">
      <alignment horizontal="left" vertical="top"/>
    </xf>
    <xf numFmtId="0" fontId="24" fillId="2" borderId="24" xfId="0" applyNumberFormat="1" applyFont="1" applyFill="1" applyBorder="1" applyAlignment="1" applyProtection="1">
      <alignment vertical="center" wrapText="1"/>
    </xf>
    <xf numFmtId="0" fontId="25" fillId="2" borderId="24" xfId="0" applyNumberFormat="1" applyFont="1" applyFill="1" applyBorder="1" applyAlignment="1" applyProtection="1">
      <alignment horizontal="center" vertical="center" wrapText="1"/>
    </xf>
    <xf numFmtId="0" fontId="25" fillId="2" borderId="16" xfId="0" applyNumberFormat="1" applyFont="1" applyFill="1" applyBorder="1" applyAlignment="1" applyProtection="1">
      <alignment horizontal="center" vertical="center" wrapText="1"/>
    </xf>
    <xf numFmtId="0" fontId="10" fillId="2" borderId="34" xfId="0" applyNumberFormat="1" applyFont="1" applyFill="1" applyBorder="1" applyAlignment="1" applyProtection="1">
      <alignment horizontal="left" vertical="top"/>
    </xf>
    <xf numFmtId="0" fontId="10" fillId="2" borderId="14" xfId="0" applyNumberFormat="1" applyFont="1" applyFill="1" applyBorder="1" applyAlignment="1" applyProtection="1">
      <alignment vertical="center"/>
    </xf>
    <xf numFmtId="0" fontId="25" fillId="2" borderId="14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left" vertical="top"/>
    </xf>
    <xf numFmtId="0" fontId="21" fillId="2" borderId="12" xfId="0" applyNumberFormat="1" applyFont="1" applyFill="1" applyBorder="1" applyAlignment="1" applyProtection="1">
      <alignment vertical="center" wrapText="1"/>
    </xf>
    <xf numFmtId="0" fontId="25" fillId="2" borderId="11" xfId="0" applyNumberFormat="1" applyFont="1" applyFill="1" applyBorder="1" applyAlignment="1" applyProtection="1">
      <alignment horizontal="left" vertical="center" wrapText="1"/>
    </xf>
    <xf numFmtId="0" fontId="25" fillId="2" borderId="47" xfId="0" applyNumberFormat="1" applyFont="1" applyFill="1" applyBorder="1" applyAlignment="1" applyProtection="1">
      <alignment horizontal="center" vertical="center" wrapText="1"/>
    </xf>
    <xf numFmtId="0" fontId="25" fillId="2" borderId="12" xfId="0" applyNumberFormat="1" applyFont="1" applyFill="1" applyBorder="1" applyAlignment="1" applyProtection="1">
      <alignment horizontal="center" vertical="center" wrapText="1"/>
    </xf>
    <xf numFmtId="0" fontId="10" fillId="2" borderId="66" xfId="0" applyNumberFormat="1" applyFont="1" applyFill="1" applyBorder="1" applyAlignment="1" applyProtection="1">
      <alignment horizontal="left" vertical="top"/>
    </xf>
    <xf numFmtId="0" fontId="10" fillId="2" borderId="16" xfId="0" applyNumberFormat="1" applyFont="1" applyFill="1" applyBorder="1" applyAlignment="1" applyProtection="1">
      <alignment vertical="center" wrapText="1"/>
    </xf>
    <xf numFmtId="0" fontId="10" fillId="2" borderId="23" xfId="0" applyNumberFormat="1" applyFont="1" applyFill="1" applyBorder="1" applyAlignment="1" applyProtection="1">
      <alignment vertical="center"/>
    </xf>
    <xf numFmtId="0" fontId="9" fillId="2" borderId="23" xfId="0" applyFont="1" applyFill="1" applyBorder="1" applyAlignment="1">
      <alignment horizontal="center" vertical="center"/>
    </xf>
    <xf numFmtId="0" fontId="7" fillId="2" borderId="49" xfId="0" applyFont="1" applyFill="1" applyBorder="1" applyAlignment="1">
      <alignment vertical="center"/>
    </xf>
    <xf numFmtId="0" fontId="9" fillId="2" borderId="62" xfId="0" applyFont="1" applyFill="1" applyBorder="1" applyAlignment="1">
      <alignment vertical="top"/>
    </xf>
    <xf numFmtId="0" fontId="9" fillId="2" borderId="63" xfId="0" applyFont="1" applyFill="1" applyBorder="1" applyAlignment="1">
      <alignment horizontal="center" vertical="center" wrapText="1"/>
    </xf>
    <xf numFmtId="0" fontId="7" fillId="2" borderId="64" xfId="0" applyFont="1" applyFill="1" applyBorder="1" applyAlignment="1">
      <alignment horizontal="center" vertical="center"/>
    </xf>
    <xf numFmtId="0" fontId="9" fillId="2" borderId="64" xfId="0" applyFont="1" applyFill="1" applyBorder="1" applyAlignment="1">
      <alignment horizontal="center" vertical="center"/>
    </xf>
    <xf numFmtId="0" fontId="9" fillId="2" borderId="62" xfId="0" applyFont="1" applyFill="1" applyBorder="1" applyAlignment="1">
      <alignment horizontal="center" vertical="center"/>
    </xf>
    <xf numFmtId="0" fontId="9" fillId="3" borderId="63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7" fillId="2" borderId="67" xfId="0" applyFont="1" applyFill="1" applyBorder="1" applyAlignment="1">
      <alignment vertical="center" wrapText="1"/>
    </xf>
    <xf numFmtId="0" fontId="7" fillId="2" borderId="51" xfId="0" applyFont="1" applyFill="1" applyBorder="1" applyAlignment="1">
      <alignment vertical="center" wrapText="1"/>
    </xf>
    <xf numFmtId="0" fontId="4" fillId="2" borderId="51" xfId="0" applyFont="1" applyFill="1" applyBorder="1" applyAlignment="1">
      <alignment horizontal="center" vertical="center"/>
    </xf>
    <xf numFmtId="0" fontId="13" fillId="2" borderId="51" xfId="0" applyFont="1" applyFill="1" applyBorder="1" applyAlignment="1">
      <alignment horizontal="center" vertical="center"/>
    </xf>
    <xf numFmtId="0" fontId="9" fillId="2" borderId="68" xfId="0" applyFont="1" applyFill="1" applyBorder="1" applyAlignment="1">
      <alignment vertical="center"/>
    </xf>
    <xf numFmtId="0" fontId="9" fillId="2" borderId="59" xfId="0" applyFont="1" applyFill="1" applyBorder="1" applyAlignment="1">
      <alignment vertical="center" wrapText="1"/>
    </xf>
    <xf numFmtId="0" fontId="16" fillId="2" borderId="13" xfId="0" applyFont="1" applyFill="1" applyBorder="1" applyAlignment="1">
      <alignment vertical="center" wrapText="1"/>
    </xf>
    <xf numFmtId="0" fontId="21" fillId="2" borderId="8" xfId="0" applyFont="1" applyFill="1" applyBorder="1" applyAlignment="1">
      <alignment vertical="center"/>
    </xf>
    <xf numFmtId="0" fontId="21" fillId="2" borderId="1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4" borderId="63" xfId="0" applyFont="1" applyFill="1" applyBorder="1" applyAlignment="1">
      <alignment horizontal="center" vertical="center"/>
    </xf>
    <xf numFmtId="0" fontId="7" fillId="3" borderId="63" xfId="0" applyFont="1" applyFill="1" applyBorder="1" applyAlignment="1">
      <alignment horizontal="center" vertical="center"/>
    </xf>
    <xf numFmtId="0" fontId="7" fillId="2" borderId="55" xfId="0" applyFont="1" applyFill="1" applyBorder="1" applyAlignment="1">
      <alignment vertical="center" wrapText="1"/>
    </xf>
    <xf numFmtId="0" fontId="5" fillId="2" borderId="51" xfId="0" applyNumberFormat="1" applyFont="1" applyFill="1" applyBorder="1" applyAlignment="1" applyProtection="1">
      <alignment horizontal="right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63" xfId="0" applyFont="1" applyFill="1" applyBorder="1" applyAlignment="1">
      <alignment horizontal="center" vertical="center" wrapText="1"/>
    </xf>
    <xf numFmtId="0" fontId="4" fillId="2" borderId="63" xfId="0" applyFont="1" applyFill="1" applyBorder="1" applyAlignment="1">
      <alignment horizontal="center" vertical="center" wrapText="1"/>
    </xf>
    <xf numFmtId="0" fontId="9" fillId="2" borderId="65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vertical="center" wrapText="1"/>
    </xf>
    <xf numFmtId="0" fontId="0" fillId="2" borderId="63" xfId="0" applyFont="1" applyFill="1" applyBorder="1" applyAlignment="1">
      <alignment vertical="center" wrapText="1"/>
    </xf>
    <xf numFmtId="0" fontId="7" fillId="2" borderId="39" xfId="0" applyFont="1" applyFill="1" applyBorder="1" applyAlignment="1">
      <alignment vertical="center" wrapText="1"/>
    </xf>
    <xf numFmtId="0" fontId="24" fillId="2" borderId="16" xfId="0" applyNumberFormat="1" applyFont="1" applyFill="1" applyBorder="1" applyAlignment="1" applyProtection="1">
      <alignment horizontal="center" vertical="top" wrapText="1"/>
    </xf>
    <xf numFmtId="0" fontId="15" fillId="2" borderId="19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6" borderId="63" xfId="0" applyNumberFormat="1" applyFont="1" applyFill="1" applyBorder="1" applyAlignment="1" applyProtection="1">
      <alignment horizontal="center" vertical="top"/>
    </xf>
    <xf numFmtId="0" fontId="10" fillId="6" borderId="13" xfId="0" applyNumberFormat="1" applyFont="1" applyFill="1" applyBorder="1" applyAlignment="1" applyProtection="1">
      <alignment horizontal="center" vertical="top"/>
    </xf>
    <xf numFmtId="0" fontId="10" fillId="6" borderId="13" xfId="0" applyNumberFormat="1" applyFont="1" applyFill="1" applyBorder="1" applyAlignment="1" applyProtection="1">
      <alignment horizontal="center" vertical="center"/>
    </xf>
    <xf numFmtId="0" fontId="10" fillId="6" borderId="16" xfId="0" applyNumberFormat="1" applyFont="1" applyFill="1" applyBorder="1" applyAlignment="1" applyProtection="1">
      <alignment horizontal="center" vertical="top"/>
    </xf>
    <xf numFmtId="0" fontId="10" fillId="6" borderId="39" xfId="0" applyNumberFormat="1" applyFont="1" applyFill="1" applyBorder="1" applyAlignment="1" applyProtection="1">
      <alignment horizontal="center" vertical="top"/>
    </xf>
    <xf numFmtId="0" fontId="25" fillId="6" borderId="11" xfId="0" applyNumberFormat="1" applyFont="1" applyFill="1" applyBorder="1" applyAlignment="1" applyProtection="1">
      <alignment horizontal="center" vertical="center" wrapText="1"/>
    </xf>
    <xf numFmtId="0" fontId="24" fillId="6" borderId="14" xfId="0" applyNumberFormat="1" applyFont="1" applyFill="1" applyBorder="1" applyAlignment="1" applyProtection="1">
      <alignment horizontal="center" vertical="center" wrapText="1"/>
    </xf>
    <xf numFmtId="0" fontId="24" fillId="6" borderId="16" xfId="0" applyNumberFormat="1" applyFont="1" applyFill="1" applyBorder="1" applyAlignment="1" applyProtection="1">
      <alignment horizontal="center" vertical="center" wrapText="1"/>
    </xf>
    <xf numFmtId="0" fontId="10" fillId="6" borderId="16" xfId="0" applyNumberFormat="1" applyFont="1" applyFill="1" applyBorder="1" applyAlignment="1" applyProtection="1">
      <alignment horizontal="center" vertical="center"/>
    </xf>
    <xf numFmtId="0" fontId="5" fillId="6" borderId="11" xfId="0" applyNumberFormat="1" applyFont="1" applyFill="1" applyBorder="1" applyAlignment="1" applyProtection="1">
      <alignment horizontal="center" vertical="center"/>
    </xf>
    <xf numFmtId="0" fontId="10" fillId="6" borderId="14" xfId="0" applyNumberFormat="1" applyFont="1" applyFill="1" applyBorder="1" applyAlignment="1" applyProtection="1">
      <alignment horizontal="center" vertical="top"/>
    </xf>
    <xf numFmtId="0" fontId="7" fillId="6" borderId="11" xfId="0" applyFont="1" applyFill="1" applyBorder="1" applyAlignment="1">
      <alignment horizontal="center" vertical="center"/>
    </xf>
    <xf numFmtId="0" fontId="7" fillId="6" borderId="58" xfId="0" applyFont="1" applyFill="1" applyBorder="1" applyAlignment="1">
      <alignment horizontal="center" vertical="center" wrapText="1"/>
    </xf>
    <xf numFmtId="0" fontId="0" fillId="6" borderId="14" xfId="0" applyFont="1" applyFill="1" applyBorder="1" applyAlignment="1">
      <alignment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vertical="center"/>
    </xf>
    <xf numFmtId="0" fontId="9" fillId="6" borderId="19" xfId="0" applyFont="1" applyFill="1" applyBorder="1" applyAlignment="1">
      <alignment horizontal="center" vertical="center" wrapText="1"/>
    </xf>
    <xf numFmtId="0" fontId="10" fillId="6" borderId="14" xfId="0" applyNumberFormat="1" applyFont="1" applyFill="1" applyBorder="1" applyAlignment="1" applyProtection="1">
      <alignment horizontal="center" vertical="center"/>
    </xf>
    <xf numFmtId="0" fontId="9" fillId="6" borderId="13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vertical="top"/>
    </xf>
    <xf numFmtId="0" fontId="0" fillId="6" borderId="14" xfId="0" applyFont="1" applyFill="1" applyBorder="1" applyAlignment="1">
      <alignment vertical="top"/>
    </xf>
    <xf numFmtId="0" fontId="0" fillId="6" borderId="13" xfId="0" applyFont="1" applyFill="1" applyBorder="1" applyAlignment="1">
      <alignment vertical="top"/>
    </xf>
    <xf numFmtId="0" fontId="0" fillId="6" borderId="19" xfId="0" applyFont="1" applyFill="1" applyBorder="1" applyAlignment="1">
      <alignment vertical="top"/>
    </xf>
    <xf numFmtId="0" fontId="7" fillId="6" borderId="11" xfId="0" applyFont="1" applyFill="1" applyBorder="1" applyAlignment="1">
      <alignment vertical="top"/>
    </xf>
    <xf numFmtId="0" fontId="9" fillId="6" borderId="51" xfId="0" applyFont="1" applyFill="1" applyBorder="1" applyAlignment="1">
      <alignment horizontal="center" vertical="center"/>
    </xf>
    <xf numFmtId="0" fontId="9" fillId="6" borderId="63" xfId="0" applyFont="1" applyFill="1" applyBorder="1" applyAlignment="1">
      <alignment horizontal="center" vertical="center"/>
    </xf>
    <xf numFmtId="0" fontId="7" fillId="6" borderId="63" xfId="0" applyFont="1" applyFill="1" applyBorder="1" applyAlignment="1">
      <alignment horizontal="center" vertical="center"/>
    </xf>
    <xf numFmtId="0" fontId="15" fillId="6" borderId="13" xfId="0" applyFont="1" applyFill="1" applyBorder="1" applyAlignment="1">
      <alignment horizontal="center" vertical="center"/>
    </xf>
    <xf numFmtId="0" fontId="9" fillId="6" borderId="3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0" fillId="5" borderId="13" xfId="0" applyNumberFormat="1" applyFont="1" applyFill="1" applyBorder="1" applyAlignment="1" applyProtection="1">
      <alignment horizontal="center" vertical="center"/>
    </xf>
    <xf numFmtId="0" fontId="5" fillId="5" borderId="11" xfId="0" applyNumberFormat="1" applyFont="1" applyFill="1" applyBorder="1" applyAlignment="1" applyProtection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vertical="top"/>
    </xf>
    <xf numFmtId="0" fontId="0" fillId="5" borderId="13" xfId="0" applyFont="1" applyFill="1" applyBorder="1" applyAlignment="1">
      <alignment vertical="top"/>
    </xf>
    <xf numFmtId="0" fontId="7" fillId="5" borderId="11" xfId="0" applyFont="1" applyFill="1" applyBorder="1" applyAlignment="1">
      <alignment vertical="top"/>
    </xf>
    <xf numFmtId="0" fontId="9" fillId="5" borderId="51" xfId="0" applyFont="1" applyFill="1" applyBorder="1" applyAlignment="1">
      <alignment horizontal="center" vertical="center"/>
    </xf>
    <xf numFmtId="0" fontId="9" fillId="5" borderId="63" xfId="0" applyFont="1" applyFill="1" applyBorder="1" applyAlignment="1">
      <alignment horizontal="center" vertical="center"/>
    </xf>
    <xf numFmtId="0" fontId="7" fillId="5" borderId="63" xfId="0" applyFont="1" applyFill="1" applyBorder="1" applyAlignment="1">
      <alignment horizontal="center" vertical="center"/>
    </xf>
    <xf numFmtId="0" fontId="10" fillId="3" borderId="19" xfId="0" applyNumberFormat="1" applyFont="1" applyFill="1" applyBorder="1" applyAlignment="1" applyProtection="1">
      <alignment horizontal="center" vertical="center"/>
    </xf>
    <xf numFmtId="0" fontId="10" fillId="3" borderId="19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5" fillId="5" borderId="63" xfId="0" applyNumberFormat="1" applyFont="1" applyFill="1" applyBorder="1" applyAlignment="1" applyProtection="1">
      <alignment horizontal="center" vertical="top"/>
    </xf>
    <xf numFmtId="0" fontId="5" fillId="5" borderId="13" xfId="0" applyNumberFormat="1" applyFont="1" applyFill="1" applyBorder="1" applyAlignment="1" applyProtection="1">
      <alignment horizontal="center" vertical="top"/>
    </xf>
    <xf numFmtId="0" fontId="5" fillId="5" borderId="16" xfId="0" applyNumberFormat="1" applyFont="1" applyFill="1" applyBorder="1" applyAlignment="1" applyProtection="1">
      <alignment horizontal="center" vertical="top"/>
    </xf>
    <xf numFmtId="0" fontId="5" fillId="5" borderId="39" xfId="0" applyNumberFormat="1" applyFont="1" applyFill="1" applyBorder="1" applyAlignment="1" applyProtection="1">
      <alignment horizontal="center" vertical="top"/>
    </xf>
    <xf numFmtId="0" fontId="5" fillId="5" borderId="11" xfId="0" applyNumberFormat="1" applyFont="1" applyFill="1" applyBorder="1" applyAlignment="1" applyProtection="1">
      <alignment horizontal="center" vertical="top"/>
    </xf>
    <xf numFmtId="0" fontId="5" fillId="5" borderId="14" xfId="0" applyNumberFormat="1" applyFont="1" applyFill="1" applyBorder="1" applyAlignment="1" applyProtection="1">
      <alignment horizontal="center" vertical="top"/>
    </xf>
    <xf numFmtId="0" fontId="5" fillId="5" borderId="21" xfId="0" applyNumberFormat="1" applyFont="1" applyFill="1" applyBorder="1" applyAlignment="1" applyProtection="1">
      <alignment horizontal="center" vertical="top"/>
    </xf>
    <xf numFmtId="0" fontId="5" fillId="5" borderId="19" xfId="0" applyNumberFormat="1" applyFont="1" applyFill="1" applyBorder="1" applyAlignment="1" applyProtection="1">
      <alignment horizontal="center" vertical="top"/>
    </xf>
    <xf numFmtId="0" fontId="14" fillId="5" borderId="16" xfId="0" applyNumberFormat="1" applyFont="1" applyFill="1" applyBorder="1" applyAlignment="1" applyProtection="1">
      <alignment vertical="top"/>
    </xf>
    <xf numFmtId="0" fontId="7" fillId="5" borderId="11" xfId="0" applyFont="1" applyFill="1" applyBorder="1" applyAlignment="1">
      <alignment horizontal="center" vertical="center" wrapText="1"/>
    </xf>
    <xf numFmtId="0" fontId="7" fillId="5" borderId="5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0" fontId="10" fillId="5" borderId="19" xfId="0" applyNumberFormat="1" applyFont="1" applyFill="1" applyBorder="1" applyAlignment="1" applyProtection="1">
      <alignment horizontal="center" vertical="center"/>
    </xf>
    <xf numFmtId="0" fontId="10" fillId="5" borderId="19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7" fillId="5" borderId="13" xfId="0" applyFont="1" applyFill="1" applyBorder="1" applyAlignment="1">
      <alignment horizontal="center" vertical="center"/>
    </xf>
    <xf numFmtId="0" fontId="0" fillId="5" borderId="0" xfId="0" applyFont="1" applyFill="1" applyBorder="1"/>
    <xf numFmtId="0" fontId="0" fillId="5" borderId="39" xfId="0" applyFont="1" applyFill="1" applyBorder="1"/>
    <xf numFmtId="0" fontId="1" fillId="7" borderId="3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 wrapText="1"/>
    </xf>
    <xf numFmtId="0" fontId="7" fillId="7" borderId="58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10" fillId="7" borderId="13" xfId="0" applyNumberFormat="1" applyFont="1" applyFill="1" applyBorder="1" applyAlignment="1" applyProtection="1">
      <alignment horizontal="center" vertical="center"/>
    </xf>
    <xf numFmtId="0" fontId="5" fillId="7" borderId="11" xfId="0" applyNumberFormat="1" applyFont="1" applyFill="1" applyBorder="1" applyAlignment="1" applyProtection="1">
      <alignment horizontal="center" vertical="center"/>
    </xf>
    <xf numFmtId="0" fontId="10" fillId="7" borderId="19" xfId="0" applyNumberFormat="1" applyFont="1" applyFill="1" applyBorder="1" applyAlignment="1" applyProtection="1">
      <alignment horizontal="center" vertical="center"/>
    </xf>
    <xf numFmtId="0" fontId="10" fillId="7" borderId="19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9" fillId="7" borderId="63" xfId="0" applyFont="1" applyFill="1" applyBorder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5" fillId="7" borderId="63" xfId="0" applyFont="1" applyFill="1" applyBorder="1" applyAlignment="1">
      <alignment horizontal="center" vertical="center"/>
    </xf>
    <xf numFmtId="0" fontId="0" fillId="7" borderId="39" xfId="0" applyFont="1" applyFill="1" applyBorder="1"/>
    <xf numFmtId="0" fontId="7" fillId="3" borderId="16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26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5" fillId="3" borderId="6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 wrapText="1"/>
    </xf>
    <xf numFmtId="0" fontId="9" fillId="7" borderId="65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9" xfId="0" applyFont="1" applyFill="1" applyBorder="1" applyAlignment="1">
      <alignment horizontal="center" vertical="center"/>
    </xf>
    <xf numFmtId="0" fontId="9" fillId="7" borderId="40" xfId="0" applyFont="1" applyFill="1" applyBorder="1" applyAlignment="1">
      <alignment horizontal="center" vertical="center" wrapText="1"/>
    </xf>
    <xf numFmtId="0" fontId="7" fillId="7" borderId="18" xfId="0" applyFont="1" applyFill="1" applyBorder="1" applyAlignment="1">
      <alignment horizontal="center" vertical="center" wrapText="1"/>
    </xf>
    <xf numFmtId="0" fontId="7" fillId="7" borderId="30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9" fillId="7" borderId="18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7" fillId="7" borderId="61" xfId="0" applyFont="1" applyFill="1" applyBorder="1" applyAlignment="1">
      <alignment horizontal="center" vertical="center" wrapText="1"/>
    </xf>
    <xf numFmtId="0" fontId="10" fillId="7" borderId="31" xfId="0" applyFont="1" applyFill="1" applyBorder="1" applyAlignment="1">
      <alignment horizontal="center" vertical="center" wrapText="1"/>
    </xf>
    <xf numFmtId="0" fontId="10" fillId="7" borderId="31" xfId="0" applyNumberFormat="1" applyFont="1" applyFill="1" applyBorder="1" applyAlignment="1" applyProtection="1">
      <alignment horizontal="center" vertical="center"/>
    </xf>
    <xf numFmtId="0" fontId="7" fillId="7" borderId="29" xfId="0" applyFont="1" applyFill="1" applyBorder="1" applyAlignment="1">
      <alignment horizontal="center" vertical="center" wrapText="1"/>
    </xf>
    <xf numFmtId="0" fontId="5" fillId="7" borderId="18" xfId="0" applyNumberFormat="1" applyFont="1" applyFill="1" applyBorder="1" applyAlignment="1" applyProtection="1">
      <alignment horizontal="center" vertical="center"/>
    </xf>
    <xf numFmtId="0" fontId="10" fillId="7" borderId="29" xfId="0" applyNumberFormat="1" applyFont="1" applyFill="1" applyBorder="1" applyAlignment="1" applyProtection="1">
      <alignment horizontal="center" vertical="center"/>
    </xf>
    <xf numFmtId="0" fontId="10" fillId="7" borderId="29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30" xfId="0" applyFont="1" applyFill="1" applyBorder="1" applyAlignment="1">
      <alignment horizontal="center" vertical="center"/>
    </xf>
    <xf numFmtId="0" fontId="10" fillId="7" borderId="31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31" xfId="0" applyFont="1" applyFill="1" applyBorder="1" applyAlignment="1">
      <alignment horizontal="center" vertical="center"/>
    </xf>
    <xf numFmtId="0" fontId="0" fillId="7" borderId="31" xfId="0" applyFont="1" applyFill="1" applyBorder="1"/>
    <xf numFmtId="0" fontId="9" fillId="7" borderId="29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7" fillId="7" borderId="13" xfId="0" applyFont="1" applyFill="1" applyBorder="1" applyAlignment="1">
      <alignment horizontal="center" vertical="top"/>
    </xf>
    <xf numFmtId="0" fontId="0" fillId="7" borderId="31" xfId="0" applyFont="1" applyFill="1" applyBorder="1" applyAlignment="1">
      <alignment vertical="top"/>
    </xf>
    <xf numFmtId="0" fontId="5" fillId="7" borderId="18" xfId="0" applyFont="1" applyFill="1" applyBorder="1" applyAlignment="1">
      <alignment horizontal="center" vertical="center"/>
    </xf>
    <xf numFmtId="0" fontId="10" fillId="7" borderId="30" xfId="0" applyFont="1" applyFill="1" applyBorder="1" applyAlignment="1">
      <alignment horizontal="center" vertical="center"/>
    </xf>
    <xf numFmtId="0" fontId="17" fillId="7" borderId="16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9" fillId="7" borderId="18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51" xfId="0" applyFont="1" applyFill="1" applyBorder="1" applyAlignment="1">
      <alignment horizontal="center" vertical="center"/>
    </xf>
    <xf numFmtId="0" fontId="9" fillId="7" borderId="54" xfId="0" applyFont="1" applyFill="1" applyBorder="1" applyAlignment="1">
      <alignment horizontal="center" vertical="center"/>
    </xf>
    <xf numFmtId="0" fontId="13" fillId="7" borderId="65" xfId="0" applyFont="1" applyFill="1" applyBorder="1" applyAlignment="1">
      <alignment horizontal="center" vertical="center"/>
    </xf>
    <xf numFmtId="0" fontId="7" fillId="7" borderId="65" xfId="0" applyFont="1" applyFill="1" applyBorder="1" applyAlignment="1">
      <alignment horizontal="center" vertical="center"/>
    </xf>
    <xf numFmtId="0" fontId="0" fillId="7" borderId="40" xfId="0" applyFont="1" applyFill="1" applyBorder="1"/>
    <xf numFmtId="0" fontId="7" fillId="2" borderId="9" xfId="0" applyFont="1" applyFill="1" applyBorder="1" applyAlignment="1">
      <alignment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0" fillId="2" borderId="37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7" fillId="2" borderId="69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textRotation="90"/>
    </xf>
    <xf numFmtId="0" fontId="9" fillId="2" borderId="2" xfId="0" applyFont="1" applyFill="1" applyBorder="1" applyAlignment="1">
      <alignment horizontal="center" vertical="center" textRotation="90"/>
    </xf>
    <xf numFmtId="0" fontId="9" fillId="2" borderId="16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textRotation="90"/>
    </xf>
    <xf numFmtId="0" fontId="9" fillId="0" borderId="6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horizontal="center" vertical="center" textRotation="90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textRotation="90"/>
    </xf>
    <xf numFmtId="0" fontId="9" fillId="0" borderId="43" xfId="0" applyFont="1" applyBorder="1" applyAlignment="1">
      <alignment horizontal="center" vertical="center" textRotation="90"/>
    </xf>
    <xf numFmtId="0" fontId="9" fillId="0" borderId="44" xfId="0" applyFont="1" applyBorder="1" applyAlignment="1">
      <alignment horizontal="center" vertical="center" textRotation="90"/>
    </xf>
    <xf numFmtId="0" fontId="20" fillId="2" borderId="0" xfId="0" applyFont="1" applyFill="1" applyBorder="1" applyAlignment="1"/>
    <xf numFmtId="0" fontId="20" fillId="2" borderId="5" xfId="0" applyFont="1" applyFill="1" applyBorder="1" applyAlignment="1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textRotation="90" wrapText="1"/>
    </xf>
    <xf numFmtId="0" fontId="9" fillId="0" borderId="22" xfId="0" applyFont="1" applyBorder="1" applyAlignment="1">
      <alignment horizontal="center" vertical="center" textRotation="90"/>
    </xf>
    <xf numFmtId="0" fontId="9" fillId="0" borderId="7" xfId="0" applyFont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0" fillId="0" borderId="20" xfId="0" applyNumberFormat="1" applyFont="1" applyFill="1" applyBorder="1" applyAlignment="1" applyProtection="1">
      <alignment horizontal="center" vertical="center" textRotation="90" wrapText="1"/>
    </xf>
    <xf numFmtId="0" fontId="10" fillId="0" borderId="22" xfId="0" applyNumberFormat="1" applyFont="1" applyFill="1" applyBorder="1" applyAlignment="1" applyProtection="1">
      <alignment horizontal="center" vertical="center" textRotation="90" wrapText="1"/>
    </xf>
    <xf numFmtId="0" fontId="10" fillId="0" borderId="7" xfId="0" applyNumberFormat="1" applyFont="1" applyFill="1" applyBorder="1" applyAlignment="1" applyProtection="1">
      <alignment horizontal="center" vertical="center" textRotation="90" wrapText="1"/>
    </xf>
    <xf numFmtId="0" fontId="9" fillId="0" borderId="9" xfId="0" applyFont="1" applyBorder="1" applyAlignment="1">
      <alignment horizontal="center" vertical="center" textRotation="90"/>
    </xf>
    <xf numFmtId="0" fontId="23" fillId="0" borderId="8" xfId="0" applyNumberFormat="1" applyFont="1" applyFill="1" applyBorder="1" applyAlignment="1" applyProtection="1">
      <alignment horizontal="center" vertical="center" wrapText="1"/>
    </xf>
    <xf numFmtId="0" fontId="23" fillId="0" borderId="4" xfId="0" applyNumberFormat="1" applyFont="1" applyFill="1" applyBorder="1" applyAlignment="1" applyProtection="1">
      <alignment horizontal="center" vertical="center" wrapText="1"/>
    </xf>
    <xf numFmtId="0" fontId="23" fillId="0" borderId="3" xfId="0" applyNumberFormat="1" applyFont="1" applyFill="1" applyBorder="1" applyAlignment="1" applyProtection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textRotation="90" wrapText="1"/>
    </xf>
    <xf numFmtId="0" fontId="22" fillId="0" borderId="1" xfId="0" applyNumberFormat="1" applyFont="1" applyFill="1" applyBorder="1" applyAlignment="1" applyProtection="1">
      <alignment horizontal="center" vertical="center" textRotation="90" wrapText="1"/>
    </xf>
    <xf numFmtId="0" fontId="22" fillId="0" borderId="2" xfId="0" applyNumberFormat="1" applyFont="1" applyFill="1" applyBorder="1" applyAlignment="1" applyProtection="1">
      <alignment horizontal="center" vertical="center" textRotation="90" wrapText="1"/>
    </xf>
    <xf numFmtId="0" fontId="22" fillId="0" borderId="6" xfId="0" applyNumberFormat="1" applyFont="1" applyFill="1" applyBorder="1" applyAlignment="1" applyProtection="1">
      <alignment horizontal="center" vertical="center" textRotation="90" wrapText="1"/>
    </xf>
    <xf numFmtId="0" fontId="1" fillId="2" borderId="42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9" fillId="2" borderId="49" xfId="0" applyFont="1" applyFill="1" applyBorder="1" applyAlignment="1">
      <alignment horizontal="center" vertical="center" textRotation="90" wrapText="1"/>
    </xf>
    <xf numFmtId="0" fontId="0" fillId="0" borderId="25" xfId="0" applyFont="1" applyBorder="1" applyAlignment="1">
      <alignment horizontal="center" vertical="center" textRotation="90" wrapText="1"/>
    </xf>
    <xf numFmtId="0" fontId="0" fillId="0" borderId="50" xfId="0" applyFont="1" applyBorder="1" applyAlignment="1">
      <alignment horizontal="center" vertical="center" textRotation="90" wrapText="1"/>
    </xf>
    <xf numFmtId="0" fontId="6" fillId="0" borderId="43" xfId="0" applyFont="1" applyBorder="1"/>
    <xf numFmtId="0" fontId="6" fillId="0" borderId="0" xfId="0" applyFont="1"/>
    <xf numFmtId="0" fontId="10" fillId="0" borderId="3" xfId="0" applyNumberFormat="1" applyFont="1" applyFill="1" applyBorder="1" applyAlignment="1" applyProtection="1">
      <alignment horizontal="center" vertical="center" textRotation="90" wrapText="1"/>
    </xf>
    <xf numFmtId="0" fontId="9" fillId="0" borderId="3" xfId="0" applyFont="1" applyBorder="1" applyAlignment="1">
      <alignment horizontal="center" vertical="center" textRotation="90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textRotation="90"/>
    </xf>
    <xf numFmtId="0" fontId="18" fillId="0" borderId="0" xfId="0" applyFont="1" applyAlignment="1"/>
    <xf numFmtId="0" fontId="0" fillId="0" borderId="0" xfId="0" applyAlignment="1">
      <alignment horizont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left" vertical="center" wrapText="1"/>
    </xf>
    <xf numFmtId="0" fontId="9" fillId="2" borderId="56" xfId="0" applyFont="1" applyFill="1" applyBorder="1" applyAlignment="1">
      <alignment horizontal="left" vertical="center" wrapText="1"/>
    </xf>
    <xf numFmtId="0" fontId="9" fillId="2" borderId="23" xfId="0" applyFont="1" applyFill="1" applyBorder="1" applyAlignment="1">
      <alignment horizontal="left" vertical="center" wrapText="1"/>
    </xf>
    <xf numFmtId="0" fontId="9" fillId="2" borderId="36" xfId="0" applyFont="1" applyFill="1" applyBorder="1" applyAlignment="1">
      <alignment vertical="center"/>
    </xf>
    <xf numFmtId="0" fontId="9" fillId="2" borderId="56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9" fillId="2" borderId="36" xfId="0" applyFont="1" applyFill="1" applyBorder="1" applyAlignment="1">
      <alignment horizontal="left" vertical="center"/>
    </xf>
    <xf numFmtId="0" fontId="9" fillId="2" borderId="56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center" vertical="center" textRotation="90" wrapText="1"/>
    </xf>
    <xf numFmtId="0" fontId="7" fillId="2" borderId="22" xfId="0" applyFont="1" applyFill="1" applyBorder="1" applyAlignment="1">
      <alignment horizontal="center" vertical="center" textRotation="90" wrapText="1"/>
    </xf>
    <xf numFmtId="0" fontId="7" fillId="2" borderId="7" xfId="0" applyFont="1" applyFill="1" applyBorder="1" applyAlignment="1">
      <alignment horizontal="center" vertical="center" textRotation="90" wrapText="1"/>
    </xf>
    <xf numFmtId="0" fontId="9" fillId="2" borderId="37" xfId="0" applyFont="1" applyFill="1" applyBorder="1" applyAlignment="1">
      <alignment vertical="center"/>
    </xf>
    <xf numFmtId="0" fontId="9" fillId="2" borderId="57" xfId="0" applyFont="1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9" fillId="2" borderId="69" xfId="0" applyFont="1" applyFill="1" applyBorder="1" applyAlignment="1">
      <alignment horizontal="left" vertical="center" wrapText="1"/>
    </xf>
    <xf numFmtId="0" fontId="9" fillId="2" borderId="70" xfId="0" applyFont="1" applyFill="1" applyBorder="1" applyAlignment="1">
      <alignment horizontal="left" vertical="center" wrapText="1"/>
    </xf>
    <xf numFmtId="0" fontId="9" fillId="2" borderId="62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4" xfId="2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41"/>
  <sheetViews>
    <sheetView tabSelected="1" topLeftCell="B1" zoomScaleNormal="100" workbookViewId="0">
      <selection activeCell="C1" sqref="C1:AA2"/>
    </sheetView>
  </sheetViews>
  <sheetFormatPr defaultRowHeight="15" x14ac:dyDescent="0.25"/>
  <cols>
    <col min="2" max="2" width="11.140625" customWidth="1"/>
    <col min="3" max="3" width="45.85546875" customWidth="1"/>
    <col min="4" max="4" width="5.85546875" customWidth="1"/>
    <col min="5" max="5" width="5" customWidth="1"/>
    <col min="6" max="6" width="6.5703125" customWidth="1"/>
    <col min="7" max="7" width="5.5703125" customWidth="1"/>
    <col min="8" max="8" width="6.28515625" customWidth="1"/>
    <col min="9" max="9" width="5.5703125" customWidth="1"/>
    <col min="10" max="10" width="5.42578125" customWidth="1"/>
    <col min="11" max="11" width="6.7109375" customWidth="1"/>
    <col min="12" max="12" width="6.85546875" customWidth="1"/>
    <col min="13" max="13" width="7.140625" customWidth="1"/>
    <col min="14" max="14" width="5.140625" style="114" customWidth="1"/>
    <col min="15" max="15" width="5.42578125" customWidth="1"/>
    <col min="16" max="16" width="7.28515625" customWidth="1"/>
    <col min="17" max="17" width="5.7109375" customWidth="1"/>
    <col min="18" max="18" width="5.28515625" customWidth="1"/>
    <col min="19" max="19" width="5.140625" customWidth="1"/>
    <col min="20" max="20" width="7" customWidth="1"/>
    <col min="21" max="21" width="7.28515625" customWidth="1"/>
    <col min="22" max="22" width="6.85546875" customWidth="1"/>
    <col min="23" max="24" width="7" customWidth="1"/>
    <col min="25" max="25" width="7.42578125" customWidth="1"/>
    <col min="26" max="27" width="7.28515625" customWidth="1"/>
    <col min="28" max="28" width="6.140625" customWidth="1"/>
  </cols>
  <sheetData>
    <row r="1" spans="2:31" x14ac:dyDescent="0.25">
      <c r="B1" s="4"/>
      <c r="C1" s="504" t="s">
        <v>207</v>
      </c>
      <c r="D1" s="504"/>
      <c r="E1" s="504"/>
      <c r="F1" s="504"/>
      <c r="G1" s="504"/>
      <c r="H1" s="504"/>
      <c r="I1" s="504"/>
      <c r="J1" s="504"/>
      <c r="K1" s="504"/>
      <c r="L1" s="504"/>
      <c r="M1" s="504"/>
      <c r="N1" s="504"/>
      <c r="O1" s="504"/>
      <c r="P1" s="504"/>
      <c r="Q1" s="504"/>
      <c r="R1" s="504"/>
      <c r="S1" s="504"/>
      <c r="T1" s="504"/>
      <c r="U1" s="504"/>
      <c r="V1" s="504"/>
      <c r="W1" s="504"/>
      <c r="X1" s="504"/>
      <c r="Y1" s="504"/>
      <c r="Z1" s="504"/>
      <c r="AA1" s="504"/>
    </row>
    <row r="2" spans="2:31" ht="15.75" thickBot="1" x14ac:dyDescent="0.3">
      <c r="B2" s="4"/>
      <c r="C2" s="505"/>
      <c r="D2" s="505"/>
      <c r="E2" s="505"/>
      <c r="F2" s="505"/>
      <c r="G2" s="505"/>
      <c r="H2" s="505"/>
      <c r="I2" s="505"/>
      <c r="J2" s="505"/>
      <c r="K2" s="505"/>
      <c r="L2" s="505"/>
      <c r="M2" s="505"/>
      <c r="N2" s="505"/>
      <c r="O2" s="505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  <c r="AA2" s="505"/>
      <c r="AC2" s="10"/>
      <c r="AD2" s="9"/>
    </row>
    <row r="3" spans="2:31" ht="45" customHeight="1" thickBot="1" x14ac:dyDescent="0.35">
      <c r="B3" s="485" t="s">
        <v>0</v>
      </c>
      <c r="C3" s="491" t="s">
        <v>138</v>
      </c>
      <c r="D3" s="493" t="s">
        <v>153</v>
      </c>
      <c r="E3" s="494"/>
      <c r="F3" s="494"/>
      <c r="G3" s="494"/>
      <c r="H3" s="528" t="s">
        <v>135</v>
      </c>
      <c r="I3" s="525" t="s">
        <v>139</v>
      </c>
      <c r="J3" s="526"/>
      <c r="K3" s="526"/>
      <c r="L3" s="526"/>
      <c r="M3" s="526"/>
      <c r="N3" s="526"/>
      <c r="O3" s="526"/>
      <c r="P3" s="526"/>
      <c r="Q3" s="526"/>
      <c r="R3" s="526"/>
      <c r="S3" s="527"/>
      <c r="T3" s="493" t="s">
        <v>145</v>
      </c>
      <c r="U3" s="506"/>
      <c r="V3" s="506"/>
      <c r="W3" s="506"/>
      <c r="X3" s="506"/>
      <c r="Y3" s="506"/>
      <c r="Z3" s="506"/>
      <c r="AA3" s="507"/>
      <c r="AC3" s="3"/>
    </row>
    <row r="4" spans="2:31" ht="27.75" customHeight="1" thickBot="1" x14ac:dyDescent="0.35">
      <c r="B4" s="486"/>
      <c r="C4" s="492"/>
      <c r="D4" s="485" t="s">
        <v>154</v>
      </c>
      <c r="E4" s="497" t="s">
        <v>155</v>
      </c>
      <c r="F4" s="498" t="s">
        <v>156</v>
      </c>
      <c r="G4" s="501" t="s">
        <v>134</v>
      </c>
      <c r="H4" s="529"/>
      <c r="I4" s="533" t="s">
        <v>1</v>
      </c>
      <c r="J4" s="517" t="s">
        <v>147</v>
      </c>
      <c r="K4" s="518"/>
      <c r="L4" s="518"/>
      <c r="M4" s="518"/>
      <c r="N4" s="518"/>
      <c r="O4" s="519"/>
      <c r="P4" s="511" t="s">
        <v>140</v>
      </c>
      <c r="Q4" s="511"/>
      <c r="R4" s="512"/>
      <c r="S4" s="508" t="s">
        <v>141</v>
      </c>
      <c r="T4" s="537" t="s">
        <v>2</v>
      </c>
      <c r="U4" s="538"/>
      <c r="V4" s="539" t="s">
        <v>3</v>
      </c>
      <c r="W4" s="540"/>
      <c r="X4" s="541" t="s">
        <v>4</v>
      </c>
      <c r="Y4" s="542"/>
      <c r="Z4" s="535" t="s">
        <v>5</v>
      </c>
      <c r="AA4" s="536"/>
      <c r="AB4" s="531"/>
      <c r="AC4" s="532"/>
      <c r="AD4" s="532"/>
    </row>
    <row r="5" spans="2:31" ht="15" customHeight="1" thickBot="1" x14ac:dyDescent="0.3">
      <c r="B5" s="486"/>
      <c r="C5" s="492"/>
      <c r="D5" s="495"/>
      <c r="E5" s="495"/>
      <c r="F5" s="495"/>
      <c r="G5" s="502"/>
      <c r="H5" s="529"/>
      <c r="I5" s="534"/>
      <c r="J5" s="522" t="s">
        <v>136</v>
      </c>
      <c r="K5" s="520" t="s">
        <v>150</v>
      </c>
      <c r="L5" s="520"/>
      <c r="M5" s="520"/>
      <c r="N5" s="520" t="s">
        <v>148</v>
      </c>
      <c r="O5" s="520"/>
      <c r="P5" s="513" t="s">
        <v>144</v>
      </c>
      <c r="Q5" s="485" t="s">
        <v>143</v>
      </c>
      <c r="R5" s="485" t="s">
        <v>142</v>
      </c>
      <c r="S5" s="509"/>
      <c r="T5" s="546" t="s">
        <v>96</v>
      </c>
      <c r="U5" s="546" t="s">
        <v>97</v>
      </c>
      <c r="V5" s="548" t="s">
        <v>168</v>
      </c>
      <c r="W5" s="548" t="s">
        <v>98</v>
      </c>
      <c r="X5" s="483" t="s">
        <v>99</v>
      </c>
      <c r="Y5" s="483" t="s">
        <v>169</v>
      </c>
      <c r="Z5" s="550" t="s">
        <v>170</v>
      </c>
      <c r="AA5" s="550" t="s">
        <v>122</v>
      </c>
      <c r="AC5" s="545"/>
      <c r="AD5" s="545"/>
      <c r="AE5" s="545"/>
    </row>
    <row r="6" spans="2:31" ht="15" customHeight="1" thickBot="1" x14ac:dyDescent="0.3">
      <c r="B6" s="486"/>
      <c r="C6" s="492"/>
      <c r="D6" s="495"/>
      <c r="E6" s="495"/>
      <c r="F6" s="495"/>
      <c r="G6" s="502"/>
      <c r="H6" s="529"/>
      <c r="I6" s="534"/>
      <c r="J6" s="523"/>
      <c r="K6" s="516" t="s">
        <v>137</v>
      </c>
      <c r="L6" s="521" t="s">
        <v>152</v>
      </c>
      <c r="M6" s="521" t="s">
        <v>151</v>
      </c>
      <c r="N6" s="516" t="s">
        <v>146</v>
      </c>
      <c r="O6" s="516" t="s">
        <v>149</v>
      </c>
      <c r="P6" s="514"/>
      <c r="Q6" s="486"/>
      <c r="R6" s="486"/>
      <c r="S6" s="509"/>
      <c r="T6" s="547"/>
      <c r="U6" s="547"/>
      <c r="V6" s="549"/>
      <c r="W6" s="549"/>
      <c r="X6" s="484"/>
      <c r="Y6" s="484"/>
      <c r="Z6" s="551"/>
      <c r="AA6" s="551"/>
    </row>
    <row r="7" spans="2:31" ht="15" customHeight="1" thickBot="1" x14ac:dyDescent="0.3">
      <c r="B7" s="486"/>
      <c r="C7" s="492"/>
      <c r="D7" s="495"/>
      <c r="E7" s="495"/>
      <c r="F7" s="495"/>
      <c r="G7" s="502"/>
      <c r="H7" s="529"/>
      <c r="I7" s="534"/>
      <c r="J7" s="523"/>
      <c r="K7" s="516"/>
      <c r="L7" s="516"/>
      <c r="M7" s="516"/>
      <c r="N7" s="516"/>
      <c r="O7" s="516"/>
      <c r="P7" s="514"/>
      <c r="Q7" s="486"/>
      <c r="R7" s="486"/>
      <c r="S7" s="509"/>
      <c r="T7" s="547"/>
      <c r="U7" s="547"/>
      <c r="V7" s="549"/>
      <c r="W7" s="549"/>
      <c r="X7" s="484"/>
      <c r="Y7" s="484"/>
      <c r="Z7" s="551"/>
      <c r="AA7" s="551"/>
    </row>
    <row r="8" spans="2:31" ht="15.75" thickBot="1" x14ac:dyDescent="0.3">
      <c r="B8" s="486"/>
      <c r="C8" s="492"/>
      <c r="D8" s="495"/>
      <c r="E8" s="495"/>
      <c r="F8" s="495"/>
      <c r="G8" s="502"/>
      <c r="H8" s="529"/>
      <c r="I8" s="534"/>
      <c r="J8" s="523"/>
      <c r="K8" s="516"/>
      <c r="L8" s="516"/>
      <c r="M8" s="516"/>
      <c r="N8" s="516"/>
      <c r="O8" s="516"/>
      <c r="P8" s="514"/>
      <c r="Q8" s="486"/>
      <c r="R8" s="486"/>
      <c r="S8" s="509"/>
      <c r="T8" s="547"/>
      <c r="U8" s="547"/>
      <c r="V8" s="549"/>
      <c r="W8" s="549"/>
      <c r="X8" s="484"/>
      <c r="Y8" s="484"/>
      <c r="Z8" s="551"/>
      <c r="AA8" s="551"/>
    </row>
    <row r="9" spans="2:31" ht="15" customHeight="1" thickBot="1" x14ac:dyDescent="0.3">
      <c r="B9" s="486"/>
      <c r="C9" s="492"/>
      <c r="D9" s="495"/>
      <c r="E9" s="495"/>
      <c r="F9" s="495"/>
      <c r="G9" s="502"/>
      <c r="H9" s="529"/>
      <c r="I9" s="534"/>
      <c r="J9" s="523"/>
      <c r="K9" s="516"/>
      <c r="L9" s="516"/>
      <c r="M9" s="516"/>
      <c r="N9" s="516"/>
      <c r="O9" s="516"/>
      <c r="P9" s="514"/>
      <c r="Q9" s="486"/>
      <c r="R9" s="486"/>
      <c r="S9" s="509"/>
      <c r="T9" s="547"/>
      <c r="U9" s="547"/>
      <c r="V9" s="549"/>
      <c r="W9" s="549"/>
      <c r="X9" s="484"/>
      <c r="Y9" s="484"/>
      <c r="Z9" s="551"/>
      <c r="AA9" s="551"/>
    </row>
    <row r="10" spans="2:31" ht="122.25" customHeight="1" thickBot="1" x14ac:dyDescent="0.3">
      <c r="B10" s="486"/>
      <c r="C10" s="492"/>
      <c r="D10" s="496"/>
      <c r="E10" s="496"/>
      <c r="F10" s="496"/>
      <c r="G10" s="503"/>
      <c r="H10" s="530"/>
      <c r="I10" s="534"/>
      <c r="J10" s="524"/>
      <c r="K10" s="516"/>
      <c r="L10" s="516"/>
      <c r="M10" s="516"/>
      <c r="N10" s="516"/>
      <c r="O10" s="516"/>
      <c r="P10" s="515"/>
      <c r="Q10" s="486"/>
      <c r="R10" s="543"/>
      <c r="S10" s="510"/>
      <c r="T10" s="547"/>
      <c r="U10" s="547"/>
      <c r="V10" s="549"/>
      <c r="W10" s="549"/>
      <c r="X10" s="484"/>
      <c r="Y10" s="484"/>
      <c r="Z10" s="551"/>
      <c r="AA10" s="551"/>
      <c r="AE10" s="5"/>
    </row>
    <row r="11" spans="2:31" s="115" customFormat="1" ht="15.75" thickBot="1" x14ac:dyDescent="0.3">
      <c r="B11" s="14">
        <v>1</v>
      </c>
      <c r="C11" s="90">
        <v>2</v>
      </c>
      <c r="D11" s="90">
        <v>3</v>
      </c>
      <c r="E11" s="85">
        <v>4</v>
      </c>
      <c r="F11" s="85">
        <v>6</v>
      </c>
      <c r="G11" s="85">
        <v>7</v>
      </c>
      <c r="H11" s="19">
        <v>8</v>
      </c>
      <c r="I11" s="90">
        <v>9</v>
      </c>
      <c r="J11" s="90">
        <v>11</v>
      </c>
      <c r="K11" s="90">
        <v>12</v>
      </c>
      <c r="L11" s="90">
        <v>13</v>
      </c>
      <c r="M11" s="116">
        <v>14</v>
      </c>
      <c r="N11" s="14">
        <v>15</v>
      </c>
      <c r="O11" s="90">
        <v>16</v>
      </c>
      <c r="P11" s="117">
        <v>17</v>
      </c>
      <c r="Q11" s="14">
        <v>18</v>
      </c>
      <c r="R11" s="90">
        <v>19</v>
      </c>
      <c r="S11" s="90">
        <v>20</v>
      </c>
      <c r="T11" s="314">
        <v>21</v>
      </c>
      <c r="U11" s="314">
        <v>22</v>
      </c>
      <c r="V11" s="356">
        <v>23</v>
      </c>
      <c r="W11" s="356">
        <v>24</v>
      </c>
      <c r="X11" s="351">
        <v>25</v>
      </c>
      <c r="Y11" s="351">
        <v>26</v>
      </c>
      <c r="Z11" s="397">
        <v>27</v>
      </c>
      <c r="AA11" s="429">
        <v>28</v>
      </c>
    </row>
    <row r="12" spans="2:31" ht="22.5" customHeight="1" thickBot="1" x14ac:dyDescent="0.3">
      <c r="B12" s="15" t="s">
        <v>6</v>
      </c>
      <c r="C12" s="16" t="s">
        <v>7</v>
      </c>
      <c r="D12" s="18">
        <v>4</v>
      </c>
      <c r="E12" s="17">
        <v>9</v>
      </c>
      <c r="F12" s="17"/>
      <c r="G12" s="17"/>
      <c r="H12" s="18">
        <f>H13+H23+H27</f>
        <v>1476</v>
      </c>
      <c r="I12" s="18">
        <v>20</v>
      </c>
      <c r="J12" s="18">
        <f>J13+J23+J27</f>
        <v>1404</v>
      </c>
      <c r="K12" s="18">
        <f>K13+K23+K27</f>
        <v>775</v>
      </c>
      <c r="L12" s="18">
        <f>L13+L23+L27</f>
        <v>629</v>
      </c>
      <c r="M12" s="93"/>
      <c r="N12" s="112"/>
      <c r="O12" s="18"/>
      <c r="P12" s="18"/>
      <c r="Q12" s="18">
        <f>Q13+Q23+Q27</f>
        <v>30</v>
      </c>
      <c r="R12" s="18">
        <f>R13+R23+R27</f>
        <v>22</v>
      </c>
      <c r="S12" s="18"/>
      <c r="T12" s="315">
        <f>T13+T23+T27</f>
        <v>612</v>
      </c>
      <c r="U12" s="315">
        <f>U13+U23+U27</f>
        <v>792</v>
      </c>
      <c r="V12" s="232"/>
      <c r="W12" s="232"/>
      <c r="X12" s="352"/>
      <c r="Y12" s="352"/>
      <c r="Z12" s="430"/>
      <c r="AA12" s="431"/>
      <c r="AB12" s="91"/>
    </row>
    <row r="13" spans="2:31" ht="21.75" customHeight="1" thickBot="1" x14ac:dyDescent="0.3">
      <c r="B13" s="118" t="s">
        <v>113</v>
      </c>
      <c r="C13" s="20" t="s">
        <v>8</v>
      </c>
      <c r="D13" s="22">
        <v>2</v>
      </c>
      <c r="E13" s="21">
        <v>6</v>
      </c>
      <c r="F13" s="21"/>
      <c r="G13" s="21"/>
      <c r="H13" s="22">
        <f>SUM(H14:H21)</f>
        <v>910</v>
      </c>
      <c r="I13" s="22"/>
      <c r="J13" s="22">
        <f>SUM(J14:J21)</f>
        <v>886</v>
      </c>
      <c r="K13" s="22">
        <f>SUM(K14:K21)</f>
        <v>461</v>
      </c>
      <c r="L13" s="22">
        <f>SUM(L14:L21)</f>
        <v>425</v>
      </c>
      <c r="M13" s="94"/>
      <c r="N13" s="113"/>
      <c r="O13" s="22"/>
      <c r="P13" s="22"/>
      <c r="Q13" s="22">
        <f>SUM(Q14:Q21)</f>
        <v>14</v>
      </c>
      <c r="R13" s="22">
        <f>SUM(R14:R21)</f>
        <v>10</v>
      </c>
      <c r="S13" s="22">
        <f>SUM(S14:S21)</f>
        <v>0</v>
      </c>
      <c r="T13" s="316">
        <f>SUM(T14:T20)</f>
        <v>379</v>
      </c>
      <c r="U13" s="316">
        <f>SUM(U14:U21)</f>
        <v>507</v>
      </c>
      <c r="V13" s="233"/>
      <c r="W13" s="233"/>
      <c r="X13" s="353"/>
      <c r="Y13" s="353"/>
      <c r="Z13" s="432"/>
      <c r="AA13" s="433"/>
      <c r="AB13" s="91"/>
    </row>
    <row r="14" spans="2:31" ht="17.25" customHeight="1" x14ac:dyDescent="0.25">
      <c r="B14" s="242" t="s">
        <v>100</v>
      </c>
      <c r="C14" s="243" t="s">
        <v>172</v>
      </c>
      <c r="D14" s="244">
        <v>2</v>
      </c>
      <c r="E14" s="244"/>
      <c r="F14" s="244"/>
      <c r="G14" s="244"/>
      <c r="H14" s="244">
        <f>SUM(Q14:U14)</f>
        <v>88</v>
      </c>
      <c r="I14" s="244"/>
      <c r="J14" s="244">
        <v>78</v>
      </c>
      <c r="K14" s="244">
        <f>J14-L14</f>
        <v>66</v>
      </c>
      <c r="L14" s="244">
        <v>12</v>
      </c>
      <c r="M14" s="245"/>
      <c r="N14" s="244"/>
      <c r="O14" s="246"/>
      <c r="P14" s="244"/>
      <c r="Q14" s="244">
        <v>6</v>
      </c>
      <c r="R14" s="244">
        <v>4</v>
      </c>
      <c r="S14" s="244"/>
      <c r="T14" s="317">
        <v>34</v>
      </c>
      <c r="U14" s="317">
        <v>44</v>
      </c>
      <c r="V14" s="377"/>
      <c r="W14" s="377"/>
      <c r="X14" s="296"/>
      <c r="Y14" s="296"/>
      <c r="Z14" s="416"/>
      <c r="AA14" s="434"/>
      <c r="AB14" s="91"/>
      <c r="AC14" s="92"/>
      <c r="AD14" s="11"/>
    </row>
    <row r="15" spans="2:31" ht="18" customHeight="1" x14ac:dyDescent="0.25">
      <c r="B15" s="123" t="s">
        <v>101</v>
      </c>
      <c r="C15" s="124" t="s">
        <v>124</v>
      </c>
      <c r="D15" s="240"/>
      <c r="E15" s="125">
        <v>2</v>
      </c>
      <c r="F15" s="125"/>
      <c r="G15" s="125"/>
      <c r="H15" s="125">
        <f>SUM(Q15:U15)</f>
        <v>96</v>
      </c>
      <c r="I15" s="125"/>
      <c r="J15" s="125">
        <v>96</v>
      </c>
      <c r="K15" s="125">
        <f>J15-L15</f>
        <v>76</v>
      </c>
      <c r="L15" s="125">
        <v>20</v>
      </c>
      <c r="M15" s="126"/>
      <c r="N15" s="125"/>
      <c r="O15" s="127"/>
      <c r="P15" s="125"/>
      <c r="Q15" s="125"/>
      <c r="R15" s="125"/>
      <c r="S15" s="125"/>
      <c r="T15" s="318">
        <v>34</v>
      </c>
      <c r="U15" s="318">
        <v>62</v>
      </c>
      <c r="V15" s="378"/>
      <c r="W15" s="378"/>
      <c r="X15" s="229"/>
      <c r="Y15" s="229"/>
      <c r="Z15" s="405"/>
      <c r="AA15" s="435"/>
      <c r="AB15" s="91"/>
      <c r="AC15" s="544"/>
      <c r="AD15" s="544"/>
      <c r="AE15" s="544"/>
    </row>
    <row r="16" spans="2:31" ht="21" customHeight="1" x14ac:dyDescent="0.25">
      <c r="B16" s="123" t="s">
        <v>102</v>
      </c>
      <c r="C16" s="270" t="s">
        <v>9</v>
      </c>
      <c r="D16" s="125"/>
      <c r="E16" s="125">
        <v>2</v>
      </c>
      <c r="F16" s="125"/>
      <c r="G16" s="125"/>
      <c r="H16" s="125">
        <f>SUM(Q16:U16)</f>
        <v>138</v>
      </c>
      <c r="I16" s="125"/>
      <c r="J16" s="125">
        <v>138</v>
      </c>
      <c r="K16" s="125"/>
      <c r="L16" s="125">
        <v>138</v>
      </c>
      <c r="M16" s="126"/>
      <c r="N16" s="125"/>
      <c r="O16" s="127"/>
      <c r="P16" s="125"/>
      <c r="Q16" s="125"/>
      <c r="R16" s="125"/>
      <c r="S16" s="125"/>
      <c r="T16" s="319">
        <v>62</v>
      </c>
      <c r="U16" s="319">
        <v>76</v>
      </c>
      <c r="V16" s="378"/>
      <c r="W16" s="378"/>
      <c r="X16" s="229"/>
      <c r="Y16" s="229"/>
      <c r="Z16" s="405"/>
      <c r="AA16" s="435"/>
      <c r="AB16" s="91"/>
    </row>
    <row r="17" spans="2:31" ht="18" customHeight="1" x14ac:dyDescent="0.25">
      <c r="B17" s="123" t="s">
        <v>179</v>
      </c>
      <c r="C17" s="124" t="s">
        <v>13</v>
      </c>
      <c r="D17" s="125">
        <v>2</v>
      </c>
      <c r="E17" s="125"/>
      <c r="F17" s="125"/>
      <c r="G17" s="125"/>
      <c r="H17" s="125">
        <f>SUM(Q17:U17)</f>
        <v>246</v>
      </c>
      <c r="I17" s="125"/>
      <c r="J17" s="125">
        <v>234</v>
      </c>
      <c r="K17" s="125">
        <v>134</v>
      </c>
      <c r="L17" s="125">
        <v>100</v>
      </c>
      <c r="M17" s="126"/>
      <c r="N17" s="125"/>
      <c r="O17" s="127"/>
      <c r="P17" s="125"/>
      <c r="Q17" s="125">
        <v>6</v>
      </c>
      <c r="R17" s="125">
        <v>6</v>
      </c>
      <c r="S17" s="125"/>
      <c r="T17" s="318">
        <v>106</v>
      </c>
      <c r="U17" s="318">
        <v>128</v>
      </c>
      <c r="V17" s="378"/>
      <c r="W17" s="378"/>
      <c r="X17" s="229"/>
      <c r="Y17" s="229"/>
      <c r="Z17" s="405"/>
      <c r="AA17" s="435"/>
      <c r="AB17" s="91"/>
    </row>
    <row r="18" spans="2:31" ht="18.75" customHeight="1" x14ac:dyDescent="0.25">
      <c r="B18" s="123" t="s">
        <v>103</v>
      </c>
      <c r="C18" s="128" t="s">
        <v>10</v>
      </c>
      <c r="D18" s="129"/>
      <c r="E18" s="129">
        <v>2</v>
      </c>
      <c r="F18" s="129"/>
      <c r="G18" s="129"/>
      <c r="H18" s="129">
        <f>SUM(Q18:U18)</f>
        <v>117</v>
      </c>
      <c r="I18" s="129"/>
      <c r="J18" s="129">
        <v>117</v>
      </c>
      <c r="K18" s="129">
        <v>97</v>
      </c>
      <c r="L18" s="129">
        <v>20</v>
      </c>
      <c r="M18" s="130"/>
      <c r="N18" s="125"/>
      <c r="O18" s="131"/>
      <c r="P18" s="129"/>
      <c r="Q18" s="129"/>
      <c r="R18" s="129"/>
      <c r="S18" s="129"/>
      <c r="T18" s="320">
        <v>52</v>
      </c>
      <c r="U18" s="320">
        <v>65</v>
      </c>
      <c r="V18" s="378"/>
      <c r="W18" s="378"/>
      <c r="X18" s="229"/>
      <c r="Y18" s="229"/>
      <c r="Z18" s="405"/>
      <c r="AA18" s="435"/>
      <c r="AB18" s="91"/>
    </row>
    <row r="19" spans="2:31" ht="17.25" customHeight="1" x14ac:dyDescent="0.25">
      <c r="B19" s="123" t="s">
        <v>104</v>
      </c>
      <c r="C19" s="124" t="s">
        <v>11</v>
      </c>
      <c r="D19" s="125"/>
      <c r="E19" s="125">
        <v>2</v>
      </c>
      <c r="F19" s="125"/>
      <c r="G19" s="125"/>
      <c r="H19" s="125">
        <v>117</v>
      </c>
      <c r="I19" s="125"/>
      <c r="J19" s="125">
        <v>117</v>
      </c>
      <c r="K19" s="125">
        <v>8</v>
      </c>
      <c r="L19" s="125">
        <v>109</v>
      </c>
      <c r="M19" s="126"/>
      <c r="N19" s="125"/>
      <c r="O19" s="127"/>
      <c r="P19" s="125"/>
      <c r="Q19" s="125"/>
      <c r="R19" s="125"/>
      <c r="S19" s="125"/>
      <c r="T19" s="318">
        <v>57</v>
      </c>
      <c r="U19" s="318">
        <v>60</v>
      </c>
      <c r="V19" s="378"/>
      <c r="W19" s="378"/>
      <c r="X19" s="420"/>
      <c r="Y19" s="420"/>
      <c r="Z19" s="401"/>
      <c r="AA19" s="436"/>
      <c r="AB19" s="91"/>
    </row>
    <row r="20" spans="2:31" ht="17.25" customHeight="1" x14ac:dyDescent="0.25">
      <c r="B20" s="123" t="s">
        <v>105</v>
      </c>
      <c r="C20" s="132" t="s">
        <v>12</v>
      </c>
      <c r="D20" s="129"/>
      <c r="E20" s="129">
        <v>2</v>
      </c>
      <c r="F20" s="129"/>
      <c r="G20" s="129"/>
      <c r="H20" s="129">
        <v>70</v>
      </c>
      <c r="I20" s="129"/>
      <c r="J20" s="129">
        <v>70</v>
      </c>
      <c r="K20" s="129">
        <v>50</v>
      </c>
      <c r="L20" s="129">
        <v>20</v>
      </c>
      <c r="M20" s="130"/>
      <c r="N20" s="125"/>
      <c r="O20" s="131"/>
      <c r="P20" s="129"/>
      <c r="Q20" s="309"/>
      <c r="R20" s="309"/>
      <c r="S20" s="129"/>
      <c r="T20" s="320">
        <v>34</v>
      </c>
      <c r="U20" s="320">
        <v>36</v>
      </c>
      <c r="V20" s="378"/>
      <c r="W20" s="378"/>
      <c r="X20" s="420"/>
      <c r="Y20" s="420"/>
      <c r="Z20" s="401"/>
      <c r="AA20" s="436"/>
      <c r="AB20" s="91"/>
    </row>
    <row r="21" spans="2:31" ht="18" customHeight="1" x14ac:dyDescent="0.25">
      <c r="B21" s="135" t="s">
        <v>106</v>
      </c>
      <c r="C21" s="133" t="s">
        <v>15</v>
      </c>
      <c r="D21" s="129"/>
      <c r="E21" s="129">
        <v>2</v>
      </c>
      <c r="F21" s="129"/>
      <c r="G21" s="129"/>
      <c r="H21" s="129">
        <f>SUM(Q21:U21)</f>
        <v>38</v>
      </c>
      <c r="I21" s="129"/>
      <c r="J21" s="129">
        <v>36</v>
      </c>
      <c r="K21" s="129">
        <v>30</v>
      </c>
      <c r="L21" s="129">
        <v>6</v>
      </c>
      <c r="M21" s="130"/>
      <c r="N21" s="129"/>
      <c r="O21" s="131"/>
      <c r="P21" s="129"/>
      <c r="Q21" s="129">
        <v>2</v>
      </c>
      <c r="R21" s="129"/>
      <c r="S21" s="129"/>
      <c r="T21" s="320"/>
      <c r="U21" s="320">
        <v>36</v>
      </c>
      <c r="V21" s="379"/>
      <c r="W21" s="379"/>
      <c r="X21" s="420"/>
      <c r="Y21" s="420"/>
      <c r="Z21" s="401"/>
      <c r="AA21" s="436"/>
      <c r="AB21" s="91"/>
    </row>
    <row r="22" spans="2:31" ht="29.25" thickBot="1" x14ac:dyDescent="0.3">
      <c r="B22" s="255" t="s">
        <v>184</v>
      </c>
      <c r="C22" s="252" t="s">
        <v>182</v>
      </c>
      <c r="D22" s="241"/>
      <c r="E22" s="241"/>
      <c r="F22" s="241" t="s">
        <v>171</v>
      </c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241"/>
      <c r="T22" s="321"/>
      <c r="U22" s="321"/>
      <c r="V22" s="380"/>
      <c r="W22" s="380"/>
      <c r="X22" s="421"/>
      <c r="Y22" s="421"/>
      <c r="Z22" s="437"/>
      <c r="AA22" s="438"/>
      <c r="AB22" s="91"/>
    </row>
    <row r="23" spans="2:31" ht="32.25" customHeight="1" thickBot="1" x14ac:dyDescent="0.3">
      <c r="B23" s="263" t="s">
        <v>175</v>
      </c>
      <c r="C23" s="264" t="s">
        <v>107</v>
      </c>
      <c r="D23" s="136">
        <v>1</v>
      </c>
      <c r="E23" s="136">
        <v>2</v>
      </c>
      <c r="F23" s="265"/>
      <c r="G23" s="136"/>
      <c r="H23" s="136">
        <f>SUM(H24:H26)</f>
        <v>346</v>
      </c>
      <c r="I23" s="136"/>
      <c r="J23" s="136">
        <f>SUM(J24:J26)</f>
        <v>332</v>
      </c>
      <c r="K23" s="136">
        <f>SUM(K24:K26)</f>
        <v>260</v>
      </c>
      <c r="L23" s="136">
        <f>SUM(L24:L26)</f>
        <v>72</v>
      </c>
      <c r="M23" s="266"/>
      <c r="N23" s="136"/>
      <c r="O23" s="267"/>
      <c r="P23" s="136"/>
      <c r="Q23" s="136">
        <f>SUM(Q25:Q26)</f>
        <v>8</v>
      </c>
      <c r="R23" s="136">
        <f>SUM(R25:R26)</f>
        <v>6</v>
      </c>
      <c r="S23" s="136"/>
      <c r="T23" s="322">
        <f>SUM(T24:T26)</f>
        <v>136</v>
      </c>
      <c r="U23" s="322">
        <f>SUM(U24:U26)</f>
        <v>196</v>
      </c>
      <c r="V23" s="381"/>
      <c r="W23" s="381"/>
      <c r="X23" s="217"/>
      <c r="Y23" s="217"/>
      <c r="Z23" s="398"/>
      <c r="AA23" s="439"/>
      <c r="AB23" s="91"/>
    </row>
    <row r="24" spans="2:31" ht="20.25" customHeight="1" x14ac:dyDescent="0.25">
      <c r="B24" s="260" t="s">
        <v>186</v>
      </c>
      <c r="C24" s="261" t="s">
        <v>178</v>
      </c>
      <c r="D24" s="120"/>
      <c r="E24" s="120">
        <v>2</v>
      </c>
      <c r="F24" s="120"/>
      <c r="G24" s="120"/>
      <c r="H24" s="120">
        <f>SUM(J24)</f>
        <v>82</v>
      </c>
      <c r="I24" s="120"/>
      <c r="J24" s="120">
        <f>SUM(K24:L24)</f>
        <v>82</v>
      </c>
      <c r="K24" s="120">
        <v>70</v>
      </c>
      <c r="L24" s="120">
        <v>12</v>
      </c>
      <c r="M24" s="120"/>
      <c r="N24" s="120"/>
      <c r="O24" s="262"/>
      <c r="P24" s="262"/>
      <c r="Q24" s="120"/>
      <c r="R24" s="120"/>
      <c r="S24" s="120"/>
      <c r="T24" s="323">
        <v>40</v>
      </c>
      <c r="U24" s="323">
        <v>42</v>
      </c>
      <c r="V24" s="382"/>
      <c r="W24" s="382"/>
      <c r="X24" s="354"/>
      <c r="Y24" s="354"/>
      <c r="Z24" s="399"/>
      <c r="AA24" s="440"/>
      <c r="AB24" s="91"/>
    </row>
    <row r="25" spans="2:31" ht="23.25" customHeight="1" x14ac:dyDescent="0.25">
      <c r="B25" s="256" t="s">
        <v>180</v>
      </c>
      <c r="C25" s="257" t="s">
        <v>14</v>
      </c>
      <c r="D25" s="129">
        <v>2</v>
      </c>
      <c r="E25" s="129"/>
      <c r="F25" s="129"/>
      <c r="G25" s="129"/>
      <c r="H25" s="129">
        <f>SUM(Q25:U25)</f>
        <v>148</v>
      </c>
      <c r="I25" s="129"/>
      <c r="J25" s="129">
        <v>136</v>
      </c>
      <c r="K25" s="129">
        <f>J25-L25</f>
        <v>106</v>
      </c>
      <c r="L25" s="129">
        <v>30</v>
      </c>
      <c r="M25" s="130"/>
      <c r="N25" s="129"/>
      <c r="O25" s="258"/>
      <c r="P25" s="259"/>
      <c r="Q25" s="129">
        <v>6</v>
      </c>
      <c r="R25" s="129">
        <v>6</v>
      </c>
      <c r="S25" s="129"/>
      <c r="T25" s="324">
        <v>60</v>
      </c>
      <c r="U25" s="324">
        <v>76</v>
      </c>
      <c r="V25" s="383"/>
      <c r="W25" s="384"/>
      <c r="X25" s="221"/>
      <c r="Y25" s="221"/>
      <c r="Z25" s="411"/>
      <c r="AA25" s="441"/>
      <c r="AB25" s="91"/>
    </row>
    <row r="26" spans="2:31" ht="19.5" customHeight="1" thickBot="1" x14ac:dyDescent="0.3">
      <c r="B26" s="268" t="s">
        <v>187</v>
      </c>
      <c r="C26" s="269" t="s">
        <v>190</v>
      </c>
      <c r="D26" s="129"/>
      <c r="E26" s="129">
        <v>2</v>
      </c>
      <c r="F26" s="129"/>
      <c r="G26" s="129"/>
      <c r="H26" s="129">
        <f>SUM(Q26:U26)</f>
        <v>116</v>
      </c>
      <c r="I26" s="129"/>
      <c r="J26" s="129">
        <f>SUM(T26:U26)</f>
        <v>114</v>
      </c>
      <c r="K26" s="129">
        <f>J26-L26</f>
        <v>84</v>
      </c>
      <c r="L26" s="129">
        <v>30</v>
      </c>
      <c r="M26" s="129"/>
      <c r="N26" s="129"/>
      <c r="O26" s="129"/>
      <c r="P26" s="129"/>
      <c r="Q26" s="129">
        <v>2</v>
      </c>
      <c r="R26" s="129"/>
      <c r="S26" s="129"/>
      <c r="T26" s="325">
        <v>36</v>
      </c>
      <c r="U26" s="325">
        <v>78</v>
      </c>
      <c r="V26" s="379"/>
      <c r="W26" s="385"/>
      <c r="X26" s="226"/>
      <c r="Y26" s="420"/>
      <c r="Z26" s="401"/>
      <c r="AA26" s="436"/>
      <c r="AB26" s="91"/>
    </row>
    <row r="27" spans="2:31" ht="27" customHeight="1" thickBot="1" x14ac:dyDescent="0.3">
      <c r="B27" s="250" t="s">
        <v>177</v>
      </c>
      <c r="C27" s="251" t="s">
        <v>181</v>
      </c>
      <c r="D27" s="136">
        <v>1</v>
      </c>
      <c r="E27" s="136">
        <v>1</v>
      </c>
      <c r="F27" s="249"/>
      <c r="G27" s="249"/>
      <c r="H27" s="136">
        <f>SUM(H28:H30)</f>
        <v>220</v>
      </c>
      <c r="I27" s="249"/>
      <c r="J27" s="136">
        <f>SUM(J28:J30)</f>
        <v>186</v>
      </c>
      <c r="K27" s="136">
        <f>SUM(K28:K30)</f>
        <v>54</v>
      </c>
      <c r="L27" s="136">
        <f>SUM(L28:L30)</f>
        <v>132</v>
      </c>
      <c r="M27" s="249"/>
      <c r="N27" s="249"/>
      <c r="O27" s="249"/>
      <c r="P27" s="249"/>
      <c r="Q27" s="136">
        <f>SUM(Q28:Q30)</f>
        <v>8</v>
      </c>
      <c r="R27" s="136">
        <f>SUM(R29:R30)</f>
        <v>6</v>
      </c>
      <c r="S27" s="249"/>
      <c r="T27" s="326">
        <f>SUM(T28:T30)</f>
        <v>97</v>
      </c>
      <c r="U27" s="326">
        <f>SUM(U28:U30)</f>
        <v>89</v>
      </c>
      <c r="V27" s="358"/>
      <c r="W27" s="381"/>
      <c r="X27" s="422"/>
      <c r="Y27" s="217"/>
      <c r="Z27" s="414"/>
      <c r="AA27" s="442"/>
      <c r="AB27" s="91"/>
    </row>
    <row r="28" spans="2:31" ht="30" customHeight="1" x14ac:dyDescent="0.25">
      <c r="B28" s="119" t="s">
        <v>173</v>
      </c>
      <c r="C28" s="254" t="s">
        <v>189</v>
      </c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327"/>
      <c r="U28" s="327"/>
      <c r="V28" s="382"/>
      <c r="W28" s="382"/>
      <c r="X28" s="354"/>
      <c r="Y28" s="354"/>
      <c r="Z28" s="404"/>
      <c r="AA28" s="443"/>
      <c r="AB28" s="91"/>
    </row>
    <row r="29" spans="2:31" ht="24.75" customHeight="1" x14ac:dyDescent="0.25">
      <c r="B29" s="123" t="s">
        <v>174</v>
      </c>
      <c r="C29" s="134" t="s">
        <v>185</v>
      </c>
      <c r="D29" s="120">
        <v>2</v>
      </c>
      <c r="E29" s="120"/>
      <c r="F29" s="120" t="s">
        <v>171</v>
      </c>
      <c r="G29" s="120"/>
      <c r="H29" s="120">
        <v>182</v>
      </c>
      <c r="I29" s="120" t="s">
        <v>191</v>
      </c>
      <c r="J29" s="120">
        <v>150</v>
      </c>
      <c r="K29" s="120">
        <v>30</v>
      </c>
      <c r="L29" s="120">
        <f>J29-K29</f>
        <v>120</v>
      </c>
      <c r="M29" s="121" t="s">
        <v>183</v>
      </c>
      <c r="N29" s="120"/>
      <c r="O29" s="122"/>
      <c r="P29" s="120"/>
      <c r="Q29" s="120">
        <v>6</v>
      </c>
      <c r="R29" s="120">
        <v>6</v>
      </c>
      <c r="S29" s="120"/>
      <c r="T29" s="323">
        <v>61</v>
      </c>
      <c r="U29" s="323">
        <v>89</v>
      </c>
      <c r="V29" s="378"/>
      <c r="W29" s="378"/>
      <c r="X29" s="229"/>
      <c r="Y29" s="229"/>
      <c r="Z29" s="405"/>
      <c r="AA29" s="435"/>
      <c r="AB29" s="91"/>
    </row>
    <row r="30" spans="2:31" ht="34.5" customHeight="1" thickBot="1" x14ac:dyDescent="0.3">
      <c r="B30" s="123" t="s">
        <v>176</v>
      </c>
      <c r="C30" s="253" t="s">
        <v>188</v>
      </c>
      <c r="D30" s="125"/>
      <c r="E30" s="125">
        <v>1</v>
      </c>
      <c r="F30" s="125"/>
      <c r="G30" s="125"/>
      <c r="H30" s="125">
        <f>SUM(Q30:T30)</f>
        <v>38</v>
      </c>
      <c r="I30" s="125"/>
      <c r="J30" s="125">
        <v>36</v>
      </c>
      <c r="K30" s="125">
        <v>24</v>
      </c>
      <c r="L30" s="125">
        <v>12</v>
      </c>
      <c r="M30" s="125"/>
      <c r="N30" s="125"/>
      <c r="O30" s="125"/>
      <c r="P30" s="125"/>
      <c r="Q30" s="125">
        <v>2</v>
      </c>
      <c r="R30" s="125"/>
      <c r="S30" s="125"/>
      <c r="T30" s="319">
        <v>36</v>
      </c>
      <c r="U30" s="318"/>
      <c r="V30" s="378"/>
      <c r="W30" s="378"/>
      <c r="X30" s="229"/>
      <c r="Y30" s="229"/>
      <c r="Z30" s="405"/>
      <c r="AA30" s="435"/>
      <c r="AB30" s="91"/>
    </row>
    <row r="31" spans="2:31" ht="22.5" customHeight="1" thickBot="1" x14ac:dyDescent="0.3">
      <c r="B31" s="83" t="s">
        <v>132</v>
      </c>
      <c r="C31" s="288" t="s">
        <v>157</v>
      </c>
      <c r="D31" s="289">
        <v>20</v>
      </c>
      <c r="E31" s="32">
        <v>28</v>
      </c>
      <c r="F31" s="32"/>
      <c r="G31" s="32"/>
      <c r="H31" s="29">
        <f>SUM(O31:AA31)</f>
        <v>3996</v>
      </c>
      <c r="I31" s="29">
        <v>37</v>
      </c>
      <c r="J31" s="29">
        <f>J32+J38+J42</f>
        <v>3835</v>
      </c>
      <c r="K31" s="29">
        <f>K32+K38+K42</f>
        <v>1374</v>
      </c>
      <c r="L31" s="29">
        <f>L32+L38+L42</f>
        <v>1491</v>
      </c>
      <c r="M31" s="95">
        <v>70</v>
      </c>
      <c r="N31" s="29"/>
      <c r="O31" s="104"/>
      <c r="P31" s="29"/>
      <c r="Q31" s="29">
        <f>SUM(Q42+Q38+Q32)</f>
        <v>60</v>
      </c>
      <c r="R31" s="29">
        <f>SUM(R42+R38+R32)</f>
        <v>120</v>
      </c>
      <c r="S31" s="29"/>
      <c r="T31" s="328"/>
      <c r="U31" s="328"/>
      <c r="V31" s="386">
        <f>V32+V38+V42</f>
        <v>576</v>
      </c>
      <c r="W31" s="386">
        <v>828</v>
      </c>
      <c r="X31" s="216">
        <f>X32+X38+X42</f>
        <v>576</v>
      </c>
      <c r="Y31" s="216">
        <f>Y32+Y38+Y42</f>
        <v>864</v>
      </c>
      <c r="Z31" s="402">
        <f>Z32+Z38+Z42</f>
        <v>612</v>
      </c>
      <c r="AA31" s="439">
        <v>360</v>
      </c>
      <c r="AB31" s="91"/>
    </row>
    <row r="32" spans="2:31" ht="29.25" thickBot="1" x14ac:dyDescent="0.3">
      <c r="B32" s="137" t="s">
        <v>16</v>
      </c>
      <c r="C32" s="235" t="s">
        <v>17</v>
      </c>
      <c r="D32" s="234">
        <v>0</v>
      </c>
      <c r="E32" s="234">
        <v>6</v>
      </c>
      <c r="F32" s="234"/>
      <c r="G32" s="234"/>
      <c r="H32" s="234">
        <f>SUM(H33:H37)</f>
        <v>472</v>
      </c>
      <c r="I32" s="234"/>
      <c r="J32" s="234">
        <f>SUM(J33:J37)</f>
        <v>472</v>
      </c>
      <c r="K32" s="234">
        <f>SUM(K33:K37)</f>
        <v>92</v>
      </c>
      <c r="L32" s="234">
        <f>SUM(L33:L37)</f>
        <v>380</v>
      </c>
      <c r="M32" s="236"/>
      <c r="N32" s="234"/>
      <c r="O32" s="237"/>
      <c r="P32" s="238"/>
      <c r="Q32" s="234">
        <v>0</v>
      </c>
      <c r="R32" s="234">
        <v>0</v>
      </c>
      <c r="S32" s="234"/>
      <c r="T32" s="329"/>
      <c r="U32" s="329"/>
      <c r="V32" s="387">
        <f>SUM(V34:V36)</f>
        <v>88</v>
      </c>
      <c r="W32" s="387">
        <f>SUM(W33:W37)</f>
        <v>174</v>
      </c>
      <c r="X32" s="239">
        <f>SUM(X35:X36)</f>
        <v>68</v>
      </c>
      <c r="Y32" s="239">
        <f>SUM(Y35:Y36)</f>
        <v>76</v>
      </c>
      <c r="Z32" s="403">
        <f>Z35+Z36+Z37</f>
        <v>24</v>
      </c>
      <c r="AA32" s="444">
        <v>42</v>
      </c>
      <c r="AB32" s="91"/>
      <c r="AE32" s="5"/>
    </row>
    <row r="33" spans="1:29" ht="17.25" customHeight="1" x14ac:dyDescent="0.25">
      <c r="B33" s="41" t="s">
        <v>18</v>
      </c>
      <c r="C33" s="139" t="s">
        <v>19</v>
      </c>
      <c r="D33" s="140"/>
      <c r="E33" s="24">
        <v>4</v>
      </c>
      <c r="F33" s="24"/>
      <c r="G33" s="24"/>
      <c r="H33" s="6">
        <f>SUM(W33)</f>
        <v>48</v>
      </c>
      <c r="I33" s="6"/>
      <c r="J33" s="6">
        <v>48</v>
      </c>
      <c r="K33" s="6">
        <f>J33-L33</f>
        <v>42</v>
      </c>
      <c r="L33" s="6">
        <v>6</v>
      </c>
      <c r="M33" s="99"/>
      <c r="N33" s="6"/>
      <c r="O33" s="110"/>
      <c r="P33" s="6"/>
      <c r="Q33" s="6"/>
      <c r="R33" s="6"/>
      <c r="S33" s="6"/>
      <c r="T33" s="330"/>
      <c r="U33" s="331"/>
      <c r="V33" s="360"/>
      <c r="W33" s="360">
        <v>48</v>
      </c>
      <c r="X33" s="218"/>
      <c r="Y33" s="218"/>
      <c r="Z33" s="404"/>
      <c r="AA33" s="443"/>
      <c r="AB33" s="71"/>
    </row>
    <row r="34" spans="1:29" ht="20.25" customHeight="1" x14ac:dyDescent="0.25">
      <c r="B34" s="33" t="s">
        <v>20</v>
      </c>
      <c r="C34" s="34" t="s">
        <v>10</v>
      </c>
      <c r="D34" s="87"/>
      <c r="E34" s="88">
        <v>3</v>
      </c>
      <c r="F34" s="88"/>
      <c r="G34" s="88"/>
      <c r="H34" s="87">
        <f>SUM(V34)</f>
        <v>48</v>
      </c>
      <c r="I34" s="87"/>
      <c r="J34" s="87">
        <v>48</v>
      </c>
      <c r="K34" s="87">
        <v>42</v>
      </c>
      <c r="L34" s="87">
        <v>6</v>
      </c>
      <c r="M34" s="96"/>
      <c r="N34" s="87"/>
      <c r="O34" s="105"/>
      <c r="P34" s="87"/>
      <c r="Q34" s="180"/>
      <c r="R34" s="180"/>
      <c r="S34" s="87"/>
      <c r="T34" s="332"/>
      <c r="U34" s="332"/>
      <c r="V34" s="361">
        <v>48</v>
      </c>
      <c r="W34" s="361"/>
      <c r="X34" s="219"/>
      <c r="Y34" s="219"/>
      <c r="Z34" s="405"/>
      <c r="AA34" s="445"/>
      <c r="AB34" s="141"/>
      <c r="AC34" s="76"/>
    </row>
    <row r="35" spans="1:29" ht="32.25" customHeight="1" x14ac:dyDescent="0.25">
      <c r="B35" s="35" t="s">
        <v>21</v>
      </c>
      <c r="C35" s="8" t="s">
        <v>22</v>
      </c>
      <c r="D35" s="88"/>
      <c r="E35" s="81" t="s">
        <v>23</v>
      </c>
      <c r="F35" s="88"/>
      <c r="G35" s="88"/>
      <c r="H35" s="87">
        <f>SUM(V35:AA35)</f>
        <v>172</v>
      </c>
      <c r="I35" s="87"/>
      <c r="J35" s="87">
        <f>SUM(V35:AA35)</f>
        <v>172</v>
      </c>
      <c r="K35" s="87"/>
      <c r="L35" s="87">
        <f>J35</f>
        <v>172</v>
      </c>
      <c r="M35" s="96"/>
      <c r="N35" s="87"/>
      <c r="O35" s="105"/>
      <c r="P35" s="87"/>
      <c r="Q35" s="180"/>
      <c r="R35" s="180"/>
      <c r="S35" s="87"/>
      <c r="T35" s="333"/>
      <c r="U35" s="332"/>
      <c r="V35" s="361">
        <v>20</v>
      </c>
      <c r="W35" s="361">
        <v>46</v>
      </c>
      <c r="X35" s="219">
        <v>34</v>
      </c>
      <c r="Y35" s="219">
        <v>38</v>
      </c>
      <c r="Z35" s="405">
        <v>12</v>
      </c>
      <c r="AA35" s="435">
        <v>22</v>
      </c>
      <c r="AB35" s="71"/>
    </row>
    <row r="36" spans="1:29" ht="21.75" customHeight="1" x14ac:dyDescent="0.25">
      <c r="B36" s="123" t="s">
        <v>21</v>
      </c>
      <c r="C36" s="193" t="s">
        <v>25</v>
      </c>
      <c r="D36" s="87"/>
      <c r="E36" s="88"/>
      <c r="F36" s="88"/>
      <c r="G36" s="88"/>
      <c r="H36" s="87">
        <f>SUM(V36:AA36)</f>
        <v>168</v>
      </c>
      <c r="I36" s="87"/>
      <c r="J36" s="87">
        <f>SUM(V36:AA36)</f>
        <v>168</v>
      </c>
      <c r="K36" s="87"/>
      <c r="L36" s="87">
        <f>J36</f>
        <v>168</v>
      </c>
      <c r="M36" s="96"/>
      <c r="N36" s="87"/>
      <c r="O36" s="105"/>
      <c r="P36" s="87"/>
      <c r="Q36" s="180"/>
      <c r="R36" s="180"/>
      <c r="S36" s="87"/>
      <c r="T36" s="332"/>
      <c r="U36" s="332"/>
      <c r="V36" s="357">
        <v>20</v>
      </c>
      <c r="W36" s="357">
        <v>44</v>
      </c>
      <c r="X36" s="220">
        <v>34</v>
      </c>
      <c r="Y36" s="220">
        <v>38</v>
      </c>
      <c r="Z36" s="406">
        <v>12</v>
      </c>
      <c r="AA36" s="446">
        <v>20</v>
      </c>
      <c r="AB36" s="182"/>
    </row>
    <row r="37" spans="1:29" ht="78" customHeight="1" thickBot="1" x14ac:dyDescent="0.3">
      <c r="A37" s="84"/>
      <c r="B37" s="201" t="s">
        <v>24</v>
      </c>
      <c r="C37" s="143" t="s">
        <v>133</v>
      </c>
      <c r="D37" s="153"/>
      <c r="E37" s="153">
        <v>4</v>
      </c>
      <c r="F37" s="153"/>
      <c r="G37" s="153"/>
      <c r="H37" s="153">
        <v>36</v>
      </c>
      <c r="I37" s="153"/>
      <c r="J37" s="153">
        <v>36</v>
      </c>
      <c r="K37" s="153">
        <v>8</v>
      </c>
      <c r="L37" s="153">
        <v>28</v>
      </c>
      <c r="M37" s="158"/>
      <c r="N37" s="28"/>
      <c r="O37" s="159"/>
      <c r="P37" s="153"/>
      <c r="Q37" s="153"/>
      <c r="R37" s="310"/>
      <c r="S37" s="153"/>
      <c r="T37" s="334"/>
      <c r="U37" s="334"/>
      <c r="V37" s="388"/>
      <c r="W37" s="389">
        <v>36</v>
      </c>
      <c r="X37" s="221"/>
      <c r="Y37" s="221"/>
      <c r="Z37" s="411"/>
      <c r="AA37" s="447"/>
      <c r="AB37" s="91"/>
      <c r="AC37" s="5"/>
    </row>
    <row r="38" spans="1:29" ht="33" customHeight="1" thickBot="1" x14ac:dyDescent="0.3">
      <c r="B38" s="144" t="s">
        <v>26</v>
      </c>
      <c r="C38" s="202" t="s">
        <v>27</v>
      </c>
      <c r="D38" s="161">
        <v>1</v>
      </c>
      <c r="E38" s="161">
        <v>3</v>
      </c>
      <c r="F38" s="161"/>
      <c r="G38" s="161"/>
      <c r="H38" s="161">
        <f>SUM(H39:H41)</f>
        <v>202</v>
      </c>
      <c r="I38" s="161">
        <v>0</v>
      </c>
      <c r="J38" s="161">
        <f>SUM(J39:J41)</f>
        <v>192</v>
      </c>
      <c r="K38" s="161">
        <f>SUM(K39:K41)</f>
        <v>114</v>
      </c>
      <c r="L38" s="161">
        <f>SUM(L39:L41)</f>
        <v>78</v>
      </c>
      <c r="M38" s="162"/>
      <c r="N38" s="161"/>
      <c r="O38" s="160"/>
      <c r="P38" s="161"/>
      <c r="Q38" s="161">
        <f>SUM(Q39)</f>
        <v>4</v>
      </c>
      <c r="R38" s="161">
        <f>SUM(R39:R41)</f>
        <v>6</v>
      </c>
      <c r="S38" s="161"/>
      <c r="T38" s="326"/>
      <c r="U38" s="326"/>
      <c r="V38" s="358">
        <f>SUM(V39:V41)</f>
        <v>88</v>
      </c>
      <c r="W38" s="358">
        <f>SUM(W39:W40)</f>
        <v>104</v>
      </c>
      <c r="X38" s="222">
        <v>0</v>
      </c>
      <c r="Y38" s="222">
        <v>0</v>
      </c>
      <c r="Z38" s="407">
        <v>0</v>
      </c>
      <c r="AA38" s="448">
        <v>0</v>
      </c>
      <c r="AB38" s="91"/>
    </row>
    <row r="39" spans="1:29" ht="21" customHeight="1" x14ac:dyDescent="0.25">
      <c r="B39" s="198" t="s">
        <v>28</v>
      </c>
      <c r="C39" s="195" t="s">
        <v>13</v>
      </c>
      <c r="D39" s="148">
        <v>3</v>
      </c>
      <c r="E39" s="145">
        <v>4</v>
      </c>
      <c r="F39" s="145"/>
      <c r="G39" s="145"/>
      <c r="H39" s="145">
        <f>SUM(Q39:W39)</f>
        <v>92</v>
      </c>
      <c r="I39" s="145"/>
      <c r="J39" s="145">
        <v>82</v>
      </c>
      <c r="K39" s="145">
        <f>J39-L39</f>
        <v>52</v>
      </c>
      <c r="L39" s="145">
        <v>30</v>
      </c>
      <c r="M39" s="146"/>
      <c r="N39" s="145"/>
      <c r="O39" s="147"/>
      <c r="P39" s="145"/>
      <c r="Q39" s="145">
        <v>4</v>
      </c>
      <c r="R39" s="145">
        <v>6</v>
      </c>
      <c r="S39" s="145"/>
      <c r="T39" s="335"/>
      <c r="U39" s="335"/>
      <c r="V39" s="390">
        <v>42</v>
      </c>
      <c r="W39" s="390">
        <v>40</v>
      </c>
      <c r="X39" s="373"/>
      <c r="Y39" s="373"/>
      <c r="Z39" s="408"/>
      <c r="AA39" s="449"/>
      <c r="AB39" s="91"/>
    </row>
    <row r="40" spans="1:29" ht="32.25" customHeight="1" x14ac:dyDescent="0.25">
      <c r="B40" s="199" t="s">
        <v>29</v>
      </c>
      <c r="C40" s="196" t="s">
        <v>109</v>
      </c>
      <c r="D40" s="142"/>
      <c r="E40" s="151">
        <v>4</v>
      </c>
      <c r="F40" s="149"/>
      <c r="G40" s="149"/>
      <c r="H40" s="149">
        <v>64</v>
      </c>
      <c r="I40" s="149"/>
      <c r="J40" s="149">
        <v>64</v>
      </c>
      <c r="K40" s="149">
        <v>20</v>
      </c>
      <c r="L40" s="149">
        <v>44</v>
      </c>
      <c r="M40" s="150"/>
      <c r="N40" s="142"/>
      <c r="O40" s="151"/>
      <c r="P40" s="149"/>
      <c r="Q40" s="149"/>
      <c r="R40" s="149"/>
      <c r="S40" s="149"/>
      <c r="T40" s="325"/>
      <c r="U40" s="325"/>
      <c r="V40" s="357"/>
      <c r="W40" s="357">
        <v>64</v>
      </c>
      <c r="X40" s="220"/>
      <c r="Y40" s="220"/>
      <c r="Z40" s="406"/>
      <c r="AA40" s="446"/>
      <c r="AB40" s="91"/>
    </row>
    <row r="41" spans="1:29" ht="24" customHeight="1" thickBot="1" x14ac:dyDescent="0.3">
      <c r="B41" s="200" t="s">
        <v>112</v>
      </c>
      <c r="C41" s="197" t="s">
        <v>108</v>
      </c>
      <c r="D41" s="194"/>
      <c r="E41" s="152">
        <v>3</v>
      </c>
      <c r="F41" s="152"/>
      <c r="G41" s="152"/>
      <c r="H41" s="149">
        <f>SUM(V41)</f>
        <v>46</v>
      </c>
      <c r="I41" s="149"/>
      <c r="J41" s="149">
        <f>V41</f>
        <v>46</v>
      </c>
      <c r="K41" s="149">
        <v>42</v>
      </c>
      <c r="L41" s="149">
        <v>4</v>
      </c>
      <c r="M41" s="150"/>
      <c r="N41" s="149"/>
      <c r="O41" s="151"/>
      <c r="P41" s="149"/>
      <c r="Q41" s="149"/>
      <c r="R41" s="149"/>
      <c r="S41" s="149"/>
      <c r="T41" s="325"/>
      <c r="U41" s="325"/>
      <c r="V41" s="391">
        <v>46</v>
      </c>
      <c r="W41" s="362"/>
      <c r="X41" s="223"/>
      <c r="Y41" s="374"/>
      <c r="Z41" s="409"/>
      <c r="AA41" s="450"/>
      <c r="AB41" s="91"/>
    </row>
    <row r="42" spans="1:29" ht="21.75" customHeight="1" thickBot="1" x14ac:dyDescent="0.3">
      <c r="B42" s="137" t="s">
        <v>31</v>
      </c>
      <c r="C42" s="154" t="s">
        <v>30</v>
      </c>
      <c r="D42" s="29">
        <v>19</v>
      </c>
      <c r="E42" s="32">
        <v>19</v>
      </c>
      <c r="F42" s="32"/>
      <c r="G42" s="32"/>
      <c r="H42" s="32">
        <f>H43+H56</f>
        <v>3781</v>
      </c>
      <c r="I42" s="32">
        <v>37</v>
      </c>
      <c r="J42" s="32">
        <f>J43+J56</f>
        <v>3171</v>
      </c>
      <c r="K42" s="32">
        <f>K43+K56</f>
        <v>1168</v>
      </c>
      <c r="L42" s="32">
        <f>L43+L56</f>
        <v>1033</v>
      </c>
      <c r="M42" s="138">
        <v>70</v>
      </c>
      <c r="N42" s="32"/>
      <c r="O42" s="104"/>
      <c r="P42" s="29"/>
      <c r="Q42" s="29">
        <f>SUM(Q43+Q56)</f>
        <v>56</v>
      </c>
      <c r="R42" s="29">
        <f>SUM(R43+R56)</f>
        <v>114</v>
      </c>
      <c r="S42" s="29"/>
      <c r="T42" s="328"/>
      <c r="U42" s="328"/>
      <c r="V42" s="359">
        <f>V43+V56</f>
        <v>400</v>
      </c>
      <c r="W42" s="359">
        <f>W43+W56</f>
        <v>550</v>
      </c>
      <c r="X42" s="217">
        <f>X43+X56</f>
        <v>508</v>
      </c>
      <c r="Y42" s="217">
        <f>SUM(Y56)</f>
        <v>788</v>
      </c>
      <c r="Z42" s="398">
        <f>SUM(Z56)</f>
        <v>588</v>
      </c>
      <c r="AA42" s="439">
        <v>318</v>
      </c>
      <c r="AB42" s="91"/>
    </row>
    <row r="43" spans="1:29" ht="22.5" customHeight="1" thickBot="1" x14ac:dyDescent="0.3">
      <c r="B43" s="41" t="s">
        <v>31</v>
      </c>
      <c r="C43" s="154" t="s">
        <v>32</v>
      </c>
      <c r="D43" s="32">
        <v>8</v>
      </c>
      <c r="E43" s="32">
        <v>3</v>
      </c>
      <c r="F43" s="32"/>
      <c r="G43" s="32"/>
      <c r="H43" s="32">
        <f>SUM(H44:H55)</f>
        <v>936</v>
      </c>
      <c r="I43" s="32">
        <v>0</v>
      </c>
      <c r="J43" s="32">
        <f>SUM(J44:J55)</f>
        <v>864</v>
      </c>
      <c r="K43" s="32">
        <f>SUM(K44:K55)</f>
        <v>474</v>
      </c>
      <c r="L43" s="32">
        <f>SUM(L44:L55)</f>
        <v>370</v>
      </c>
      <c r="M43" s="138">
        <v>20</v>
      </c>
      <c r="N43" s="32"/>
      <c r="O43" s="104"/>
      <c r="P43" s="29"/>
      <c r="Q43" s="29">
        <f>SUM(Q44:Q55)</f>
        <v>24</v>
      </c>
      <c r="R43" s="29">
        <v>48</v>
      </c>
      <c r="S43" s="29"/>
      <c r="T43" s="328"/>
      <c r="U43" s="328"/>
      <c r="V43" s="392">
        <f>SUM(V44:V47)</f>
        <v>112</v>
      </c>
      <c r="W43" s="359">
        <f>SUM(W44:W55)</f>
        <v>550</v>
      </c>
      <c r="X43" s="217">
        <f>SUM(X45:X55)</f>
        <v>202</v>
      </c>
      <c r="Y43" s="217">
        <v>0</v>
      </c>
      <c r="Z43" s="398">
        <v>0</v>
      </c>
      <c r="AA43" s="439">
        <v>0</v>
      </c>
      <c r="AB43" s="91"/>
    </row>
    <row r="44" spans="1:29" x14ac:dyDescent="0.25">
      <c r="B44" s="33" t="s">
        <v>33</v>
      </c>
      <c r="C44" s="139" t="s">
        <v>34</v>
      </c>
      <c r="D44" s="140"/>
      <c r="E44" s="24">
        <v>4</v>
      </c>
      <c r="F44" s="24"/>
      <c r="G44" s="24"/>
      <c r="H44" s="6">
        <f>SUM(V44:W44)</f>
        <v>102</v>
      </c>
      <c r="I44" s="6"/>
      <c r="J44" s="6">
        <f>SUM(V44:W44)</f>
        <v>102</v>
      </c>
      <c r="K44" s="6"/>
      <c r="L44" s="6">
        <f>SUM(V44:W44)</f>
        <v>102</v>
      </c>
      <c r="M44" s="99"/>
      <c r="N44" s="6"/>
      <c r="O44" s="110"/>
      <c r="P44" s="6"/>
      <c r="Q44" s="6"/>
      <c r="R44" s="6"/>
      <c r="S44" s="6"/>
      <c r="T44" s="331"/>
      <c r="U44" s="331"/>
      <c r="V44" s="360">
        <v>28</v>
      </c>
      <c r="W44" s="360">
        <v>74</v>
      </c>
      <c r="X44" s="218"/>
      <c r="Y44" s="218"/>
      <c r="Z44" s="404"/>
      <c r="AA44" s="443"/>
      <c r="AB44" s="91"/>
    </row>
    <row r="45" spans="1:29" s="1" customFormat="1" ht="15.75" customHeight="1" x14ac:dyDescent="0.25">
      <c r="B45" s="33" t="s">
        <v>35</v>
      </c>
      <c r="C45" s="34" t="s">
        <v>36</v>
      </c>
      <c r="D45" s="87">
        <v>4</v>
      </c>
      <c r="E45" s="88"/>
      <c r="F45" s="88"/>
      <c r="G45" s="88"/>
      <c r="H45" s="87">
        <f>SUM(Q45:W45)</f>
        <v>110</v>
      </c>
      <c r="I45" s="87"/>
      <c r="J45" s="87">
        <f>SUM(V45:W45)</f>
        <v>100</v>
      </c>
      <c r="K45" s="87">
        <f>J45-L45</f>
        <v>70</v>
      </c>
      <c r="L45" s="87">
        <v>30</v>
      </c>
      <c r="M45" s="96"/>
      <c r="N45" s="87"/>
      <c r="O45" s="105"/>
      <c r="P45" s="87"/>
      <c r="Q45" s="180">
        <v>4</v>
      </c>
      <c r="R45" s="180">
        <v>6</v>
      </c>
      <c r="S45" s="87"/>
      <c r="T45" s="332"/>
      <c r="U45" s="332"/>
      <c r="V45" s="361">
        <v>28</v>
      </c>
      <c r="W45" s="361">
        <v>72</v>
      </c>
      <c r="X45" s="219"/>
      <c r="Y45" s="219"/>
      <c r="Z45" s="405"/>
      <c r="AA45" s="435"/>
      <c r="AB45" s="155"/>
    </row>
    <row r="46" spans="1:29" x14ac:dyDescent="0.25">
      <c r="B46" s="33" t="s">
        <v>37</v>
      </c>
      <c r="C46" s="34" t="s">
        <v>38</v>
      </c>
      <c r="D46" s="87">
        <v>4</v>
      </c>
      <c r="E46" s="88"/>
      <c r="F46" s="88"/>
      <c r="G46" s="88"/>
      <c r="H46" s="87">
        <f>SUM(Q46:W46)</f>
        <v>106</v>
      </c>
      <c r="I46" s="87"/>
      <c r="J46" s="88">
        <v>94</v>
      </c>
      <c r="K46" s="88">
        <f>J46-L46</f>
        <v>62</v>
      </c>
      <c r="L46" s="87">
        <v>32</v>
      </c>
      <c r="M46" s="96"/>
      <c r="N46" s="87"/>
      <c r="O46" s="105"/>
      <c r="P46" s="87"/>
      <c r="Q46" s="180">
        <v>6</v>
      </c>
      <c r="R46" s="180">
        <v>6</v>
      </c>
      <c r="S46" s="87"/>
      <c r="T46" s="332"/>
      <c r="U46" s="332"/>
      <c r="V46" s="361">
        <v>26</v>
      </c>
      <c r="W46" s="361">
        <v>68</v>
      </c>
      <c r="X46" s="219"/>
      <c r="Y46" s="219"/>
      <c r="Z46" s="405"/>
      <c r="AA46" s="451"/>
      <c r="AB46" s="91"/>
    </row>
    <row r="47" spans="1:29" x14ac:dyDescent="0.25">
      <c r="B47" s="33" t="s">
        <v>39</v>
      </c>
      <c r="C47" s="34" t="s">
        <v>40</v>
      </c>
      <c r="D47" s="87">
        <v>4</v>
      </c>
      <c r="E47" s="88"/>
      <c r="F47" s="88"/>
      <c r="G47" s="88"/>
      <c r="H47" s="87">
        <f>SUM(Q47:W47)</f>
        <v>82</v>
      </c>
      <c r="I47" s="87"/>
      <c r="J47" s="87">
        <f>SUM(V47:W47)</f>
        <v>74</v>
      </c>
      <c r="K47" s="87">
        <v>44</v>
      </c>
      <c r="L47" s="87">
        <v>30</v>
      </c>
      <c r="M47" s="96"/>
      <c r="N47" s="87"/>
      <c r="O47" s="105"/>
      <c r="P47" s="87"/>
      <c r="Q47" s="180">
        <v>2</v>
      </c>
      <c r="R47" s="180">
        <v>6</v>
      </c>
      <c r="S47" s="87"/>
      <c r="T47" s="332"/>
      <c r="U47" s="332"/>
      <c r="V47" s="361">
        <v>30</v>
      </c>
      <c r="W47" s="361">
        <v>44</v>
      </c>
      <c r="X47" s="219"/>
      <c r="Y47" s="219"/>
      <c r="Z47" s="405"/>
      <c r="AA47" s="451"/>
      <c r="AB47" s="91"/>
    </row>
    <row r="48" spans="1:29" ht="21" customHeight="1" x14ac:dyDescent="0.25">
      <c r="B48" s="33" t="s">
        <v>41</v>
      </c>
      <c r="C48" s="156" t="s">
        <v>42</v>
      </c>
      <c r="D48" s="87">
        <v>4</v>
      </c>
      <c r="E48" s="88"/>
      <c r="F48" s="88"/>
      <c r="G48" s="88"/>
      <c r="H48" s="87">
        <v>56</v>
      </c>
      <c r="I48" s="87"/>
      <c r="J48" s="87">
        <v>56</v>
      </c>
      <c r="K48" s="87">
        <v>28</v>
      </c>
      <c r="L48" s="87">
        <v>28</v>
      </c>
      <c r="M48" s="96"/>
      <c r="N48" s="87"/>
      <c r="O48" s="105"/>
      <c r="P48" s="87"/>
      <c r="Q48" s="180"/>
      <c r="R48" s="180"/>
      <c r="S48" s="87"/>
      <c r="T48" s="332"/>
      <c r="U48" s="332"/>
      <c r="V48" s="361"/>
      <c r="W48" s="361">
        <v>56</v>
      </c>
      <c r="X48" s="219"/>
      <c r="Y48" s="219"/>
      <c r="Z48" s="405"/>
      <c r="AA48" s="451"/>
      <c r="AB48" s="91"/>
    </row>
    <row r="49" spans="2:29" ht="16.5" customHeight="1" x14ac:dyDescent="0.25">
      <c r="B49" s="33" t="s">
        <v>43</v>
      </c>
      <c r="C49" s="34" t="s">
        <v>44</v>
      </c>
      <c r="D49" s="87"/>
      <c r="E49" s="88"/>
      <c r="F49" s="88" t="s">
        <v>204</v>
      </c>
      <c r="G49" s="88"/>
      <c r="H49" s="87">
        <f>SUM(Q49:X49)</f>
        <v>80</v>
      </c>
      <c r="I49" s="87"/>
      <c r="J49" s="88">
        <f>SUM(X49)</f>
        <v>70</v>
      </c>
      <c r="K49" s="88">
        <f>J49-L49-M49</f>
        <v>30</v>
      </c>
      <c r="L49" s="87">
        <v>20</v>
      </c>
      <c r="M49" s="96">
        <v>20</v>
      </c>
      <c r="N49" s="87"/>
      <c r="O49" s="105"/>
      <c r="P49" s="87"/>
      <c r="Q49" s="180">
        <v>4</v>
      </c>
      <c r="R49" s="180">
        <v>6</v>
      </c>
      <c r="S49" s="87"/>
      <c r="T49" s="332"/>
      <c r="U49" s="332"/>
      <c r="V49" s="361"/>
      <c r="W49" s="361"/>
      <c r="X49" s="219">
        <v>70</v>
      </c>
      <c r="Y49" s="219"/>
      <c r="Z49" s="405"/>
      <c r="AA49" s="451"/>
      <c r="AB49" s="91"/>
    </row>
    <row r="50" spans="2:29" ht="18.75" customHeight="1" x14ac:dyDescent="0.25">
      <c r="B50" s="33" t="s">
        <v>45</v>
      </c>
      <c r="C50" s="34" t="s">
        <v>46</v>
      </c>
      <c r="D50" s="87"/>
      <c r="E50" s="88">
        <v>5</v>
      </c>
      <c r="F50" s="88"/>
      <c r="G50" s="88"/>
      <c r="H50" s="87">
        <f>SUM(X50)</f>
        <v>68</v>
      </c>
      <c r="I50" s="87"/>
      <c r="J50" s="87">
        <v>68</v>
      </c>
      <c r="K50" s="87">
        <v>48</v>
      </c>
      <c r="L50" s="87">
        <v>20</v>
      </c>
      <c r="M50" s="96"/>
      <c r="N50" s="87"/>
      <c r="O50" s="105"/>
      <c r="P50" s="87"/>
      <c r="Q50" s="180"/>
      <c r="R50" s="180"/>
      <c r="S50" s="87"/>
      <c r="T50" s="332"/>
      <c r="U50" s="332"/>
      <c r="V50" s="363"/>
      <c r="W50" s="363"/>
      <c r="X50" s="224">
        <v>68</v>
      </c>
      <c r="Y50" s="224"/>
      <c r="Z50" s="410"/>
      <c r="AA50" s="435"/>
      <c r="AB50" s="91"/>
    </row>
    <row r="51" spans="2:29" ht="21" customHeight="1" x14ac:dyDescent="0.25">
      <c r="B51" s="33" t="s">
        <v>47</v>
      </c>
      <c r="C51" s="8" t="s">
        <v>48</v>
      </c>
      <c r="D51" s="88"/>
      <c r="E51" s="88">
        <v>4</v>
      </c>
      <c r="F51" s="88"/>
      <c r="G51" s="88"/>
      <c r="H51" s="88">
        <v>58</v>
      </c>
      <c r="I51" s="88"/>
      <c r="J51" s="88">
        <v>58</v>
      </c>
      <c r="K51" s="88">
        <v>28</v>
      </c>
      <c r="L51" s="88">
        <v>30</v>
      </c>
      <c r="M51" s="97"/>
      <c r="N51" s="88"/>
      <c r="O51" s="86"/>
      <c r="P51" s="88"/>
      <c r="Q51" s="181"/>
      <c r="R51" s="181"/>
      <c r="S51" s="88"/>
      <c r="T51" s="336"/>
      <c r="U51" s="336"/>
      <c r="V51" s="361"/>
      <c r="W51" s="361">
        <v>58</v>
      </c>
      <c r="X51" s="219"/>
      <c r="Y51" s="219"/>
      <c r="Z51" s="405"/>
      <c r="AA51" s="451"/>
      <c r="AB51" s="91"/>
    </row>
    <row r="52" spans="2:29" ht="29.25" customHeight="1" x14ac:dyDescent="0.25">
      <c r="B52" s="33" t="s">
        <v>49</v>
      </c>
      <c r="C52" s="8" t="s">
        <v>50</v>
      </c>
      <c r="D52" s="87">
        <v>4</v>
      </c>
      <c r="E52" s="88"/>
      <c r="F52" s="88"/>
      <c r="G52" s="88"/>
      <c r="H52" s="87">
        <f>SUM(Q52:W52)</f>
        <v>66</v>
      </c>
      <c r="I52" s="87"/>
      <c r="J52" s="87">
        <v>58</v>
      </c>
      <c r="K52" s="87">
        <v>38</v>
      </c>
      <c r="L52" s="87">
        <v>20</v>
      </c>
      <c r="M52" s="96"/>
      <c r="N52" s="87"/>
      <c r="O52" s="105"/>
      <c r="P52" s="87"/>
      <c r="Q52" s="180">
        <v>2</v>
      </c>
      <c r="R52" s="180">
        <v>6</v>
      </c>
      <c r="S52" s="87"/>
      <c r="T52" s="332"/>
      <c r="U52" s="332"/>
      <c r="V52" s="361"/>
      <c r="W52" s="361">
        <v>58</v>
      </c>
      <c r="X52" s="219"/>
      <c r="Y52" s="219"/>
      <c r="Z52" s="405"/>
      <c r="AA52" s="451"/>
      <c r="AB52" s="91"/>
    </row>
    <row r="53" spans="2:29" ht="30" x14ac:dyDescent="0.25">
      <c r="B53" s="33" t="s">
        <v>51</v>
      </c>
      <c r="C53" s="8" t="s">
        <v>52</v>
      </c>
      <c r="D53" s="87">
        <v>5</v>
      </c>
      <c r="E53" s="88"/>
      <c r="F53" s="88"/>
      <c r="G53" s="88"/>
      <c r="H53" s="87">
        <f>SUM(Q53:X53)</f>
        <v>72</v>
      </c>
      <c r="I53" s="87"/>
      <c r="J53" s="87">
        <v>64</v>
      </c>
      <c r="K53" s="87">
        <v>44</v>
      </c>
      <c r="L53" s="87">
        <v>20</v>
      </c>
      <c r="M53" s="96"/>
      <c r="N53" s="87"/>
      <c r="O53" s="105"/>
      <c r="P53" s="87"/>
      <c r="Q53" s="180">
        <v>2</v>
      </c>
      <c r="R53" s="180">
        <v>6</v>
      </c>
      <c r="S53" s="87"/>
      <c r="T53" s="332"/>
      <c r="U53" s="332"/>
      <c r="V53" s="363"/>
      <c r="W53" s="363"/>
      <c r="X53" s="224">
        <v>64</v>
      </c>
      <c r="Y53" s="224"/>
      <c r="Z53" s="405"/>
      <c r="AA53" s="451"/>
      <c r="AB53" s="91"/>
      <c r="AC53" s="4"/>
    </row>
    <row r="54" spans="2:29" ht="18" customHeight="1" x14ac:dyDescent="0.25">
      <c r="B54" s="33" t="s">
        <v>53</v>
      </c>
      <c r="C54" s="8" t="s">
        <v>54</v>
      </c>
      <c r="D54" s="81">
        <v>4</v>
      </c>
      <c r="E54" s="88"/>
      <c r="F54" s="88"/>
      <c r="G54" s="88"/>
      <c r="H54" s="88">
        <f>SUM(Q54:W54)</f>
        <v>68</v>
      </c>
      <c r="I54" s="88"/>
      <c r="J54" s="88">
        <f>SUM(W54)</f>
        <v>60</v>
      </c>
      <c r="K54" s="88">
        <v>42</v>
      </c>
      <c r="L54" s="88">
        <f>J54-K54</f>
        <v>18</v>
      </c>
      <c r="M54" s="97"/>
      <c r="N54" s="88"/>
      <c r="O54" s="86"/>
      <c r="P54" s="88"/>
      <c r="Q54" s="181">
        <v>2</v>
      </c>
      <c r="R54" s="181">
        <v>6</v>
      </c>
      <c r="S54" s="87"/>
      <c r="T54" s="336"/>
      <c r="U54" s="336"/>
      <c r="V54" s="361"/>
      <c r="W54" s="393">
        <v>60</v>
      </c>
      <c r="X54" s="219"/>
      <c r="Y54" s="219"/>
      <c r="Z54" s="405"/>
      <c r="AA54" s="451"/>
      <c r="AB54" s="91"/>
    </row>
    <row r="55" spans="2:29" ht="21" customHeight="1" thickBot="1" x14ac:dyDescent="0.3">
      <c r="B55" s="35" t="s">
        <v>55</v>
      </c>
      <c r="C55" s="36" t="s">
        <v>56</v>
      </c>
      <c r="D55" s="205">
        <v>4</v>
      </c>
      <c r="E55" s="28"/>
      <c r="F55" s="28"/>
      <c r="G55" s="28"/>
      <c r="H55" s="27">
        <f>SUM(Q55:W55)</f>
        <v>68</v>
      </c>
      <c r="I55" s="27"/>
      <c r="J55" s="27">
        <v>60</v>
      </c>
      <c r="K55" s="27">
        <v>40</v>
      </c>
      <c r="L55" s="27">
        <v>20</v>
      </c>
      <c r="M55" s="98"/>
      <c r="N55" s="27"/>
      <c r="O55" s="106"/>
      <c r="P55" s="27"/>
      <c r="Q55" s="27">
        <v>2</v>
      </c>
      <c r="R55" s="27">
        <v>6</v>
      </c>
      <c r="S55" s="27"/>
      <c r="T55" s="337"/>
      <c r="U55" s="337"/>
      <c r="V55" s="388"/>
      <c r="W55" s="366">
        <v>60</v>
      </c>
      <c r="X55" s="221"/>
      <c r="Y55" s="355"/>
      <c r="Z55" s="400"/>
      <c r="AA55" s="452"/>
      <c r="AB55" s="91"/>
    </row>
    <row r="56" spans="2:29" ht="21" customHeight="1" thickBot="1" x14ac:dyDescent="0.3">
      <c r="B56" s="171" t="s">
        <v>57</v>
      </c>
      <c r="C56" s="154" t="s">
        <v>58</v>
      </c>
      <c r="D56" s="29">
        <v>11</v>
      </c>
      <c r="E56" s="32">
        <v>16</v>
      </c>
      <c r="F56" s="38"/>
      <c r="G56" s="38"/>
      <c r="H56" s="29">
        <f>H57+H65+H72+H79+H85+H86</f>
        <v>2845</v>
      </c>
      <c r="I56" s="29">
        <f>I57+I65+I72+I79</f>
        <v>26</v>
      </c>
      <c r="J56" s="29">
        <f>J57+J65+J72+J79</f>
        <v>2307</v>
      </c>
      <c r="K56" s="29">
        <f>K57+K65+K72+K79</f>
        <v>694</v>
      </c>
      <c r="L56" s="29">
        <f>L57+L65+L72+L79</f>
        <v>663</v>
      </c>
      <c r="M56" s="95">
        <v>50</v>
      </c>
      <c r="N56" s="29"/>
      <c r="O56" s="104"/>
      <c r="P56" s="29"/>
      <c r="Q56" s="29">
        <f>SUM(Q57+Q65+Q79)</f>
        <v>32</v>
      </c>
      <c r="R56" s="29">
        <f>SUM(R57+R65+R72+R79)</f>
        <v>66</v>
      </c>
      <c r="S56" s="29"/>
      <c r="T56" s="338"/>
      <c r="U56" s="338"/>
      <c r="V56" s="359">
        <f>SUM(V79)</f>
        <v>288</v>
      </c>
      <c r="W56" s="359">
        <v>0</v>
      </c>
      <c r="X56" s="217">
        <f>X57+X65+X72</f>
        <v>306</v>
      </c>
      <c r="Y56" s="217">
        <f>Y57+Y65+Y72</f>
        <v>788</v>
      </c>
      <c r="Z56" s="398">
        <f>Z57+Z65+Z72</f>
        <v>588</v>
      </c>
      <c r="AA56" s="453">
        <f>AA57+AA65+AA72</f>
        <v>318</v>
      </c>
      <c r="AB56" s="91"/>
    </row>
    <row r="57" spans="2:29" ht="27" customHeight="1" thickBot="1" x14ac:dyDescent="0.3">
      <c r="B57" s="39" t="s">
        <v>59</v>
      </c>
      <c r="C57" s="157" t="s">
        <v>206</v>
      </c>
      <c r="D57" s="72">
        <v>5</v>
      </c>
      <c r="E57" s="32">
        <v>5</v>
      </c>
      <c r="F57" s="32"/>
      <c r="G57" s="32"/>
      <c r="H57" s="29">
        <f>SUM(H58:H64)</f>
        <v>938</v>
      </c>
      <c r="I57" s="29">
        <f>SUM(I58:I61)</f>
        <v>16</v>
      </c>
      <c r="J57" s="29">
        <f>SUM(J58:J64)</f>
        <v>892</v>
      </c>
      <c r="K57" s="29">
        <f>SUM(K58:K62)</f>
        <v>242</v>
      </c>
      <c r="L57" s="29">
        <f>SUM(L58:L62)</f>
        <v>322</v>
      </c>
      <c r="M57" s="95">
        <v>30</v>
      </c>
      <c r="N57" s="29"/>
      <c r="O57" s="104"/>
      <c r="P57" s="29"/>
      <c r="Q57" s="29">
        <f>SUM(Q58:Q61)</f>
        <v>18</v>
      </c>
      <c r="R57" s="29">
        <v>30</v>
      </c>
      <c r="S57" s="40"/>
      <c r="T57" s="328"/>
      <c r="U57" s="328"/>
      <c r="V57" s="359">
        <v>0</v>
      </c>
      <c r="W57" s="359">
        <v>0</v>
      </c>
      <c r="X57" s="217">
        <v>142</v>
      </c>
      <c r="Y57" s="217">
        <f>SUM(Y58:Y63)</f>
        <v>469</v>
      </c>
      <c r="Z57" s="398">
        <f>SUM(Z58:Z63)</f>
        <v>138</v>
      </c>
      <c r="AA57" s="453">
        <v>150</v>
      </c>
      <c r="AB57" s="91"/>
    </row>
    <row r="58" spans="2:29" ht="44.25" customHeight="1" x14ac:dyDescent="0.25">
      <c r="B58" s="41" t="s">
        <v>60</v>
      </c>
      <c r="C58" s="73" t="s">
        <v>61</v>
      </c>
      <c r="D58" s="55">
        <v>6</v>
      </c>
      <c r="E58" s="80">
        <v>5</v>
      </c>
      <c r="F58" s="42"/>
      <c r="G58" s="42"/>
      <c r="H58" s="6">
        <f>SUM(Q58:Y58)</f>
        <v>158</v>
      </c>
      <c r="I58" s="6">
        <v>4</v>
      </c>
      <c r="J58" s="6">
        <v>144</v>
      </c>
      <c r="K58" s="6">
        <v>39</v>
      </c>
      <c r="L58" s="6">
        <v>105</v>
      </c>
      <c r="M58" s="99"/>
      <c r="N58" s="6"/>
      <c r="O58" s="107"/>
      <c r="P58" s="23"/>
      <c r="Q58" s="6">
        <v>4</v>
      </c>
      <c r="R58" s="6">
        <v>6</v>
      </c>
      <c r="S58" s="6"/>
      <c r="T58" s="339"/>
      <c r="U58" s="339"/>
      <c r="V58" s="388"/>
      <c r="W58" s="388"/>
      <c r="X58" s="355">
        <v>80</v>
      </c>
      <c r="Y58" s="355">
        <v>68</v>
      </c>
      <c r="Z58" s="400"/>
      <c r="AA58" s="454"/>
      <c r="AB58" s="71"/>
      <c r="AC58" s="4"/>
    </row>
    <row r="59" spans="2:29" ht="33.75" customHeight="1" x14ac:dyDescent="0.25">
      <c r="B59" s="43" t="s">
        <v>62</v>
      </c>
      <c r="C59" s="44" t="s">
        <v>121</v>
      </c>
      <c r="D59" s="45">
        <v>6</v>
      </c>
      <c r="E59" s="81"/>
      <c r="F59" s="88"/>
      <c r="G59" s="88"/>
      <c r="H59" s="163">
        <f>SUM(Q59:AA59)</f>
        <v>146</v>
      </c>
      <c r="I59" s="163">
        <v>2</v>
      </c>
      <c r="J59" s="163">
        <v>132</v>
      </c>
      <c r="K59" s="163">
        <v>70</v>
      </c>
      <c r="L59" s="163">
        <v>62</v>
      </c>
      <c r="M59" s="96"/>
      <c r="N59" s="163"/>
      <c r="O59" s="105"/>
      <c r="P59" s="163"/>
      <c r="Q59" s="180">
        <v>6</v>
      </c>
      <c r="R59" s="180">
        <v>6</v>
      </c>
      <c r="S59" s="163"/>
      <c r="T59" s="332"/>
      <c r="U59" s="332"/>
      <c r="V59" s="361"/>
      <c r="W59" s="361"/>
      <c r="X59" s="219">
        <v>30</v>
      </c>
      <c r="Y59" s="375">
        <v>56</v>
      </c>
      <c r="Z59" s="405">
        <v>18</v>
      </c>
      <c r="AA59" s="455">
        <v>30</v>
      </c>
      <c r="AB59" s="141"/>
      <c r="AC59" s="4"/>
    </row>
    <row r="60" spans="2:29" ht="47.25" customHeight="1" x14ac:dyDescent="0.25">
      <c r="B60" s="33" t="s">
        <v>63</v>
      </c>
      <c r="C60" s="44" t="s">
        <v>125</v>
      </c>
      <c r="D60" s="45">
        <v>6</v>
      </c>
      <c r="E60" s="81"/>
      <c r="F60" s="88" t="s">
        <v>201</v>
      </c>
      <c r="G60" s="88"/>
      <c r="H60" s="163">
        <f>SUM(Q60:AA60)</f>
        <v>149</v>
      </c>
      <c r="I60" s="163">
        <v>3</v>
      </c>
      <c r="J60" s="46">
        <v>134</v>
      </c>
      <c r="K60" s="46">
        <v>50</v>
      </c>
      <c r="L60" s="46">
        <v>50</v>
      </c>
      <c r="M60" s="100">
        <v>30</v>
      </c>
      <c r="N60" s="46"/>
      <c r="O60" s="108"/>
      <c r="P60" s="46"/>
      <c r="Q60" s="180">
        <v>6</v>
      </c>
      <c r="R60" s="180">
        <v>6</v>
      </c>
      <c r="S60" s="163"/>
      <c r="T60" s="332"/>
      <c r="U60" s="332"/>
      <c r="V60" s="361"/>
      <c r="W60" s="361"/>
      <c r="X60" s="219">
        <v>32</v>
      </c>
      <c r="Y60" s="219">
        <v>57</v>
      </c>
      <c r="Z60" s="405">
        <v>18</v>
      </c>
      <c r="AA60" s="455">
        <v>30</v>
      </c>
      <c r="AB60" s="141"/>
      <c r="AC60" s="4"/>
    </row>
    <row r="61" spans="2:29" ht="33.75" customHeight="1" x14ac:dyDescent="0.25">
      <c r="B61" s="33" t="s">
        <v>64</v>
      </c>
      <c r="C61" s="44" t="s">
        <v>123</v>
      </c>
      <c r="D61" s="45">
        <v>8</v>
      </c>
      <c r="E61" s="81">
        <v>6</v>
      </c>
      <c r="F61" s="88"/>
      <c r="G61" s="88"/>
      <c r="H61" s="163">
        <v>191</v>
      </c>
      <c r="I61" s="163">
        <v>7</v>
      </c>
      <c r="J61" s="46">
        <v>188</v>
      </c>
      <c r="K61" s="46">
        <v>83</v>
      </c>
      <c r="L61" s="46">
        <v>105</v>
      </c>
      <c r="M61" s="100"/>
      <c r="N61" s="46"/>
      <c r="O61" s="108"/>
      <c r="P61" s="46"/>
      <c r="Q61" s="46">
        <v>2</v>
      </c>
      <c r="R61" s="46">
        <v>6</v>
      </c>
      <c r="S61" s="46"/>
      <c r="T61" s="332"/>
      <c r="U61" s="332"/>
      <c r="V61" s="361"/>
      <c r="W61" s="361"/>
      <c r="X61" s="219"/>
      <c r="Y61" s="375">
        <v>72</v>
      </c>
      <c r="Z61" s="405">
        <v>30</v>
      </c>
      <c r="AA61" s="455">
        <v>90</v>
      </c>
      <c r="AB61" s="141"/>
      <c r="AC61" s="4"/>
    </row>
    <row r="62" spans="2:29" ht="16.5" customHeight="1" x14ac:dyDescent="0.25">
      <c r="B62" s="188" t="s">
        <v>65</v>
      </c>
      <c r="C62" s="287" t="s">
        <v>66</v>
      </c>
      <c r="D62" s="87"/>
      <c r="E62" s="88" t="s">
        <v>192</v>
      </c>
      <c r="F62" s="88"/>
      <c r="G62" s="88"/>
      <c r="H62" s="49">
        <f>AVERAGE(N62)</f>
        <v>36</v>
      </c>
      <c r="I62" s="49"/>
      <c r="J62" s="206">
        <v>36</v>
      </c>
      <c r="K62" s="46"/>
      <c r="L62" s="46"/>
      <c r="M62" s="100"/>
      <c r="N62" s="206">
        <v>36</v>
      </c>
      <c r="O62" s="207"/>
      <c r="P62" s="46"/>
      <c r="Q62" s="311"/>
      <c r="R62" s="46"/>
      <c r="S62" s="46"/>
      <c r="T62" s="332"/>
      <c r="U62" s="332"/>
      <c r="V62" s="361"/>
      <c r="W62" s="361"/>
      <c r="X62" s="219"/>
      <c r="Y62" s="423">
        <v>36</v>
      </c>
      <c r="Z62" s="456"/>
      <c r="AA62" s="457"/>
      <c r="AB62" s="91"/>
    </row>
    <row r="63" spans="2:29" ht="18.75" customHeight="1" thickBot="1" x14ac:dyDescent="0.3">
      <c r="B63" s="285" t="s">
        <v>67</v>
      </c>
      <c r="C63" s="287" t="s">
        <v>68</v>
      </c>
      <c r="D63" s="271"/>
      <c r="E63" s="88" t="s">
        <v>193</v>
      </c>
      <c r="F63" s="47"/>
      <c r="G63" s="47"/>
      <c r="H63" s="49">
        <f>SUM(O63)</f>
        <v>252</v>
      </c>
      <c r="I63" s="49"/>
      <c r="J63" s="206">
        <v>252</v>
      </c>
      <c r="K63" s="48"/>
      <c r="L63" s="46"/>
      <c r="M63" s="100"/>
      <c r="N63" s="206"/>
      <c r="O63" s="207">
        <v>252</v>
      </c>
      <c r="P63" s="46"/>
      <c r="Q63" s="48"/>
      <c r="R63" s="46"/>
      <c r="S63" s="46"/>
      <c r="T63" s="332"/>
      <c r="U63" s="332"/>
      <c r="V63" s="361"/>
      <c r="W63" s="361"/>
      <c r="X63" s="219"/>
      <c r="Y63" s="376">
        <v>180</v>
      </c>
      <c r="Z63" s="413">
        <v>72</v>
      </c>
      <c r="AA63" s="458"/>
      <c r="AB63" s="91"/>
    </row>
    <row r="64" spans="2:29" ht="19.5" customHeight="1" thickBot="1" x14ac:dyDescent="0.3">
      <c r="B64" s="50" t="s">
        <v>59</v>
      </c>
      <c r="C64" s="286" t="s">
        <v>158</v>
      </c>
      <c r="D64" s="26">
        <v>8</v>
      </c>
      <c r="E64" s="28"/>
      <c r="F64" s="51"/>
      <c r="G64" s="51"/>
      <c r="H64" s="27">
        <v>6</v>
      </c>
      <c r="I64" s="27"/>
      <c r="J64" s="205">
        <v>6</v>
      </c>
      <c r="K64" s="52"/>
      <c r="L64" s="53"/>
      <c r="M64" s="101"/>
      <c r="N64" s="53"/>
      <c r="O64" s="109"/>
      <c r="P64" s="53"/>
      <c r="Q64" s="53"/>
      <c r="R64" s="52">
        <v>6</v>
      </c>
      <c r="S64" s="52"/>
      <c r="T64" s="337"/>
      <c r="U64" s="340"/>
      <c r="V64" s="388"/>
      <c r="W64" s="388"/>
      <c r="X64" s="221"/>
      <c r="Y64" s="221"/>
      <c r="Z64" s="400"/>
      <c r="AA64" s="459"/>
      <c r="AB64" s="91"/>
    </row>
    <row r="65" spans="2:29" ht="58.5" customHeight="1" thickBot="1" x14ac:dyDescent="0.3">
      <c r="B65" s="50" t="s">
        <v>70</v>
      </c>
      <c r="C65" s="166" t="s">
        <v>71</v>
      </c>
      <c r="D65" s="32">
        <v>4</v>
      </c>
      <c r="E65" s="32">
        <v>3</v>
      </c>
      <c r="F65" s="32"/>
      <c r="G65" s="32"/>
      <c r="H65" s="29">
        <f>SUM(H66:H71)</f>
        <v>764</v>
      </c>
      <c r="I65" s="29">
        <f>SUM(I66:I69)</f>
        <v>8</v>
      </c>
      <c r="J65" s="29">
        <f>SUM(J66:J71)</f>
        <v>732</v>
      </c>
      <c r="K65" s="29">
        <f>SUM(K66:K69)</f>
        <v>217</v>
      </c>
      <c r="L65" s="29">
        <f>SUM(L66:L69)</f>
        <v>229</v>
      </c>
      <c r="M65" s="95">
        <v>20</v>
      </c>
      <c r="N65" s="29">
        <f>SUM(N69)</f>
        <v>36</v>
      </c>
      <c r="O65" s="104">
        <f>SUM(O70)</f>
        <v>216</v>
      </c>
      <c r="P65" s="29"/>
      <c r="Q65" s="29">
        <f>SUM(Q66:Q71)</f>
        <v>14</v>
      </c>
      <c r="R65" s="29">
        <v>24</v>
      </c>
      <c r="S65" s="29"/>
      <c r="T65" s="341"/>
      <c r="U65" s="341"/>
      <c r="V65" s="359">
        <v>0</v>
      </c>
      <c r="W65" s="359">
        <v>0</v>
      </c>
      <c r="X65" s="217">
        <v>104</v>
      </c>
      <c r="Y65" s="217">
        <f>SUM(Y66:Y68)</f>
        <v>206</v>
      </c>
      <c r="Z65" s="398">
        <f>SUM(Z66:Z71)</f>
        <v>312</v>
      </c>
      <c r="AA65" s="453">
        <f>SUM(AA67:AA68)</f>
        <v>104</v>
      </c>
      <c r="AB65" s="2"/>
    </row>
    <row r="66" spans="2:29" ht="31.5" customHeight="1" x14ac:dyDescent="0.25">
      <c r="B66" s="187" t="s">
        <v>72</v>
      </c>
      <c r="C66" s="191" t="s">
        <v>126</v>
      </c>
      <c r="D66" s="110">
        <v>6</v>
      </c>
      <c r="E66" s="24"/>
      <c r="F66" s="24" t="s">
        <v>202</v>
      </c>
      <c r="G66" s="24"/>
      <c r="H66" s="6">
        <f>SUM(Q66:AA66)</f>
        <v>160</v>
      </c>
      <c r="I66" s="6">
        <v>2</v>
      </c>
      <c r="J66" s="6">
        <v>146</v>
      </c>
      <c r="K66" s="6">
        <v>66</v>
      </c>
      <c r="L66" s="6">
        <v>60</v>
      </c>
      <c r="M66" s="99">
        <v>20</v>
      </c>
      <c r="N66" s="6"/>
      <c r="O66" s="110"/>
      <c r="P66" s="6"/>
      <c r="Q66" s="6">
        <v>6</v>
      </c>
      <c r="R66" s="6">
        <v>6</v>
      </c>
      <c r="S66" s="6"/>
      <c r="T66" s="342"/>
      <c r="U66" s="342"/>
      <c r="V66" s="367"/>
      <c r="W66" s="367"/>
      <c r="X66" s="424">
        <v>40</v>
      </c>
      <c r="Y66" s="425">
        <v>88</v>
      </c>
      <c r="Z66" s="404">
        <v>20</v>
      </c>
      <c r="AA66" s="460"/>
      <c r="AB66" s="91"/>
    </row>
    <row r="67" spans="2:29" ht="24" customHeight="1" x14ac:dyDescent="0.25">
      <c r="B67" s="188" t="s">
        <v>73</v>
      </c>
      <c r="C67" s="67" t="s">
        <v>74</v>
      </c>
      <c r="D67" s="190">
        <v>8</v>
      </c>
      <c r="E67" s="80">
        <v>6</v>
      </c>
      <c r="F67" s="24"/>
      <c r="G67" s="24"/>
      <c r="H67" s="163">
        <f>SUM(Q67:AA67)</f>
        <v>236</v>
      </c>
      <c r="I67" s="163">
        <v>4</v>
      </c>
      <c r="J67" s="163">
        <v>220</v>
      </c>
      <c r="K67" s="163">
        <v>115</v>
      </c>
      <c r="L67" s="163">
        <v>105</v>
      </c>
      <c r="M67" s="99"/>
      <c r="N67" s="163"/>
      <c r="O67" s="110"/>
      <c r="P67" s="6"/>
      <c r="Q67" s="6">
        <v>6</v>
      </c>
      <c r="R67" s="6">
        <v>6</v>
      </c>
      <c r="S67" s="6"/>
      <c r="T67" s="342"/>
      <c r="U67" s="342"/>
      <c r="V67" s="368"/>
      <c r="W67" s="368"/>
      <c r="X67" s="219">
        <v>64</v>
      </c>
      <c r="Y67" s="219">
        <v>76</v>
      </c>
      <c r="Z67" s="405">
        <v>20</v>
      </c>
      <c r="AA67" s="451">
        <v>64</v>
      </c>
      <c r="AB67" s="91"/>
    </row>
    <row r="68" spans="2:29" ht="30" customHeight="1" x14ac:dyDescent="0.25">
      <c r="B68" s="188" t="s">
        <v>75</v>
      </c>
      <c r="C68" s="67" t="s">
        <v>127</v>
      </c>
      <c r="D68" s="184">
        <v>8</v>
      </c>
      <c r="E68" s="88">
        <v>6</v>
      </c>
      <c r="F68" s="88"/>
      <c r="G68" s="88"/>
      <c r="H68" s="163">
        <f>SUM(Q68:AA68)</f>
        <v>110</v>
      </c>
      <c r="I68" s="163">
        <v>2</v>
      </c>
      <c r="J68" s="163">
        <f>H68-I68</f>
        <v>108</v>
      </c>
      <c r="K68" s="163">
        <v>36</v>
      </c>
      <c r="L68" s="163">
        <v>64</v>
      </c>
      <c r="M68" s="96"/>
      <c r="N68" s="163"/>
      <c r="O68" s="65"/>
      <c r="P68" s="56"/>
      <c r="Q68" s="312">
        <v>2</v>
      </c>
      <c r="R68" s="180">
        <v>6</v>
      </c>
      <c r="S68" s="57"/>
      <c r="T68" s="343"/>
      <c r="U68" s="343"/>
      <c r="V68" s="368"/>
      <c r="W68" s="368"/>
      <c r="X68" s="225"/>
      <c r="Y68" s="219">
        <v>42</v>
      </c>
      <c r="Z68" s="405">
        <v>20</v>
      </c>
      <c r="AA68" s="451">
        <v>40</v>
      </c>
      <c r="AB68" s="74"/>
    </row>
    <row r="69" spans="2:29" ht="18" customHeight="1" x14ac:dyDescent="0.25">
      <c r="B69" s="188" t="s">
        <v>76</v>
      </c>
      <c r="C69" s="67" t="s">
        <v>66</v>
      </c>
      <c r="D69" s="183"/>
      <c r="E69" s="487" t="s">
        <v>203</v>
      </c>
      <c r="F69" s="88"/>
      <c r="G69" s="88"/>
      <c r="H69" s="49">
        <f>SUM(N69)</f>
        <v>36</v>
      </c>
      <c r="I69" s="49"/>
      <c r="J69" s="49">
        <v>36</v>
      </c>
      <c r="K69" s="163"/>
      <c r="L69" s="163"/>
      <c r="M69" s="96"/>
      <c r="N69" s="58">
        <v>36</v>
      </c>
      <c r="O69" s="209"/>
      <c r="P69" s="56"/>
      <c r="Q69" s="313"/>
      <c r="R69" s="57"/>
      <c r="S69" s="57"/>
      <c r="T69" s="343"/>
      <c r="U69" s="343"/>
      <c r="V69" s="368"/>
      <c r="W69" s="368"/>
      <c r="X69" s="225"/>
      <c r="Y69" s="225"/>
      <c r="Z69" s="461">
        <v>36</v>
      </c>
      <c r="AA69" s="462"/>
      <c r="AB69" s="91"/>
    </row>
    <row r="70" spans="2:29" ht="18.75" customHeight="1" x14ac:dyDescent="0.25">
      <c r="B70" s="188" t="s">
        <v>117</v>
      </c>
      <c r="C70" s="67" t="s">
        <v>77</v>
      </c>
      <c r="D70" s="183"/>
      <c r="E70" s="488"/>
      <c r="F70" s="88"/>
      <c r="G70" s="88"/>
      <c r="H70" s="59">
        <f>SUM(O70)</f>
        <v>216</v>
      </c>
      <c r="I70" s="208"/>
      <c r="J70" s="49">
        <v>216</v>
      </c>
      <c r="K70" s="58"/>
      <c r="L70" s="56"/>
      <c r="M70" s="64"/>
      <c r="N70" s="210"/>
      <c r="O70" s="209">
        <v>216</v>
      </c>
      <c r="P70" s="56"/>
      <c r="Q70" s="58"/>
      <c r="R70" s="56"/>
      <c r="S70" s="57"/>
      <c r="T70" s="343"/>
      <c r="U70" s="343"/>
      <c r="V70" s="368"/>
      <c r="W70" s="368"/>
      <c r="X70" s="225"/>
      <c r="Y70" s="225"/>
      <c r="Z70" s="461">
        <v>216</v>
      </c>
      <c r="AA70" s="451"/>
      <c r="AB70" s="91"/>
    </row>
    <row r="71" spans="2:29" ht="19.5" customHeight="1" thickBot="1" x14ac:dyDescent="0.3">
      <c r="B71" s="189" t="s">
        <v>78</v>
      </c>
      <c r="C71" s="192" t="s">
        <v>158</v>
      </c>
      <c r="D71" s="74">
        <v>8</v>
      </c>
      <c r="E71" s="153"/>
      <c r="F71" s="153"/>
      <c r="G71" s="153"/>
      <c r="H71" s="174">
        <f>SUM(R71)</f>
        <v>6</v>
      </c>
      <c r="I71" s="63"/>
      <c r="J71" s="204">
        <v>6</v>
      </c>
      <c r="K71" s="63"/>
      <c r="L71" s="63"/>
      <c r="M71" s="164"/>
      <c r="N71" s="165"/>
      <c r="O71" s="173"/>
      <c r="P71" s="63"/>
      <c r="Q71" s="63"/>
      <c r="R71" s="13">
        <v>6</v>
      </c>
      <c r="S71" s="13"/>
      <c r="T71" s="344"/>
      <c r="U71" s="344"/>
      <c r="V71" s="388"/>
      <c r="W71" s="388"/>
      <c r="X71" s="221"/>
      <c r="Y71" s="221"/>
      <c r="Z71" s="400"/>
      <c r="AA71" s="459"/>
      <c r="AB71" s="91"/>
    </row>
    <row r="72" spans="2:29" ht="36.75" customHeight="1" thickBot="1" x14ac:dyDescent="0.3">
      <c r="B72" s="50" t="s">
        <v>78</v>
      </c>
      <c r="C72" s="166" t="s">
        <v>79</v>
      </c>
      <c r="D72" s="32">
        <v>1</v>
      </c>
      <c r="E72" s="32">
        <v>7</v>
      </c>
      <c r="F72" s="31"/>
      <c r="G72" s="31"/>
      <c r="H72" s="29">
        <f>SUM(H73:H78)</f>
        <v>381</v>
      </c>
      <c r="I72" s="29">
        <f>SUM(I73:I75)</f>
        <v>2</v>
      </c>
      <c r="J72" s="29">
        <f>SUM(J73:J78)</f>
        <v>379</v>
      </c>
      <c r="K72" s="29">
        <f>SUM(K73:K75)</f>
        <v>205</v>
      </c>
      <c r="L72" s="29">
        <f>SUM(L73:L75)</f>
        <v>96</v>
      </c>
      <c r="M72" s="95"/>
      <c r="N72" s="29">
        <f>SUM(N76)</f>
        <v>36</v>
      </c>
      <c r="O72" s="104">
        <f>SUM(O77)</f>
        <v>36</v>
      </c>
      <c r="P72" s="60"/>
      <c r="Q72" s="29">
        <v>0</v>
      </c>
      <c r="R72" s="29">
        <v>6</v>
      </c>
      <c r="S72" s="29"/>
      <c r="T72" s="345"/>
      <c r="U72" s="345"/>
      <c r="V72" s="369"/>
      <c r="W72" s="369"/>
      <c r="X72" s="217">
        <f>SUM(X73:X75)</f>
        <v>60</v>
      </c>
      <c r="Y72" s="426">
        <f>SUM(Y73:Y75)</f>
        <v>113</v>
      </c>
      <c r="Z72" s="398">
        <f>SUM(Z73:Z77)</f>
        <v>138</v>
      </c>
      <c r="AA72" s="463">
        <f>SUM(AA73:AA74)</f>
        <v>64</v>
      </c>
      <c r="AB72" s="141"/>
      <c r="AC72" s="1"/>
    </row>
    <row r="73" spans="2:29" ht="31.5" customHeight="1" x14ac:dyDescent="0.25">
      <c r="B73" s="61" t="s">
        <v>80</v>
      </c>
      <c r="C73" s="62" t="s">
        <v>128</v>
      </c>
      <c r="D73" s="6"/>
      <c r="E73" s="80">
        <v>6.8</v>
      </c>
      <c r="F73" s="24"/>
      <c r="G73" s="24"/>
      <c r="H73" s="6">
        <f>SUM(X73:AA73)</f>
        <v>132</v>
      </c>
      <c r="I73" s="6">
        <v>2</v>
      </c>
      <c r="J73" s="6">
        <v>130</v>
      </c>
      <c r="K73" s="6">
        <v>80</v>
      </c>
      <c r="L73" s="6">
        <v>50</v>
      </c>
      <c r="M73" s="99"/>
      <c r="N73" s="6"/>
      <c r="O73" s="107"/>
      <c r="P73" s="54"/>
      <c r="Q73" s="54"/>
      <c r="R73" s="63"/>
      <c r="S73" s="54"/>
      <c r="T73" s="342"/>
      <c r="U73" s="342"/>
      <c r="V73" s="367"/>
      <c r="W73" s="367"/>
      <c r="X73" s="218">
        <v>40</v>
      </c>
      <c r="Y73" s="425">
        <v>36</v>
      </c>
      <c r="Z73" s="404">
        <v>24</v>
      </c>
      <c r="AA73" s="464">
        <v>32</v>
      </c>
      <c r="AB73" s="71"/>
    </row>
    <row r="74" spans="2:29" ht="30" x14ac:dyDescent="0.25">
      <c r="B74" s="75" t="s">
        <v>81</v>
      </c>
      <c r="C74" s="8" t="s">
        <v>129</v>
      </c>
      <c r="D74" s="87"/>
      <c r="E74" s="81">
        <v>6.8</v>
      </c>
      <c r="F74" s="88"/>
      <c r="G74" s="88"/>
      <c r="H74" s="163">
        <f>SUM(X74:AA74)</f>
        <v>86</v>
      </c>
      <c r="I74" s="163"/>
      <c r="J74" s="163">
        <f>SUM(Y74:AA74)</f>
        <v>86</v>
      </c>
      <c r="K74" s="163">
        <v>56</v>
      </c>
      <c r="L74" s="163">
        <v>30</v>
      </c>
      <c r="M74" s="96"/>
      <c r="N74" s="163"/>
      <c r="O74" s="172"/>
      <c r="P74" s="64"/>
      <c r="Q74" s="64"/>
      <c r="R74" s="56"/>
      <c r="S74" s="65"/>
      <c r="T74" s="343"/>
      <c r="U74" s="343"/>
      <c r="V74" s="368"/>
      <c r="W74" s="368"/>
      <c r="X74" s="225"/>
      <c r="Y74" s="219">
        <v>36</v>
      </c>
      <c r="Z74" s="405">
        <v>18</v>
      </c>
      <c r="AA74" s="455">
        <v>32</v>
      </c>
      <c r="AB74" s="71"/>
    </row>
    <row r="75" spans="2:29" ht="48" customHeight="1" x14ac:dyDescent="0.25">
      <c r="B75" s="66" t="s">
        <v>82</v>
      </c>
      <c r="C75" s="8" t="s">
        <v>130</v>
      </c>
      <c r="D75" s="87"/>
      <c r="E75" s="82">
        <v>6.7</v>
      </c>
      <c r="F75" s="88"/>
      <c r="G75" s="88"/>
      <c r="H75" s="163">
        <f>SUM(X75:Z75)</f>
        <v>85</v>
      </c>
      <c r="I75" s="163"/>
      <c r="J75" s="163">
        <f>H75</f>
        <v>85</v>
      </c>
      <c r="K75" s="163">
        <f>J75-L75</f>
        <v>69</v>
      </c>
      <c r="L75" s="163">
        <v>16</v>
      </c>
      <c r="M75" s="96"/>
      <c r="N75" s="163"/>
      <c r="O75" s="172"/>
      <c r="P75" s="56"/>
      <c r="Q75" s="56"/>
      <c r="R75" s="54"/>
      <c r="S75" s="56"/>
      <c r="T75" s="343"/>
      <c r="U75" s="343"/>
      <c r="V75" s="361"/>
      <c r="W75" s="361"/>
      <c r="X75" s="219">
        <v>20</v>
      </c>
      <c r="Y75" s="219">
        <v>41</v>
      </c>
      <c r="Z75" s="405">
        <v>24</v>
      </c>
      <c r="AA75" s="451"/>
      <c r="AB75" s="71"/>
    </row>
    <row r="76" spans="2:29" ht="19.5" customHeight="1" x14ac:dyDescent="0.25">
      <c r="B76" s="66" t="s">
        <v>83</v>
      </c>
      <c r="C76" s="8" t="s">
        <v>84</v>
      </c>
      <c r="D76" s="56"/>
      <c r="E76" s="487" t="s">
        <v>203</v>
      </c>
      <c r="F76" s="88"/>
      <c r="G76" s="88"/>
      <c r="H76" s="59">
        <v>36</v>
      </c>
      <c r="I76" s="208"/>
      <c r="J76" s="59">
        <v>36</v>
      </c>
      <c r="K76" s="208"/>
      <c r="L76" s="208"/>
      <c r="M76" s="211"/>
      <c r="N76" s="210">
        <v>36</v>
      </c>
      <c r="O76" s="209"/>
      <c r="P76" s="56"/>
      <c r="Q76" s="56"/>
      <c r="R76" s="54"/>
      <c r="S76" s="56"/>
      <c r="T76" s="343"/>
      <c r="U76" s="343"/>
      <c r="V76" s="361"/>
      <c r="W76" s="361"/>
      <c r="X76" s="219"/>
      <c r="Y76" s="219"/>
      <c r="Z76" s="413">
        <v>36</v>
      </c>
      <c r="AA76" s="451"/>
      <c r="AB76" s="71"/>
    </row>
    <row r="77" spans="2:29" ht="19.5" customHeight="1" thickBot="1" x14ac:dyDescent="0.3">
      <c r="B77" s="70" t="s">
        <v>85</v>
      </c>
      <c r="C77" s="68" t="s">
        <v>77</v>
      </c>
      <c r="D77" s="27"/>
      <c r="E77" s="489"/>
      <c r="F77" s="28"/>
      <c r="G77" s="28"/>
      <c r="H77" s="79">
        <v>36</v>
      </c>
      <c r="I77" s="79"/>
      <c r="J77" s="79">
        <v>36</v>
      </c>
      <c r="K77" s="78"/>
      <c r="L77" s="79"/>
      <c r="M77" s="212"/>
      <c r="N77" s="79"/>
      <c r="O77" s="213">
        <v>36</v>
      </c>
      <c r="P77" s="27"/>
      <c r="Q77" s="78"/>
      <c r="R77" s="27"/>
      <c r="S77" s="27"/>
      <c r="T77" s="337"/>
      <c r="U77" s="337"/>
      <c r="V77" s="364"/>
      <c r="W77" s="364"/>
      <c r="X77" s="226"/>
      <c r="Y77" s="226"/>
      <c r="Z77" s="465">
        <v>36</v>
      </c>
      <c r="AA77" s="466"/>
      <c r="AB77" s="71"/>
    </row>
    <row r="78" spans="2:29" ht="21.75" customHeight="1" thickBot="1" x14ac:dyDescent="0.3">
      <c r="B78" s="30" t="s">
        <v>86</v>
      </c>
      <c r="C78" s="169" t="s">
        <v>158</v>
      </c>
      <c r="D78" s="37">
        <v>8</v>
      </c>
      <c r="E78" s="38"/>
      <c r="F78" s="38"/>
      <c r="G78" s="38"/>
      <c r="H78" s="37">
        <v>6</v>
      </c>
      <c r="I78" s="37"/>
      <c r="J78" s="203">
        <v>6</v>
      </c>
      <c r="K78" s="37"/>
      <c r="L78" s="37"/>
      <c r="M78" s="102"/>
      <c r="N78" s="37"/>
      <c r="O78" s="111"/>
      <c r="P78" s="37"/>
      <c r="Q78" s="37"/>
      <c r="R78" s="29">
        <v>6</v>
      </c>
      <c r="S78" s="37"/>
      <c r="T78" s="338"/>
      <c r="U78" s="338"/>
      <c r="V78" s="359"/>
      <c r="W78" s="359"/>
      <c r="X78" s="217"/>
      <c r="Y78" s="217"/>
      <c r="Z78" s="398"/>
      <c r="AA78" s="467"/>
      <c r="AB78" s="71"/>
    </row>
    <row r="79" spans="2:29" ht="59.25" customHeight="1" thickBot="1" x14ac:dyDescent="0.3">
      <c r="B79" s="476" t="s">
        <v>118</v>
      </c>
      <c r="C79" s="170" t="s">
        <v>87</v>
      </c>
      <c r="D79" s="29">
        <v>1</v>
      </c>
      <c r="E79" s="32">
        <v>1</v>
      </c>
      <c r="F79" s="32"/>
      <c r="G79" s="32"/>
      <c r="H79" s="29">
        <f>SUM(H80:H83)</f>
        <v>294</v>
      </c>
      <c r="I79" s="29">
        <f>SUM(I80)</f>
        <v>0</v>
      </c>
      <c r="J79" s="29">
        <f>SUM(J80:J83)</f>
        <v>304</v>
      </c>
      <c r="K79" s="29">
        <f>SUM(K80)</f>
        <v>30</v>
      </c>
      <c r="L79" s="29">
        <f>SUM(L80)</f>
        <v>16</v>
      </c>
      <c r="M79" s="95">
        <v>0</v>
      </c>
      <c r="N79" s="29">
        <f>SUM(N81)</f>
        <v>252</v>
      </c>
      <c r="O79" s="104"/>
      <c r="P79" s="29"/>
      <c r="Q79" s="29">
        <v>0</v>
      </c>
      <c r="R79" s="29">
        <v>6</v>
      </c>
      <c r="S79" s="29"/>
      <c r="T79" s="328"/>
      <c r="U79" s="328"/>
      <c r="V79" s="359">
        <f>SUM(V80:V81)</f>
        <v>288</v>
      </c>
      <c r="W79" s="359">
        <v>0</v>
      </c>
      <c r="X79" s="217">
        <v>0</v>
      </c>
      <c r="Y79" s="217">
        <v>0</v>
      </c>
      <c r="Z79" s="398">
        <v>0</v>
      </c>
      <c r="AA79" s="453">
        <v>0</v>
      </c>
      <c r="AB79" s="71"/>
    </row>
    <row r="80" spans="2:29" ht="33.75" customHeight="1" x14ac:dyDescent="0.25">
      <c r="B80" s="69" t="s">
        <v>88</v>
      </c>
      <c r="C80" s="7" t="s">
        <v>89</v>
      </c>
      <c r="D80" s="6"/>
      <c r="E80" s="490" t="s">
        <v>131</v>
      </c>
      <c r="F80" s="24"/>
      <c r="G80" s="24"/>
      <c r="H80" s="6">
        <f>SUM(V80)</f>
        <v>36</v>
      </c>
      <c r="I80" s="6">
        <v>0</v>
      </c>
      <c r="J80" s="6">
        <v>46</v>
      </c>
      <c r="K80" s="6">
        <v>30</v>
      </c>
      <c r="L80" s="6">
        <v>16</v>
      </c>
      <c r="M80" s="99"/>
      <c r="N80" s="6"/>
      <c r="O80" s="110"/>
      <c r="P80" s="6"/>
      <c r="Q80" s="6"/>
      <c r="R80" s="6"/>
      <c r="S80" s="6"/>
      <c r="T80" s="331"/>
      <c r="U80" s="331"/>
      <c r="V80" s="360">
        <v>36</v>
      </c>
      <c r="W80" s="360"/>
      <c r="X80" s="218"/>
      <c r="Y80" s="218"/>
      <c r="Z80" s="404"/>
      <c r="AA80" s="468"/>
      <c r="AB80" s="71"/>
    </row>
    <row r="81" spans="2:28" ht="32.25" customHeight="1" x14ac:dyDescent="0.25">
      <c r="B81" s="67" t="s">
        <v>119</v>
      </c>
      <c r="C81" s="8" t="s">
        <v>90</v>
      </c>
      <c r="D81" s="87"/>
      <c r="E81" s="488"/>
      <c r="F81" s="88"/>
      <c r="G81" s="88"/>
      <c r="H81" s="49">
        <v>252</v>
      </c>
      <c r="I81" s="163"/>
      <c r="J81" s="163">
        <v>252</v>
      </c>
      <c r="K81" s="163"/>
      <c r="L81" s="25"/>
      <c r="M81" s="103"/>
      <c r="N81" s="58">
        <v>252</v>
      </c>
      <c r="O81" s="105"/>
      <c r="P81" s="163"/>
      <c r="Q81" s="58"/>
      <c r="R81" s="180"/>
      <c r="S81" s="163"/>
      <c r="T81" s="332"/>
      <c r="U81" s="332"/>
      <c r="V81" s="394">
        <v>252</v>
      </c>
      <c r="W81" s="361"/>
      <c r="X81" s="219"/>
      <c r="Y81" s="219"/>
      <c r="Z81" s="405"/>
      <c r="AA81" s="451"/>
      <c r="AB81" s="71"/>
    </row>
    <row r="82" spans="2:28" ht="44.25" customHeight="1" x14ac:dyDescent="0.25">
      <c r="B82" s="67" t="s">
        <v>120</v>
      </c>
      <c r="C82" s="8" t="s">
        <v>91</v>
      </c>
      <c r="D82" s="87"/>
      <c r="E82" s="88"/>
      <c r="F82" s="88"/>
      <c r="G82" s="88"/>
      <c r="H82" s="163"/>
      <c r="I82" s="163"/>
      <c r="J82" s="163"/>
      <c r="K82" s="163"/>
      <c r="L82" s="163"/>
      <c r="M82" s="96"/>
      <c r="N82" s="163"/>
      <c r="O82" s="105"/>
      <c r="P82" s="163"/>
      <c r="Q82" s="180"/>
      <c r="R82" s="180"/>
      <c r="S82" s="163"/>
      <c r="T82" s="332"/>
      <c r="U82" s="332"/>
      <c r="V82" s="395"/>
      <c r="W82" s="361"/>
      <c r="X82" s="219"/>
      <c r="Y82" s="219"/>
      <c r="Z82" s="405"/>
      <c r="AA82" s="451"/>
      <c r="AB82" s="71"/>
    </row>
    <row r="83" spans="2:28" ht="19.5" customHeight="1" thickBot="1" x14ac:dyDescent="0.3">
      <c r="B83" s="70" t="s">
        <v>92</v>
      </c>
      <c r="C83" s="68" t="s">
        <v>69</v>
      </c>
      <c r="D83" s="290" t="s">
        <v>159</v>
      </c>
      <c r="E83" s="28"/>
      <c r="F83" s="28"/>
      <c r="G83" s="28"/>
      <c r="H83" s="27">
        <v>6</v>
      </c>
      <c r="I83" s="27"/>
      <c r="J83" s="205">
        <v>6</v>
      </c>
      <c r="K83" s="27"/>
      <c r="L83" s="27"/>
      <c r="M83" s="98"/>
      <c r="N83" s="27"/>
      <c r="O83" s="106"/>
      <c r="P83" s="27"/>
      <c r="Q83" s="27"/>
      <c r="R83" s="27">
        <v>6</v>
      </c>
      <c r="S83" s="27"/>
      <c r="T83" s="337"/>
      <c r="U83" s="337"/>
      <c r="V83" s="364"/>
      <c r="W83" s="364"/>
      <c r="X83" s="226"/>
      <c r="Y83" s="226"/>
      <c r="Z83" s="469"/>
      <c r="AA83" s="466"/>
      <c r="AB83" s="91"/>
    </row>
    <row r="84" spans="2:28" ht="19.5" customHeight="1" thickBot="1" x14ac:dyDescent="0.3">
      <c r="B84" s="169"/>
      <c r="C84" s="215" t="s">
        <v>110</v>
      </c>
      <c r="D84" s="175"/>
      <c r="E84" s="38"/>
      <c r="F84" s="38"/>
      <c r="G84" s="38"/>
      <c r="H84" s="29">
        <v>3996</v>
      </c>
      <c r="I84" s="37"/>
      <c r="J84" s="203"/>
      <c r="K84" s="37"/>
      <c r="L84" s="37"/>
      <c r="M84" s="37"/>
      <c r="N84" s="29">
        <v>360</v>
      </c>
      <c r="O84" s="29">
        <v>504</v>
      </c>
      <c r="P84" s="37"/>
      <c r="Q84" s="29">
        <v>60</v>
      </c>
      <c r="R84" s="29">
        <v>120</v>
      </c>
      <c r="S84" s="37"/>
      <c r="T84" s="338"/>
      <c r="U84" s="338"/>
      <c r="V84" s="365"/>
      <c r="W84" s="365"/>
      <c r="X84" s="227"/>
      <c r="Y84" s="227"/>
      <c r="Z84" s="470"/>
      <c r="AA84" s="467"/>
      <c r="AB84" s="91"/>
    </row>
    <row r="85" spans="2:28" ht="19.5" customHeight="1" thickBot="1" x14ac:dyDescent="0.3">
      <c r="B85" s="281" t="s">
        <v>160</v>
      </c>
      <c r="C85" s="282" t="s">
        <v>93</v>
      </c>
      <c r="D85" s="283"/>
      <c r="E85" s="167"/>
      <c r="F85" s="167"/>
      <c r="G85" s="167"/>
      <c r="H85" s="284">
        <v>252</v>
      </c>
      <c r="I85" s="168"/>
      <c r="J85" s="168"/>
      <c r="K85" s="168"/>
      <c r="L85" s="168"/>
      <c r="M85" s="176"/>
      <c r="N85" s="168"/>
      <c r="O85" s="177"/>
      <c r="P85" s="168"/>
      <c r="Q85" s="168"/>
      <c r="R85" s="168"/>
      <c r="S85" s="168"/>
      <c r="T85" s="346"/>
      <c r="U85" s="346"/>
      <c r="V85" s="370"/>
      <c r="W85" s="370"/>
      <c r="X85" s="228"/>
      <c r="Y85" s="228"/>
      <c r="Z85" s="471"/>
      <c r="AA85" s="472"/>
      <c r="AB85" s="91"/>
    </row>
    <row r="86" spans="2:28" ht="30" customHeight="1" thickBot="1" x14ac:dyDescent="0.3">
      <c r="B86" s="170" t="s">
        <v>161</v>
      </c>
      <c r="C86" s="178" t="s">
        <v>167</v>
      </c>
      <c r="D86" s="175"/>
      <c r="E86" s="38"/>
      <c r="F86" s="38"/>
      <c r="G86" s="38"/>
      <c r="H86" s="29">
        <v>216</v>
      </c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38"/>
      <c r="U86" s="338"/>
      <c r="V86" s="365"/>
      <c r="W86" s="365"/>
      <c r="X86" s="227"/>
      <c r="Y86" s="227"/>
      <c r="Z86" s="470"/>
      <c r="AA86" s="467"/>
      <c r="AB86" s="91"/>
    </row>
    <row r="87" spans="2:28" ht="18.75" customHeight="1" thickBot="1" x14ac:dyDescent="0.3">
      <c r="B87" s="169" t="s">
        <v>162</v>
      </c>
      <c r="C87" s="185" t="s">
        <v>163</v>
      </c>
      <c r="D87" s="37"/>
      <c r="E87" s="38"/>
      <c r="F87" s="38"/>
      <c r="G87" s="38"/>
      <c r="H87" s="37">
        <v>144</v>
      </c>
      <c r="I87" s="37"/>
      <c r="J87" s="37"/>
      <c r="K87" s="37"/>
      <c r="L87" s="37"/>
      <c r="M87" s="102"/>
      <c r="N87" s="37"/>
      <c r="O87" s="111"/>
      <c r="P87" s="37"/>
      <c r="Q87" s="37"/>
      <c r="R87" s="37"/>
      <c r="S87" s="37"/>
      <c r="T87" s="338"/>
      <c r="U87" s="338"/>
      <c r="V87" s="365"/>
      <c r="W87" s="365"/>
      <c r="X87" s="227"/>
      <c r="Y87" s="227"/>
      <c r="Z87" s="414"/>
      <c r="AA87" s="467"/>
      <c r="AB87" s="91"/>
    </row>
    <row r="88" spans="2:28" ht="18.75" customHeight="1" thickBot="1" x14ac:dyDescent="0.3">
      <c r="B88" s="186" t="s">
        <v>164</v>
      </c>
      <c r="C88" s="214" t="s">
        <v>165</v>
      </c>
      <c r="D88" s="168"/>
      <c r="E88" s="167"/>
      <c r="F88" s="167"/>
      <c r="G88" s="167"/>
      <c r="H88" s="168">
        <v>72</v>
      </c>
      <c r="I88" s="168"/>
      <c r="J88" s="168"/>
      <c r="K88" s="168"/>
      <c r="L88" s="168"/>
      <c r="M88" s="176"/>
      <c r="N88" s="168"/>
      <c r="O88" s="177"/>
      <c r="P88" s="168"/>
      <c r="Q88" s="168"/>
      <c r="R88" s="168"/>
      <c r="S88" s="168"/>
      <c r="T88" s="346"/>
      <c r="U88" s="346"/>
      <c r="V88" s="370"/>
      <c r="W88" s="370"/>
      <c r="X88" s="228"/>
      <c r="Y88" s="228"/>
      <c r="Z88" s="415"/>
      <c r="AA88" s="472"/>
      <c r="AB88" s="91"/>
    </row>
    <row r="89" spans="2:28" ht="18.75" customHeight="1" thickBot="1" x14ac:dyDescent="0.3">
      <c r="B89" s="30"/>
      <c r="C89" s="215" t="s">
        <v>110</v>
      </c>
      <c r="D89" s="37"/>
      <c r="E89" s="38"/>
      <c r="F89" s="38"/>
      <c r="G89" s="38"/>
      <c r="H89" s="231">
        <f>H84+H85+H86</f>
        <v>4464</v>
      </c>
      <c r="I89" s="29"/>
      <c r="J89" s="29"/>
      <c r="K89" s="29"/>
      <c r="L89" s="29"/>
      <c r="M89" s="95"/>
      <c r="N89" s="29"/>
      <c r="O89" s="104"/>
      <c r="P89" s="29"/>
      <c r="Q89" s="29"/>
      <c r="R89" s="29"/>
      <c r="S89" s="29"/>
      <c r="T89" s="338"/>
      <c r="U89" s="338"/>
      <c r="V89" s="365"/>
      <c r="W89" s="365"/>
      <c r="X89" s="227"/>
      <c r="Y89" s="227"/>
      <c r="Z89" s="414"/>
      <c r="AA89" s="467"/>
      <c r="AB89" s="91"/>
    </row>
    <row r="90" spans="2:28" ht="18.75" customHeight="1" thickBot="1" x14ac:dyDescent="0.3">
      <c r="B90" s="272"/>
      <c r="C90" s="273" t="s">
        <v>111</v>
      </c>
      <c r="D90" s="248"/>
      <c r="E90" s="274"/>
      <c r="F90" s="274"/>
      <c r="G90" s="274"/>
      <c r="H90" s="295">
        <v>1476</v>
      </c>
      <c r="I90" s="275"/>
      <c r="J90" s="248"/>
      <c r="K90" s="247"/>
      <c r="L90" s="248"/>
      <c r="M90" s="276"/>
      <c r="N90" s="248"/>
      <c r="O90" s="277"/>
      <c r="P90" s="248"/>
      <c r="Q90" s="248"/>
      <c r="R90" s="248"/>
      <c r="S90" s="248"/>
      <c r="T90" s="347"/>
      <c r="U90" s="347"/>
      <c r="V90" s="371"/>
      <c r="W90" s="371"/>
      <c r="X90" s="278"/>
      <c r="Y90" s="278"/>
      <c r="Z90" s="416"/>
      <c r="AA90" s="473"/>
      <c r="AB90" s="91"/>
    </row>
    <row r="91" spans="2:28" ht="20.25" customHeight="1" thickBot="1" x14ac:dyDescent="0.3">
      <c r="B91" s="297"/>
      <c r="C91" s="298" t="s">
        <v>114</v>
      </c>
      <c r="D91" s="27"/>
      <c r="E91" s="292"/>
      <c r="F91" s="292"/>
      <c r="G91" s="292"/>
      <c r="H91" s="299">
        <v>5940</v>
      </c>
      <c r="I91" s="300"/>
      <c r="J91" s="27"/>
      <c r="K91" s="26"/>
      <c r="L91" s="27"/>
      <c r="M91" s="98"/>
      <c r="N91" s="27"/>
      <c r="O91" s="106"/>
      <c r="P91" s="27"/>
      <c r="Q91" s="27"/>
      <c r="R91" s="27"/>
      <c r="S91" s="27"/>
      <c r="T91" s="337"/>
      <c r="U91" s="337"/>
      <c r="V91" s="364"/>
      <c r="W91" s="364"/>
      <c r="X91" s="427"/>
      <c r="Y91" s="427"/>
      <c r="Z91" s="417"/>
      <c r="AA91" s="466"/>
      <c r="AB91" s="91"/>
    </row>
    <row r="92" spans="2:28" ht="30.75" customHeight="1" x14ac:dyDescent="0.25">
      <c r="B92" s="481" t="s">
        <v>166</v>
      </c>
      <c r="C92" s="482"/>
      <c r="D92" s="307"/>
      <c r="E92" s="307"/>
      <c r="F92" s="301"/>
      <c r="G92" s="301"/>
      <c r="H92" s="302"/>
      <c r="I92" s="301"/>
      <c r="J92" s="303"/>
      <c r="K92" s="561" t="s">
        <v>205</v>
      </c>
      <c r="L92" s="567" t="s">
        <v>194</v>
      </c>
      <c r="M92" s="568"/>
      <c r="N92" s="568"/>
      <c r="O92" s="568"/>
      <c r="P92" s="568"/>
      <c r="Q92" s="568"/>
      <c r="R92" s="569"/>
      <c r="S92" s="274"/>
      <c r="T92" s="348">
        <v>612</v>
      </c>
      <c r="U92" s="348">
        <v>792</v>
      </c>
      <c r="V92" s="372">
        <v>324</v>
      </c>
      <c r="W92" s="372">
        <v>828</v>
      </c>
      <c r="X92" s="428">
        <v>576</v>
      </c>
      <c r="Y92" s="428">
        <v>648</v>
      </c>
      <c r="Z92" s="418">
        <v>216</v>
      </c>
      <c r="AA92" s="474">
        <v>360</v>
      </c>
      <c r="AB92" s="91"/>
    </row>
    <row r="93" spans="2:28" ht="26.25" customHeight="1" x14ac:dyDescent="0.25">
      <c r="B93" s="477" t="s">
        <v>94</v>
      </c>
      <c r="C93" s="478"/>
      <c r="D93" s="291"/>
      <c r="E93" s="291"/>
      <c r="F93" s="89"/>
      <c r="G93" s="89"/>
      <c r="H93" s="294"/>
      <c r="I93" s="89"/>
      <c r="J93" s="304"/>
      <c r="K93" s="562"/>
      <c r="L93" s="552" t="s">
        <v>195</v>
      </c>
      <c r="M93" s="553"/>
      <c r="N93" s="553"/>
      <c r="O93" s="553"/>
      <c r="P93" s="553"/>
      <c r="Q93" s="553"/>
      <c r="R93" s="554"/>
      <c r="S93" s="181"/>
      <c r="T93" s="349"/>
      <c r="U93" s="349"/>
      <c r="V93" s="361">
        <v>252</v>
      </c>
      <c r="W93" s="361"/>
      <c r="X93" s="219"/>
      <c r="Y93" s="219">
        <v>36</v>
      </c>
      <c r="Z93" s="405">
        <v>72</v>
      </c>
      <c r="AA93" s="451"/>
      <c r="AB93" s="91"/>
    </row>
    <row r="94" spans="2:28" ht="30.75" customHeight="1" x14ac:dyDescent="0.25">
      <c r="B94" s="499" t="s">
        <v>115</v>
      </c>
      <c r="C94" s="500"/>
      <c r="D94" s="294"/>
      <c r="E94" s="294"/>
      <c r="F94" s="294"/>
      <c r="G94" s="294"/>
      <c r="H94" s="294"/>
      <c r="I94" s="294"/>
      <c r="J94" s="304"/>
      <c r="K94" s="562"/>
      <c r="L94" s="552" t="s">
        <v>196</v>
      </c>
      <c r="M94" s="553"/>
      <c r="N94" s="553"/>
      <c r="O94" s="553"/>
      <c r="P94" s="553"/>
      <c r="Q94" s="553"/>
      <c r="R94" s="554"/>
      <c r="S94" s="181"/>
      <c r="T94" s="332"/>
      <c r="U94" s="332"/>
      <c r="V94" s="361"/>
      <c r="W94" s="361"/>
      <c r="X94" s="219"/>
      <c r="Y94" s="219">
        <v>180</v>
      </c>
      <c r="Z94" s="405">
        <v>324</v>
      </c>
      <c r="AA94" s="451"/>
      <c r="AB94" s="91"/>
    </row>
    <row r="95" spans="2:28" ht="28.5" customHeight="1" x14ac:dyDescent="0.25">
      <c r="B95" s="499" t="s">
        <v>116</v>
      </c>
      <c r="C95" s="500"/>
      <c r="D95" s="291"/>
      <c r="E95" s="291"/>
      <c r="F95" s="294"/>
      <c r="G95" s="294"/>
      <c r="H95" s="294"/>
      <c r="I95" s="291"/>
      <c r="J95" s="304"/>
      <c r="K95" s="562"/>
      <c r="L95" s="552" t="s">
        <v>197</v>
      </c>
      <c r="M95" s="553"/>
      <c r="N95" s="553"/>
      <c r="O95" s="553"/>
      <c r="P95" s="553"/>
      <c r="Q95" s="553"/>
      <c r="R95" s="554"/>
      <c r="S95" s="181"/>
      <c r="T95" s="332"/>
      <c r="U95" s="332"/>
      <c r="V95" s="361"/>
      <c r="W95" s="361"/>
      <c r="X95" s="219"/>
      <c r="Y95" s="219"/>
      <c r="Z95" s="405"/>
      <c r="AA95" s="451">
        <v>252</v>
      </c>
      <c r="AB95" s="12"/>
    </row>
    <row r="96" spans="2:28" ht="21" customHeight="1" x14ac:dyDescent="0.25">
      <c r="B96" s="477" t="s">
        <v>95</v>
      </c>
      <c r="C96" s="478"/>
      <c r="D96" s="291"/>
      <c r="E96" s="291"/>
      <c r="F96" s="294"/>
      <c r="G96" s="294"/>
      <c r="H96" s="294"/>
      <c r="I96" s="291"/>
      <c r="J96" s="304"/>
      <c r="K96" s="562"/>
      <c r="L96" s="555" t="s">
        <v>198</v>
      </c>
      <c r="M96" s="556"/>
      <c r="N96" s="556"/>
      <c r="O96" s="556"/>
      <c r="P96" s="556"/>
      <c r="Q96" s="556"/>
      <c r="R96" s="557"/>
      <c r="S96" s="180"/>
      <c r="T96" s="332">
        <v>0</v>
      </c>
      <c r="U96" s="332">
        <v>4</v>
      </c>
      <c r="V96" s="393">
        <v>1</v>
      </c>
      <c r="W96" s="393">
        <v>7</v>
      </c>
      <c r="X96" s="375">
        <v>2</v>
      </c>
      <c r="Y96" s="375">
        <v>4</v>
      </c>
      <c r="Z96" s="412">
        <v>0</v>
      </c>
      <c r="AA96" s="455">
        <v>6</v>
      </c>
      <c r="AB96" s="91"/>
    </row>
    <row r="97" spans="2:28" x14ac:dyDescent="0.25">
      <c r="B97" s="477"/>
      <c r="C97" s="478"/>
      <c r="D97" s="306"/>
      <c r="E97" s="306"/>
      <c r="F97" s="294"/>
      <c r="G97" s="294"/>
      <c r="H97" s="294"/>
      <c r="I97" s="294"/>
      <c r="J97" s="304"/>
      <c r="K97" s="562"/>
      <c r="L97" s="558" t="s">
        <v>199</v>
      </c>
      <c r="M97" s="559"/>
      <c r="N97" s="559"/>
      <c r="O97" s="559"/>
      <c r="P97" s="559"/>
      <c r="Q97" s="559"/>
      <c r="R97" s="560"/>
      <c r="S97" s="180"/>
      <c r="T97" s="332">
        <v>1</v>
      </c>
      <c r="U97" s="332">
        <v>9</v>
      </c>
      <c r="V97" s="393">
        <v>3</v>
      </c>
      <c r="W97" s="393">
        <v>7</v>
      </c>
      <c r="X97" s="375">
        <v>2</v>
      </c>
      <c r="Y97" s="375">
        <v>8</v>
      </c>
      <c r="Z97" s="412">
        <v>4</v>
      </c>
      <c r="AA97" s="455">
        <v>3</v>
      </c>
      <c r="AB97" s="91"/>
    </row>
    <row r="98" spans="2:28" ht="15.75" thickBot="1" x14ac:dyDescent="0.3">
      <c r="B98" s="479"/>
      <c r="C98" s="480"/>
      <c r="D98" s="308"/>
      <c r="E98" s="308"/>
      <c r="F98" s="293"/>
      <c r="G98" s="293"/>
      <c r="H98" s="77"/>
      <c r="I98" s="293"/>
      <c r="J98" s="305"/>
      <c r="K98" s="563"/>
      <c r="L98" s="564" t="s">
        <v>200</v>
      </c>
      <c r="M98" s="565"/>
      <c r="N98" s="565"/>
      <c r="O98" s="565"/>
      <c r="P98" s="565"/>
      <c r="Q98" s="565"/>
      <c r="R98" s="566"/>
      <c r="S98" s="179"/>
      <c r="T98" s="350"/>
      <c r="U98" s="350"/>
      <c r="V98" s="396"/>
      <c r="W98" s="396"/>
      <c r="X98" s="230"/>
      <c r="Y98" s="230"/>
      <c r="Z98" s="419"/>
      <c r="AA98" s="475"/>
      <c r="AB98" s="91"/>
    </row>
    <row r="99" spans="2:28" x14ac:dyDescent="0.25">
      <c r="M99" s="1"/>
      <c r="N99" s="1"/>
      <c r="O99" s="1"/>
    </row>
    <row r="100" spans="2:28" x14ac:dyDescent="0.25">
      <c r="M100" s="1"/>
      <c r="N100" s="1"/>
      <c r="O100" s="1"/>
    </row>
    <row r="101" spans="2:28" x14ac:dyDescent="0.25">
      <c r="M101" s="1"/>
      <c r="N101" s="1"/>
      <c r="O101" s="1"/>
    </row>
    <row r="102" spans="2:28" x14ac:dyDescent="0.25">
      <c r="M102" s="1"/>
      <c r="N102" s="1"/>
      <c r="O102" s="1"/>
    </row>
    <row r="103" spans="2:28" x14ac:dyDescent="0.25">
      <c r="M103" s="1"/>
      <c r="N103" s="1"/>
      <c r="O103" s="1"/>
    </row>
    <row r="104" spans="2:28" x14ac:dyDescent="0.25">
      <c r="M104" s="1"/>
      <c r="N104" s="1"/>
      <c r="O104" s="1"/>
    </row>
    <row r="105" spans="2:28" x14ac:dyDescent="0.25">
      <c r="M105" s="1"/>
      <c r="N105" s="1"/>
      <c r="O105" s="1"/>
    </row>
    <row r="106" spans="2:28" x14ac:dyDescent="0.25">
      <c r="M106" s="1"/>
      <c r="N106" s="1"/>
      <c r="O106" s="1"/>
    </row>
    <row r="107" spans="2:28" x14ac:dyDescent="0.25">
      <c r="M107" s="1"/>
      <c r="N107" s="1"/>
      <c r="O107" s="1"/>
    </row>
    <row r="108" spans="2:28" x14ac:dyDescent="0.25">
      <c r="M108" s="1"/>
      <c r="N108" s="1"/>
      <c r="O108" s="1"/>
    </row>
    <row r="109" spans="2:28" x14ac:dyDescent="0.25">
      <c r="M109" s="1"/>
      <c r="N109" s="1"/>
      <c r="O109" s="1"/>
    </row>
    <row r="110" spans="2:28" x14ac:dyDescent="0.25">
      <c r="M110" s="1"/>
      <c r="N110" s="1"/>
      <c r="O110" s="1"/>
    </row>
    <row r="111" spans="2:28" x14ac:dyDescent="0.25">
      <c r="M111" s="1"/>
      <c r="N111" s="1"/>
      <c r="O111" s="1"/>
    </row>
    <row r="112" spans="2:28" x14ac:dyDescent="0.25">
      <c r="M112" s="1"/>
      <c r="N112" s="1"/>
      <c r="O112" s="1"/>
    </row>
    <row r="113" spans="13:15" x14ac:dyDescent="0.25">
      <c r="M113" s="1"/>
      <c r="N113" s="1"/>
      <c r="O113" s="1"/>
    </row>
    <row r="114" spans="13:15" x14ac:dyDescent="0.25">
      <c r="M114" s="1"/>
      <c r="N114" s="1"/>
      <c r="O114" s="1"/>
    </row>
    <row r="115" spans="13:15" x14ac:dyDescent="0.25">
      <c r="M115" s="1"/>
      <c r="N115" s="1"/>
      <c r="O115" s="1"/>
    </row>
    <row r="116" spans="13:15" x14ac:dyDescent="0.25">
      <c r="M116" s="1"/>
      <c r="N116" s="1"/>
      <c r="O116" s="1"/>
    </row>
    <row r="117" spans="13:15" x14ac:dyDescent="0.25">
      <c r="M117" s="1"/>
      <c r="N117" s="1"/>
      <c r="O117" s="1"/>
    </row>
    <row r="118" spans="13:15" x14ac:dyDescent="0.25">
      <c r="M118" s="1"/>
      <c r="N118" s="1"/>
      <c r="O118" s="1"/>
    </row>
    <row r="119" spans="13:15" x14ac:dyDescent="0.25">
      <c r="M119" s="1"/>
      <c r="N119" s="1"/>
      <c r="O119" s="1"/>
    </row>
    <row r="120" spans="13:15" x14ac:dyDescent="0.25">
      <c r="M120" s="1"/>
      <c r="N120" s="1"/>
      <c r="O120" s="1"/>
    </row>
    <row r="121" spans="13:15" x14ac:dyDescent="0.25">
      <c r="M121" s="1"/>
      <c r="N121" s="1"/>
      <c r="O121" s="1"/>
    </row>
    <row r="122" spans="13:15" x14ac:dyDescent="0.25">
      <c r="M122" s="1"/>
      <c r="N122" s="1"/>
      <c r="O122" s="1"/>
    </row>
    <row r="123" spans="13:15" x14ac:dyDescent="0.25">
      <c r="M123" s="1"/>
      <c r="N123" s="1"/>
      <c r="O123" s="1"/>
    </row>
    <row r="124" spans="13:15" x14ac:dyDescent="0.25">
      <c r="M124" s="1"/>
      <c r="N124" s="1"/>
      <c r="O124" s="1"/>
    </row>
    <row r="125" spans="13:15" x14ac:dyDescent="0.25">
      <c r="M125" s="1"/>
      <c r="N125" s="1"/>
      <c r="O125" s="1"/>
    </row>
    <row r="126" spans="13:15" x14ac:dyDescent="0.25">
      <c r="M126" s="1"/>
      <c r="N126" s="1"/>
      <c r="O126" s="1"/>
    </row>
    <row r="127" spans="13:15" x14ac:dyDescent="0.25">
      <c r="M127" s="1"/>
      <c r="N127" s="1"/>
      <c r="O127" s="1"/>
    </row>
    <row r="128" spans="13:15" x14ac:dyDescent="0.25">
      <c r="M128" s="1"/>
      <c r="N128" s="1"/>
      <c r="O128" s="1"/>
    </row>
    <row r="129" spans="13:15" x14ac:dyDescent="0.25">
      <c r="M129" s="1"/>
      <c r="N129" s="1"/>
      <c r="O129" s="1"/>
    </row>
    <row r="130" spans="13:15" x14ac:dyDescent="0.25">
      <c r="M130" s="1"/>
      <c r="N130" s="1"/>
      <c r="O130" s="1"/>
    </row>
    <row r="131" spans="13:15" x14ac:dyDescent="0.25">
      <c r="M131" s="1"/>
      <c r="N131" s="1"/>
      <c r="O131" s="1"/>
    </row>
    <row r="132" spans="13:15" x14ac:dyDescent="0.25">
      <c r="M132" s="1"/>
      <c r="N132" s="1"/>
      <c r="O132" s="1"/>
    </row>
    <row r="133" spans="13:15" x14ac:dyDescent="0.25">
      <c r="M133" s="1"/>
      <c r="N133" s="1"/>
      <c r="O133" s="1"/>
    </row>
    <row r="134" spans="13:15" x14ac:dyDescent="0.25">
      <c r="M134" s="1"/>
      <c r="N134" s="1"/>
      <c r="O134" s="1"/>
    </row>
    <row r="135" spans="13:15" x14ac:dyDescent="0.25">
      <c r="M135" s="1"/>
      <c r="N135" s="1"/>
      <c r="O135" s="1"/>
    </row>
    <row r="136" spans="13:15" x14ac:dyDescent="0.25">
      <c r="M136" s="1"/>
      <c r="N136" s="1"/>
      <c r="O136" s="1"/>
    </row>
    <row r="137" spans="13:15" x14ac:dyDescent="0.25">
      <c r="M137" s="1"/>
      <c r="N137" s="1"/>
      <c r="O137" s="1"/>
    </row>
    <row r="138" spans="13:15" x14ac:dyDescent="0.25">
      <c r="M138" s="1"/>
      <c r="N138" s="1"/>
      <c r="O138" s="1"/>
    </row>
    <row r="139" spans="13:15" x14ac:dyDescent="0.25">
      <c r="M139" s="1"/>
      <c r="N139" s="1"/>
      <c r="O139" s="1"/>
    </row>
    <row r="140" spans="13:15" x14ac:dyDescent="0.25">
      <c r="M140" s="1"/>
      <c r="N140" s="1"/>
      <c r="O140" s="1"/>
    </row>
    <row r="141" spans="13:15" x14ac:dyDescent="0.25">
      <c r="M141" s="1"/>
      <c r="N141" s="1"/>
      <c r="O141" s="1"/>
    </row>
    <row r="142" spans="13:15" x14ac:dyDescent="0.25">
      <c r="M142" s="1"/>
      <c r="N142" s="1"/>
      <c r="O142" s="1"/>
    </row>
    <row r="143" spans="13:15" x14ac:dyDescent="0.25">
      <c r="M143" s="1"/>
      <c r="N143" s="1"/>
      <c r="O143" s="1"/>
    </row>
    <row r="144" spans="13:15" x14ac:dyDescent="0.25">
      <c r="M144" s="1"/>
      <c r="N144" s="1"/>
      <c r="O144" s="1"/>
    </row>
    <row r="145" spans="13:15" x14ac:dyDescent="0.25">
      <c r="M145" s="1"/>
      <c r="N145" s="1"/>
      <c r="O145" s="1"/>
    </row>
    <row r="146" spans="13:15" x14ac:dyDescent="0.25">
      <c r="M146" s="1"/>
      <c r="N146" s="1"/>
      <c r="O146" s="1"/>
    </row>
    <row r="147" spans="13:15" x14ac:dyDescent="0.25">
      <c r="M147" s="1"/>
      <c r="N147" s="1"/>
      <c r="O147" s="1"/>
    </row>
    <row r="148" spans="13:15" x14ac:dyDescent="0.25">
      <c r="M148" s="1"/>
      <c r="N148" s="1"/>
      <c r="O148" s="1"/>
    </row>
    <row r="149" spans="13:15" x14ac:dyDescent="0.25">
      <c r="M149" s="1"/>
      <c r="N149" s="1"/>
      <c r="O149" s="1"/>
    </row>
    <row r="150" spans="13:15" x14ac:dyDescent="0.25">
      <c r="M150" s="1"/>
      <c r="N150" s="1"/>
      <c r="O150" s="1"/>
    </row>
    <row r="151" spans="13:15" x14ac:dyDescent="0.25">
      <c r="M151" s="1"/>
      <c r="N151" s="1"/>
      <c r="O151" s="1"/>
    </row>
    <row r="152" spans="13:15" x14ac:dyDescent="0.25">
      <c r="M152" s="1"/>
      <c r="N152" s="1"/>
      <c r="O152" s="1"/>
    </row>
    <row r="153" spans="13:15" x14ac:dyDescent="0.25">
      <c r="M153" s="1"/>
      <c r="N153" s="1"/>
      <c r="O153" s="1"/>
    </row>
    <row r="154" spans="13:15" x14ac:dyDescent="0.25">
      <c r="M154" s="1"/>
      <c r="N154" s="1"/>
      <c r="O154" s="1"/>
    </row>
    <row r="155" spans="13:15" x14ac:dyDescent="0.25">
      <c r="M155" s="1"/>
      <c r="N155" s="1"/>
      <c r="O155" s="1"/>
    </row>
    <row r="156" spans="13:15" x14ac:dyDescent="0.25">
      <c r="M156" s="1"/>
      <c r="N156" s="1"/>
      <c r="O156" s="1"/>
    </row>
    <row r="157" spans="13:15" x14ac:dyDescent="0.25">
      <c r="M157" s="1"/>
      <c r="N157" s="1"/>
      <c r="O157" s="1"/>
    </row>
    <row r="158" spans="13:15" x14ac:dyDescent="0.25">
      <c r="M158" s="1"/>
      <c r="N158" s="1"/>
      <c r="O158" s="1"/>
    </row>
    <row r="159" spans="13:15" x14ac:dyDescent="0.25">
      <c r="M159" s="1"/>
      <c r="N159" s="1"/>
      <c r="O159" s="1"/>
    </row>
    <row r="160" spans="13:15" x14ac:dyDescent="0.25">
      <c r="M160" s="1"/>
      <c r="N160" s="1"/>
      <c r="O160" s="1"/>
    </row>
    <row r="161" spans="13:15" x14ac:dyDescent="0.25">
      <c r="M161" s="1"/>
      <c r="N161" s="1"/>
      <c r="O161" s="1"/>
    </row>
    <row r="162" spans="13:15" x14ac:dyDescent="0.25">
      <c r="M162" s="1"/>
      <c r="N162" s="1"/>
      <c r="O162" s="1"/>
    </row>
    <row r="163" spans="13:15" x14ac:dyDescent="0.25">
      <c r="M163" s="1"/>
      <c r="N163" s="1"/>
      <c r="O163" s="1"/>
    </row>
    <row r="164" spans="13:15" x14ac:dyDescent="0.25">
      <c r="M164" s="1"/>
      <c r="N164" s="1"/>
      <c r="O164" s="1"/>
    </row>
    <row r="165" spans="13:15" x14ac:dyDescent="0.25">
      <c r="M165" s="1"/>
      <c r="N165" s="1"/>
      <c r="O165" s="1"/>
    </row>
    <row r="166" spans="13:15" x14ac:dyDescent="0.25">
      <c r="M166" s="1"/>
      <c r="N166" s="1"/>
      <c r="O166" s="1"/>
    </row>
    <row r="167" spans="13:15" x14ac:dyDescent="0.25">
      <c r="M167" s="1"/>
      <c r="N167" s="1"/>
      <c r="O167" s="1"/>
    </row>
    <row r="168" spans="13:15" x14ac:dyDescent="0.25">
      <c r="M168" s="1"/>
      <c r="N168" s="1"/>
      <c r="O168" s="1"/>
    </row>
    <row r="169" spans="13:15" x14ac:dyDescent="0.25">
      <c r="M169" s="1"/>
      <c r="N169" s="1"/>
      <c r="O169" s="1"/>
    </row>
    <row r="170" spans="13:15" x14ac:dyDescent="0.25">
      <c r="M170" s="1"/>
      <c r="N170" s="1"/>
      <c r="O170" s="1"/>
    </row>
    <row r="171" spans="13:15" x14ac:dyDescent="0.25">
      <c r="M171" s="1"/>
      <c r="N171" s="1"/>
      <c r="O171" s="1"/>
    </row>
    <row r="172" spans="13:15" x14ac:dyDescent="0.25">
      <c r="M172" s="1"/>
      <c r="N172" s="1"/>
      <c r="O172" s="1"/>
    </row>
    <row r="173" spans="13:15" x14ac:dyDescent="0.25">
      <c r="M173" s="1"/>
      <c r="N173" s="1"/>
      <c r="O173" s="1"/>
    </row>
    <row r="174" spans="13:15" x14ac:dyDescent="0.25">
      <c r="M174" s="1"/>
      <c r="N174" s="1"/>
      <c r="O174" s="1"/>
    </row>
    <row r="175" spans="13:15" x14ac:dyDescent="0.25">
      <c r="M175" s="1"/>
      <c r="N175" s="1"/>
      <c r="O175" s="1"/>
    </row>
    <row r="176" spans="13:15" x14ac:dyDescent="0.25">
      <c r="M176" s="1"/>
      <c r="N176" s="1"/>
      <c r="O176" s="1"/>
    </row>
    <row r="177" spans="13:15" x14ac:dyDescent="0.25">
      <c r="M177" s="1"/>
      <c r="N177" s="1"/>
      <c r="O177" s="1"/>
    </row>
    <row r="178" spans="13:15" x14ac:dyDescent="0.25">
      <c r="M178" s="1"/>
      <c r="N178" s="1"/>
      <c r="O178" s="1"/>
    </row>
    <row r="179" spans="13:15" x14ac:dyDescent="0.25">
      <c r="M179" s="1"/>
      <c r="N179" s="1"/>
      <c r="O179" s="1"/>
    </row>
    <row r="180" spans="13:15" x14ac:dyDescent="0.25">
      <c r="M180" s="1"/>
      <c r="N180" s="1"/>
      <c r="O180" s="1"/>
    </row>
    <row r="181" spans="13:15" x14ac:dyDescent="0.25">
      <c r="M181" s="1"/>
      <c r="N181" s="1"/>
      <c r="O181" s="1"/>
    </row>
    <row r="182" spans="13:15" x14ac:dyDescent="0.25">
      <c r="M182" s="1"/>
      <c r="N182" s="1"/>
      <c r="O182" s="1"/>
    </row>
    <row r="183" spans="13:15" x14ac:dyDescent="0.25">
      <c r="M183" s="1"/>
      <c r="N183" s="1"/>
      <c r="O183" s="1"/>
    </row>
    <row r="184" spans="13:15" x14ac:dyDescent="0.25">
      <c r="M184" s="1"/>
      <c r="N184" s="1"/>
      <c r="O184" s="1"/>
    </row>
    <row r="185" spans="13:15" x14ac:dyDescent="0.25">
      <c r="M185" s="1"/>
      <c r="N185" s="1"/>
      <c r="O185" s="1"/>
    </row>
    <row r="186" spans="13:15" x14ac:dyDescent="0.25">
      <c r="M186" s="1"/>
      <c r="N186" s="1"/>
      <c r="O186" s="1"/>
    </row>
    <row r="187" spans="13:15" x14ac:dyDescent="0.25">
      <c r="M187" s="1"/>
      <c r="N187" s="1"/>
      <c r="O187" s="1"/>
    </row>
    <row r="188" spans="13:15" x14ac:dyDescent="0.25">
      <c r="M188" s="1"/>
      <c r="N188" s="1"/>
      <c r="O188" s="1"/>
    </row>
    <row r="189" spans="13:15" x14ac:dyDescent="0.25">
      <c r="M189" s="1"/>
      <c r="N189" s="1"/>
      <c r="O189" s="1"/>
    </row>
    <row r="190" spans="13:15" x14ac:dyDescent="0.25">
      <c r="M190" s="1"/>
      <c r="N190" s="1"/>
      <c r="O190" s="1"/>
    </row>
    <row r="191" spans="13:15" x14ac:dyDescent="0.25">
      <c r="M191" s="1"/>
      <c r="N191" s="1"/>
      <c r="O191" s="1"/>
    </row>
    <row r="192" spans="13:15" x14ac:dyDescent="0.25">
      <c r="M192" s="1"/>
      <c r="N192" s="1"/>
      <c r="O192" s="1"/>
    </row>
    <row r="193" spans="13:15" x14ac:dyDescent="0.25">
      <c r="M193" s="1"/>
      <c r="N193" s="1"/>
      <c r="O193" s="1"/>
    </row>
    <row r="194" spans="13:15" x14ac:dyDescent="0.25">
      <c r="M194" s="1"/>
      <c r="N194" s="1"/>
      <c r="O194" s="1"/>
    </row>
    <row r="195" spans="13:15" x14ac:dyDescent="0.25">
      <c r="M195" s="1"/>
      <c r="N195" s="1"/>
      <c r="O195" s="1"/>
    </row>
    <row r="196" spans="13:15" x14ac:dyDescent="0.25">
      <c r="M196" s="1"/>
      <c r="N196" s="1"/>
      <c r="O196" s="1"/>
    </row>
    <row r="197" spans="13:15" x14ac:dyDescent="0.25">
      <c r="M197" s="1"/>
      <c r="N197" s="1"/>
      <c r="O197" s="1"/>
    </row>
    <row r="198" spans="13:15" x14ac:dyDescent="0.25">
      <c r="M198" s="1"/>
      <c r="N198" s="1"/>
      <c r="O198" s="1"/>
    </row>
    <row r="199" spans="13:15" x14ac:dyDescent="0.25">
      <c r="M199" s="1"/>
      <c r="N199" s="1"/>
      <c r="O199" s="1"/>
    </row>
    <row r="200" spans="13:15" x14ac:dyDescent="0.25">
      <c r="M200" s="1"/>
      <c r="N200" s="1"/>
      <c r="O200" s="1"/>
    </row>
    <row r="201" spans="13:15" x14ac:dyDescent="0.25">
      <c r="M201" s="1"/>
      <c r="N201" s="1"/>
      <c r="O201" s="1"/>
    </row>
    <row r="202" spans="13:15" x14ac:dyDescent="0.25">
      <c r="M202" s="1"/>
      <c r="N202" s="1"/>
      <c r="O202" s="1"/>
    </row>
    <row r="203" spans="13:15" x14ac:dyDescent="0.25">
      <c r="M203" s="1"/>
      <c r="N203" s="1"/>
      <c r="O203" s="1"/>
    </row>
    <row r="204" spans="13:15" x14ac:dyDescent="0.25">
      <c r="M204" s="1"/>
      <c r="N204" s="1"/>
      <c r="O204" s="1"/>
    </row>
    <row r="205" spans="13:15" x14ac:dyDescent="0.25">
      <c r="M205" s="1"/>
      <c r="N205" s="1"/>
      <c r="O205" s="1"/>
    </row>
    <row r="206" spans="13:15" x14ac:dyDescent="0.25">
      <c r="M206" s="1"/>
      <c r="N206" s="1"/>
      <c r="O206" s="1"/>
    </row>
    <row r="207" spans="13:15" x14ac:dyDescent="0.25">
      <c r="M207" s="1"/>
      <c r="N207" s="1"/>
      <c r="O207" s="1"/>
    </row>
    <row r="208" spans="13:15" x14ac:dyDescent="0.25">
      <c r="M208" s="1"/>
      <c r="N208" s="1"/>
      <c r="O208" s="1"/>
    </row>
    <row r="209" spans="13:15" x14ac:dyDescent="0.25">
      <c r="M209" s="1"/>
      <c r="N209" s="1"/>
      <c r="O209" s="1"/>
    </row>
    <row r="210" spans="13:15" x14ac:dyDescent="0.25">
      <c r="M210" s="1"/>
      <c r="N210" s="1"/>
      <c r="O210" s="1"/>
    </row>
    <row r="211" spans="13:15" x14ac:dyDescent="0.25">
      <c r="M211" s="1"/>
      <c r="N211" s="1"/>
      <c r="O211" s="1"/>
    </row>
    <row r="212" spans="13:15" x14ac:dyDescent="0.25">
      <c r="M212" s="1"/>
      <c r="N212" s="1"/>
      <c r="O212" s="1"/>
    </row>
    <row r="213" spans="13:15" x14ac:dyDescent="0.25">
      <c r="M213" s="1"/>
      <c r="N213" s="1"/>
      <c r="O213" s="1"/>
    </row>
    <row r="214" spans="13:15" x14ac:dyDescent="0.25">
      <c r="M214" s="1"/>
      <c r="N214" s="1"/>
      <c r="O214" s="1"/>
    </row>
    <row r="215" spans="13:15" x14ac:dyDescent="0.25">
      <c r="M215" s="1"/>
      <c r="N215" s="1"/>
      <c r="O215" s="1"/>
    </row>
    <row r="216" spans="13:15" x14ac:dyDescent="0.25">
      <c r="M216" s="1"/>
      <c r="N216" s="1"/>
      <c r="O216" s="1"/>
    </row>
    <row r="217" spans="13:15" x14ac:dyDescent="0.25">
      <c r="M217" s="1"/>
      <c r="N217" s="1"/>
      <c r="O217" s="1"/>
    </row>
    <row r="218" spans="13:15" x14ac:dyDescent="0.25">
      <c r="M218" s="1"/>
      <c r="N218" s="1"/>
      <c r="O218" s="1"/>
    </row>
    <row r="219" spans="13:15" x14ac:dyDescent="0.25">
      <c r="M219" s="1"/>
      <c r="N219" s="1"/>
      <c r="O219" s="1"/>
    </row>
    <row r="220" spans="13:15" x14ac:dyDescent="0.25">
      <c r="M220" s="1"/>
      <c r="N220" s="1"/>
      <c r="O220" s="1"/>
    </row>
    <row r="221" spans="13:15" x14ac:dyDescent="0.25">
      <c r="M221" s="1"/>
      <c r="N221" s="1"/>
      <c r="O221" s="1"/>
    </row>
    <row r="222" spans="13:15" x14ac:dyDescent="0.25">
      <c r="M222" s="1"/>
      <c r="N222" s="1"/>
      <c r="O222" s="1"/>
    </row>
    <row r="223" spans="13:15" x14ac:dyDescent="0.25">
      <c r="M223" s="1"/>
      <c r="N223" s="1"/>
      <c r="O223" s="1"/>
    </row>
    <row r="224" spans="13:15" x14ac:dyDescent="0.25">
      <c r="M224" s="1"/>
      <c r="N224" s="1"/>
      <c r="O224" s="1"/>
    </row>
    <row r="225" spans="13:15" x14ac:dyDescent="0.25">
      <c r="M225" s="1"/>
      <c r="N225" s="1"/>
      <c r="O225" s="1"/>
    </row>
    <row r="226" spans="13:15" x14ac:dyDescent="0.25">
      <c r="M226" s="1"/>
      <c r="N226" s="1"/>
      <c r="O226" s="1"/>
    </row>
    <row r="227" spans="13:15" x14ac:dyDescent="0.25">
      <c r="M227" s="1"/>
      <c r="N227" s="1"/>
      <c r="O227" s="1"/>
    </row>
    <row r="228" spans="13:15" x14ac:dyDescent="0.25">
      <c r="M228" s="1"/>
      <c r="N228" s="1"/>
      <c r="O228" s="1"/>
    </row>
    <row r="229" spans="13:15" x14ac:dyDescent="0.25">
      <c r="M229" s="1"/>
      <c r="N229" s="1"/>
      <c r="O229" s="1"/>
    </row>
    <row r="230" spans="13:15" x14ac:dyDescent="0.25">
      <c r="M230" s="1"/>
      <c r="N230" s="1"/>
      <c r="O230" s="1"/>
    </row>
    <row r="231" spans="13:15" x14ac:dyDescent="0.25">
      <c r="M231" s="1"/>
      <c r="N231" s="1"/>
      <c r="O231" s="1"/>
    </row>
    <row r="232" spans="13:15" x14ac:dyDescent="0.25">
      <c r="M232" s="1"/>
      <c r="N232" s="1"/>
      <c r="O232" s="1"/>
    </row>
    <row r="233" spans="13:15" x14ac:dyDescent="0.25">
      <c r="M233" s="1"/>
      <c r="N233" s="1"/>
      <c r="O233" s="1"/>
    </row>
    <row r="234" spans="13:15" x14ac:dyDescent="0.25">
      <c r="M234" s="1"/>
      <c r="N234" s="1"/>
      <c r="O234" s="1"/>
    </row>
    <row r="235" spans="13:15" x14ac:dyDescent="0.25">
      <c r="M235" s="1"/>
      <c r="N235" s="1"/>
      <c r="O235" s="1"/>
    </row>
    <row r="236" spans="13:15" x14ac:dyDescent="0.25">
      <c r="M236" s="1"/>
      <c r="N236" s="1"/>
      <c r="O236" s="1"/>
    </row>
    <row r="237" spans="13:15" x14ac:dyDescent="0.25">
      <c r="M237" s="1"/>
      <c r="N237" s="1"/>
      <c r="O237" s="1"/>
    </row>
    <row r="238" spans="13:15" x14ac:dyDescent="0.25">
      <c r="M238" s="1"/>
      <c r="N238" s="1"/>
      <c r="O238" s="1"/>
    </row>
    <row r="239" spans="13:15" x14ac:dyDescent="0.25">
      <c r="M239" s="1"/>
      <c r="N239" s="1"/>
      <c r="O239" s="1"/>
    </row>
    <row r="240" spans="13:15" x14ac:dyDescent="0.25">
      <c r="M240" s="1"/>
      <c r="N240" s="1"/>
      <c r="O240" s="1"/>
    </row>
    <row r="241" spans="13:15" x14ac:dyDescent="0.25">
      <c r="M241" s="1"/>
      <c r="N241" s="1"/>
      <c r="O241" s="1"/>
    </row>
    <row r="242" spans="13:15" x14ac:dyDescent="0.25">
      <c r="M242" s="1"/>
      <c r="N242" s="1"/>
      <c r="O242" s="1"/>
    </row>
    <row r="243" spans="13:15" x14ac:dyDescent="0.25">
      <c r="M243" s="1"/>
      <c r="N243" s="1"/>
      <c r="O243" s="1"/>
    </row>
    <row r="244" spans="13:15" x14ac:dyDescent="0.25">
      <c r="M244" s="1"/>
      <c r="N244" s="1"/>
      <c r="O244" s="1"/>
    </row>
    <row r="245" spans="13:15" x14ac:dyDescent="0.25">
      <c r="M245" s="1"/>
      <c r="N245" s="1"/>
      <c r="O245" s="1"/>
    </row>
    <row r="246" spans="13:15" x14ac:dyDescent="0.25">
      <c r="M246" s="1"/>
      <c r="N246" s="1"/>
      <c r="O246" s="1"/>
    </row>
    <row r="247" spans="13:15" x14ac:dyDescent="0.25">
      <c r="M247" s="1"/>
      <c r="N247" s="1"/>
      <c r="O247" s="1"/>
    </row>
    <row r="248" spans="13:15" x14ac:dyDescent="0.25">
      <c r="M248" s="1"/>
      <c r="N248" s="1"/>
      <c r="O248" s="1"/>
    </row>
    <row r="249" spans="13:15" x14ac:dyDescent="0.25">
      <c r="M249" s="1"/>
      <c r="N249" s="1"/>
      <c r="O249" s="1"/>
    </row>
    <row r="250" spans="13:15" x14ac:dyDescent="0.25">
      <c r="M250" s="1"/>
      <c r="N250" s="1"/>
      <c r="O250" s="1"/>
    </row>
    <row r="251" spans="13:15" x14ac:dyDescent="0.25">
      <c r="M251" s="1"/>
      <c r="N251" s="1"/>
      <c r="O251" s="1"/>
    </row>
    <row r="252" spans="13:15" x14ac:dyDescent="0.25">
      <c r="M252" s="280"/>
      <c r="N252" s="280"/>
    </row>
    <row r="253" spans="13:15" x14ac:dyDescent="0.25">
      <c r="M253" s="279"/>
      <c r="N253" s="279"/>
    </row>
    <row r="254" spans="13:15" x14ac:dyDescent="0.25">
      <c r="M254" s="279"/>
      <c r="N254" s="279"/>
    </row>
    <row r="255" spans="13:15" x14ac:dyDescent="0.25">
      <c r="M255" s="279"/>
      <c r="N255" s="279"/>
    </row>
    <row r="256" spans="13:15" x14ac:dyDescent="0.25">
      <c r="M256" s="279"/>
      <c r="N256" s="279"/>
    </row>
    <row r="257" spans="13:14" x14ac:dyDescent="0.25">
      <c r="M257" s="279"/>
      <c r="N257" s="279"/>
    </row>
    <row r="258" spans="13:14" x14ac:dyDescent="0.25">
      <c r="M258" s="279"/>
      <c r="N258" s="279"/>
    </row>
    <row r="259" spans="13:14" x14ac:dyDescent="0.25">
      <c r="M259" s="279"/>
      <c r="N259" s="279"/>
    </row>
    <row r="260" spans="13:14" x14ac:dyDescent="0.25">
      <c r="M260" s="279"/>
      <c r="N260" s="279"/>
    </row>
    <row r="261" spans="13:14" x14ac:dyDescent="0.25">
      <c r="M261" s="279"/>
      <c r="N261" s="279"/>
    </row>
    <row r="262" spans="13:14" x14ac:dyDescent="0.25">
      <c r="M262" s="279"/>
      <c r="N262" s="279"/>
    </row>
    <row r="263" spans="13:14" x14ac:dyDescent="0.25">
      <c r="M263" s="279"/>
      <c r="N263" s="279"/>
    </row>
    <row r="264" spans="13:14" x14ac:dyDescent="0.25">
      <c r="M264" s="279"/>
      <c r="N264" s="279"/>
    </row>
    <row r="265" spans="13:14" x14ac:dyDescent="0.25">
      <c r="M265" s="279"/>
      <c r="N265" s="279"/>
    </row>
    <row r="266" spans="13:14" x14ac:dyDescent="0.25">
      <c r="M266" s="279"/>
      <c r="N266" s="279"/>
    </row>
    <row r="267" spans="13:14" x14ac:dyDescent="0.25">
      <c r="M267" s="279"/>
      <c r="N267" s="279"/>
    </row>
    <row r="268" spans="13:14" x14ac:dyDescent="0.25">
      <c r="M268" s="279"/>
      <c r="N268" s="279"/>
    </row>
    <row r="269" spans="13:14" x14ac:dyDescent="0.25">
      <c r="M269" s="279"/>
      <c r="N269" s="279"/>
    </row>
    <row r="270" spans="13:14" x14ac:dyDescent="0.25">
      <c r="M270" s="279"/>
      <c r="N270" s="279"/>
    </row>
    <row r="271" spans="13:14" x14ac:dyDescent="0.25">
      <c r="M271" s="279"/>
      <c r="N271" s="279"/>
    </row>
    <row r="272" spans="13:14" x14ac:dyDescent="0.25">
      <c r="M272" s="279"/>
      <c r="N272" s="279"/>
    </row>
    <row r="273" spans="13:14" x14ac:dyDescent="0.25">
      <c r="M273" s="279"/>
      <c r="N273" s="279"/>
    </row>
    <row r="274" spans="13:14" x14ac:dyDescent="0.25">
      <c r="M274" s="279"/>
      <c r="N274" s="279"/>
    </row>
    <row r="275" spans="13:14" x14ac:dyDescent="0.25">
      <c r="M275" s="279"/>
      <c r="N275" s="279"/>
    </row>
    <row r="276" spans="13:14" x14ac:dyDescent="0.25">
      <c r="M276" s="279"/>
      <c r="N276" s="279"/>
    </row>
    <row r="277" spans="13:14" x14ac:dyDescent="0.25">
      <c r="M277" s="279"/>
      <c r="N277" s="279"/>
    </row>
    <row r="278" spans="13:14" x14ac:dyDescent="0.25">
      <c r="M278" s="279"/>
      <c r="N278" s="279"/>
    </row>
    <row r="279" spans="13:14" x14ac:dyDescent="0.25">
      <c r="M279" s="279"/>
      <c r="N279" s="279"/>
    </row>
    <row r="280" spans="13:14" x14ac:dyDescent="0.25">
      <c r="M280" s="279"/>
      <c r="N280" s="279"/>
    </row>
    <row r="281" spans="13:14" x14ac:dyDescent="0.25">
      <c r="M281" s="279"/>
      <c r="N281" s="279"/>
    </row>
    <row r="282" spans="13:14" x14ac:dyDescent="0.25">
      <c r="M282" s="279"/>
      <c r="N282" s="279"/>
    </row>
    <row r="283" spans="13:14" x14ac:dyDescent="0.25">
      <c r="M283" s="279"/>
      <c r="N283" s="279"/>
    </row>
    <row r="284" spans="13:14" x14ac:dyDescent="0.25">
      <c r="M284" s="279"/>
      <c r="N284" s="279"/>
    </row>
    <row r="285" spans="13:14" x14ac:dyDescent="0.25">
      <c r="M285" s="279"/>
      <c r="N285" s="279"/>
    </row>
    <row r="286" spans="13:14" x14ac:dyDescent="0.25">
      <c r="M286" s="279"/>
      <c r="N286" s="279"/>
    </row>
    <row r="287" spans="13:14" x14ac:dyDescent="0.25">
      <c r="M287" s="279"/>
      <c r="N287" s="279"/>
    </row>
    <row r="288" spans="13:14" x14ac:dyDescent="0.25">
      <c r="M288" s="279"/>
      <c r="N288" s="279"/>
    </row>
    <row r="289" spans="13:14" x14ac:dyDescent="0.25">
      <c r="M289" s="279"/>
      <c r="N289" s="279"/>
    </row>
    <row r="290" spans="13:14" x14ac:dyDescent="0.25">
      <c r="M290" s="279"/>
      <c r="N290" s="279"/>
    </row>
    <row r="291" spans="13:14" x14ac:dyDescent="0.25">
      <c r="M291" s="279"/>
      <c r="N291" s="279"/>
    </row>
    <row r="292" spans="13:14" x14ac:dyDescent="0.25">
      <c r="M292" s="279"/>
      <c r="N292" s="279"/>
    </row>
    <row r="293" spans="13:14" x14ac:dyDescent="0.25">
      <c r="M293" s="279"/>
      <c r="N293" s="279"/>
    </row>
    <row r="294" spans="13:14" x14ac:dyDescent="0.25">
      <c r="M294" s="279"/>
      <c r="N294" s="279"/>
    </row>
    <row r="295" spans="13:14" x14ac:dyDescent="0.25">
      <c r="M295" s="279"/>
      <c r="N295" s="279"/>
    </row>
    <row r="296" spans="13:14" x14ac:dyDescent="0.25">
      <c r="M296" s="279"/>
      <c r="N296" s="279"/>
    </row>
    <row r="297" spans="13:14" x14ac:dyDescent="0.25">
      <c r="M297" s="279"/>
      <c r="N297" s="279"/>
    </row>
    <row r="298" spans="13:14" x14ac:dyDescent="0.25">
      <c r="M298" s="279"/>
      <c r="N298" s="279"/>
    </row>
    <row r="299" spans="13:14" x14ac:dyDescent="0.25">
      <c r="M299" s="279"/>
      <c r="N299" s="279"/>
    </row>
    <row r="300" spans="13:14" x14ac:dyDescent="0.25">
      <c r="M300" s="279"/>
      <c r="N300" s="279"/>
    </row>
    <row r="301" spans="13:14" x14ac:dyDescent="0.25">
      <c r="M301" s="279"/>
      <c r="N301" s="279"/>
    </row>
    <row r="302" spans="13:14" x14ac:dyDescent="0.25">
      <c r="M302" s="279"/>
      <c r="N302" s="279"/>
    </row>
    <row r="303" spans="13:14" x14ac:dyDescent="0.25">
      <c r="M303" s="279"/>
      <c r="N303" s="279"/>
    </row>
    <row r="304" spans="13:14" x14ac:dyDescent="0.25">
      <c r="M304" s="279"/>
      <c r="N304" s="279"/>
    </row>
    <row r="305" spans="13:14" x14ac:dyDescent="0.25">
      <c r="M305" s="279"/>
      <c r="N305" s="279"/>
    </row>
    <row r="306" spans="13:14" x14ac:dyDescent="0.25">
      <c r="M306" s="279"/>
      <c r="N306" s="279"/>
    </row>
    <row r="307" spans="13:14" x14ac:dyDescent="0.25">
      <c r="M307" s="279"/>
      <c r="N307" s="279"/>
    </row>
    <row r="308" spans="13:14" x14ac:dyDescent="0.25">
      <c r="M308" s="279"/>
      <c r="N308" s="279"/>
    </row>
    <row r="309" spans="13:14" x14ac:dyDescent="0.25">
      <c r="M309" s="279"/>
      <c r="N309" s="279"/>
    </row>
    <row r="310" spans="13:14" x14ac:dyDescent="0.25">
      <c r="M310" s="279"/>
      <c r="N310" s="279"/>
    </row>
    <row r="311" spans="13:14" x14ac:dyDescent="0.25">
      <c r="M311" s="279"/>
      <c r="N311" s="279"/>
    </row>
    <row r="312" spans="13:14" x14ac:dyDescent="0.25">
      <c r="M312" s="279"/>
      <c r="N312" s="279"/>
    </row>
    <row r="313" spans="13:14" x14ac:dyDescent="0.25">
      <c r="M313" s="279"/>
      <c r="N313" s="279"/>
    </row>
    <row r="314" spans="13:14" x14ac:dyDescent="0.25">
      <c r="M314" s="279"/>
      <c r="N314" s="279"/>
    </row>
    <row r="315" spans="13:14" x14ac:dyDescent="0.25">
      <c r="M315" s="279"/>
      <c r="N315" s="279"/>
    </row>
    <row r="316" spans="13:14" x14ac:dyDescent="0.25">
      <c r="M316" s="279"/>
      <c r="N316" s="279"/>
    </row>
    <row r="317" spans="13:14" x14ac:dyDescent="0.25">
      <c r="M317" s="279"/>
      <c r="N317" s="279"/>
    </row>
    <row r="318" spans="13:14" x14ac:dyDescent="0.25">
      <c r="M318" s="279"/>
      <c r="N318" s="279"/>
    </row>
    <row r="319" spans="13:14" x14ac:dyDescent="0.25">
      <c r="M319" s="279"/>
      <c r="N319" s="279"/>
    </row>
    <row r="320" spans="13:14" x14ac:dyDescent="0.25">
      <c r="M320" s="279"/>
      <c r="N320" s="279"/>
    </row>
    <row r="321" spans="13:14" x14ac:dyDescent="0.25">
      <c r="M321" s="279"/>
      <c r="N321" s="279"/>
    </row>
    <row r="322" spans="13:14" x14ac:dyDescent="0.25">
      <c r="M322" s="279"/>
      <c r="N322" s="279"/>
    </row>
    <row r="323" spans="13:14" x14ac:dyDescent="0.25">
      <c r="M323" s="279"/>
      <c r="N323" s="279"/>
    </row>
    <row r="324" spans="13:14" x14ac:dyDescent="0.25">
      <c r="M324" s="279"/>
      <c r="N324" s="279"/>
    </row>
    <row r="325" spans="13:14" x14ac:dyDescent="0.25">
      <c r="M325" s="279"/>
      <c r="N325" s="279"/>
    </row>
    <row r="326" spans="13:14" x14ac:dyDescent="0.25">
      <c r="M326" s="279"/>
      <c r="N326" s="279"/>
    </row>
    <row r="327" spans="13:14" x14ac:dyDescent="0.25">
      <c r="M327" s="279"/>
      <c r="N327" s="279"/>
    </row>
    <row r="328" spans="13:14" x14ac:dyDescent="0.25">
      <c r="M328" s="279"/>
      <c r="N328" s="279"/>
    </row>
    <row r="329" spans="13:14" x14ac:dyDescent="0.25">
      <c r="M329" s="279"/>
      <c r="N329" s="279"/>
    </row>
    <row r="330" spans="13:14" x14ac:dyDescent="0.25">
      <c r="M330" s="279"/>
      <c r="N330" s="279"/>
    </row>
    <row r="331" spans="13:14" x14ac:dyDescent="0.25">
      <c r="M331" s="279"/>
      <c r="N331" s="279"/>
    </row>
    <row r="332" spans="13:14" x14ac:dyDescent="0.25">
      <c r="M332" s="279"/>
      <c r="N332" s="279"/>
    </row>
    <row r="333" spans="13:14" x14ac:dyDescent="0.25">
      <c r="M333" s="279"/>
      <c r="N333" s="279"/>
    </row>
    <row r="334" spans="13:14" x14ac:dyDescent="0.25">
      <c r="M334" s="279"/>
      <c r="N334" s="279"/>
    </row>
    <row r="335" spans="13:14" x14ac:dyDescent="0.25">
      <c r="M335" s="279"/>
      <c r="N335" s="279"/>
    </row>
    <row r="336" spans="13:14" x14ac:dyDescent="0.25">
      <c r="M336" s="279"/>
      <c r="N336" s="279"/>
    </row>
    <row r="337" spans="13:14" x14ac:dyDescent="0.25">
      <c r="M337" s="279"/>
      <c r="N337" s="279"/>
    </row>
    <row r="338" spans="13:14" x14ac:dyDescent="0.25">
      <c r="M338" s="279"/>
      <c r="N338" s="279"/>
    </row>
    <row r="339" spans="13:14" x14ac:dyDescent="0.25">
      <c r="M339" s="279"/>
      <c r="N339" s="279"/>
    </row>
    <row r="340" spans="13:14" x14ac:dyDescent="0.25">
      <c r="M340" s="279"/>
      <c r="N340" s="279"/>
    </row>
    <row r="341" spans="13:14" x14ac:dyDescent="0.25">
      <c r="M341" s="279"/>
      <c r="N341" s="279"/>
    </row>
    <row r="342" spans="13:14" x14ac:dyDescent="0.25">
      <c r="M342" s="279"/>
      <c r="N342" s="279"/>
    </row>
    <row r="343" spans="13:14" x14ac:dyDescent="0.25">
      <c r="M343" s="279"/>
      <c r="N343" s="279"/>
    </row>
    <row r="344" spans="13:14" x14ac:dyDescent="0.25">
      <c r="M344" s="279"/>
      <c r="N344" s="279"/>
    </row>
    <row r="345" spans="13:14" x14ac:dyDescent="0.25">
      <c r="M345" s="279"/>
      <c r="N345" s="279"/>
    </row>
    <row r="346" spans="13:14" x14ac:dyDescent="0.25">
      <c r="M346" s="279"/>
      <c r="N346" s="279"/>
    </row>
    <row r="347" spans="13:14" x14ac:dyDescent="0.25">
      <c r="M347" s="279"/>
      <c r="N347" s="279"/>
    </row>
    <row r="348" spans="13:14" x14ac:dyDescent="0.25">
      <c r="M348" s="279"/>
      <c r="N348" s="279"/>
    </row>
    <row r="349" spans="13:14" x14ac:dyDescent="0.25">
      <c r="M349" s="279"/>
      <c r="N349" s="279"/>
    </row>
    <row r="350" spans="13:14" x14ac:dyDescent="0.25">
      <c r="M350" s="279"/>
      <c r="N350" s="279"/>
    </row>
    <row r="351" spans="13:14" x14ac:dyDescent="0.25">
      <c r="M351" s="279"/>
      <c r="N351" s="279"/>
    </row>
    <row r="352" spans="13:14" x14ac:dyDescent="0.25">
      <c r="M352" s="279"/>
      <c r="N352" s="279"/>
    </row>
    <row r="353" spans="13:14" x14ac:dyDescent="0.25">
      <c r="M353" s="279"/>
      <c r="N353" s="279"/>
    </row>
    <row r="354" spans="13:14" x14ac:dyDescent="0.25">
      <c r="M354" s="279"/>
      <c r="N354" s="279"/>
    </row>
    <row r="355" spans="13:14" x14ac:dyDescent="0.25">
      <c r="M355" s="279"/>
      <c r="N355" s="279"/>
    </row>
    <row r="356" spans="13:14" x14ac:dyDescent="0.25">
      <c r="M356" s="279"/>
      <c r="N356" s="279"/>
    </row>
    <row r="357" spans="13:14" x14ac:dyDescent="0.25">
      <c r="M357" s="279"/>
      <c r="N357" s="279"/>
    </row>
    <row r="358" spans="13:14" x14ac:dyDescent="0.25">
      <c r="M358" s="279"/>
      <c r="N358" s="279"/>
    </row>
    <row r="359" spans="13:14" x14ac:dyDescent="0.25">
      <c r="M359" s="279"/>
      <c r="N359" s="279"/>
    </row>
    <row r="360" spans="13:14" x14ac:dyDescent="0.25">
      <c r="M360" s="279"/>
      <c r="N360" s="279"/>
    </row>
    <row r="361" spans="13:14" x14ac:dyDescent="0.25">
      <c r="M361" s="279"/>
      <c r="N361" s="279"/>
    </row>
    <row r="362" spans="13:14" x14ac:dyDescent="0.25">
      <c r="M362" s="279"/>
      <c r="N362" s="279"/>
    </row>
    <row r="363" spans="13:14" x14ac:dyDescent="0.25">
      <c r="M363" s="279"/>
      <c r="N363" s="279"/>
    </row>
    <row r="364" spans="13:14" x14ac:dyDescent="0.25">
      <c r="M364" s="279"/>
      <c r="N364" s="279"/>
    </row>
    <row r="365" spans="13:14" x14ac:dyDescent="0.25">
      <c r="M365" s="279"/>
      <c r="N365" s="279"/>
    </row>
    <row r="366" spans="13:14" x14ac:dyDescent="0.25">
      <c r="M366" s="279"/>
      <c r="N366" s="279"/>
    </row>
    <row r="367" spans="13:14" x14ac:dyDescent="0.25">
      <c r="M367" s="279"/>
      <c r="N367" s="279"/>
    </row>
    <row r="368" spans="13:14" x14ac:dyDescent="0.25">
      <c r="M368" s="279"/>
      <c r="N368" s="279"/>
    </row>
    <row r="369" spans="13:14" x14ac:dyDescent="0.25">
      <c r="M369" s="279"/>
      <c r="N369" s="279"/>
    </row>
    <row r="370" spans="13:14" x14ac:dyDescent="0.25">
      <c r="M370" s="279"/>
      <c r="N370" s="279"/>
    </row>
    <row r="371" spans="13:14" x14ac:dyDescent="0.25">
      <c r="M371" s="279"/>
      <c r="N371" s="279"/>
    </row>
    <row r="372" spans="13:14" x14ac:dyDescent="0.25">
      <c r="M372" s="279"/>
      <c r="N372" s="279"/>
    </row>
    <row r="373" spans="13:14" x14ac:dyDescent="0.25">
      <c r="M373" s="279"/>
      <c r="N373" s="279"/>
    </row>
    <row r="374" spans="13:14" x14ac:dyDescent="0.25">
      <c r="M374" s="279"/>
      <c r="N374" s="279"/>
    </row>
    <row r="375" spans="13:14" x14ac:dyDescent="0.25">
      <c r="M375" s="279"/>
      <c r="N375" s="279"/>
    </row>
    <row r="376" spans="13:14" x14ac:dyDescent="0.25">
      <c r="M376" s="279"/>
      <c r="N376" s="279"/>
    </row>
    <row r="377" spans="13:14" x14ac:dyDescent="0.25">
      <c r="M377" s="279"/>
      <c r="N377" s="279"/>
    </row>
    <row r="378" spans="13:14" x14ac:dyDescent="0.25">
      <c r="M378" s="279"/>
      <c r="N378" s="279"/>
    </row>
    <row r="379" spans="13:14" x14ac:dyDescent="0.25">
      <c r="M379" s="279"/>
      <c r="N379" s="279"/>
    </row>
    <row r="380" spans="13:14" x14ac:dyDescent="0.25">
      <c r="M380" s="279"/>
      <c r="N380" s="279"/>
    </row>
    <row r="381" spans="13:14" x14ac:dyDescent="0.25">
      <c r="M381" s="279"/>
      <c r="N381" s="279"/>
    </row>
    <row r="382" spans="13:14" x14ac:dyDescent="0.25">
      <c r="M382" s="279"/>
      <c r="N382" s="279"/>
    </row>
    <row r="383" spans="13:14" x14ac:dyDescent="0.25">
      <c r="M383" s="279"/>
      <c r="N383" s="279"/>
    </row>
    <row r="384" spans="13:14" x14ac:dyDescent="0.25">
      <c r="M384" s="279"/>
      <c r="N384" s="279"/>
    </row>
    <row r="385" spans="13:14" x14ac:dyDescent="0.25">
      <c r="M385" s="279"/>
      <c r="N385" s="279"/>
    </row>
    <row r="386" spans="13:14" x14ac:dyDescent="0.25">
      <c r="M386" s="279"/>
      <c r="N386" s="279"/>
    </row>
    <row r="387" spans="13:14" x14ac:dyDescent="0.25">
      <c r="M387" s="279"/>
      <c r="N387" s="279"/>
    </row>
    <row r="388" spans="13:14" x14ac:dyDescent="0.25">
      <c r="M388" s="279"/>
      <c r="N388" s="279"/>
    </row>
    <row r="389" spans="13:14" x14ac:dyDescent="0.25">
      <c r="M389" s="279"/>
      <c r="N389" s="279"/>
    </row>
    <row r="390" spans="13:14" x14ac:dyDescent="0.25">
      <c r="M390" s="279"/>
      <c r="N390" s="279"/>
    </row>
    <row r="391" spans="13:14" x14ac:dyDescent="0.25">
      <c r="M391" s="279"/>
      <c r="N391" s="279"/>
    </row>
    <row r="392" spans="13:14" x14ac:dyDescent="0.25">
      <c r="M392" s="279"/>
      <c r="N392" s="279"/>
    </row>
    <row r="393" spans="13:14" x14ac:dyDescent="0.25">
      <c r="M393" s="279"/>
      <c r="N393" s="279"/>
    </row>
    <row r="394" spans="13:14" x14ac:dyDescent="0.25">
      <c r="M394" s="279"/>
      <c r="N394" s="279"/>
    </row>
    <row r="395" spans="13:14" x14ac:dyDescent="0.25">
      <c r="M395" s="279"/>
      <c r="N395" s="279"/>
    </row>
    <row r="396" spans="13:14" x14ac:dyDescent="0.25">
      <c r="M396" s="279"/>
      <c r="N396" s="279"/>
    </row>
    <row r="397" spans="13:14" x14ac:dyDescent="0.25">
      <c r="M397" s="279"/>
      <c r="N397" s="279"/>
    </row>
    <row r="398" spans="13:14" x14ac:dyDescent="0.25">
      <c r="M398" s="279"/>
      <c r="N398" s="279"/>
    </row>
    <row r="399" spans="13:14" x14ac:dyDescent="0.25">
      <c r="M399" s="279"/>
      <c r="N399" s="279"/>
    </row>
    <row r="400" spans="13:14" x14ac:dyDescent="0.25">
      <c r="M400" s="279"/>
      <c r="N400" s="279"/>
    </row>
    <row r="401" spans="13:14" x14ac:dyDescent="0.25">
      <c r="M401" s="279"/>
      <c r="N401" s="279"/>
    </row>
    <row r="402" spans="13:14" x14ac:dyDescent="0.25">
      <c r="M402" s="279"/>
      <c r="N402" s="279"/>
    </row>
    <row r="403" spans="13:14" x14ac:dyDescent="0.25">
      <c r="M403" s="279"/>
      <c r="N403" s="279"/>
    </row>
    <row r="404" spans="13:14" x14ac:dyDescent="0.25">
      <c r="M404" s="279"/>
      <c r="N404" s="279"/>
    </row>
    <row r="405" spans="13:14" x14ac:dyDescent="0.25">
      <c r="M405" s="279"/>
      <c r="N405" s="279"/>
    </row>
    <row r="406" spans="13:14" x14ac:dyDescent="0.25">
      <c r="M406" s="279"/>
      <c r="N406" s="279"/>
    </row>
    <row r="407" spans="13:14" x14ac:dyDescent="0.25">
      <c r="M407" s="279"/>
      <c r="N407" s="279"/>
    </row>
    <row r="408" spans="13:14" x14ac:dyDescent="0.25">
      <c r="M408" s="279"/>
      <c r="N408" s="279"/>
    </row>
    <row r="409" spans="13:14" x14ac:dyDescent="0.25">
      <c r="M409" s="279"/>
      <c r="N409" s="279"/>
    </row>
    <row r="410" spans="13:14" x14ac:dyDescent="0.25">
      <c r="M410" s="279"/>
      <c r="N410" s="279"/>
    </row>
    <row r="411" spans="13:14" x14ac:dyDescent="0.25">
      <c r="M411" s="279"/>
      <c r="N411" s="279"/>
    </row>
    <row r="412" spans="13:14" x14ac:dyDescent="0.25">
      <c r="M412" s="279"/>
      <c r="N412" s="279"/>
    </row>
    <row r="413" spans="13:14" x14ac:dyDescent="0.25">
      <c r="M413" s="279"/>
      <c r="N413" s="279"/>
    </row>
    <row r="414" spans="13:14" x14ac:dyDescent="0.25">
      <c r="M414" s="279"/>
      <c r="N414" s="279"/>
    </row>
    <row r="415" spans="13:14" x14ac:dyDescent="0.25">
      <c r="M415" s="279"/>
      <c r="N415" s="279"/>
    </row>
    <row r="416" spans="13:14" x14ac:dyDescent="0.25">
      <c r="M416" s="279"/>
      <c r="N416" s="279"/>
    </row>
    <row r="417" spans="13:14" x14ac:dyDescent="0.25">
      <c r="M417" s="279"/>
      <c r="N417" s="279"/>
    </row>
    <row r="418" spans="13:14" x14ac:dyDescent="0.25">
      <c r="M418" s="279"/>
      <c r="N418" s="279"/>
    </row>
    <row r="419" spans="13:14" x14ac:dyDescent="0.25">
      <c r="M419" s="279"/>
      <c r="N419" s="279"/>
    </row>
    <row r="420" spans="13:14" x14ac:dyDescent="0.25">
      <c r="M420" s="279"/>
      <c r="N420" s="279"/>
    </row>
    <row r="421" spans="13:14" x14ac:dyDescent="0.25">
      <c r="M421" s="279"/>
      <c r="N421" s="279"/>
    </row>
    <row r="422" spans="13:14" x14ac:dyDescent="0.25">
      <c r="M422" s="279"/>
      <c r="N422" s="279"/>
    </row>
    <row r="423" spans="13:14" x14ac:dyDescent="0.25">
      <c r="M423" s="279"/>
      <c r="N423" s="279"/>
    </row>
    <row r="424" spans="13:14" x14ac:dyDescent="0.25">
      <c r="M424" s="279"/>
      <c r="N424" s="279"/>
    </row>
    <row r="425" spans="13:14" x14ac:dyDescent="0.25">
      <c r="M425" s="279"/>
      <c r="N425" s="279"/>
    </row>
    <row r="426" spans="13:14" x14ac:dyDescent="0.25">
      <c r="M426" s="279"/>
      <c r="N426" s="279"/>
    </row>
    <row r="427" spans="13:14" x14ac:dyDescent="0.25">
      <c r="M427" s="279"/>
      <c r="N427" s="279"/>
    </row>
    <row r="428" spans="13:14" x14ac:dyDescent="0.25">
      <c r="M428" s="279"/>
      <c r="N428" s="279"/>
    </row>
    <row r="429" spans="13:14" x14ac:dyDescent="0.25">
      <c r="M429" s="279"/>
      <c r="N429" s="279"/>
    </row>
    <row r="430" spans="13:14" x14ac:dyDescent="0.25">
      <c r="M430" s="279"/>
      <c r="N430" s="279"/>
    </row>
    <row r="431" spans="13:14" x14ac:dyDescent="0.25">
      <c r="M431" s="279"/>
      <c r="N431" s="279"/>
    </row>
    <row r="432" spans="13:14" x14ac:dyDescent="0.25">
      <c r="M432" s="279"/>
      <c r="N432" s="279"/>
    </row>
    <row r="433" spans="13:14" x14ac:dyDescent="0.25">
      <c r="M433" s="279"/>
      <c r="N433" s="279"/>
    </row>
    <row r="434" spans="13:14" x14ac:dyDescent="0.25">
      <c r="M434" s="279"/>
      <c r="N434" s="279"/>
    </row>
    <row r="435" spans="13:14" x14ac:dyDescent="0.25">
      <c r="M435" s="279"/>
      <c r="N435" s="279"/>
    </row>
    <row r="436" spans="13:14" x14ac:dyDescent="0.25">
      <c r="M436" s="279"/>
      <c r="N436" s="279"/>
    </row>
    <row r="437" spans="13:14" x14ac:dyDescent="0.25">
      <c r="M437" s="279"/>
      <c r="N437" s="279"/>
    </row>
    <row r="438" spans="13:14" x14ac:dyDescent="0.25">
      <c r="M438" s="279"/>
      <c r="N438" s="279"/>
    </row>
    <row r="439" spans="13:14" x14ac:dyDescent="0.25">
      <c r="M439" s="279"/>
      <c r="N439" s="279"/>
    </row>
    <row r="440" spans="13:14" x14ac:dyDescent="0.25">
      <c r="M440" s="279"/>
      <c r="N440" s="279"/>
    </row>
    <row r="441" spans="13:14" x14ac:dyDescent="0.25">
      <c r="M441" s="279"/>
      <c r="N441" s="279"/>
    </row>
    <row r="442" spans="13:14" x14ac:dyDescent="0.25">
      <c r="M442" s="279"/>
      <c r="N442" s="279"/>
    </row>
    <row r="443" spans="13:14" x14ac:dyDescent="0.25">
      <c r="M443" s="279"/>
      <c r="N443" s="279"/>
    </row>
    <row r="444" spans="13:14" x14ac:dyDescent="0.25">
      <c r="M444" s="279"/>
      <c r="N444" s="279"/>
    </row>
    <row r="445" spans="13:14" x14ac:dyDescent="0.25">
      <c r="M445" s="279"/>
      <c r="N445" s="279"/>
    </row>
    <row r="446" spans="13:14" x14ac:dyDescent="0.25">
      <c r="M446" s="279"/>
      <c r="N446" s="279"/>
    </row>
    <row r="447" spans="13:14" x14ac:dyDescent="0.25">
      <c r="M447" s="279"/>
      <c r="N447" s="279"/>
    </row>
    <row r="448" spans="13:14" x14ac:dyDescent="0.25">
      <c r="M448" s="279"/>
      <c r="N448" s="279"/>
    </row>
    <row r="449" spans="13:14" x14ac:dyDescent="0.25">
      <c r="M449" s="279"/>
      <c r="N449" s="279"/>
    </row>
    <row r="450" spans="13:14" x14ac:dyDescent="0.25">
      <c r="M450" s="279"/>
      <c r="N450" s="279"/>
    </row>
    <row r="451" spans="13:14" x14ac:dyDescent="0.25">
      <c r="M451" s="279"/>
      <c r="N451" s="279"/>
    </row>
    <row r="452" spans="13:14" x14ac:dyDescent="0.25">
      <c r="M452" s="279"/>
      <c r="N452" s="279"/>
    </row>
    <row r="453" spans="13:14" x14ac:dyDescent="0.25">
      <c r="M453" s="279"/>
      <c r="N453" s="279"/>
    </row>
    <row r="454" spans="13:14" x14ac:dyDescent="0.25">
      <c r="M454" s="279"/>
      <c r="N454" s="279"/>
    </row>
    <row r="455" spans="13:14" x14ac:dyDescent="0.25">
      <c r="M455" s="279"/>
      <c r="N455" s="279"/>
    </row>
    <row r="456" spans="13:14" x14ac:dyDescent="0.25">
      <c r="M456" s="279"/>
      <c r="N456" s="279"/>
    </row>
    <row r="457" spans="13:14" x14ac:dyDescent="0.25">
      <c r="M457" s="279"/>
      <c r="N457" s="279"/>
    </row>
    <row r="458" spans="13:14" x14ac:dyDescent="0.25">
      <c r="M458" s="279"/>
      <c r="N458" s="279"/>
    </row>
    <row r="459" spans="13:14" x14ac:dyDescent="0.25">
      <c r="M459" s="279"/>
      <c r="N459" s="279"/>
    </row>
    <row r="460" spans="13:14" x14ac:dyDescent="0.25">
      <c r="M460" s="279"/>
      <c r="N460" s="279"/>
    </row>
    <row r="461" spans="13:14" x14ac:dyDescent="0.25">
      <c r="M461" s="279"/>
      <c r="N461" s="279"/>
    </row>
    <row r="462" spans="13:14" x14ac:dyDescent="0.25">
      <c r="M462" s="279"/>
      <c r="N462" s="279"/>
    </row>
    <row r="463" spans="13:14" x14ac:dyDescent="0.25">
      <c r="M463" s="279"/>
      <c r="N463" s="279"/>
    </row>
    <row r="464" spans="13:14" x14ac:dyDescent="0.25">
      <c r="M464" s="279"/>
      <c r="N464" s="279"/>
    </row>
    <row r="465" spans="13:14" x14ac:dyDescent="0.25">
      <c r="M465" s="279"/>
      <c r="N465" s="279"/>
    </row>
    <row r="466" spans="13:14" x14ac:dyDescent="0.25">
      <c r="M466" s="279"/>
      <c r="N466" s="279"/>
    </row>
    <row r="467" spans="13:14" x14ac:dyDescent="0.25">
      <c r="M467" s="279"/>
      <c r="N467" s="279"/>
    </row>
    <row r="468" spans="13:14" x14ac:dyDescent="0.25">
      <c r="M468" s="279"/>
      <c r="N468" s="279"/>
    </row>
    <row r="469" spans="13:14" x14ac:dyDescent="0.25">
      <c r="M469" s="279"/>
      <c r="N469" s="279"/>
    </row>
    <row r="470" spans="13:14" x14ac:dyDescent="0.25">
      <c r="M470" s="279"/>
      <c r="N470" s="279"/>
    </row>
    <row r="471" spans="13:14" x14ac:dyDescent="0.25">
      <c r="M471" s="279"/>
      <c r="N471" s="279"/>
    </row>
    <row r="472" spans="13:14" x14ac:dyDescent="0.25">
      <c r="M472" s="279"/>
      <c r="N472" s="279"/>
    </row>
    <row r="473" spans="13:14" x14ac:dyDescent="0.25">
      <c r="M473" s="279"/>
      <c r="N473" s="279"/>
    </row>
    <row r="474" spans="13:14" x14ac:dyDescent="0.25">
      <c r="M474" s="279"/>
      <c r="N474" s="279"/>
    </row>
    <row r="475" spans="13:14" x14ac:dyDescent="0.25">
      <c r="M475" s="279"/>
      <c r="N475" s="279"/>
    </row>
    <row r="476" spans="13:14" x14ac:dyDescent="0.25">
      <c r="M476" s="279"/>
      <c r="N476" s="279"/>
    </row>
    <row r="477" spans="13:14" x14ac:dyDescent="0.25">
      <c r="M477" s="279"/>
      <c r="N477" s="279"/>
    </row>
    <row r="478" spans="13:14" x14ac:dyDescent="0.25">
      <c r="M478" s="279"/>
      <c r="N478" s="279"/>
    </row>
    <row r="479" spans="13:14" x14ac:dyDescent="0.25">
      <c r="M479" s="279"/>
      <c r="N479" s="279"/>
    </row>
    <row r="480" spans="13:14" x14ac:dyDescent="0.25">
      <c r="M480" s="279"/>
      <c r="N480" s="279"/>
    </row>
    <row r="481" spans="13:14" x14ac:dyDescent="0.25">
      <c r="M481" s="279"/>
      <c r="N481" s="279"/>
    </row>
    <row r="482" spans="13:14" x14ac:dyDescent="0.25">
      <c r="M482" s="279"/>
      <c r="N482" s="279"/>
    </row>
    <row r="483" spans="13:14" x14ac:dyDescent="0.25">
      <c r="M483" s="279"/>
      <c r="N483" s="279"/>
    </row>
    <row r="484" spans="13:14" x14ac:dyDescent="0.25">
      <c r="M484" s="279"/>
      <c r="N484" s="279"/>
    </row>
    <row r="485" spans="13:14" x14ac:dyDescent="0.25">
      <c r="M485" s="279"/>
      <c r="N485" s="279"/>
    </row>
    <row r="486" spans="13:14" x14ac:dyDescent="0.25">
      <c r="M486" s="279"/>
      <c r="N486" s="279"/>
    </row>
    <row r="487" spans="13:14" x14ac:dyDescent="0.25">
      <c r="M487" s="279"/>
      <c r="N487" s="279"/>
    </row>
    <row r="488" spans="13:14" x14ac:dyDescent="0.25">
      <c r="M488" s="279"/>
      <c r="N488" s="279"/>
    </row>
    <row r="489" spans="13:14" x14ac:dyDescent="0.25">
      <c r="M489" s="279"/>
      <c r="N489" s="279"/>
    </row>
    <row r="490" spans="13:14" x14ac:dyDescent="0.25">
      <c r="M490" s="279"/>
      <c r="N490" s="279"/>
    </row>
    <row r="491" spans="13:14" x14ac:dyDescent="0.25">
      <c r="M491" s="279"/>
      <c r="N491" s="279"/>
    </row>
    <row r="492" spans="13:14" x14ac:dyDescent="0.25">
      <c r="M492" s="279"/>
      <c r="N492" s="279"/>
    </row>
    <row r="493" spans="13:14" x14ac:dyDescent="0.25">
      <c r="M493" s="279"/>
      <c r="N493" s="279"/>
    </row>
    <row r="494" spans="13:14" x14ac:dyDescent="0.25">
      <c r="M494" s="279"/>
      <c r="N494" s="279"/>
    </row>
    <row r="495" spans="13:14" x14ac:dyDescent="0.25">
      <c r="M495" s="279"/>
      <c r="N495" s="279"/>
    </row>
    <row r="496" spans="13:14" x14ac:dyDescent="0.25">
      <c r="M496" s="279"/>
      <c r="N496" s="279"/>
    </row>
    <row r="497" spans="13:14" x14ac:dyDescent="0.25">
      <c r="M497" s="279"/>
      <c r="N497" s="279"/>
    </row>
    <row r="498" spans="13:14" x14ac:dyDescent="0.25">
      <c r="M498" s="279"/>
      <c r="N498" s="279"/>
    </row>
    <row r="499" spans="13:14" x14ac:dyDescent="0.25">
      <c r="M499" s="279"/>
      <c r="N499" s="279"/>
    </row>
    <row r="500" spans="13:14" x14ac:dyDescent="0.25">
      <c r="M500" s="279"/>
      <c r="N500" s="279"/>
    </row>
    <row r="501" spans="13:14" x14ac:dyDescent="0.25">
      <c r="M501" s="279"/>
      <c r="N501" s="279"/>
    </row>
    <row r="502" spans="13:14" x14ac:dyDescent="0.25">
      <c r="M502" s="279"/>
      <c r="N502" s="279"/>
    </row>
    <row r="503" spans="13:14" x14ac:dyDescent="0.25">
      <c r="M503" s="279"/>
      <c r="N503" s="279"/>
    </row>
    <row r="504" spans="13:14" x14ac:dyDescent="0.25">
      <c r="M504" s="279"/>
      <c r="N504" s="279"/>
    </row>
    <row r="505" spans="13:14" x14ac:dyDescent="0.25">
      <c r="M505" s="279"/>
      <c r="N505" s="279"/>
    </row>
    <row r="506" spans="13:14" x14ac:dyDescent="0.25">
      <c r="M506" s="279"/>
      <c r="N506" s="279"/>
    </row>
    <row r="507" spans="13:14" x14ac:dyDescent="0.25">
      <c r="M507" s="279"/>
      <c r="N507" s="279"/>
    </row>
    <row r="508" spans="13:14" x14ac:dyDescent="0.25">
      <c r="M508" s="279"/>
      <c r="N508" s="279"/>
    </row>
    <row r="509" spans="13:14" x14ac:dyDescent="0.25">
      <c r="M509" s="279"/>
      <c r="N509" s="279"/>
    </row>
    <row r="510" spans="13:14" x14ac:dyDescent="0.25">
      <c r="M510" s="279"/>
      <c r="N510" s="279"/>
    </row>
    <row r="511" spans="13:14" x14ac:dyDescent="0.25">
      <c r="M511" s="279"/>
      <c r="N511" s="279"/>
    </row>
    <row r="512" spans="13:14" x14ac:dyDescent="0.25">
      <c r="M512" s="279"/>
      <c r="N512" s="279"/>
    </row>
    <row r="513" spans="13:14" x14ac:dyDescent="0.25">
      <c r="M513" s="279"/>
      <c r="N513" s="279"/>
    </row>
    <row r="514" spans="13:14" x14ac:dyDescent="0.25">
      <c r="M514" s="279"/>
      <c r="N514" s="279"/>
    </row>
    <row r="515" spans="13:14" x14ac:dyDescent="0.25">
      <c r="M515" s="279"/>
      <c r="N515" s="279"/>
    </row>
    <row r="516" spans="13:14" x14ac:dyDescent="0.25">
      <c r="M516" s="279"/>
      <c r="N516" s="279"/>
    </row>
    <row r="517" spans="13:14" x14ac:dyDescent="0.25">
      <c r="M517" s="279"/>
      <c r="N517" s="279"/>
    </row>
    <row r="518" spans="13:14" x14ac:dyDescent="0.25">
      <c r="M518" s="279"/>
      <c r="N518" s="279"/>
    </row>
    <row r="519" spans="13:14" x14ac:dyDescent="0.25">
      <c r="M519" s="279"/>
      <c r="N519" s="279"/>
    </row>
    <row r="520" spans="13:14" x14ac:dyDescent="0.25">
      <c r="M520" s="279"/>
      <c r="N520" s="279"/>
    </row>
    <row r="521" spans="13:14" x14ac:dyDescent="0.25">
      <c r="M521" s="279"/>
      <c r="N521" s="279"/>
    </row>
    <row r="522" spans="13:14" x14ac:dyDescent="0.25">
      <c r="M522" s="279"/>
      <c r="N522" s="279"/>
    </row>
    <row r="523" spans="13:14" x14ac:dyDescent="0.25">
      <c r="M523" s="279"/>
      <c r="N523" s="279"/>
    </row>
    <row r="524" spans="13:14" x14ac:dyDescent="0.25">
      <c r="M524" s="279"/>
      <c r="N524" s="279"/>
    </row>
    <row r="525" spans="13:14" x14ac:dyDescent="0.25">
      <c r="M525" s="279"/>
      <c r="N525" s="279"/>
    </row>
    <row r="526" spans="13:14" x14ac:dyDescent="0.25">
      <c r="M526" s="279"/>
      <c r="N526" s="279"/>
    </row>
    <row r="527" spans="13:14" x14ac:dyDescent="0.25">
      <c r="M527" s="279"/>
      <c r="N527" s="279"/>
    </row>
    <row r="528" spans="13:14" x14ac:dyDescent="0.25">
      <c r="M528" s="279"/>
      <c r="N528" s="279"/>
    </row>
    <row r="529" spans="13:14" x14ac:dyDescent="0.25">
      <c r="M529" s="279"/>
      <c r="N529" s="279"/>
    </row>
    <row r="530" spans="13:14" x14ac:dyDescent="0.25">
      <c r="M530" s="279"/>
      <c r="N530" s="279"/>
    </row>
    <row r="531" spans="13:14" x14ac:dyDescent="0.25">
      <c r="M531" s="279"/>
      <c r="N531" s="279"/>
    </row>
    <row r="532" spans="13:14" x14ac:dyDescent="0.25">
      <c r="M532" s="279"/>
      <c r="N532" s="279"/>
    </row>
    <row r="533" spans="13:14" x14ac:dyDescent="0.25">
      <c r="M533" s="279"/>
      <c r="N533" s="279"/>
    </row>
    <row r="534" spans="13:14" x14ac:dyDescent="0.25">
      <c r="M534" s="279"/>
      <c r="N534" s="279"/>
    </row>
    <row r="535" spans="13:14" x14ac:dyDescent="0.25">
      <c r="M535" s="279"/>
      <c r="N535" s="279"/>
    </row>
    <row r="536" spans="13:14" x14ac:dyDescent="0.25">
      <c r="M536" s="279"/>
      <c r="N536" s="279"/>
    </row>
    <row r="537" spans="13:14" x14ac:dyDescent="0.25">
      <c r="M537" s="279"/>
      <c r="N537" s="279"/>
    </row>
    <row r="538" spans="13:14" x14ac:dyDescent="0.25">
      <c r="M538" s="279"/>
      <c r="N538" s="279"/>
    </row>
    <row r="539" spans="13:14" x14ac:dyDescent="0.25">
      <c r="M539" s="279"/>
      <c r="N539" s="279"/>
    </row>
    <row r="540" spans="13:14" x14ac:dyDescent="0.25">
      <c r="M540" s="279"/>
      <c r="N540" s="279"/>
    </row>
    <row r="541" spans="13:14" x14ac:dyDescent="0.25">
      <c r="M541" s="279"/>
      <c r="N541" s="279"/>
    </row>
    <row r="542" spans="13:14" x14ac:dyDescent="0.25">
      <c r="M542" s="279"/>
      <c r="N542" s="279"/>
    </row>
    <row r="543" spans="13:14" x14ac:dyDescent="0.25">
      <c r="M543" s="279"/>
      <c r="N543" s="279"/>
    </row>
    <row r="544" spans="13:14" x14ac:dyDescent="0.25">
      <c r="M544" s="279"/>
      <c r="N544" s="279"/>
    </row>
    <row r="545" spans="13:14" x14ac:dyDescent="0.25">
      <c r="M545" s="279"/>
      <c r="N545" s="279"/>
    </row>
    <row r="546" spans="13:14" x14ac:dyDescent="0.25">
      <c r="M546" s="279"/>
      <c r="N546" s="279"/>
    </row>
    <row r="547" spans="13:14" x14ac:dyDescent="0.25">
      <c r="M547" s="279"/>
      <c r="N547" s="279"/>
    </row>
    <row r="548" spans="13:14" x14ac:dyDescent="0.25">
      <c r="M548" s="279"/>
      <c r="N548" s="279"/>
    </row>
    <row r="549" spans="13:14" x14ac:dyDescent="0.25">
      <c r="M549" s="279"/>
      <c r="N549" s="279"/>
    </row>
    <row r="550" spans="13:14" x14ac:dyDescent="0.25">
      <c r="M550" s="279"/>
      <c r="N550" s="279"/>
    </row>
    <row r="551" spans="13:14" x14ac:dyDescent="0.25">
      <c r="M551" s="279"/>
      <c r="N551" s="279"/>
    </row>
    <row r="552" spans="13:14" x14ac:dyDescent="0.25">
      <c r="M552" s="279"/>
      <c r="N552" s="279"/>
    </row>
    <row r="553" spans="13:14" x14ac:dyDescent="0.25">
      <c r="M553" s="279"/>
      <c r="N553" s="279"/>
    </row>
    <row r="554" spans="13:14" x14ac:dyDescent="0.25">
      <c r="M554" s="279"/>
      <c r="N554" s="279"/>
    </row>
    <row r="555" spans="13:14" x14ac:dyDescent="0.25">
      <c r="M555" s="279"/>
      <c r="N555" s="279"/>
    </row>
    <row r="556" spans="13:14" x14ac:dyDescent="0.25">
      <c r="M556" s="279"/>
      <c r="N556" s="279"/>
    </row>
    <row r="557" spans="13:14" x14ac:dyDescent="0.25">
      <c r="M557" s="279"/>
      <c r="N557" s="279"/>
    </row>
    <row r="558" spans="13:14" x14ac:dyDescent="0.25">
      <c r="M558" s="279"/>
      <c r="N558" s="279"/>
    </row>
    <row r="559" spans="13:14" x14ac:dyDescent="0.25">
      <c r="M559" s="279"/>
      <c r="N559" s="279"/>
    </row>
    <row r="560" spans="13:14" x14ac:dyDescent="0.25">
      <c r="M560" s="279"/>
      <c r="N560" s="279"/>
    </row>
    <row r="561" spans="13:14" x14ac:dyDescent="0.25">
      <c r="M561" s="279"/>
      <c r="N561" s="279"/>
    </row>
    <row r="562" spans="13:14" x14ac:dyDescent="0.25">
      <c r="M562" s="279"/>
      <c r="N562" s="279"/>
    </row>
    <row r="563" spans="13:14" x14ac:dyDescent="0.25">
      <c r="M563" s="279"/>
      <c r="N563" s="279"/>
    </row>
    <row r="564" spans="13:14" x14ac:dyDescent="0.25">
      <c r="M564" s="279"/>
      <c r="N564" s="279"/>
    </row>
    <row r="565" spans="13:14" x14ac:dyDescent="0.25">
      <c r="M565" s="279"/>
      <c r="N565" s="279"/>
    </row>
    <row r="566" spans="13:14" x14ac:dyDescent="0.25">
      <c r="M566" s="279"/>
      <c r="N566" s="279"/>
    </row>
    <row r="567" spans="13:14" x14ac:dyDescent="0.25">
      <c r="M567" s="279"/>
      <c r="N567" s="279"/>
    </row>
    <row r="568" spans="13:14" x14ac:dyDescent="0.25">
      <c r="M568" s="279"/>
      <c r="N568" s="279"/>
    </row>
    <row r="569" spans="13:14" x14ac:dyDescent="0.25">
      <c r="M569" s="279"/>
      <c r="N569" s="279"/>
    </row>
    <row r="570" spans="13:14" x14ac:dyDescent="0.25">
      <c r="M570" s="279"/>
      <c r="N570" s="279"/>
    </row>
    <row r="571" spans="13:14" x14ac:dyDescent="0.25">
      <c r="M571" s="279"/>
      <c r="N571" s="279"/>
    </row>
    <row r="572" spans="13:14" x14ac:dyDescent="0.25">
      <c r="M572" s="279"/>
      <c r="N572" s="279"/>
    </row>
    <row r="573" spans="13:14" x14ac:dyDescent="0.25">
      <c r="M573" s="279"/>
      <c r="N573" s="279"/>
    </row>
    <row r="574" spans="13:14" x14ac:dyDescent="0.25">
      <c r="M574" s="279"/>
      <c r="N574" s="279"/>
    </row>
    <row r="575" spans="13:14" x14ac:dyDescent="0.25">
      <c r="M575" s="279"/>
      <c r="N575" s="279"/>
    </row>
    <row r="576" spans="13:14" x14ac:dyDescent="0.25">
      <c r="M576" s="279"/>
      <c r="N576" s="279"/>
    </row>
    <row r="577" spans="13:14" x14ac:dyDescent="0.25">
      <c r="M577" s="279"/>
      <c r="N577" s="279"/>
    </row>
    <row r="578" spans="13:14" x14ac:dyDescent="0.25">
      <c r="M578" s="279"/>
      <c r="N578" s="279"/>
    </row>
    <row r="579" spans="13:14" x14ac:dyDescent="0.25">
      <c r="M579" s="279"/>
      <c r="N579" s="279"/>
    </row>
    <row r="580" spans="13:14" x14ac:dyDescent="0.25">
      <c r="M580" s="279"/>
      <c r="N580" s="279"/>
    </row>
    <row r="581" spans="13:14" x14ac:dyDescent="0.25">
      <c r="M581" s="279"/>
      <c r="N581" s="279"/>
    </row>
    <row r="582" spans="13:14" x14ac:dyDescent="0.25">
      <c r="M582" s="279"/>
      <c r="N582" s="279"/>
    </row>
    <row r="583" spans="13:14" x14ac:dyDescent="0.25">
      <c r="M583" s="279"/>
      <c r="N583" s="279"/>
    </row>
    <row r="584" spans="13:14" x14ac:dyDescent="0.25">
      <c r="M584" s="279"/>
      <c r="N584" s="279"/>
    </row>
    <row r="585" spans="13:14" x14ac:dyDescent="0.25">
      <c r="M585" s="279"/>
      <c r="N585" s="279"/>
    </row>
    <row r="586" spans="13:14" x14ac:dyDescent="0.25">
      <c r="M586" s="279"/>
      <c r="N586" s="279"/>
    </row>
    <row r="587" spans="13:14" x14ac:dyDescent="0.25">
      <c r="M587" s="279"/>
      <c r="N587" s="279"/>
    </row>
    <row r="588" spans="13:14" x14ac:dyDescent="0.25">
      <c r="M588" s="279"/>
      <c r="N588" s="279"/>
    </row>
    <row r="589" spans="13:14" x14ac:dyDescent="0.25">
      <c r="M589" s="279"/>
      <c r="N589" s="279"/>
    </row>
    <row r="590" spans="13:14" x14ac:dyDescent="0.25">
      <c r="M590" s="279"/>
      <c r="N590" s="279"/>
    </row>
    <row r="591" spans="13:14" x14ac:dyDescent="0.25">
      <c r="M591" s="279"/>
      <c r="N591" s="279"/>
    </row>
    <row r="592" spans="13:14" x14ac:dyDescent="0.25">
      <c r="M592" s="279"/>
      <c r="N592" s="279"/>
    </row>
    <row r="593" spans="13:14" x14ac:dyDescent="0.25">
      <c r="M593" s="279"/>
      <c r="N593" s="279"/>
    </row>
    <row r="594" spans="13:14" x14ac:dyDescent="0.25">
      <c r="M594" s="279"/>
      <c r="N594" s="279"/>
    </row>
    <row r="595" spans="13:14" x14ac:dyDescent="0.25">
      <c r="M595" s="279"/>
      <c r="N595" s="279"/>
    </row>
    <row r="596" spans="13:14" x14ac:dyDescent="0.25">
      <c r="M596" s="279"/>
      <c r="N596" s="279"/>
    </row>
    <row r="597" spans="13:14" x14ac:dyDescent="0.25">
      <c r="M597" s="279"/>
      <c r="N597" s="279"/>
    </row>
    <row r="598" spans="13:14" x14ac:dyDescent="0.25">
      <c r="M598" s="279"/>
      <c r="N598" s="279"/>
    </row>
    <row r="599" spans="13:14" x14ac:dyDescent="0.25">
      <c r="M599" s="279"/>
      <c r="N599" s="279"/>
    </row>
    <row r="600" spans="13:14" x14ac:dyDescent="0.25">
      <c r="M600" s="279"/>
      <c r="N600" s="279"/>
    </row>
    <row r="601" spans="13:14" x14ac:dyDescent="0.25">
      <c r="M601" s="279"/>
      <c r="N601" s="279"/>
    </row>
    <row r="602" spans="13:14" x14ac:dyDescent="0.25">
      <c r="M602" s="279"/>
      <c r="N602" s="279"/>
    </row>
    <row r="603" spans="13:14" x14ac:dyDescent="0.25">
      <c r="M603" s="279"/>
      <c r="N603" s="279"/>
    </row>
    <row r="604" spans="13:14" x14ac:dyDescent="0.25">
      <c r="M604" s="279"/>
      <c r="N604" s="279"/>
    </row>
    <row r="605" spans="13:14" x14ac:dyDescent="0.25">
      <c r="M605" s="279"/>
      <c r="N605" s="279"/>
    </row>
    <row r="606" spans="13:14" x14ac:dyDescent="0.25">
      <c r="M606" s="279"/>
      <c r="N606" s="279"/>
    </row>
    <row r="607" spans="13:14" x14ac:dyDescent="0.25">
      <c r="M607" s="279"/>
      <c r="N607" s="279"/>
    </row>
    <row r="608" spans="13:14" x14ac:dyDescent="0.25">
      <c r="M608" s="279"/>
      <c r="N608" s="279"/>
    </row>
    <row r="609" spans="13:14" x14ac:dyDescent="0.25">
      <c r="M609" s="279"/>
      <c r="N609" s="279"/>
    </row>
    <row r="610" spans="13:14" x14ac:dyDescent="0.25">
      <c r="M610" s="279"/>
      <c r="N610" s="279"/>
    </row>
    <row r="611" spans="13:14" x14ac:dyDescent="0.25">
      <c r="M611" s="279"/>
      <c r="N611" s="279"/>
    </row>
    <row r="612" spans="13:14" x14ac:dyDescent="0.25">
      <c r="M612" s="279"/>
      <c r="N612" s="279"/>
    </row>
    <row r="613" spans="13:14" x14ac:dyDescent="0.25">
      <c r="M613" s="279"/>
      <c r="N613" s="279"/>
    </row>
    <row r="614" spans="13:14" x14ac:dyDescent="0.25">
      <c r="M614" s="279"/>
      <c r="N614" s="279"/>
    </row>
    <row r="615" spans="13:14" x14ac:dyDescent="0.25">
      <c r="M615" s="279"/>
      <c r="N615" s="279"/>
    </row>
    <row r="616" spans="13:14" x14ac:dyDescent="0.25">
      <c r="M616" s="279"/>
      <c r="N616" s="279"/>
    </row>
    <row r="617" spans="13:14" x14ac:dyDescent="0.25">
      <c r="M617" s="279"/>
      <c r="N617" s="279"/>
    </row>
    <row r="618" spans="13:14" x14ac:dyDescent="0.25">
      <c r="M618" s="279"/>
      <c r="N618" s="279"/>
    </row>
    <row r="619" spans="13:14" x14ac:dyDescent="0.25">
      <c r="M619" s="279"/>
      <c r="N619" s="279"/>
    </row>
    <row r="620" spans="13:14" x14ac:dyDescent="0.25">
      <c r="M620" s="279"/>
      <c r="N620" s="279"/>
    </row>
    <row r="621" spans="13:14" x14ac:dyDescent="0.25">
      <c r="M621" s="279"/>
      <c r="N621" s="279"/>
    </row>
    <row r="622" spans="13:14" x14ac:dyDescent="0.25">
      <c r="M622" s="279"/>
      <c r="N622" s="279"/>
    </row>
    <row r="623" spans="13:14" x14ac:dyDescent="0.25">
      <c r="M623" s="279"/>
      <c r="N623" s="279"/>
    </row>
    <row r="624" spans="13:14" x14ac:dyDescent="0.25">
      <c r="M624" s="279"/>
      <c r="N624" s="279"/>
    </row>
    <row r="625" spans="13:14" x14ac:dyDescent="0.25">
      <c r="M625" s="279"/>
      <c r="N625" s="279"/>
    </row>
    <row r="626" spans="13:14" x14ac:dyDescent="0.25">
      <c r="M626" s="279"/>
      <c r="N626" s="279"/>
    </row>
    <row r="627" spans="13:14" x14ac:dyDescent="0.25">
      <c r="M627" s="279"/>
      <c r="N627" s="279"/>
    </row>
    <row r="628" spans="13:14" x14ac:dyDescent="0.25">
      <c r="M628" s="279"/>
      <c r="N628" s="279"/>
    </row>
    <row r="629" spans="13:14" x14ac:dyDescent="0.25">
      <c r="M629" s="279"/>
      <c r="N629" s="279"/>
    </row>
    <row r="630" spans="13:14" x14ac:dyDescent="0.25">
      <c r="M630" s="279"/>
      <c r="N630" s="279"/>
    </row>
    <row r="631" spans="13:14" x14ac:dyDescent="0.25">
      <c r="M631" s="279"/>
      <c r="N631" s="279"/>
    </row>
    <row r="632" spans="13:14" x14ac:dyDescent="0.25">
      <c r="M632" s="279"/>
      <c r="N632" s="279"/>
    </row>
    <row r="633" spans="13:14" x14ac:dyDescent="0.25">
      <c r="M633" s="279"/>
      <c r="N633" s="279"/>
    </row>
    <row r="634" spans="13:14" x14ac:dyDescent="0.25">
      <c r="M634" s="279"/>
      <c r="N634" s="279"/>
    </row>
    <row r="635" spans="13:14" x14ac:dyDescent="0.25">
      <c r="M635" s="279"/>
      <c r="N635" s="279"/>
    </row>
    <row r="636" spans="13:14" x14ac:dyDescent="0.25">
      <c r="M636" s="279"/>
      <c r="N636" s="279"/>
    </row>
    <row r="637" spans="13:14" x14ac:dyDescent="0.25">
      <c r="M637" s="279"/>
      <c r="N637" s="279"/>
    </row>
    <row r="638" spans="13:14" x14ac:dyDescent="0.25">
      <c r="M638" s="279"/>
      <c r="N638" s="279"/>
    </row>
    <row r="639" spans="13:14" x14ac:dyDescent="0.25">
      <c r="M639" s="279"/>
      <c r="N639" s="279"/>
    </row>
    <row r="640" spans="13:14" x14ac:dyDescent="0.25">
      <c r="M640" s="279"/>
      <c r="N640" s="279"/>
    </row>
    <row r="641" spans="13:14" x14ac:dyDescent="0.25">
      <c r="M641" s="279"/>
      <c r="N641" s="279"/>
    </row>
  </sheetData>
  <mergeCells count="59">
    <mergeCell ref="L95:R95"/>
    <mergeCell ref="L96:R96"/>
    <mergeCell ref="L97:R97"/>
    <mergeCell ref="M6:M10"/>
    <mergeCell ref="K92:K98"/>
    <mergeCell ref="L98:R98"/>
    <mergeCell ref="L92:R92"/>
    <mergeCell ref="L93:R93"/>
    <mergeCell ref="L94:R94"/>
    <mergeCell ref="AC15:AE15"/>
    <mergeCell ref="AC5:AE5"/>
    <mergeCell ref="T5:T10"/>
    <mergeCell ref="U5:U10"/>
    <mergeCell ref="W5:W10"/>
    <mergeCell ref="V5:V10"/>
    <mergeCell ref="Z5:Z10"/>
    <mergeCell ref="AA5:AA10"/>
    <mergeCell ref="J5:J10"/>
    <mergeCell ref="I3:S3"/>
    <mergeCell ref="H3:H10"/>
    <mergeCell ref="AB4:AD4"/>
    <mergeCell ref="I4:I10"/>
    <mergeCell ref="Z4:AA4"/>
    <mergeCell ref="T4:U4"/>
    <mergeCell ref="V4:W4"/>
    <mergeCell ref="X4:Y4"/>
    <mergeCell ref="R5:R10"/>
    <mergeCell ref="B94:C94"/>
    <mergeCell ref="B95:C95"/>
    <mergeCell ref="G4:G10"/>
    <mergeCell ref="C1:AA2"/>
    <mergeCell ref="T3:AA3"/>
    <mergeCell ref="S4:S10"/>
    <mergeCell ref="P4:R4"/>
    <mergeCell ref="P5:P10"/>
    <mergeCell ref="N6:N10"/>
    <mergeCell ref="J4:O4"/>
    <mergeCell ref="N5:O5"/>
    <mergeCell ref="O6:O10"/>
    <mergeCell ref="K5:M5"/>
    <mergeCell ref="K6:K10"/>
    <mergeCell ref="L6:L10"/>
    <mergeCell ref="Y5:Y10"/>
    <mergeCell ref="B97:C97"/>
    <mergeCell ref="B98:C98"/>
    <mergeCell ref="B92:C92"/>
    <mergeCell ref="B96:C96"/>
    <mergeCell ref="X5:X10"/>
    <mergeCell ref="Q5:Q10"/>
    <mergeCell ref="B93:C93"/>
    <mergeCell ref="E69:E70"/>
    <mergeCell ref="E76:E77"/>
    <mergeCell ref="E80:E81"/>
    <mergeCell ref="B3:B10"/>
    <mergeCell ref="C3:C10"/>
    <mergeCell ref="D3:G3"/>
    <mergeCell ref="D4:D10"/>
    <mergeCell ref="E4:E10"/>
    <mergeCell ref="F4:F10"/>
  </mergeCells>
  <pageMargins left="0.7" right="0.7" top="0.75" bottom="0.75" header="0.3" footer="0.3"/>
  <pageSetup paperSize="9" scale="53" fitToHeight="0" orientation="landscape" horizontalDpi="300" verticalDpi="300" r:id="rId1"/>
  <ignoredErrors>
    <ignoredError sqref="H53 I72:J72 I65:J65 I57 I79:J79 T13" formula="1"/>
    <ignoredError sqref="W43 V32 Y32 R38 Q65 H35:H36 J35:J36 J44:J45 L44 H44 Q13 X3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>Хозяин</cp:lastModifiedBy>
  <cp:lastPrinted>2022-07-19T11:34:41Z</cp:lastPrinted>
  <dcterms:created xsi:type="dcterms:W3CDTF">2019-03-22T11:23:04Z</dcterms:created>
  <dcterms:modified xsi:type="dcterms:W3CDTF">2022-09-15T11:24:02Z</dcterms:modified>
</cp:coreProperties>
</file>