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Титул_22\"/>
    </mc:Choice>
  </mc:AlternateContent>
  <bookViews>
    <workbookView xWindow="0" yWindow="0" windowWidth="19200" windowHeight="8235"/>
  </bookViews>
  <sheets>
    <sheet name="Лист1" sheetId="1" r:id="rId1"/>
  </sheets>
  <definedNames>
    <definedName name="_xlnm.Print_Area" localSheetId="0">Лист1!$B$2:$V$112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60" i="1"/>
  <c r="P69" i="1"/>
  <c r="P42" i="1"/>
  <c r="P82" i="1"/>
  <c r="P76" i="1"/>
  <c r="P60" i="1"/>
  <c r="P46" i="1"/>
  <c r="J27" i="1" l="1"/>
  <c r="V60" i="1" l="1"/>
  <c r="V46" i="1" s="1"/>
  <c r="K45" i="1" l="1"/>
  <c r="J61" i="1" l="1"/>
  <c r="K64" i="1"/>
  <c r="I64" i="1" s="1"/>
  <c r="I61" i="1" s="1"/>
  <c r="K51" i="1"/>
  <c r="I51" i="1" s="1"/>
  <c r="I34" i="1"/>
  <c r="M31" i="1"/>
  <c r="K25" i="1"/>
  <c r="K61" i="1" l="1"/>
  <c r="K30" i="1"/>
  <c r="I30" i="1" s="1"/>
  <c r="I29" i="1"/>
  <c r="L29" i="1"/>
  <c r="K34" i="1"/>
  <c r="I33" i="1"/>
  <c r="K33" i="1"/>
  <c r="L30" i="1" l="1"/>
  <c r="L35" i="1"/>
  <c r="L31" i="1" s="1"/>
  <c r="Q27" i="1"/>
  <c r="R31" i="1" l="1"/>
  <c r="O27" i="1"/>
  <c r="I19" i="1"/>
  <c r="I35" i="1"/>
  <c r="O31" i="1"/>
  <c r="I28" i="1"/>
  <c r="I25" i="1"/>
  <c r="I24" i="1"/>
  <c r="I22" i="1"/>
  <c r="I18" i="1"/>
  <c r="P27" i="1"/>
  <c r="P17" i="1"/>
  <c r="P16" i="1" s="1"/>
  <c r="O17" i="1"/>
  <c r="R27" i="1"/>
  <c r="K27" i="1" s="1"/>
  <c r="Q31" i="1"/>
  <c r="K31" i="1" l="1"/>
  <c r="O16" i="1"/>
  <c r="I31" i="1"/>
  <c r="I27" i="1"/>
  <c r="K28" i="1"/>
  <c r="I21" i="1"/>
  <c r="I20" i="1"/>
  <c r="K20" i="1"/>
  <c r="M20" i="1" s="1"/>
  <c r="I17" i="1" l="1"/>
  <c r="I16" i="1" s="1"/>
  <c r="L28" i="1"/>
  <c r="L27" i="1" s="1"/>
  <c r="I58" i="1" l="1"/>
  <c r="J47" i="1"/>
  <c r="I59" i="1"/>
  <c r="L47" i="1"/>
  <c r="M47" i="1"/>
  <c r="K48" i="1"/>
  <c r="M42" i="1"/>
  <c r="I43" i="1"/>
  <c r="I37" i="1"/>
  <c r="I38" i="1"/>
  <c r="I39" i="1"/>
  <c r="J36" i="1"/>
  <c r="M36" i="1"/>
  <c r="L36" i="1"/>
  <c r="K41" i="1"/>
  <c r="I41" i="1" s="1"/>
  <c r="T36" i="1"/>
  <c r="T42" i="1"/>
  <c r="S61" i="1"/>
  <c r="S60" i="1" s="1"/>
  <c r="T47" i="1"/>
  <c r="K36" i="1" l="1"/>
  <c r="I36" i="1"/>
  <c r="S47" i="1"/>
  <c r="S46" i="1" s="1"/>
  <c r="R17" i="1" l="1"/>
  <c r="R16" i="1" s="1"/>
  <c r="M17" i="1"/>
  <c r="M16" i="1" s="1"/>
  <c r="L17" i="1"/>
  <c r="L16" i="1" s="1"/>
  <c r="Q17" i="1"/>
  <c r="Q16" i="1" l="1"/>
  <c r="K17" i="1"/>
  <c r="K16" i="1" s="1"/>
  <c r="J42" i="1"/>
  <c r="L42" i="1"/>
  <c r="K42" i="1"/>
  <c r="S42" i="1"/>
  <c r="I45" i="1" l="1"/>
  <c r="I44" i="1"/>
  <c r="U46" i="1"/>
  <c r="T46" i="1"/>
  <c r="J69" i="1"/>
  <c r="J60" i="1" s="1"/>
  <c r="J46" i="1" s="1"/>
  <c r="L69" i="1"/>
  <c r="L60" i="1" s="1"/>
  <c r="L46" i="1" s="1"/>
  <c r="M69" i="1"/>
  <c r="M60" i="1" s="1"/>
  <c r="M46" i="1" s="1"/>
  <c r="I42" i="1" l="1"/>
  <c r="K53" i="1"/>
  <c r="I53" i="1" s="1"/>
  <c r="K70" i="1"/>
  <c r="K57" i="1"/>
  <c r="I57" i="1" s="1"/>
  <c r="K50" i="1"/>
  <c r="I50" i="1" l="1"/>
  <c r="K47" i="1"/>
  <c r="I70" i="1"/>
  <c r="I69" i="1" s="1"/>
  <c r="I60" i="1" s="1"/>
  <c r="K69" i="1"/>
  <c r="K60" i="1" s="1"/>
  <c r="I48" i="1"/>
  <c r="I47" i="1" s="1"/>
  <c r="K46" i="1" l="1"/>
  <c r="I46" i="1"/>
</calcChain>
</file>

<file path=xl/sharedStrings.xml><?xml version="1.0" encoding="utf-8"?>
<sst xmlns="http://schemas.openxmlformats.org/spreadsheetml/2006/main" count="194" uniqueCount="176">
  <si>
    <t>Индекс</t>
  </si>
  <si>
    <t>Наименование циклов, разделов, дисциплин, профессиональных модулей, МДК, практик</t>
  </si>
  <si>
    <t>экзамены</t>
  </si>
  <si>
    <t>дифференцироваееые зачеты</t>
  </si>
  <si>
    <t>зачеты</t>
  </si>
  <si>
    <t>Учебная нагрузка обучающихся (час.)</t>
  </si>
  <si>
    <t>максимальная</t>
  </si>
  <si>
    <t xml:space="preserve">самостоятельная учебная работа </t>
  </si>
  <si>
    <t>Обязательная аудиторная</t>
  </si>
  <si>
    <t>I курс</t>
  </si>
  <si>
    <t>II курс</t>
  </si>
  <si>
    <t>III курс</t>
  </si>
  <si>
    <t>в т. ч</t>
  </si>
  <si>
    <t>Практики</t>
  </si>
  <si>
    <t>всего занятий</t>
  </si>
  <si>
    <t>теоретического обучения</t>
  </si>
  <si>
    <t>лаб. и практ. занятий</t>
  </si>
  <si>
    <t>курсовых работ (проектов)</t>
  </si>
  <si>
    <t>О.00</t>
  </si>
  <si>
    <t>Общеобразовательные учебные дисциплины</t>
  </si>
  <si>
    <t>ОУД.01</t>
  </si>
  <si>
    <t>ОУД.02</t>
  </si>
  <si>
    <t>Иностранный язык</t>
  </si>
  <si>
    <t>История</t>
  </si>
  <si>
    <t>Физическая культура</t>
  </si>
  <si>
    <t>ОУД.06</t>
  </si>
  <si>
    <t>Основы безопасности жизнедеятельности</t>
  </si>
  <si>
    <t>Дисциплины по выбору из обязательных предметных областей</t>
  </si>
  <si>
    <t>ОУД.07</t>
  </si>
  <si>
    <t>ОУД.08</t>
  </si>
  <si>
    <t>Астрономия</t>
  </si>
  <si>
    <t>ОГСЭ.00</t>
  </si>
  <si>
    <t>Общий гуманитарный и социально-экономический цикл</t>
  </si>
  <si>
    <t xml:space="preserve">                                                                                                                                                      </t>
  </si>
  <si>
    <t>ОГСЭ.01</t>
  </si>
  <si>
    <t>Основы философии</t>
  </si>
  <si>
    <t>ОГСЭ.02</t>
  </si>
  <si>
    <t>ОГСЭ.03</t>
  </si>
  <si>
    <t>ОГСЭ.04</t>
  </si>
  <si>
    <t>ОГСЭ.05</t>
  </si>
  <si>
    <t>Русский язык и культура речи</t>
  </si>
  <si>
    <t>ЕН.00</t>
  </si>
  <si>
    <t>Математический и общий естественнонаучный цикл</t>
  </si>
  <si>
    <t>ЕН.01</t>
  </si>
  <si>
    <t>Математика</t>
  </si>
  <si>
    <t>ЕН.02</t>
  </si>
  <si>
    <t>Информационные технологии в профессиональной деятельности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</si>
  <si>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</si>
  <si>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</si>
  <si>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</si>
  <si>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</si>
  <si>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</si>
  <si>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Экономика организации</t>
  </si>
  <si>
    <t>ОП.02</t>
  </si>
  <si>
    <t>Статистика</t>
  </si>
  <si>
    <t>ОП.03</t>
  </si>
  <si>
    <t>Менеджмент</t>
  </si>
  <si>
    <t>ОП.04</t>
  </si>
  <si>
    <t>Документационное обеспечение управления</t>
  </si>
  <si>
    <t>ОП.05</t>
  </si>
  <si>
    <t>Правовое обеспечение профессиональной деятельности</t>
  </si>
  <si>
    <t>ОП.06</t>
  </si>
  <si>
    <t>Финансы, денежное обращение и кредит</t>
  </si>
  <si>
    <t>ОП.07</t>
  </si>
  <si>
    <t>Бухгалтерский учет</t>
  </si>
  <si>
    <t>ОП.08</t>
  </si>
  <si>
    <t>Налоги и налогообложение</t>
  </si>
  <si>
    <t>ОП.09</t>
  </si>
  <si>
    <t>Аудит</t>
  </si>
  <si>
    <t>ОП.10</t>
  </si>
  <si>
    <t>Анализ финансово-хозяйственной деятельности</t>
  </si>
  <si>
    <t>ОП.11</t>
  </si>
  <si>
    <t>Безопасность жизнедеятельности</t>
  </si>
  <si>
    <t>ПМ.00</t>
  </si>
  <si>
    <t>Профессиональные модули</t>
  </si>
  <si>
    <t>ПМ.01</t>
  </si>
  <si>
    <t>МДК.01.01</t>
  </si>
  <si>
    <t>Основы планирования и организации логистического процесса в организациях (подразделениях)</t>
  </si>
  <si>
    <t>МДК.01.02</t>
  </si>
  <si>
    <t>Документационное обеспечение логистических процессов</t>
  </si>
  <si>
    <t>УП.01</t>
  </si>
  <si>
    <t>Учебная практика</t>
  </si>
  <si>
    <t>4к</t>
  </si>
  <si>
    <t>ПП.01</t>
  </si>
  <si>
    <t>Производственная практика (по профилю специальности)</t>
  </si>
  <si>
    <t>ПМ.02</t>
  </si>
  <si>
    <t>Управление логистическими процессами в закупках, производстве и распределении</t>
  </si>
  <si>
    <t>МДК.02.01</t>
  </si>
  <si>
    <t>Основы управления логистическими процессами в закупках, производстве и распределении</t>
  </si>
  <si>
    <t>МДК.02.02</t>
  </si>
  <si>
    <t>Оценка рентабельности системы складирования и оптимизация внутрипроизводственных потоковых процессов</t>
  </si>
  <si>
    <t>МДК.02.03</t>
  </si>
  <si>
    <t>Оптимизация процессов транспортировки и проведение оценки стоимости затрат на хранение товарных запасов</t>
  </si>
  <si>
    <t>УП.02</t>
  </si>
  <si>
    <t>5к</t>
  </si>
  <si>
    <t>ПП.02</t>
  </si>
  <si>
    <t>ПМ.03</t>
  </si>
  <si>
    <t>Оптимизация ресурсов организаций (подразделений), связанных с материальными и нематериальными потоками</t>
  </si>
  <si>
    <t>МДК.03.01</t>
  </si>
  <si>
    <t>Оптимизация ресурсов организаций (подразделений)</t>
  </si>
  <si>
    <t>6к</t>
  </si>
  <si>
    <t>Оценка инвестиционных проектов в логистической системе</t>
  </si>
  <si>
    <t>УП.03</t>
  </si>
  <si>
    <t>ПП.03</t>
  </si>
  <si>
    <t>ПМ.04</t>
  </si>
  <si>
    <t>Оценка эффективности работы логистических систем и контроль логистических операций</t>
  </si>
  <si>
    <t>МДК.04.01</t>
  </si>
  <si>
    <t>Основы контроля и оценки эффективности функционирования логистических систем и операций</t>
  </si>
  <si>
    <t>УП.04</t>
  </si>
  <si>
    <t>ПП.04</t>
  </si>
  <si>
    <t>Всего</t>
  </si>
  <si>
    <t>Преддипломная практика</t>
  </si>
  <si>
    <t>4 нед.</t>
  </si>
  <si>
    <t>ГИА</t>
  </si>
  <si>
    <t>Государственная итоговая аттестация</t>
  </si>
  <si>
    <t>6 нед.</t>
  </si>
  <si>
    <t xml:space="preserve">Государственная итоговая аттестация </t>
  </si>
  <si>
    <t>1. Программа базовой подготовки</t>
  </si>
  <si>
    <t>1.1. Дипломный проект (работа)</t>
  </si>
  <si>
    <t xml:space="preserve">Выполнение дипломного проекта (работы) с 18.05 по 14.06 (всего 4 нед.) </t>
  </si>
  <si>
    <t>Защита дипломного проекта (работы) с 15.06 по 28.06 (всего 2 нед.)</t>
  </si>
  <si>
    <t>дисциплин и МДК</t>
  </si>
  <si>
    <t>учебной практики</t>
  </si>
  <si>
    <t>производственной практики</t>
  </si>
  <si>
    <t>преддипломной практики</t>
  </si>
  <si>
    <t>экзаменов</t>
  </si>
  <si>
    <t>дифф. зачетов</t>
  </si>
  <si>
    <t>зачетов</t>
  </si>
  <si>
    <t>1 сем.  17 нед.</t>
  </si>
  <si>
    <t>2 сем.   22 нед.</t>
  </si>
  <si>
    <t>МДК..03.02</t>
  </si>
  <si>
    <t>,</t>
  </si>
  <si>
    <t>Литература</t>
  </si>
  <si>
    <t>ЕН.03</t>
  </si>
  <si>
    <t>Экологические основы природопользования</t>
  </si>
  <si>
    <t>ОУД.05</t>
  </si>
  <si>
    <t>Консультации</t>
  </si>
  <si>
    <t>Промежуточная аттестация</t>
  </si>
  <si>
    <t xml:space="preserve"> УП+ПП</t>
  </si>
  <si>
    <t>ПДП</t>
  </si>
  <si>
    <t>Общеобразовательный цикл</t>
  </si>
  <si>
    <t>Планирование и организация логистического процесса в организациях (подразделениях) различных сфер деятельности</t>
  </si>
  <si>
    <r>
      <t xml:space="preserve">Консультации </t>
    </r>
    <r>
      <rPr>
        <sz val="14"/>
        <color theme="1"/>
        <rFont val="Times New Roman"/>
        <family val="1"/>
        <charset val="204"/>
      </rPr>
      <t>на одного обучающегося - 4 часа в год</t>
    </r>
  </si>
  <si>
    <t xml:space="preserve">               6 сем.     10 нед.              (3нед)</t>
  </si>
  <si>
    <t xml:space="preserve">               5 сем.  12 нед. (4нед)</t>
  </si>
  <si>
    <t xml:space="preserve">              4 сем.    20 нед. (3нед)</t>
  </si>
  <si>
    <t xml:space="preserve">3 сем.    17нед </t>
  </si>
  <si>
    <t>ОП.12</t>
  </si>
  <si>
    <t xml:space="preserve">Родной язык/ родная литература </t>
  </si>
  <si>
    <t>ОУД.04 *</t>
  </si>
  <si>
    <t>Базовые дисциплины</t>
  </si>
  <si>
    <t>ОУД.00</t>
  </si>
  <si>
    <t xml:space="preserve">Индивидуальный проект (не  является учебным предметом) </t>
  </si>
  <si>
    <t>**</t>
  </si>
  <si>
    <t>П**</t>
  </si>
  <si>
    <t xml:space="preserve">Русский язык </t>
  </si>
  <si>
    <t>ДУП.00</t>
  </si>
  <si>
    <t>Дополнительные учебные предметы:</t>
  </si>
  <si>
    <t>Введение в специальность</t>
  </si>
  <si>
    <t>ДУП.01</t>
  </si>
  <si>
    <t>ДУП.01.01</t>
  </si>
  <si>
    <t>ДУП.01.02</t>
  </si>
  <si>
    <t>ОУД.03*</t>
  </si>
  <si>
    <t>Основы естественных наук</t>
  </si>
  <si>
    <t>Основы технологической деятельности</t>
  </si>
  <si>
    <t>Основы проектной деятельности</t>
  </si>
  <si>
    <t>Обществознание (вкл. экономику и право)</t>
  </si>
  <si>
    <t>Информатика (вкл. индивидуальный проект)</t>
  </si>
  <si>
    <t>УДВ.01*</t>
  </si>
  <si>
    <t>УДВ.02*</t>
  </si>
  <si>
    <t>УДВ.03*</t>
  </si>
  <si>
    <t>ДУП.01.03</t>
  </si>
  <si>
    <t>Экзамен по модулю</t>
  </si>
  <si>
    <t>Психология общения/Адаптационная дисциплина "Адаптивные информационные и коммуникационные технологии"  (Коммуникативный практикум)/ социальная адаптация и основы социально-правовых знаний</t>
  </si>
  <si>
    <t>контрольная работа</t>
  </si>
  <si>
    <t>38.02.03 Операционная деятельность в логистике               2021-2024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</si>
</sst>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top" wrapText="1"/>
    </xf>
    <xf numFmtId="0" fontId="6" fillId="0" borderId="18" xfId="0" applyFont="1" applyBorder="1" applyAlignment="1">
      <alignment horizontal="left" vertical="center" wrapText="1"/>
    </xf>
    <xf numFmtId="16" fontId="6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11" fillId="2" borderId="15" xfId="0" applyNumberFormat="1" applyFont="1" applyFill="1" applyBorder="1" applyAlignment="1" applyProtection="1">
      <alignment vertical="center"/>
    </xf>
    <xf numFmtId="0" fontId="6" fillId="0" borderId="22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7" fillId="2" borderId="16" xfId="0" applyNumberFormat="1" applyFont="1" applyFill="1" applyBorder="1" applyAlignment="1" applyProtection="1">
      <alignment horizontal="left" vertical="center"/>
    </xf>
    <xf numFmtId="0" fontId="11" fillId="2" borderId="19" xfId="0" applyNumberFormat="1" applyFont="1" applyFill="1" applyBorder="1" applyAlignment="1" applyProtection="1">
      <alignment horizontal="left" vertical="center"/>
    </xf>
    <xf numFmtId="0" fontId="11" fillId="2" borderId="24" xfId="0" applyNumberFormat="1" applyFont="1" applyFill="1" applyBorder="1" applyAlignment="1" applyProtection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2" borderId="26" xfId="0" applyFont="1" applyFill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7" fillId="2" borderId="28" xfId="0" applyNumberFormat="1" applyFont="1" applyFill="1" applyBorder="1" applyAlignment="1" applyProtection="1">
      <alignment horizontal="left" vertical="center"/>
    </xf>
    <xf numFmtId="0" fontId="7" fillId="2" borderId="17" xfId="0" applyNumberFormat="1" applyFont="1" applyFill="1" applyBorder="1" applyAlignment="1" applyProtection="1">
      <alignment horizontal="left" vertical="center" wrapText="1"/>
      <protection locked="0"/>
    </xf>
    <xf numFmtId="0" fontId="7" fillId="2" borderId="32" xfId="0" applyNumberFormat="1" applyFont="1" applyFill="1" applyBorder="1" applyAlignment="1" applyProtection="1">
      <alignment vertical="center" wrapText="1"/>
      <protection locked="0"/>
    </xf>
    <xf numFmtId="0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6" xfId="0" applyNumberFormat="1" applyFont="1" applyFill="1" applyBorder="1" applyAlignment="1" applyProtection="1">
      <alignment vertical="center" wrapText="1"/>
      <protection locked="0"/>
    </xf>
    <xf numFmtId="0" fontId="0" fillId="2" borderId="0" xfId="0" applyFill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8" xfId="0" applyFont="1" applyBorder="1" applyAlignment="1"/>
    <xf numFmtId="0" fontId="6" fillId="0" borderId="9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7" fillId="4" borderId="43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44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8" xfId="0" applyFont="1" applyFill="1" applyBorder="1" applyAlignment="1">
      <alignment vertical="center" wrapText="1"/>
    </xf>
    <xf numFmtId="0" fontId="6" fillId="4" borderId="29" xfId="0" applyFont="1" applyFill="1" applyBorder="1" applyAlignment="1">
      <alignment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6" fillId="5" borderId="46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vertical="center" wrapText="1"/>
    </xf>
    <xf numFmtId="0" fontId="6" fillId="5" borderId="29" xfId="0" applyFont="1" applyFill="1" applyBorder="1" applyAlignment="1">
      <alignment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4" borderId="45" xfId="0" applyFont="1" applyFill="1" applyBorder="1" applyAlignment="1">
      <alignment vertical="center" wrapText="1"/>
    </xf>
    <xf numFmtId="0" fontId="6" fillId="4" borderId="46" xfId="0" applyFont="1" applyFill="1" applyBorder="1" applyAlignment="1">
      <alignment vertical="center" wrapText="1"/>
    </xf>
    <xf numFmtId="0" fontId="6" fillId="3" borderId="24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0" fontId="6" fillId="5" borderId="45" xfId="0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0" fontId="7" fillId="2" borderId="50" xfId="0" applyNumberFormat="1" applyFont="1" applyFill="1" applyBorder="1" applyAlignment="1" applyProtection="1">
      <alignment horizontal="left" vertical="center"/>
    </xf>
    <xf numFmtId="0" fontId="6" fillId="2" borderId="24" xfId="0" applyFont="1" applyFill="1" applyBorder="1" applyAlignment="1">
      <alignment horizontal="left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4" borderId="43" xfId="0" applyFont="1" applyFill="1" applyBorder="1" applyAlignment="1">
      <alignment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vertical="center" wrapText="1"/>
    </xf>
    <xf numFmtId="0" fontId="6" fillId="5" borderId="44" xfId="0" applyFont="1" applyFill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4" borderId="19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6" fillId="5" borderId="46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4" borderId="44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4" borderId="19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5" borderId="45" xfId="0" applyFont="1" applyFill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6" fillId="0" borderId="1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/>
    </xf>
    <xf numFmtId="0" fontId="6" fillId="4" borderId="28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textRotation="90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textRotation="90" wrapText="1"/>
    </xf>
    <xf numFmtId="0" fontId="6" fillId="0" borderId="33" xfId="0" applyFont="1" applyBorder="1" applyAlignment="1">
      <alignment vertical="center" wrapText="1"/>
    </xf>
    <xf numFmtId="0" fontId="6" fillId="0" borderId="34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4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vertical="center" wrapText="1"/>
    </xf>
    <xf numFmtId="0" fontId="6" fillId="3" borderId="23" xfId="0" applyFont="1" applyFill="1" applyBorder="1" applyAlignment="1">
      <alignment vertical="center" wrapText="1"/>
    </xf>
    <xf numFmtId="0" fontId="6" fillId="3" borderId="38" xfId="0" applyFont="1" applyFill="1" applyBorder="1" applyAlignment="1">
      <alignment vertical="center" wrapText="1"/>
    </xf>
    <xf numFmtId="0" fontId="6" fillId="5" borderId="28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8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textRotation="90" wrapText="1"/>
    </xf>
    <xf numFmtId="0" fontId="5" fillId="0" borderId="12" xfId="0" applyFont="1" applyBorder="1" applyAlignment="1">
      <alignment horizontal="left" vertical="center" textRotation="90" wrapText="1"/>
    </xf>
    <xf numFmtId="0" fontId="5" fillId="2" borderId="8" xfId="0" applyFont="1" applyFill="1" applyBorder="1"/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10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textRotation="90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0" fontId="6" fillId="4" borderId="4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12"/>
  <sheetViews>
    <sheetView tabSelected="1" zoomScale="80" zoomScaleNormal="80" workbookViewId="0">
      <selection activeCell="W5" sqref="W5"/>
    </sheetView>
  </sheetViews>
  <sheetFormatPr defaultRowHeight="15" x14ac:dyDescent="0.25"/>
  <cols>
    <col min="2" max="2" width="15.85546875" customWidth="1"/>
    <col min="3" max="3" width="49.28515625" customWidth="1"/>
    <col min="4" max="4" width="6.7109375" customWidth="1"/>
    <col min="5" max="5" width="6.85546875" customWidth="1"/>
    <col min="6" max="6" width="6.7109375" customWidth="1"/>
    <col min="7" max="7" width="7.28515625" customWidth="1"/>
    <col min="8" max="8" width="6.42578125" customWidth="1"/>
    <col min="9" max="9" width="7.28515625" customWidth="1"/>
    <col min="10" max="10" width="7" customWidth="1"/>
    <col min="11" max="12" width="7.7109375" customWidth="1"/>
    <col min="13" max="13" width="7" customWidth="1"/>
    <col min="14" max="14" width="7.140625" customWidth="1"/>
    <col min="15" max="15" width="6.85546875" customWidth="1"/>
    <col min="16" max="16" width="7.28515625" customWidth="1"/>
    <col min="17" max="17" width="9.5703125" customWidth="1"/>
    <col min="18" max="18" width="10" customWidth="1"/>
    <col min="19" max="19" width="10.28515625" customWidth="1"/>
    <col min="20" max="20" width="11" customWidth="1"/>
    <col min="21" max="21" width="11.140625" customWidth="1"/>
    <col min="22" max="22" width="11" customWidth="1"/>
  </cols>
  <sheetData>
    <row r="1" spans="2:25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5" ht="21.75" thickBot="1" x14ac:dyDescent="0.35">
      <c r="C2" s="2"/>
      <c r="D2" s="180" t="s">
        <v>175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46"/>
      <c r="R2" s="276"/>
      <c r="S2" s="276"/>
      <c r="T2" s="48"/>
    </row>
    <row r="3" spans="2:25" ht="31.5" customHeight="1" x14ac:dyDescent="0.25">
      <c r="B3" s="280" t="s">
        <v>0</v>
      </c>
      <c r="C3" s="246" t="s">
        <v>1</v>
      </c>
      <c r="D3" s="177" t="s">
        <v>2</v>
      </c>
      <c r="E3" s="177" t="s">
        <v>3</v>
      </c>
      <c r="F3" s="177" t="s">
        <v>4</v>
      </c>
      <c r="G3" s="177" t="s">
        <v>174</v>
      </c>
      <c r="H3" s="177" t="s">
        <v>13</v>
      </c>
      <c r="I3" s="252" t="s">
        <v>5</v>
      </c>
      <c r="J3" s="286"/>
      <c r="K3" s="286"/>
      <c r="L3" s="286"/>
      <c r="M3" s="286"/>
      <c r="N3" s="287"/>
      <c r="O3" s="288"/>
      <c r="P3" s="252"/>
      <c r="Q3" s="268" t="s">
        <v>9</v>
      </c>
      <c r="R3" s="269"/>
      <c r="S3" s="259" t="s">
        <v>10</v>
      </c>
      <c r="T3" s="259"/>
      <c r="U3" s="262" t="s">
        <v>11</v>
      </c>
      <c r="V3" s="263"/>
    </row>
    <row r="4" spans="2:25" ht="18.75" customHeight="1" thickBot="1" x14ac:dyDescent="0.3">
      <c r="B4" s="281"/>
      <c r="C4" s="247"/>
      <c r="D4" s="178"/>
      <c r="E4" s="178"/>
      <c r="F4" s="178"/>
      <c r="G4" s="178"/>
      <c r="H4" s="178"/>
      <c r="I4" s="203"/>
      <c r="J4" s="204"/>
      <c r="K4" s="204"/>
      <c r="L4" s="204"/>
      <c r="M4" s="204"/>
      <c r="N4" s="205"/>
      <c r="O4" s="289"/>
      <c r="P4" s="203"/>
      <c r="Q4" s="270"/>
      <c r="R4" s="271"/>
      <c r="S4" s="260"/>
      <c r="T4" s="260"/>
      <c r="U4" s="264"/>
      <c r="V4" s="265"/>
    </row>
    <row r="5" spans="2:25" ht="16.5" customHeight="1" x14ac:dyDescent="0.3">
      <c r="B5" s="281"/>
      <c r="C5" s="247"/>
      <c r="D5" s="178"/>
      <c r="E5" s="178"/>
      <c r="F5" s="178"/>
      <c r="G5" s="178"/>
      <c r="H5" s="178"/>
      <c r="I5" s="177" t="s">
        <v>6</v>
      </c>
      <c r="J5" s="177" t="s">
        <v>7</v>
      </c>
      <c r="K5" s="252" t="s">
        <v>8</v>
      </c>
      <c r="L5" s="286"/>
      <c r="M5" s="286"/>
      <c r="N5" s="287"/>
      <c r="O5" s="177" t="s">
        <v>136</v>
      </c>
      <c r="P5" s="290" t="s">
        <v>137</v>
      </c>
      <c r="Q5" s="270"/>
      <c r="R5" s="271"/>
      <c r="S5" s="260"/>
      <c r="T5" s="260"/>
      <c r="U5" s="264"/>
      <c r="V5" s="265"/>
      <c r="W5" s="129"/>
    </row>
    <row r="6" spans="2:25" ht="15.75" customHeight="1" thickBot="1" x14ac:dyDescent="0.3">
      <c r="B6" s="281"/>
      <c r="C6" s="247"/>
      <c r="D6" s="178"/>
      <c r="E6" s="178"/>
      <c r="F6" s="178"/>
      <c r="G6" s="178"/>
      <c r="H6" s="178"/>
      <c r="I6" s="178"/>
      <c r="J6" s="178"/>
      <c r="K6" s="203"/>
      <c r="L6" s="204"/>
      <c r="M6" s="204"/>
      <c r="N6" s="205"/>
      <c r="O6" s="178"/>
      <c r="P6" s="291"/>
      <c r="Q6" s="270"/>
      <c r="R6" s="271"/>
      <c r="S6" s="260"/>
      <c r="T6" s="260"/>
      <c r="U6" s="264"/>
      <c r="V6" s="265"/>
    </row>
    <row r="7" spans="2:25" ht="18" customHeight="1" thickBot="1" x14ac:dyDescent="0.3">
      <c r="B7" s="281"/>
      <c r="C7" s="247"/>
      <c r="D7" s="178"/>
      <c r="E7" s="178"/>
      <c r="F7" s="178"/>
      <c r="G7" s="178"/>
      <c r="H7" s="178"/>
      <c r="I7" s="178"/>
      <c r="J7" s="178"/>
      <c r="K7" s="47"/>
      <c r="L7" s="277" t="s">
        <v>12</v>
      </c>
      <c r="M7" s="278"/>
      <c r="N7" s="279"/>
      <c r="O7" s="178"/>
      <c r="P7" s="291"/>
      <c r="Q7" s="272"/>
      <c r="R7" s="273"/>
      <c r="S7" s="261"/>
      <c r="T7" s="261"/>
      <c r="U7" s="266"/>
      <c r="V7" s="267"/>
    </row>
    <row r="8" spans="2:25" ht="1.5" customHeight="1" x14ac:dyDescent="0.25">
      <c r="B8" s="281"/>
      <c r="C8" s="247"/>
      <c r="D8" s="178"/>
      <c r="E8" s="178"/>
      <c r="F8" s="178"/>
      <c r="G8" s="178"/>
      <c r="H8" s="178"/>
      <c r="I8" s="178"/>
      <c r="J8" s="178"/>
      <c r="K8" s="177" t="s">
        <v>14</v>
      </c>
      <c r="L8" s="177" t="s">
        <v>15</v>
      </c>
      <c r="M8" s="177" t="s">
        <v>16</v>
      </c>
      <c r="N8" s="177" t="s">
        <v>17</v>
      </c>
      <c r="O8" s="178"/>
      <c r="P8" s="291"/>
      <c r="Q8" s="183" t="s">
        <v>128</v>
      </c>
      <c r="R8" s="183" t="s">
        <v>129</v>
      </c>
      <c r="S8" s="186" t="s">
        <v>146</v>
      </c>
      <c r="T8" s="189" t="s">
        <v>145</v>
      </c>
      <c r="U8" s="240" t="s">
        <v>144</v>
      </c>
      <c r="V8" s="240" t="s">
        <v>143</v>
      </c>
    </row>
    <row r="9" spans="2:25" ht="18.75" x14ac:dyDescent="0.3">
      <c r="B9" s="281"/>
      <c r="C9" s="24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291"/>
      <c r="Q9" s="184"/>
      <c r="R9" s="184"/>
      <c r="S9" s="187"/>
      <c r="T9" s="190"/>
      <c r="U9" s="241"/>
      <c r="V9" s="241"/>
      <c r="X9" s="176"/>
      <c r="Y9" s="176"/>
    </row>
    <row r="10" spans="2:25" ht="15" customHeight="1" x14ac:dyDescent="0.25">
      <c r="B10" s="281"/>
      <c r="C10" s="24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291"/>
      <c r="Q10" s="184"/>
      <c r="R10" s="184"/>
      <c r="S10" s="187"/>
      <c r="T10" s="190"/>
      <c r="U10" s="241"/>
      <c r="V10" s="241"/>
    </row>
    <row r="11" spans="2:25" ht="15" customHeight="1" x14ac:dyDescent="0.25">
      <c r="B11" s="281"/>
      <c r="C11" s="24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291"/>
      <c r="Q11" s="184"/>
      <c r="R11" s="184"/>
      <c r="S11" s="187"/>
      <c r="T11" s="190"/>
      <c r="U11" s="241"/>
      <c r="V11" s="241"/>
    </row>
    <row r="12" spans="2:25" ht="15" customHeight="1" x14ac:dyDescent="0.25">
      <c r="B12" s="281"/>
      <c r="C12" s="247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291"/>
      <c r="Q12" s="184"/>
      <c r="R12" s="184"/>
      <c r="S12" s="187"/>
      <c r="T12" s="190"/>
      <c r="U12" s="241"/>
      <c r="V12" s="241"/>
    </row>
    <row r="13" spans="2:25" ht="15" customHeight="1" x14ac:dyDescent="0.25">
      <c r="B13" s="281"/>
      <c r="C13" s="247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291"/>
      <c r="Q13" s="184"/>
      <c r="R13" s="184"/>
      <c r="S13" s="187"/>
      <c r="T13" s="190"/>
      <c r="U13" s="241"/>
      <c r="V13" s="241"/>
    </row>
    <row r="14" spans="2:25" ht="27.75" customHeight="1" thickBot="1" x14ac:dyDescent="0.3">
      <c r="B14" s="282"/>
      <c r="C14" s="248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292"/>
      <c r="Q14" s="185"/>
      <c r="R14" s="185"/>
      <c r="S14" s="188"/>
      <c r="T14" s="191"/>
      <c r="U14" s="242"/>
      <c r="V14" s="242"/>
    </row>
    <row r="15" spans="2:25" ht="18.75" customHeight="1" thickBot="1" x14ac:dyDescent="0.3">
      <c r="B15" s="44">
        <v>1</v>
      </c>
      <c r="C15" s="45">
        <v>2</v>
      </c>
      <c r="D15" s="45">
        <v>3</v>
      </c>
      <c r="E15" s="45">
        <v>4</v>
      </c>
      <c r="F15" s="45">
        <v>5</v>
      </c>
      <c r="G15" s="45">
        <v>6</v>
      </c>
      <c r="H15" s="45">
        <v>7</v>
      </c>
      <c r="I15" s="45">
        <v>8</v>
      </c>
      <c r="J15" s="45">
        <v>9</v>
      </c>
      <c r="K15" s="45">
        <v>10</v>
      </c>
      <c r="L15" s="45">
        <v>11</v>
      </c>
      <c r="M15" s="45">
        <v>12</v>
      </c>
      <c r="N15" s="45">
        <v>13</v>
      </c>
      <c r="O15" s="45"/>
      <c r="P15" s="56"/>
      <c r="Q15" s="74">
        <v>14</v>
      </c>
      <c r="R15" s="50">
        <v>15</v>
      </c>
      <c r="S15" s="49">
        <v>16</v>
      </c>
      <c r="T15" s="95"/>
      <c r="U15" s="106"/>
      <c r="V15" s="51"/>
    </row>
    <row r="16" spans="2:25" ht="39.75" customHeight="1" thickBot="1" x14ac:dyDescent="0.3">
      <c r="B16" s="13" t="s">
        <v>18</v>
      </c>
      <c r="C16" s="18" t="s">
        <v>19</v>
      </c>
      <c r="D16" s="15"/>
      <c r="E16" s="15"/>
      <c r="F16" s="15"/>
      <c r="G16" s="15"/>
      <c r="H16" s="15"/>
      <c r="I16" s="14">
        <f>I17+I27+I31</f>
        <v>1512</v>
      </c>
      <c r="J16" s="14">
        <v>56</v>
      </c>
      <c r="K16" s="14">
        <f>K17+K27+K31</f>
        <v>1404</v>
      </c>
      <c r="L16" s="14">
        <f>L17+L27+L31</f>
        <v>796</v>
      </c>
      <c r="M16" s="14">
        <f>M17+M27+M31</f>
        <v>611</v>
      </c>
      <c r="N16" s="16"/>
      <c r="O16" s="14">
        <f>O17+O27+O31</f>
        <v>36</v>
      </c>
      <c r="P16" s="57">
        <f>P17+P27</f>
        <v>16</v>
      </c>
      <c r="Q16" s="75">
        <f>Q17+Q27+Q31</f>
        <v>612</v>
      </c>
      <c r="R16" s="76">
        <f>R17+R27+R31</f>
        <v>792</v>
      </c>
      <c r="S16" s="65"/>
      <c r="T16" s="96"/>
      <c r="U16" s="107"/>
      <c r="V16" s="52"/>
    </row>
    <row r="17" spans="2:22" ht="34.5" customHeight="1" thickBot="1" x14ac:dyDescent="0.3">
      <c r="B17" s="13" t="s">
        <v>151</v>
      </c>
      <c r="C17" s="18" t="s">
        <v>150</v>
      </c>
      <c r="D17" s="14">
        <v>2</v>
      </c>
      <c r="E17" s="14">
        <v>4</v>
      </c>
      <c r="F17" s="14">
        <v>1</v>
      </c>
      <c r="G17" s="14">
        <v>4</v>
      </c>
      <c r="H17" s="14"/>
      <c r="I17" s="14">
        <f>SUM(I18:I26)</f>
        <v>942</v>
      </c>
      <c r="J17" s="14">
        <v>30</v>
      </c>
      <c r="K17" s="14">
        <f>SUM(Q17:R17)</f>
        <v>886</v>
      </c>
      <c r="L17" s="14">
        <f>SUM(L18:L25)</f>
        <v>472</v>
      </c>
      <c r="M17" s="14">
        <f>SUM(M18:M25)</f>
        <v>417</v>
      </c>
      <c r="N17" s="16"/>
      <c r="O17" s="14">
        <f>SUM(O18:O25)</f>
        <v>16</v>
      </c>
      <c r="P17" s="57">
        <f>SUM(P18:P24)</f>
        <v>10</v>
      </c>
      <c r="Q17" s="75">
        <f>SUM(Q18:Q25)</f>
        <v>415</v>
      </c>
      <c r="R17" s="76">
        <f>SUM(R18:R25)</f>
        <v>471</v>
      </c>
      <c r="S17" s="65"/>
      <c r="T17" s="96"/>
      <c r="U17" s="107"/>
      <c r="V17" s="52"/>
    </row>
    <row r="18" spans="2:22" ht="21" customHeight="1" x14ac:dyDescent="0.25">
      <c r="B18" s="3" t="s">
        <v>20</v>
      </c>
      <c r="C18" s="17" t="s">
        <v>155</v>
      </c>
      <c r="D18" s="3">
        <v>2</v>
      </c>
      <c r="E18" s="3"/>
      <c r="F18" s="3"/>
      <c r="G18" s="3">
        <v>1</v>
      </c>
      <c r="H18" s="3"/>
      <c r="I18" s="3">
        <f>SUM(O18:R18)</f>
        <v>88</v>
      </c>
      <c r="J18" s="3"/>
      <c r="K18" s="3">
        <v>78</v>
      </c>
      <c r="L18" s="3">
        <v>66</v>
      </c>
      <c r="M18" s="3">
        <v>12</v>
      </c>
      <c r="N18" s="3"/>
      <c r="O18" s="3">
        <v>6</v>
      </c>
      <c r="P18" s="58">
        <v>4</v>
      </c>
      <c r="Q18" s="77">
        <v>34</v>
      </c>
      <c r="R18" s="78">
        <v>44</v>
      </c>
      <c r="S18" s="66"/>
      <c r="T18" s="97"/>
      <c r="U18" s="108"/>
      <c r="V18" s="109"/>
    </row>
    <row r="19" spans="2:22" ht="21" customHeight="1" x14ac:dyDescent="0.25">
      <c r="B19" s="40" t="s">
        <v>21</v>
      </c>
      <c r="C19" s="7" t="s">
        <v>132</v>
      </c>
      <c r="D19" s="40"/>
      <c r="E19" s="40">
        <v>2</v>
      </c>
      <c r="F19" s="40"/>
      <c r="G19" s="40"/>
      <c r="H19" s="40"/>
      <c r="I19" s="40">
        <f>SUM(O19:R19)</f>
        <v>98</v>
      </c>
      <c r="J19" s="40"/>
      <c r="K19" s="40">
        <v>96</v>
      </c>
      <c r="L19" s="40">
        <v>76</v>
      </c>
      <c r="M19" s="40">
        <v>20</v>
      </c>
      <c r="N19" s="40"/>
      <c r="O19" s="40">
        <v>2</v>
      </c>
      <c r="P19" s="59"/>
      <c r="Q19" s="79">
        <v>34</v>
      </c>
      <c r="R19" s="80">
        <v>62</v>
      </c>
      <c r="S19" s="67"/>
      <c r="T19" s="98"/>
      <c r="U19" s="110"/>
      <c r="V19" s="54"/>
    </row>
    <row r="20" spans="2:22" ht="21.75" customHeight="1" x14ac:dyDescent="0.25">
      <c r="B20" s="40" t="s">
        <v>162</v>
      </c>
      <c r="C20" s="7" t="s">
        <v>22</v>
      </c>
      <c r="D20" s="40"/>
      <c r="E20" s="40">
        <v>2</v>
      </c>
      <c r="F20" s="40"/>
      <c r="G20" s="40">
        <v>1</v>
      </c>
      <c r="H20" s="40"/>
      <c r="I20" s="40">
        <f>SUM(O20:R20)</f>
        <v>138</v>
      </c>
      <c r="J20" s="40"/>
      <c r="K20" s="40">
        <f>SUM(Q20:R20)</f>
        <v>138</v>
      </c>
      <c r="L20" s="40"/>
      <c r="M20" s="40">
        <f>SUM(K20)</f>
        <v>138</v>
      </c>
      <c r="N20" s="40"/>
      <c r="O20" s="40"/>
      <c r="P20" s="59"/>
      <c r="Q20" s="79">
        <v>62</v>
      </c>
      <c r="R20" s="80">
        <v>76</v>
      </c>
      <c r="S20" s="67"/>
      <c r="T20" s="98"/>
      <c r="U20" s="110"/>
      <c r="V20" s="54"/>
    </row>
    <row r="21" spans="2:22" ht="19.5" customHeight="1" x14ac:dyDescent="0.25">
      <c r="B21" s="40" t="s">
        <v>149</v>
      </c>
      <c r="C21" s="7" t="s">
        <v>44</v>
      </c>
      <c r="D21" s="40">
        <v>2</v>
      </c>
      <c r="E21" s="40"/>
      <c r="F21" s="40"/>
      <c r="G21" s="40">
        <v>1</v>
      </c>
      <c r="H21" s="40"/>
      <c r="I21" s="40">
        <f>SUM(O21:R21)</f>
        <v>246</v>
      </c>
      <c r="J21" s="40"/>
      <c r="K21" s="40">
        <v>234</v>
      </c>
      <c r="L21" s="40">
        <v>134</v>
      </c>
      <c r="M21" s="40">
        <v>100</v>
      </c>
      <c r="N21" s="40"/>
      <c r="O21" s="40">
        <v>6</v>
      </c>
      <c r="P21" s="59">
        <v>6</v>
      </c>
      <c r="Q21" s="79">
        <v>106</v>
      </c>
      <c r="R21" s="80">
        <v>128</v>
      </c>
      <c r="S21" s="67"/>
      <c r="T21" s="98"/>
      <c r="U21" s="110"/>
      <c r="V21" s="54"/>
    </row>
    <row r="22" spans="2:22" ht="19.5" customHeight="1" x14ac:dyDescent="0.25">
      <c r="B22" s="40" t="s">
        <v>135</v>
      </c>
      <c r="C22" s="7" t="s">
        <v>23</v>
      </c>
      <c r="D22" s="40"/>
      <c r="E22" s="40">
        <v>2</v>
      </c>
      <c r="F22" s="40"/>
      <c r="G22" s="40">
        <v>1</v>
      </c>
      <c r="H22" s="40"/>
      <c r="I22" s="40">
        <f>SUM(O22:R22)</f>
        <v>117</v>
      </c>
      <c r="J22" s="40"/>
      <c r="K22" s="40">
        <v>117</v>
      </c>
      <c r="L22" s="40">
        <v>117</v>
      </c>
      <c r="M22" s="40"/>
      <c r="N22" s="40"/>
      <c r="O22" s="40"/>
      <c r="P22" s="59"/>
      <c r="Q22" s="79">
        <v>52</v>
      </c>
      <c r="R22" s="80">
        <v>65</v>
      </c>
      <c r="S22" s="67"/>
      <c r="T22" s="98"/>
      <c r="U22" s="110"/>
      <c r="V22" s="54"/>
    </row>
    <row r="23" spans="2:22" ht="21.75" customHeight="1" x14ac:dyDescent="0.25">
      <c r="B23" s="40" t="s">
        <v>25</v>
      </c>
      <c r="C23" s="7" t="s">
        <v>24</v>
      </c>
      <c r="D23" s="40"/>
      <c r="E23" s="40">
        <v>2</v>
      </c>
      <c r="F23" s="40">
        <v>1</v>
      </c>
      <c r="G23" s="40"/>
      <c r="H23" s="40"/>
      <c r="I23" s="40">
        <v>117</v>
      </c>
      <c r="J23" s="40"/>
      <c r="K23" s="40">
        <v>117</v>
      </c>
      <c r="L23" s="40"/>
      <c r="M23" s="40">
        <v>117</v>
      </c>
      <c r="N23" s="40"/>
      <c r="O23" s="40"/>
      <c r="P23" s="59"/>
      <c r="Q23" s="79">
        <v>57</v>
      </c>
      <c r="R23" s="80">
        <v>60</v>
      </c>
      <c r="S23" s="67"/>
      <c r="T23" s="98"/>
      <c r="U23" s="110"/>
      <c r="V23" s="54"/>
    </row>
    <row r="24" spans="2:22" ht="23.25" customHeight="1" x14ac:dyDescent="0.25">
      <c r="B24" s="40" t="s">
        <v>28</v>
      </c>
      <c r="C24" s="7" t="s">
        <v>26</v>
      </c>
      <c r="D24" s="40"/>
      <c r="E24" s="40">
        <v>2</v>
      </c>
      <c r="F24" s="40"/>
      <c r="G24" s="40"/>
      <c r="H24" s="40"/>
      <c r="I24" s="40">
        <f>SUM(O24:R24)</f>
        <v>70</v>
      </c>
      <c r="J24" s="40"/>
      <c r="K24" s="40">
        <v>70</v>
      </c>
      <c r="L24" s="40">
        <v>46</v>
      </c>
      <c r="M24" s="40">
        <v>24</v>
      </c>
      <c r="N24" s="40"/>
      <c r="O24" s="40"/>
      <c r="P24" s="59"/>
      <c r="Q24" s="79">
        <v>34</v>
      </c>
      <c r="R24" s="80">
        <v>36</v>
      </c>
      <c r="S24" s="67"/>
      <c r="T24" s="98"/>
      <c r="U24" s="110"/>
      <c r="V24" s="54"/>
    </row>
    <row r="25" spans="2:22" ht="20.25" customHeight="1" x14ac:dyDescent="0.25">
      <c r="B25" s="40" t="s">
        <v>29</v>
      </c>
      <c r="C25" s="8" t="s">
        <v>30</v>
      </c>
      <c r="D25" s="40"/>
      <c r="E25" s="43">
        <v>2</v>
      </c>
      <c r="F25" s="40"/>
      <c r="G25" s="40"/>
      <c r="H25" s="40"/>
      <c r="I25" s="40">
        <f>SUM(O25:R25)</f>
        <v>38</v>
      </c>
      <c r="J25" s="40"/>
      <c r="K25" s="40">
        <f>SUM(Q25)</f>
        <v>36</v>
      </c>
      <c r="L25" s="40">
        <v>33</v>
      </c>
      <c r="M25" s="40">
        <v>6</v>
      </c>
      <c r="N25" s="40"/>
      <c r="O25" s="40">
        <v>2</v>
      </c>
      <c r="P25" s="59"/>
      <c r="Q25" s="79">
        <v>36</v>
      </c>
      <c r="R25" s="81"/>
      <c r="S25" s="67"/>
      <c r="T25" s="98"/>
      <c r="U25" s="110"/>
      <c r="V25" s="54"/>
    </row>
    <row r="26" spans="2:22" ht="39" customHeight="1" thickBot="1" x14ac:dyDescent="0.3">
      <c r="B26" s="20" t="s">
        <v>153</v>
      </c>
      <c r="C26" s="24" t="s">
        <v>152</v>
      </c>
      <c r="D26" s="20"/>
      <c r="E26" s="25"/>
      <c r="F26" s="20"/>
      <c r="G26" s="20"/>
      <c r="H26" s="20"/>
      <c r="I26" s="20">
        <v>30</v>
      </c>
      <c r="J26" s="20">
        <v>30</v>
      </c>
      <c r="K26" s="20"/>
      <c r="L26" s="20"/>
      <c r="M26" s="20"/>
      <c r="N26" s="20" t="s">
        <v>153</v>
      </c>
      <c r="O26" s="20"/>
      <c r="P26" s="60"/>
      <c r="Q26" s="82"/>
      <c r="R26" s="83"/>
      <c r="S26" s="68"/>
      <c r="T26" s="99"/>
      <c r="U26" s="111"/>
      <c r="V26" s="112"/>
    </row>
    <row r="27" spans="2:22" ht="43.5" customHeight="1" thickBot="1" x14ac:dyDescent="0.3">
      <c r="B27" s="26"/>
      <c r="C27" s="27" t="s">
        <v>27</v>
      </c>
      <c r="D27" s="14">
        <v>2</v>
      </c>
      <c r="E27" s="14">
        <v>6</v>
      </c>
      <c r="F27" s="14">
        <v>0</v>
      </c>
      <c r="G27" s="14">
        <v>5</v>
      </c>
      <c r="H27" s="14"/>
      <c r="I27" s="14">
        <f>I28+I29+I30</f>
        <v>382</v>
      </c>
      <c r="J27" s="14">
        <f>SUM(J30)</f>
        <v>26</v>
      </c>
      <c r="K27" s="14">
        <f>SUM(Q27:R27)</f>
        <v>338</v>
      </c>
      <c r="L27" s="14">
        <f>L28+L29+L30</f>
        <v>210</v>
      </c>
      <c r="M27" s="14">
        <v>128</v>
      </c>
      <c r="N27" s="16"/>
      <c r="O27" s="14">
        <f>O28+O29+O30</f>
        <v>12</v>
      </c>
      <c r="P27" s="57">
        <f>SUM(P21:P26)</f>
        <v>6</v>
      </c>
      <c r="Q27" s="75">
        <f>Q28+Q29+Q30</f>
        <v>161</v>
      </c>
      <c r="R27" s="76">
        <f>SUM(R28:R30)</f>
        <v>177</v>
      </c>
      <c r="S27" s="65"/>
      <c r="T27" s="96"/>
      <c r="U27" s="107"/>
      <c r="V27" s="52"/>
    </row>
    <row r="28" spans="2:22" ht="24.75" customHeight="1" thickBot="1" x14ac:dyDescent="0.3">
      <c r="B28" s="28" t="s">
        <v>168</v>
      </c>
      <c r="C28" s="29" t="s">
        <v>148</v>
      </c>
      <c r="D28" s="30"/>
      <c r="E28" s="30">
        <v>2</v>
      </c>
      <c r="F28" s="30"/>
      <c r="G28" s="30"/>
      <c r="H28" s="30"/>
      <c r="I28" s="30">
        <f>SUM(O28:R28)</f>
        <v>84</v>
      </c>
      <c r="J28" s="30"/>
      <c r="K28" s="30">
        <f>SUM(Q28:R28)</f>
        <v>82</v>
      </c>
      <c r="L28" s="30">
        <f>K28-M28</f>
        <v>70</v>
      </c>
      <c r="M28" s="30">
        <v>12</v>
      </c>
      <c r="N28" s="30"/>
      <c r="O28" s="30">
        <v>2</v>
      </c>
      <c r="P28" s="61"/>
      <c r="Q28" s="84">
        <v>40</v>
      </c>
      <c r="R28" s="85">
        <v>42</v>
      </c>
      <c r="S28" s="69"/>
      <c r="T28" s="100"/>
      <c r="U28" s="113"/>
      <c r="V28" s="53"/>
    </row>
    <row r="29" spans="2:22" ht="22.5" customHeight="1" thickBot="1" x14ac:dyDescent="0.3">
      <c r="B29" s="28" t="s">
        <v>169</v>
      </c>
      <c r="C29" s="7" t="s">
        <v>166</v>
      </c>
      <c r="D29" s="40"/>
      <c r="E29" s="40">
        <v>2</v>
      </c>
      <c r="F29" s="40"/>
      <c r="G29" s="40">
        <v>1</v>
      </c>
      <c r="H29" s="40"/>
      <c r="I29" s="40">
        <f>SUM(O29:R29)</f>
        <v>128</v>
      </c>
      <c r="J29" s="40"/>
      <c r="K29" s="40">
        <v>124</v>
      </c>
      <c r="L29" s="40">
        <f>K29-M29</f>
        <v>100</v>
      </c>
      <c r="M29" s="40">
        <v>24</v>
      </c>
      <c r="N29" s="40"/>
      <c r="O29" s="40">
        <v>4</v>
      </c>
      <c r="P29" s="59"/>
      <c r="Q29" s="79">
        <v>59</v>
      </c>
      <c r="R29" s="80">
        <v>65</v>
      </c>
      <c r="S29" s="67"/>
      <c r="T29" s="98"/>
      <c r="U29" s="110"/>
      <c r="V29" s="54"/>
    </row>
    <row r="30" spans="2:22" ht="42" customHeight="1" thickBot="1" x14ac:dyDescent="0.3">
      <c r="B30" s="28" t="s">
        <v>170</v>
      </c>
      <c r="C30" s="31" t="s">
        <v>167</v>
      </c>
      <c r="D30" s="32">
        <v>2</v>
      </c>
      <c r="E30" s="32"/>
      <c r="F30" s="32"/>
      <c r="G30" s="32">
        <v>1</v>
      </c>
      <c r="H30" s="32"/>
      <c r="I30" s="32">
        <f>J30+K30+O30+P30</f>
        <v>170</v>
      </c>
      <c r="J30" s="32">
        <v>26</v>
      </c>
      <c r="K30" s="32">
        <f>SUM(Q30:R30)</f>
        <v>132</v>
      </c>
      <c r="L30" s="32">
        <f>K30-M30</f>
        <v>40</v>
      </c>
      <c r="M30" s="32">
        <v>92</v>
      </c>
      <c r="N30" s="32" t="s">
        <v>154</v>
      </c>
      <c r="O30" s="32">
        <v>6</v>
      </c>
      <c r="P30" s="62">
        <v>6</v>
      </c>
      <c r="Q30" s="86">
        <v>62</v>
      </c>
      <c r="R30" s="87">
        <v>70</v>
      </c>
      <c r="S30" s="70"/>
      <c r="T30" s="101"/>
      <c r="U30" s="114"/>
      <c r="V30" s="55"/>
    </row>
    <row r="31" spans="2:22" ht="22.5" customHeight="1" thickBot="1" x14ac:dyDescent="0.3">
      <c r="B31" s="23" t="s">
        <v>156</v>
      </c>
      <c r="C31" s="19" t="s">
        <v>157</v>
      </c>
      <c r="D31" s="16"/>
      <c r="E31" s="16"/>
      <c r="F31" s="16"/>
      <c r="G31" s="16"/>
      <c r="H31" s="16"/>
      <c r="I31" s="14">
        <f>SUM(I32:I35)</f>
        <v>188</v>
      </c>
      <c r="J31" s="16"/>
      <c r="K31" s="14">
        <f>SUM(Q31:R31)</f>
        <v>180</v>
      </c>
      <c r="L31" s="14">
        <f>L33+L34+L35</f>
        <v>114</v>
      </c>
      <c r="M31" s="14">
        <f>M33+M34+M35</f>
        <v>66</v>
      </c>
      <c r="N31" s="16"/>
      <c r="O31" s="14">
        <f>SUM(O32:O39)</f>
        <v>8</v>
      </c>
      <c r="P31" s="63"/>
      <c r="Q31" s="75">
        <f>SUM(Q32:Q36)</f>
        <v>36</v>
      </c>
      <c r="R31" s="76">
        <f>SUM(R32:R36)</f>
        <v>144</v>
      </c>
      <c r="S31" s="65"/>
      <c r="T31" s="96"/>
      <c r="U31" s="107"/>
      <c r="V31" s="52"/>
    </row>
    <row r="32" spans="2:22" ht="22.5" customHeight="1" x14ac:dyDescent="0.25">
      <c r="B32" s="22" t="s">
        <v>159</v>
      </c>
      <c r="C32" s="21" t="s">
        <v>158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58"/>
      <c r="Q32" s="77"/>
      <c r="R32" s="78"/>
      <c r="S32" s="66"/>
      <c r="T32" s="97"/>
      <c r="U32" s="108"/>
      <c r="V32" s="109"/>
    </row>
    <row r="33" spans="2:24" ht="22.5" customHeight="1" x14ac:dyDescent="0.25">
      <c r="B33" s="33" t="s">
        <v>160</v>
      </c>
      <c r="C33" s="34" t="s">
        <v>164</v>
      </c>
      <c r="D33" s="35"/>
      <c r="E33" s="36">
        <v>2</v>
      </c>
      <c r="F33" s="36"/>
      <c r="G33" s="37"/>
      <c r="H33" s="37"/>
      <c r="I33" s="37">
        <f>SUM(R33)</f>
        <v>36</v>
      </c>
      <c r="J33" s="37"/>
      <c r="K33" s="37">
        <f>SUM(R33)</f>
        <v>36</v>
      </c>
      <c r="L33" s="37">
        <v>26</v>
      </c>
      <c r="M33" s="37">
        <v>10</v>
      </c>
      <c r="N33" s="37"/>
      <c r="O33" s="38"/>
      <c r="P33" s="36"/>
      <c r="Q33" s="88"/>
      <c r="R33" s="89">
        <v>36</v>
      </c>
      <c r="S33" s="66"/>
      <c r="T33" s="97"/>
      <c r="U33" s="108"/>
      <c r="V33" s="109"/>
    </row>
    <row r="34" spans="2:24" ht="22.5" customHeight="1" x14ac:dyDescent="0.25">
      <c r="B34" s="33" t="s">
        <v>161</v>
      </c>
      <c r="C34" s="34" t="s">
        <v>165</v>
      </c>
      <c r="D34" s="35"/>
      <c r="E34" s="36"/>
      <c r="F34" s="36"/>
      <c r="G34" s="37"/>
      <c r="H34" s="37"/>
      <c r="I34" s="37">
        <f>SUM(O34:R34)</f>
        <v>38</v>
      </c>
      <c r="J34" s="37"/>
      <c r="K34" s="37">
        <f>SUM(R34)</f>
        <v>36</v>
      </c>
      <c r="L34" s="37">
        <v>10</v>
      </c>
      <c r="M34" s="37">
        <v>26</v>
      </c>
      <c r="N34" s="37"/>
      <c r="O34" s="37">
        <v>2</v>
      </c>
      <c r="P34" s="36"/>
      <c r="Q34" s="88"/>
      <c r="R34" s="89">
        <v>36</v>
      </c>
      <c r="S34" s="66"/>
      <c r="T34" s="97"/>
      <c r="U34" s="108"/>
      <c r="V34" s="109"/>
    </row>
    <row r="35" spans="2:24" ht="22.5" customHeight="1" thickBot="1" x14ac:dyDescent="0.3">
      <c r="B35" s="130" t="s">
        <v>171</v>
      </c>
      <c r="C35" s="131" t="s">
        <v>163</v>
      </c>
      <c r="D35" s="20"/>
      <c r="E35" s="20">
        <v>2</v>
      </c>
      <c r="F35" s="20"/>
      <c r="G35" s="20"/>
      <c r="H35" s="20"/>
      <c r="I35" s="20">
        <f>SUM(O35:R35)</f>
        <v>114</v>
      </c>
      <c r="J35" s="20"/>
      <c r="K35" s="20">
        <v>108</v>
      </c>
      <c r="L35" s="20">
        <f>K35-M35</f>
        <v>78</v>
      </c>
      <c r="M35" s="20">
        <v>30</v>
      </c>
      <c r="N35" s="20"/>
      <c r="O35" s="20">
        <v>6</v>
      </c>
      <c r="P35" s="60"/>
      <c r="Q35" s="82">
        <v>36</v>
      </c>
      <c r="R35" s="132">
        <v>72</v>
      </c>
      <c r="S35" s="68"/>
      <c r="T35" s="99"/>
      <c r="U35" s="111"/>
      <c r="V35" s="112"/>
    </row>
    <row r="36" spans="2:24" ht="36" customHeight="1" thickBot="1" x14ac:dyDescent="0.3">
      <c r="B36" s="13" t="s">
        <v>31</v>
      </c>
      <c r="C36" s="18" t="s">
        <v>32</v>
      </c>
      <c r="D36" s="14"/>
      <c r="E36" s="14">
        <v>5</v>
      </c>
      <c r="F36" s="14"/>
      <c r="G36" s="14"/>
      <c r="H36" s="14"/>
      <c r="I36" s="14">
        <f>SUM(I37:I41)</f>
        <v>577</v>
      </c>
      <c r="J36" s="14">
        <f>SUM(J37:J41)</f>
        <v>187</v>
      </c>
      <c r="K36" s="14">
        <f>SUM(K37:K41)</f>
        <v>390</v>
      </c>
      <c r="L36" s="14">
        <f>SUM(L37:L41)</f>
        <v>112</v>
      </c>
      <c r="M36" s="14">
        <f>SUM(M37:M41)</f>
        <v>278</v>
      </c>
      <c r="N36" s="16"/>
      <c r="O36" s="16"/>
      <c r="P36" s="57">
        <v>0</v>
      </c>
      <c r="Q36" s="134" t="s">
        <v>33</v>
      </c>
      <c r="R36" s="135"/>
      <c r="S36" s="136">
        <v>118</v>
      </c>
      <c r="T36" s="137">
        <f>SUM(T37:T41)</f>
        <v>136</v>
      </c>
      <c r="U36" s="138">
        <v>96</v>
      </c>
      <c r="V36" s="139">
        <v>40</v>
      </c>
    </row>
    <row r="37" spans="2:24" ht="21.75" customHeight="1" x14ac:dyDescent="0.25">
      <c r="B37" s="3" t="s">
        <v>34</v>
      </c>
      <c r="C37" s="133" t="s">
        <v>35</v>
      </c>
      <c r="D37" s="3"/>
      <c r="E37" s="3">
        <v>5</v>
      </c>
      <c r="F37" s="3"/>
      <c r="G37" s="3"/>
      <c r="H37" s="3"/>
      <c r="I37" s="3">
        <f>SUM(J37:K37)</f>
        <v>60</v>
      </c>
      <c r="J37" s="3">
        <v>12</v>
      </c>
      <c r="K37" s="3">
        <v>48</v>
      </c>
      <c r="L37" s="3">
        <v>36</v>
      </c>
      <c r="M37" s="3">
        <v>12</v>
      </c>
      <c r="N37" s="3"/>
      <c r="O37" s="3"/>
      <c r="P37" s="58"/>
      <c r="Q37" s="77"/>
      <c r="R37" s="78"/>
      <c r="S37" s="66"/>
      <c r="T37" s="97"/>
      <c r="U37" s="108">
        <v>48</v>
      </c>
      <c r="V37" s="109"/>
    </row>
    <row r="38" spans="2:24" ht="21.75" customHeight="1" x14ac:dyDescent="0.25">
      <c r="B38" s="40" t="s">
        <v>36</v>
      </c>
      <c r="C38" s="9" t="s">
        <v>23</v>
      </c>
      <c r="D38" s="40"/>
      <c r="E38" s="40">
        <v>3</v>
      </c>
      <c r="F38" s="40"/>
      <c r="G38" s="40"/>
      <c r="H38" s="40"/>
      <c r="I38" s="40">
        <f>SUM(J38:K38)</f>
        <v>63</v>
      </c>
      <c r="J38" s="40">
        <v>13</v>
      </c>
      <c r="K38" s="40">
        <v>50</v>
      </c>
      <c r="L38" s="40">
        <v>40</v>
      </c>
      <c r="M38" s="40">
        <v>10</v>
      </c>
      <c r="N38" s="40"/>
      <c r="O38" s="40"/>
      <c r="P38" s="59"/>
      <c r="Q38" s="79"/>
      <c r="R38" s="80"/>
      <c r="S38" s="67">
        <v>50</v>
      </c>
      <c r="T38" s="98"/>
      <c r="U38" s="110"/>
      <c r="V38" s="54"/>
    </row>
    <row r="39" spans="2:24" ht="23.25" customHeight="1" x14ac:dyDescent="0.25">
      <c r="B39" s="40" t="s">
        <v>37</v>
      </c>
      <c r="C39" s="9" t="s">
        <v>22</v>
      </c>
      <c r="D39" s="40"/>
      <c r="E39" s="40">
        <v>4.5999999999999996</v>
      </c>
      <c r="F39" s="40"/>
      <c r="G39" s="10"/>
      <c r="H39" s="40"/>
      <c r="I39" s="40">
        <f>SUM(J39:K39)</f>
        <v>148</v>
      </c>
      <c r="J39" s="40">
        <v>30</v>
      </c>
      <c r="K39" s="40">
        <v>118</v>
      </c>
      <c r="L39" s="40"/>
      <c r="M39" s="40">
        <v>118</v>
      </c>
      <c r="N39" s="40"/>
      <c r="O39" s="40"/>
      <c r="P39" s="59"/>
      <c r="Q39" s="79"/>
      <c r="R39" s="80"/>
      <c r="S39" s="67">
        <v>34</v>
      </c>
      <c r="T39" s="98">
        <v>40</v>
      </c>
      <c r="U39" s="110">
        <v>24</v>
      </c>
      <c r="V39" s="54">
        <v>20</v>
      </c>
    </row>
    <row r="40" spans="2:24" ht="21" customHeight="1" x14ac:dyDescent="0.25">
      <c r="B40" s="40" t="s">
        <v>38</v>
      </c>
      <c r="C40" s="9" t="s">
        <v>24</v>
      </c>
      <c r="D40" s="40"/>
      <c r="E40" s="40">
        <v>4.5999999999999996</v>
      </c>
      <c r="F40" s="10"/>
      <c r="G40" s="40"/>
      <c r="H40" s="40"/>
      <c r="I40" s="40">
        <v>236</v>
      </c>
      <c r="J40" s="40">
        <v>118</v>
      </c>
      <c r="K40" s="40">
        <v>118</v>
      </c>
      <c r="L40" s="40"/>
      <c r="M40" s="40">
        <v>118</v>
      </c>
      <c r="N40" s="40"/>
      <c r="O40" s="40"/>
      <c r="P40" s="59"/>
      <c r="Q40" s="79"/>
      <c r="R40" s="80"/>
      <c r="S40" s="67">
        <v>34</v>
      </c>
      <c r="T40" s="98">
        <v>40</v>
      </c>
      <c r="U40" s="110">
        <v>24</v>
      </c>
      <c r="V40" s="54">
        <v>20</v>
      </c>
      <c r="X40" s="39"/>
    </row>
    <row r="41" spans="2:24" ht="20.25" customHeight="1" thickBot="1" x14ac:dyDescent="0.3">
      <c r="B41" s="20" t="s">
        <v>39</v>
      </c>
      <c r="C41" s="140" t="s">
        <v>40</v>
      </c>
      <c r="D41" s="20"/>
      <c r="E41" s="20">
        <v>4</v>
      </c>
      <c r="F41" s="20"/>
      <c r="G41" s="20"/>
      <c r="H41" s="20"/>
      <c r="I41" s="20">
        <f>SUM(J41:K41)</f>
        <v>70</v>
      </c>
      <c r="J41" s="20">
        <v>14</v>
      </c>
      <c r="K41" s="20">
        <f>T41</f>
        <v>56</v>
      </c>
      <c r="L41" s="20">
        <v>36</v>
      </c>
      <c r="M41" s="20">
        <v>20</v>
      </c>
      <c r="N41" s="20"/>
      <c r="O41" s="20"/>
      <c r="P41" s="60"/>
      <c r="Q41" s="82"/>
      <c r="R41" s="132"/>
      <c r="S41" s="68"/>
      <c r="T41" s="141">
        <v>56</v>
      </c>
      <c r="U41" s="111"/>
      <c r="V41" s="112"/>
    </row>
    <row r="42" spans="2:24" ht="39.75" customHeight="1" thickBot="1" x14ac:dyDescent="0.3">
      <c r="B42" s="13" t="s">
        <v>41</v>
      </c>
      <c r="C42" s="15" t="s">
        <v>42</v>
      </c>
      <c r="D42" s="14"/>
      <c r="E42" s="14">
        <v>2</v>
      </c>
      <c r="F42" s="14">
        <v>0</v>
      </c>
      <c r="G42" s="14"/>
      <c r="H42" s="14"/>
      <c r="I42" s="14">
        <f>SUM(I43:I45)</f>
        <v>271</v>
      </c>
      <c r="J42" s="14">
        <f>SUM(J43:J45)</f>
        <v>53</v>
      </c>
      <c r="K42" s="14">
        <f>SUM(K43:K45)</f>
        <v>218</v>
      </c>
      <c r="L42" s="14">
        <f>SUM(L43:L45)</f>
        <v>130</v>
      </c>
      <c r="M42" s="14">
        <f>SUM(M43:M45)</f>
        <v>88</v>
      </c>
      <c r="N42" s="147"/>
      <c r="O42" s="147"/>
      <c r="P42" s="57">
        <f>SUM(P43:P45)</f>
        <v>12</v>
      </c>
      <c r="Q42" s="148"/>
      <c r="R42" s="149"/>
      <c r="S42" s="136">
        <f>SUM(S43:S45)</f>
        <v>106</v>
      </c>
      <c r="T42" s="137">
        <f>SUM(T43:T45)</f>
        <v>112</v>
      </c>
      <c r="U42" s="138">
        <v>0</v>
      </c>
      <c r="V42" s="139">
        <v>0</v>
      </c>
    </row>
    <row r="43" spans="2:24" ht="24" customHeight="1" x14ac:dyDescent="0.25">
      <c r="B43" s="3" t="s">
        <v>43</v>
      </c>
      <c r="C43" s="142" t="s">
        <v>44</v>
      </c>
      <c r="D43" s="3">
        <v>4</v>
      </c>
      <c r="E43" s="3"/>
      <c r="F43" s="3"/>
      <c r="G43" s="3"/>
      <c r="H43" s="3"/>
      <c r="I43" s="3">
        <f>SUM(J43:K43)</f>
        <v>120</v>
      </c>
      <c r="J43" s="3">
        <v>24</v>
      </c>
      <c r="K43" s="3">
        <v>96</v>
      </c>
      <c r="L43" s="3">
        <v>76</v>
      </c>
      <c r="M43" s="3">
        <v>20</v>
      </c>
      <c r="N43" s="142"/>
      <c r="O43" s="142"/>
      <c r="P43" s="58">
        <v>6</v>
      </c>
      <c r="Q43" s="143"/>
      <c r="R43" s="144"/>
      <c r="S43" s="66">
        <v>32</v>
      </c>
      <c r="T43" s="97">
        <v>64</v>
      </c>
      <c r="U43" s="145"/>
      <c r="V43" s="146"/>
    </row>
    <row r="44" spans="2:24" ht="40.5" customHeight="1" x14ac:dyDescent="0.25">
      <c r="B44" s="40" t="s">
        <v>45</v>
      </c>
      <c r="C44" s="41" t="s">
        <v>46</v>
      </c>
      <c r="D44" s="40">
        <v>4</v>
      </c>
      <c r="E44" s="40"/>
      <c r="F44" s="40"/>
      <c r="G44" s="40"/>
      <c r="H44" s="40"/>
      <c r="I44" s="40">
        <f>SUM(J44:K44)</f>
        <v>98</v>
      </c>
      <c r="J44" s="40">
        <v>20</v>
      </c>
      <c r="K44" s="40">
        <v>78</v>
      </c>
      <c r="L44" s="40">
        <v>20</v>
      </c>
      <c r="M44" s="40">
        <v>58</v>
      </c>
      <c r="N44" s="41"/>
      <c r="O44" s="41"/>
      <c r="P44" s="59">
        <v>6</v>
      </c>
      <c r="Q44" s="90"/>
      <c r="R44" s="92"/>
      <c r="S44" s="67">
        <v>30</v>
      </c>
      <c r="T44" s="103">
        <v>48</v>
      </c>
      <c r="U44" s="117"/>
      <c r="V44" s="118"/>
    </row>
    <row r="45" spans="2:24" ht="37.5" customHeight="1" thickBot="1" x14ac:dyDescent="0.3">
      <c r="B45" s="20" t="s">
        <v>133</v>
      </c>
      <c r="C45" s="150" t="s">
        <v>134</v>
      </c>
      <c r="D45" s="20"/>
      <c r="E45" s="20">
        <v>3</v>
      </c>
      <c r="F45" s="20"/>
      <c r="G45" s="20"/>
      <c r="H45" s="20"/>
      <c r="I45" s="20">
        <f>SUM(J45:K45)</f>
        <v>53</v>
      </c>
      <c r="J45" s="20">
        <v>9</v>
      </c>
      <c r="K45" s="20">
        <f>SUM(S45)</f>
        <v>44</v>
      </c>
      <c r="L45" s="20">
        <v>34</v>
      </c>
      <c r="M45" s="20">
        <v>10</v>
      </c>
      <c r="N45" s="123"/>
      <c r="O45" s="123"/>
      <c r="P45" s="60"/>
      <c r="Q45" s="124"/>
      <c r="R45" s="125"/>
      <c r="S45" s="68">
        <v>44</v>
      </c>
      <c r="T45" s="99"/>
      <c r="U45" s="128"/>
      <c r="V45" s="151"/>
    </row>
    <row r="46" spans="2:24" ht="27.75" customHeight="1" thickBot="1" x14ac:dyDescent="0.3">
      <c r="B46" s="13" t="s">
        <v>47</v>
      </c>
      <c r="C46" s="15" t="s">
        <v>48</v>
      </c>
      <c r="D46" s="14">
        <f>D47+D60</f>
        <v>13</v>
      </c>
      <c r="E46" s="14">
        <v>14</v>
      </c>
      <c r="F46" s="14"/>
      <c r="G46" s="14"/>
      <c r="H46" s="159"/>
      <c r="I46" s="14">
        <f>I47+I60</f>
        <v>1905</v>
      </c>
      <c r="J46" s="14">
        <f>J47+J60</f>
        <v>389</v>
      </c>
      <c r="K46" s="14">
        <f>K47+K60</f>
        <v>1516</v>
      </c>
      <c r="L46" s="14">
        <f>L47+L60</f>
        <v>848</v>
      </c>
      <c r="M46" s="14">
        <f>M47+M60</f>
        <v>644</v>
      </c>
      <c r="N46" s="14">
        <v>20</v>
      </c>
      <c r="O46" s="14"/>
      <c r="P46" s="57">
        <f>SUM(P47:P59)</f>
        <v>36</v>
      </c>
      <c r="Q46" s="148"/>
      <c r="R46" s="149"/>
      <c r="S46" s="136">
        <f>S47+S61</f>
        <v>388</v>
      </c>
      <c r="T46" s="137">
        <f>T47+T60</f>
        <v>472</v>
      </c>
      <c r="U46" s="138">
        <f>U47+U60</f>
        <v>336</v>
      </c>
      <c r="V46" s="139">
        <f>V47+V60</f>
        <v>320</v>
      </c>
    </row>
    <row r="47" spans="2:24" ht="23.25" customHeight="1" thickBot="1" x14ac:dyDescent="0.3">
      <c r="B47" s="13" t="s">
        <v>49</v>
      </c>
      <c r="C47" s="15" t="s">
        <v>50</v>
      </c>
      <c r="D47" s="14">
        <v>6</v>
      </c>
      <c r="E47" s="14">
        <v>5</v>
      </c>
      <c r="F47" s="14"/>
      <c r="G47" s="14"/>
      <c r="H47" s="14"/>
      <c r="I47" s="14">
        <f>SUM(I48:I59)</f>
        <v>1097</v>
      </c>
      <c r="J47" s="14">
        <f>J48+J49+J50+J51+J52+J53+J54+J55+J56+J57+J58+J59</f>
        <v>227</v>
      </c>
      <c r="K47" s="14">
        <f>K48+K49+K50+K51+K52+K53+K54+K55+K56+K57+K58+K59</f>
        <v>870</v>
      </c>
      <c r="L47" s="14">
        <f>SUM(L48:L59)</f>
        <v>546</v>
      </c>
      <c r="M47" s="14">
        <f>SUM(M48:M59)</f>
        <v>324</v>
      </c>
      <c r="N47" s="147"/>
      <c r="O47" s="147"/>
      <c r="P47" s="63"/>
      <c r="Q47" s="148"/>
      <c r="R47" s="149"/>
      <c r="S47" s="136">
        <f>SUM(S48:S59)</f>
        <v>292</v>
      </c>
      <c r="T47" s="137">
        <f>SUM(T48:T59)</f>
        <v>314</v>
      </c>
      <c r="U47" s="138">
        <v>184</v>
      </c>
      <c r="V47" s="139">
        <v>80</v>
      </c>
    </row>
    <row r="48" spans="2:24" ht="22.5" customHeight="1" x14ac:dyDescent="0.25">
      <c r="B48" s="3" t="s">
        <v>51</v>
      </c>
      <c r="C48" s="142" t="s">
        <v>52</v>
      </c>
      <c r="D48" s="160">
        <v>4</v>
      </c>
      <c r="E48" s="3"/>
      <c r="F48" s="3"/>
      <c r="G48" s="3"/>
      <c r="H48" s="3"/>
      <c r="I48" s="3">
        <f>SUM(J48:K48)</f>
        <v>190</v>
      </c>
      <c r="J48" s="3">
        <v>38</v>
      </c>
      <c r="K48" s="3">
        <f>SUM(S48:T48)</f>
        <v>152</v>
      </c>
      <c r="L48" s="3">
        <v>112</v>
      </c>
      <c r="M48" s="3">
        <v>40</v>
      </c>
      <c r="N48" s="142"/>
      <c r="O48" s="142"/>
      <c r="P48" s="58">
        <v>6</v>
      </c>
      <c r="Q48" s="143"/>
      <c r="R48" s="144"/>
      <c r="S48" s="66">
        <v>60</v>
      </c>
      <c r="T48" s="161">
        <v>92</v>
      </c>
      <c r="U48" s="145"/>
      <c r="V48" s="146"/>
    </row>
    <row r="49" spans="2:25" ht="22.5" customHeight="1" x14ac:dyDescent="0.25">
      <c r="B49" s="40" t="s">
        <v>53</v>
      </c>
      <c r="C49" s="41" t="s">
        <v>54</v>
      </c>
      <c r="D49" s="40"/>
      <c r="E49" s="40">
        <v>3</v>
      </c>
      <c r="F49" s="40"/>
      <c r="G49" s="40"/>
      <c r="H49" s="40"/>
      <c r="I49" s="40">
        <v>77</v>
      </c>
      <c r="J49" s="40">
        <v>17</v>
      </c>
      <c r="K49" s="40">
        <v>60</v>
      </c>
      <c r="L49" s="40">
        <v>34</v>
      </c>
      <c r="M49" s="40">
        <v>26</v>
      </c>
      <c r="N49" s="41"/>
      <c r="O49" s="41"/>
      <c r="P49" s="59"/>
      <c r="Q49" s="90"/>
      <c r="R49" s="91"/>
      <c r="S49" s="67">
        <v>60</v>
      </c>
      <c r="T49" s="98"/>
      <c r="U49" s="117"/>
      <c r="V49" s="118"/>
    </row>
    <row r="50" spans="2:25" ht="25.5" customHeight="1" x14ac:dyDescent="0.25">
      <c r="B50" s="40" t="s">
        <v>55</v>
      </c>
      <c r="C50" s="41" t="s">
        <v>56</v>
      </c>
      <c r="D50" s="40">
        <v>4</v>
      </c>
      <c r="E50" s="11"/>
      <c r="F50" s="40"/>
      <c r="G50" s="40"/>
      <c r="H50" s="40"/>
      <c r="I50" s="40">
        <f>SUM(J50:K50)</f>
        <v>94</v>
      </c>
      <c r="J50" s="40">
        <v>20</v>
      </c>
      <c r="K50" s="40">
        <f>SUM(S50:T50)</f>
        <v>74</v>
      </c>
      <c r="L50" s="40">
        <v>54</v>
      </c>
      <c r="M50" s="40">
        <v>20</v>
      </c>
      <c r="N50" s="41"/>
      <c r="O50" s="41"/>
      <c r="P50" s="59">
        <v>6</v>
      </c>
      <c r="Q50" s="90"/>
      <c r="R50" s="91"/>
      <c r="S50" s="67">
        <v>44</v>
      </c>
      <c r="T50" s="103">
        <v>30</v>
      </c>
      <c r="U50" s="117"/>
      <c r="V50" s="118"/>
    </row>
    <row r="51" spans="2:25" ht="37.5" customHeight="1" x14ac:dyDescent="0.25">
      <c r="B51" s="40" t="s">
        <v>57</v>
      </c>
      <c r="C51" s="41" t="s">
        <v>58</v>
      </c>
      <c r="D51" s="40"/>
      <c r="E51" s="40">
        <v>3</v>
      </c>
      <c r="F51" s="40"/>
      <c r="G51" s="40"/>
      <c r="H51" s="40"/>
      <c r="I51" s="40">
        <f>SUM(J51:K51)</f>
        <v>80</v>
      </c>
      <c r="J51" s="40">
        <v>16</v>
      </c>
      <c r="K51" s="40">
        <f>SUM(S51)</f>
        <v>64</v>
      </c>
      <c r="L51" s="40">
        <v>44</v>
      </c>
      <c r="M51" s="43">
        <v>20</v>
      </c>
      <c r="N51" s="41"/>
      <c r="O51" s="41"/>
      <c r="P51" s="59"/>
      <c r="Q51" s="90"/>
      <c r="R51" s="92"/>
      <c r="S51" s="67">
        <v>64</v>
      </c>
      <c r="T51" s="98"/>
      <c r="U51" s="117"/>
      <c r="V51" s="118"/>
    </row>
    <row r="52" spans="2:25" ht="38.25" customHeight="1" x14ac:dyDescent="0.25">
      <c r="B52" s="40" t="s">
        <v>59</v>
      </c>
      <c r="C52" s="41" t="s">
        <v>60</v>
      </c>
      <c r="D52" s="40"/>
      <c r="E52" s="40">
        <v>6</v>
      </c>
      <c r="F52" s="40"/>
      <c r="G52" s="40"/>
      <c r="H52" s="40"/>
      <c r="I52" s="40">
        <v>50</v>
      </c>
      <c r="J52" s="40">
        <v>10</v>
      </c>
      <c r="K52" s="40">
        <v>40</v>
      </c>
      <c r="L52" s="40">
        <v>28</v>
      </c>
      <c r="M52" s="40">
        <v>12</v>
      </c>
      <c r="N52" s="41"/>
      <c r="O52" s="41"/>
      <c r="P52" s="59"/>
      <c r="Q52" s="90"/>
      <c r="R52" s="91"/>
      <c r="S52" s="67"/>
      <c r="T52" s="98"/>
      <c r="U52" s="110"/>
      <c r="V52" s="54">
        <v>40</v>
      </c>
    </row>
    <row r="53" spans="2:25" ht="27" customHeight="1" x14ac:dyDescent="0.25">
      <c r="B53" s="40" t="s">
        <v>61</v>
      </c>
      <c r="C53" s="41" t="s">
        <v>62</v>
      </c>
      <c r="D53" s="40">
        <v>5</v>
      </c>
      <c r="E53" s="40"/>
      <c r="F53" s="40"/>
      <c r="G53" s="40"/>
      <c r="H53" s="40"/>
      <c r="I53" s="40">
        <f>SUM(J53:K53)</f>
        <v>88</v>
      </c>
      <c r="J53" s="40">
        <v>18</v>
      </c>
      <c r="K53" s="40">
        <f>SUM(T53:U53)</f>
        <v>70</v>
      </c>
      <c r="L53" s="40">
        <v>46</v>
      </c>
      <c r="M53" s="40">
        <v>24</v>
      </c>
      <c r="N53" s="41"/>
      <c r="O53" s="41"/>
      <c r="P53" s="59">
        <v>6</v>
      </c>
      <c r="Q53" s="90"/>
      <c r="R53" s="91"/>
      <c r="S53" s="67"/>
      <c r="T53" s="98">
        <v>22</v>
      </c>
      <c r="U53" s="110">
        <v>48</v>
      </c>
      <c r="V53" s="54"/>
    </row>
    <row r="54" spans="2:25" ht="22.5" customHeight="1" x14ac:dyDescent="0.25">
      <c r="B54" s="40" t="s">
        <v>63</v>
      </c>
      <c r="C54" s="41" t="s">
        <v>64</v>
      </c>
      <c r="D54" s="43">
        <v>4</v>
      </c>
      <c r="E54" s="40"/>
      <c r="F54" s="40"/>
      <c r="G54" s="40"/>
      <c r="H54" s="40"/>
      <c r="I54" s="40">
        <v>125</v>
      </c>
      <c r="J54" s="40">
        <v>25</v>
      </c>
      <c r="K54" s="40">
        <v>100</v>
      </c>
      <c r="L54" s="40">
        <v>60</v>
      </c>
      <c r="M54" s="40">
        <v>40</v>
      </c>
      <c r="N54" s="41"/>
      <c r="O54" s="41"/>
      <c r="P54" s="59">
        <v>6</v>
      </c>
      <c r="Q54" s="90"/>
      <c r="R54" s="91"/>
      <c r="S54" s="67">
        <v>30</v>
      </c>
      <c r="T54" s="103">
        <v>70</v>
      </c>
      <c r="U54" s="110"/>
      <c r="V54" s="54"/>
      <c r="Y54" t="s">
        <v>131</v>
      </c>
    </row>
    <row r="55" spans="2:25" ht="23.25" customHeight="1" x14ac:dyDescent="0.25">
      <c r="B55" s="40" t="s">
        <v>65</v>
      </c>
      <c r="C55" s="41" t="s">
        <v>66</v>
      </c>
      <c r="D55" s="40">
        <v>5</v>
      </c>
      <c r="E55" s="40"/>
      <c r="F55" s="40"/>
      <c r="G55" s="40"/>
      <c r="H55" s="40"/>
      <c r="I55" s="40">
        <v>90</v>
      </c>
      <c r="J55" s="40">
        <v>18</v>
      </c>
      <c r="K55" s="40">
        <v>72</v>
      </c>
      <c r="L55" s="40">
        <v>36</v>
      </c>
      <c r="M55" s="40">
        <v>36</v>
      </c>
      <c r="N55" s="41"/>
      <c r="O55" s="41"/>
      <c r="P55" s="59">
        <v>6</v>
      </c>
      <c r="Q55" s="90"/>
      <c r="R55" s="91"/>
      <c r="S55" s="67"/>
      <c r="T55" s="98"/>
      <c r="U55" s="110">
        <v>72</v>
      </c>
      <c r="V55" s="54"/>
    </row>
    <row r="56" spans="2:25" ht="24.75" customHeight="1" x14ac:dyDescent="0.25">
      <c r="B56" s="40" t="s">
        <v>67</v>
      </c>
      <c r="C56" s="41" t="s">
        <v>68</v>
      </c>
      <c r="D56" s="40"/>
      <c r="E56" s="40">
        <v>6</v>
      </c>
      <c r="F56" s="40"/>
      <c r="G56" s="40"/>
      <c r="H56" s="40"/>
      <c r="I56" s="40">
        <v>50</v>
      </c>
      <c r="J56" s="40">
        <v>10</v>
      </c>
      <c r="K56" s="40">
        <v>40</v>
      </c>
      <c r="L56" s="40">
        <v>30</v>
      </c>
      <c r="M56" s="40">
        <v>10</v>
      </c>
      <c r="N56" s="41"/>
      <c r="O56" s="41"/>
      <c r="P56" s="59"/>
      <c r="Q56" s="90"/>
      <c r="R56" s="91"/>
      <c r="S56" s="72"/>
      <c r="T56" s="98"/>
      <c r="U56" s="110"/>
      <c r="V56" s="54">
        <v>40</v>
      </c>
    </row>
    <row r="57" spans="2:25" ht="36.75" customHeight="1" x14ac:dyDescent="0.25">
      <c r="B57" s="40" t="s">
        <v>69</v>
      </c>
      <c r="C57" s="41" t="s">
        <v>70</v>
      </c>
      <c r="D57" s="40">
        <v>5</v>
      </c>
      <c r="E57" s="40"/>
      <c r="F57" s="40"/>
      <c r="G57" s="40"/>
      <c r="H57" s="40"/>
      <c r="I57" s="40">
        <f>SUM(J57:K57)</f>
        <v>118</v>
      </c>
      <c r="J57" s="40">
        <v>24</v>
      </c>
      <c r="K57" s="40">
        <f>SUM(T57:U57)</f>
        <v>94</v>
      </c>
      <c r="L57" s="40">
        <v>54</v>
      </c>
      <c r="M57" s="40">
        <v>40</v>
      </c>
      <c r="N57" s="41"/>
      <c r="O57" s="41"/>
      <c r="P57" s="59">
        <v>6</v>
      </c>
      <c r="Q57" s="90"/>
      <c r="R57" s="91"/>
      <c r="S57" s="72"/>
      <c r="T57" s="98">
        <v>30</v>
      </c>
      <c r="U57" s="110">
        <v>64</v>
      </c>
      <c r="V57" s="54"/>
    </row>
    <row r="58" spans="2:25" ht="30.75" customHeight="1" x14ac:dyDescent="0.25">
      <c r="B58" s="40" t="s">
        <v>71</v>
      </c>
      <c r="C58" s="41" t="s">
        <v>72</v>
      </c>
      <c r="D58" s="40"/>
      <c r="E58" s="40">
        <v>4</v>
      </c>
      <c r="F58" s="40"/>
      <c r="G58" s="40"/>
      <c r="H58" s="40"/>
      <c r="I58" s="40">
        <f>SUM(J58:K58)</f>
        <v>88</v>
      </c>
      <c r="J58" s="40">
        <v>20</v>
      </c>
      <c r="K58" s="40">
        <v>68</v>
      </c>
      <c r="L58" s="40">
        <v>40</v>
      </c>
      <c r="M58" s="40">
        <v>28</v>
      </c>
      <c r="N58" s="41"/>
      <c r="O58" s="41"/>
      <c r="P58" s="59"/>
      <c r="Q58" s="90"/>
      <c r="R58" s="91"/>
      <c r="S58" s="67">
        <v>34</v>
      </c>
      <c r="T58" s="103">
        <v>34</v>
      </c>
      <c r="U58" s="110"/>
      <c r="V58" s="54"/>
    </row>
    <row r="59" spans="2:25" ht="114.75" customHeight="1" thickBot="1" x14ac:dyDescent="0.3">
      <c r="B59" s="20" t="s">
        <v>147</v>
      </c>
      <c r="C59" s="150" t="s">
        <v>173</v>
      </c>
      <c r="D59" s="20"/>
      <c r="E59" s="20">
        <v>3</v>
      </c>
      <c r="F59" s="20"/>
      <c r="G59" s="20"/>
      <c r="H59" s="20"/>
      <c r="I59" s="20">
        <f>SUM(J59:K59)</f>
        <v>47</v>
      </c>
      <c r="J59" s="20">
        <v>11</v>
      </c>
      <c r="K59" s="20">
        <v>36</v>
      </c>
      <c r="L59" s="20">
        <v>8</v>
      </c>
      <c r="M59" s="20">
        <v>28</v>
      </c>
      <c r="N59" s="123"/>
      <c r="O59" s="123"/>
      <c r="P59" s="60"/>
      <c r="Q59" s="124"/>
      <c r="R59" s="125"/>
      <c r="S59" s="68"/>
      <c r="T59" s="141">
        <v>36</v>
      </c>
      <c r="U59" s="111"/>
      <c r="V59" s="112"/>
    </row>
    <row r="60" spans="2:25" ht="27" customHeight="1" thickBot="1" x14ac:dyDescent="0.3">
      <c r="B60" s="13" t="s">
        <v>73</v>
      </c>
      <c r="C60" s="15" t="s">
        <v>74</v>
      </c>
      <c r="D60" s="14">
        <f>D61+D69+D76+D82</f>
        <v>7</v>
      </c>
      <c r="E60" s="14">
        <v>9</v>
      </c>
      <c r="F60" s="14"/>
      <c r="G60" s="14"/>
      <c r="H60" s="159">
        <v>360</v>
      </c>
      <c r="I60" s="14">
        <f>I61+I69+I76+I82</f>
        <v>808</v>
      </c>
      <c r="J60" s="14">
        <f>J61+J69+J76+J82</f>
        <v>162</v>
      </c>
      <c r="K60" s="14">
        <f>K61+K69+K76+K82</f>
        <v>646</v>
      </c>
      <c r="L60" s="14">
        <f>L61+L69+L76+L82</f>
        <v>302</v>
      </c>
      <c r="M60" s="14">
        <f>M61+M69+M76+M82</f>
        <v>320</v>
      </c>
      <c r="N60" s="14">
        <v>20</v>
      </c>
      <c r="O60" s="14"/>
      <c r="P60" s="57">
        <f>SUM(P61:P68)</f>
        <v>10</v>
      </c>
      <c r="Q60" s="148"/>
      <c r="R60" s="149"/>
      <c r="S60" s="136">
        <f>S61</f>
        <v>96</v>
      </c>
      <c r="T60" s="137">
        <v>158</v>
      </c>
      <c r="U60" s="138">
        <v>152</v>
      </c>
      <c r="V60" s="139">
        <f>V76+V82</f>
        <v>240</v>
      </c>
    </row>
    <row r="61" spans="2:25" ht="83.25" customHeight="1" thickBot="1" x14ac:dyDescent="0.3">
      <c r="B61" s="13" t="s">
        <v>75</v>
      </c>
      <c r="C61" s="15" t="s">
        <v>141</v>
      </c>
      <c r="D61" s="14">
        <v>2</v>
      </c>
      <c r="E61" s="14">
        <v>2</v>
      </c>
      <c r="F61" s="14"/>
      <c r="G61" s="14"/>
      <c r="H61" s="159">
        <v>108</v>
      </c>
      <c r="I61" s="14">
        <f>SUM(I62:I64)</f>
        <v>213</v>
      </c>
      <c r="J61" s="14">
        <f>SUM(J62:J64)</f>
        <v>43</v>
      </c>
      <c r="K61" s="14">
        <f>SUM(K62:K64)</f>
        <v>170</v>
      </c>
      <c r="L61" s="14">
        <v>70</v>
      </c>
      <c r="M61" s="14">
        <v>96</v>
      </c>
      <c r="N61" s="15"/>
      <c r="O61" s="15"/>
      <c r="P61" s="57"/>
      <c r="Q61" s="163"/>
      <c r="R61" s="164"/>
      <c r="S61" s="136">
        <f>SUM(S62:S64)</f>
        <v>96</v>
      </c>
      <c r="T61" s="137">
        <v>74</v>
      </c>
      <c r="U61" s="138">
        <v>0</v>
      </c>
      <c r="V61" s="139">
        <v>0</v>
      </c>
    </row>
    <row r="62" spans="2:25" ht="60" customHeight="1" x14ac:dyDescent="0.25">
      <c r="B62" s="254" t="s">
        <v>76</v>
      </c>
      <c r="C62" s="142" t="s">
        <v>77</v>
      </c>
      <c r="D62" s="284">
        <v>4</v>
      </c>
      <c r="E62" s="3"/>
      <c r="F62" s="254"/>
      <c r="G62" s="254"/>
      <c r="H62" s="253"/>
      <c r="I62" s="254">
        <v>163</v>
      </c>
      <c r="J62" s="254">
        <v>33</v>
      </c>
      <c r="K62" s="254">
        <v>130</v>
      </c>
      <c r="L62" s="254">
        <v>70</v>
      </c>
      <c r="M62" s="254">
        <v>60</v>
      </c>
      <c r="N62" s="253"/>
      <c r="O62" s="142"/>
      <c r="P62" s="58">
        <v>6</v>
      </c>
      <c r="Q62" s="250"/>
      <c r="R62" s="293"/>
      <c r="S62" s="251">
        <v>56</v>
      </c>
      <c r="T62" s="239">
        <v>74</v>
      </c>
      <c r="U62" s="243"/>
      <c r="V62" s="244"/>
    </row>
    <row r="63" spans="2:25" ht="15" hidden="1" customHeight="1" x14ac:dyDescent="0.25">
      <c r="B63" s="182"/>
      <c r="C63" s="41"/>
      <c r="D63" s="285"/>
      <c r="E63" s="40"/>
      <c r="F63" s="182"/>
      <c r="G63" s="182"/>
      <c r="H63" s="192"/>
      <c r="I63" s="182"/>
      <c r="J63" s="182"/>
      <c r="K63" s="182"/>
      <c r="L63" s="182"/>
      <c r="M63" s="182"/>
      <c r="N63" s="192"/>
      <c r="O63" s="41"/>
      <c r="P63" s="59"/>
      <c r="Q63" s="181"/>
      <c r="R63" s="218"/>
      <c r="S63" s="201"/>
      <c r="T63" s="216"/>
      <c r="U63" s="214"/>
      <c r="V63" s="174"/>
    </row>
    <row r="64" spans="2:25" ht="42" customHeight="1" x14ac:dyDescent="0.25">
      <c r="B64" s="40" t="s">
        <v>78</v>
      </c>
      <c r="C64" s="41" t="s">
        <v>79</v>
      </c>
      <c r="D64" s="40"/>
      <c r="E64" s="40">
        <v>3</v>
      </c>
      <c r="F64" s="40"/>
      <c r="G64" s="40"/>
      <c r="H64" s="40"/>
      <c r="I64" s="40">
        <f>SUM(J64:K64)</f>
        <v>50</v>
      </c>
      <c r="J64" s="40">
        <v>10</v>
      </c>
      <c r="K64" s="40">
        <f>SUM(S64)</f>
        <v>40</v>
      </c>
      <c r="L64" s="40"/>
      <c r="M64" s="40">
        <v>36</v>
      </c>
      <c r="N64" s="41"/>
      <c r="O64" s="41"/>
      <c r="P64" s="59"/>
      <c r="Q64" s="90"/>
      <c r="R64" s="92"/>
      <c r="S64" s="73">
        <v>40</v>
      </c>
      <c r="T64" s="98"/>
      <c r="U64" s="110"/>
      <c r="V64" s="54"/>
    </row>
    <row r="65" spans="2:25" ht="27.75" customHeight="1" x14ac:dyDescent="0.25">
      <c r="B65" s="40" t="s">
        <v>80</v>
      </c>
      <c r="C65" s="41" t="s">
        <v>81</v>
      </c>
      <c r="D65" s="40"/>
      <c r="E65" s="182" t="s">
        <v>82</v>
      </c>
      <c r="F65" s="182"/>
      <c r="G65" s="182"/>
      <c r="H65" s="42">
        <v>72</v>
      </c>
      <c r="I65" s="40"/>
      <c r="J65" s="41"/>
      <c r="K65" s="40"/>
      <c r="L65" s="41"/>
      <c r="M65" s="40"/>
      <c r="N65" s="41"/>
      <c r="O65" s="41"/>
      <c r="P65" s="59"/>
      <c r="Q65" s="90"/>
      <c r="R65" s="91"/>
      <c r="S65" s="67"/>
      <c r="T65" s="104">
        <v>72</v>
      </c>
      <c r="U65" s="110"/>
      <c r="V65" s="54"/>
    </row>
    <row r="66" spans="2:25" ht="6" hidden="1" customHeight="1" thickBot="1" x14ac:dyDescent="0.3">
      <c r="B66" s="40"/>
      <c r="C66" s="41"/>
      <c r="D66" s="40"/>
      <c r="E66" s="182"/>
      <c r="F66" s="182"/>
      <c r="G66" s="182"/>
      <c r="H66" s="42"/>
      <c r="I66" s="40"/>
      <c r="J66" s="41"/>
      <c r="K66" s="40"/>
      <c r="L66" s="41"/>
      <c r="M66" s="40"/>
      <c r="N66" s="41"/>
      <c r="O66" s="41"/>
      <c r="P66" s="59"/>
      <c r="Q66" s="90"/>
      <c r="R66" s="91"/>
      <c r="S66" s="67"/>
      <c r="T66" s="104"/>
      <c r="U66" s="110"/>
      <c r="V66" s="54"/>
    </row>
    <row r="67" spans="2:25" ht="38.25" customHeight="1" x14ac:dyDescent="0.25">
      <c r="B67" s="40" t="s">
        <v>83</v>
      </c>
      <c r="C67" s="41" t="s">
        <v>84</v>
      </c>
      <c r="D67" s="40"/>
      <c r="E67" s="182"/>
      <c r="F67" s="182"/>
      <c r="G67" s="182"/>
      <c r="H67" s="42">
        <v>36</v>
      </c>
      <c r="I67" s="40"/>
      <c r="J67" s="41"/>
      <c r="K67" s="40"/>
      <c r="L67" s="41"/>
      <c r="M67" s="40"/>
      <c r="N67" s="41"/>
      <c r="O67" s="41"/>
      <c r="P67" s="59"/>
      <c r="Q67" s="90"/>
      <c r="R67" s="91"/>
      <c r="S67" s="67"/>
      <c r="T67" s="104">
        <v>36</v>
      </c>
      <c r="U67" s="110"/>
      <c r="V67" s="54"/>
    </row>
    <row r="68" spans="2:25" ht="23.25" customHeight="1" thickBot="1" x14ac:dyDescent="0.3">
      <c r="B68" s="20"/>
      <c r="C68" s="123" t="s">
        <v>172</v>
      </c>
      <c r="D68" s="20">
        <v>4</v>
      </c>
      <c r="E68" s="20"/>
      <c r="F68" s="20"/>
      <c r="G68" s="20"/>
      <c r="H68" s="165"/>
      <c r="I68" s="20"/>
      <c r="J68" s="123"/>
      <c r="K68" s="20"/>
      <c r="L68" s="123"/>
      <c r="M68" s="20"/>
      <c r="N68" s="123"/>
      <c r="O68" s="123"/>
      <c r="P68" s="60">
        <v>4</v>
      </c>
      <c r="Q68" s="124"/>
      <c r="R68" s="125"/>
      <c r="S68" s="68"/>
      <c r="T68" s="166"/>
      <c r="U68" s="111"/>
      <c r="V68" s="112"/>
    </row>
    <row r="69" spans="2:25" ht="60" customHeight="1" thickBot="1" x14ac:dyDescent="0.3">
      <c r="B69" s="13" t="s">
        <v>85</v>
      </c>
      <c r="C69" s="15" t="s">
        <v>86</v>
      </c>
      <c r="D69" s="14">
        <v>2</v>
      </c>
      <c r="E69" s="14">
        <v>3</v>
      </c>
      <c r="F69" s="14"/>
      <c r="G69" s="14"/>
      <c r="H69" s="159">
        <v>144</v>
      </c>
      <c r="I69" s="14">
        <f>SUM(I70:I72)</f>
        <v>295</v>
      </c>
      <c r="J69" s="14">
        <f>SUM(J70:J72)</f>
        <v>59</v>
      </c>
      <c r="K69" s="14">
        <f>SUM(K70:K72)</f>
        <v>236</v>
      </c>
      <c r="L69" s="14">
        <f>SUM(L70:L72)</f>
        <v>112</v>
      </c>
      <c r="M69" s="14">
        <f>SUM(M70:M72)</f>
        <v>104</v>
      </c>
      <c r="N69" s="14">
        <v>20</v>
      </c>
      <c r="O69" s="14"/>
      <c r="P69" s="57">
        <f>SUM(P70:P75)</f>
        <v>16</v>
      </c>
      <c r="Q69" s="163"/>
      <c r="R69" s="164"/>
      <c r="S69" s="136"/>
      <c r="T69" s="137">
        <v>84</v>
      </c>
      <c r="U69" s="138">
        <v>152</v>
      </c>
      <c r="V69" s="139">
        <v>0</v>
      </c>
    </row>
    <row r="70" spans="2:25" ht="58.5" customHeight="1" x14ac:dyDescent="0.25">
      <c r="B70" s="3" t="s">
        <v>87</v>
      </c>
      <c r="C70" s="142" t="s">
        <v>88</v>
      </c>
      <c r="D70" s="3">
        <v>4</v>
      </c>
      <c r="E70" s="3"/>
      <c r="F70" s="3"/>
      <c r="G70" s="3"/>
      <c r="H70" s="3"/>
      <c r="I70" s="3">
        <f>SUM(J70:K70)</f>
        <v>105</v>
      </c>
      <c r="J70" s="3">
        <v>21</v>
      </c>
      <c r="K70" s="3">
        <f>SUM(T70)</f>
        <v>84</v>
      </c>
      <c r="L70" s="3">
        <v>48</v>
      </c>
      <c r="M70" s="3">
        <v>36</v>
      </c>
      <c r="N70" s="3"/>
      <c r="O70" s="3"/>
      <c r="P70" s="58">
        <v>6</v>
      </c>
      <c r="Q70" s="143"/>
      <c r="R70" s="154"/>
      <c r="S70" s="66"/>
      <c r="T70" s="97">
        <v>84</v>
      </c>
      <c r="U70" s="108"/>
      <c r="V70" s="109"/>
    </row>
    <row r="71" spans="2:25" ht="75" x14ac:dyDescent="0.3">
      <c r="B71" s="40" t="s">
        <v>89</v>
      </c>
      <c r="C71" s="12" t="s">
        <v>90</v>
      </c>
      <c r="D71" s="40"/>
      <c r="E71" s="40">
        <v>5</v>
      </c>
      <c r="F71" s="40"/>
      <c r="G71" s="40"/>
      <c r="H71" s="40"/>
      <c r="I71" s="40">
        <v>85</v>
      </c>
      <c r="J71" s="40">
        <v>17</v>
      </c>
      <c r="K71" s="40">
        <v>68</v>
      </c>
      <c r="L71" s="40">
        <v>36</v>
      </c>
      <c r="M71" s="40">
        <v>32</v>
      </c>
      <c r="N71" s="40"/>
      <c r="O71" s="40"/>
      <c r="P71" s="59"/>
      <c r="Q71" s="90"/>
      <c r="R71" s="91"/>
      <c r="S71" s="67"/>
      <c r="T71" s="98"/>
      <c r="U71" s="110">
        <v>68</v>
      </c>
      <c r="V71" s="54"/>
    </row>
    <row r="72" spans="2:25" ht="58.5" customHeight="1" x14ac:dyDescent="0.25">
      <c r="B72" s="40" t="s">
        <v>91</v>
      </c>
      <c r="C72" s="41" t="s">
        <v>92</v>
      </c>
      <c r="D72" s="40">
        <v>5</v>
      </c>
      <c r="E72" s="40"/>
      <c r="F72" s="40"/>
      <c r="G72" s="40"/>
      <c r="H72" s="40"/>
      <c r="I72" s="40">
        <v>105</v>
      </c>
      <c r="J72" s="40">
        <v>21</v>
      </c>
      <c r="K72" s="40">
        <v>84</v>
      </c>
      <c r="L72" s="40">
        <v>28</v>
      </c>
      <c r="M72" s="40">
        <v>36</v>
      </c>
      <c r="N72" s="40">
        <v>20</v>
      </c>
      <c r="O72" s="40">
        <v>6</v>
      </c>
      <c r="P72" s="59">
        <v>6</v>
      </c>
      <c r="Q72" s="90"/>
      <c r="R72" s="91"/>
      <c r="S72" s="67"/>
      <c r="T72" s="98"/>
      <c r="U72" s="110">
        <v>84</v>
      </c>
      <c r="V72" s="54"/>
    </row>
    <row r="73" spans="2:25" ht="22.5" customHeight="1" x14ac:dyDescent="0.25">
      <c r="B73" s="40" t="s">
        <v>93</v>
      </c>
      <c r="C73" s="41" t="s">
        <v>81</v>
      </c>
      <c r="D73" s="40"/>
      <c r="E73" s="182" t="s">
        <v>94</v>
      </c>
      <c r="F73" s="40"/>
      <c r="G73" s="40"/>
      <c r="H73" s="42">
        <v>72</v>
      </c>
      <c r="I73" s="40"/>
      <c r="J73" s="41"/>
      <c r="K73" s="40"/>
      <c r="L73" s="41"/>
      <c r="M73" s="40"/>
      <c r="N73" s="41"/>
      <c r="O73" s="41"/>
      <c r="P73" s="59"/>
      <c r="Q73" s="90"/>
      <c r="R73" s="91"/>
      <c r="S73" s="67"/>
      <c r="T73" s="98"/>
      <c r="U73" s="119">
        <v>72</v>
      </c>
      <c r="V73" s="54"/>
    </row>
    <row r="74" spans="2:25" ht="37.5" x14ac:dyDescent="0.25">
      <c r="B74" s="40" t="s">
        <v>95</v>
      </c>
      <c r="C74" s="41" t="s">
        <v>84</v>
      </c>
      <c r="D74" s="40"/>
      <c r="E74" s="182"/>
      <c r="F74" s="40"/>
      <c r="G74" s="40"/>
      <c r="H74" s="42">
        <v>72</v>
      </c>
      <c r="I74" s="40"/>
      <c r="J74" s="41"/>
      <c r="K74" s="40"/>
      <c r="L74" s="41"/>
      <c r="M74" s="40"/>
      <c r="N74" s="41"/>
      <c r="O74" s="41"/>
      <c r="P74" s="59"/>
      <c r="Q74" s="90"/>
      <c r="R74" s="91"/>
      <c r="S74" s="67"/>
      <c r="T74" s="98"/>
      <c r="U74" s="119">
        <v>72</v>
      </c>
      <c r="V74" s="54"/>
      <c r="Y74" s="4"/>
    </row>
    <row r="75" spans="2:25" ht="27.75" customHeight="1" thickBot="1" x14ac:dyDescent="0.3">
      <c r="B75" s="20"/>
      <c r="C75" s="123" t="s">
        <v>172</v>
      </c>
      <c r="D75" s="20">
        <v>5</v>
      </c>
      <c r="E75" s="20"/>
      <c r="F75" s="20"/>
      <c r="G75" s="20"/>
      <c r="H75" s="165"/>
      <c r="I75" s="20"/>
      <c r="J75" s="123"/>
      <c r="K75" s="20"/>
      <c r="L75" s="123"/>
      <c r="M75" s="20"/>
      <c r="N75" s="123"/>
      <c r="O75" s="123"/>
      <c r="P75" s="60">
        <v>4</v>
      </c>
      <c r="Q75" s="124"/>
      <c r="R75" s="125"/>
      <c r="S75" s="68"/>
      <c r="T75" s="99"/>
      <c r="U75" s="167"/>
      <c r="V75" s="112"/>
      <c r="Y75" s="4"/>
    </row>
    <row r="76" spans="2:25" ht="75.75" customHeight="1" thickBot="1" x14ac:dyDescent="0.3">
      <c r="B76" s="13" t="s">
        <v>96</v>
      </c>
      <c r="C76" s="15" t="s">
        <v>97</v>
      </c>
      <c r="D76" s="14">
        <v>2</v>
      </c>
      <c r="E76" s="14">
        <v>2</v>
      </c>
      <c r="F76" s="14"/>
      <c r="G76" s="14"/>
      <c r="H76" s="14">
        <v>72</v>
      </c>
      <c r="I76" s="14">
        <v>200</v>
      </c>
      <c r="J76" s="14">
        <v>40</v>
      </c>
      <c r="K76" s="14">
        <v>160</v>
      </c>
      <c r="L76" s="14">
        <v>80</v>
      </c>
      <c r="M76" s="14">
        <v>80</v>
      </c>
      <c r="N76" s="15"/>
      <c r="O76" s="15"/>
      <c r="P76" s="57">
        <f>SUM(P77:P81)</f>
        <v>10</v>
      </c>
      <c r="Q76" s="163"/>
      <c r="R76" s="164"/>
      <c r="S76" s="136"/>
      <c r="T76" s="137"/>
      <c r="U76" s="138"/>
      <c r="V76" s="139">
        <v>160</v>
      </c>
    </row>
    <row r="77" spans="2:25" ht="41.25" customHeight="1" x14ac:dyDescent="0.25">
      <c r="B77" s="3" t="s">
        <v>98</v>
      </c>
      <c r="C77" s="142" t="s">
        <v>99</v>
      </c>
      <c r="D77" s="254" t="s">
        <v>100</v>
      </c>
      <c r="E77" s="3"/>
      <c r="F77" s="3"/>
      <c r="G77" s="3"/>
      <c r="H77" s="3"/>
      <c r="I77" s="3">
        <v>100</v>
      </c>
      <c r="J77" s="3">
        <v>20</v>
      </c>
      <c r="K77" s="3">
        <v>80</v>
      </c>
      <c r="L77" s="3">
        <v>40</v>
      </c>
      <c r="M77" s="3">
        <v>40</v>
      </c>
      <c r="N77" s="142"/>
      <c r="O77" s="142"/>
      <c r="P77" s="58">
        <v>6</v>
      </c>
      <c r="Q77" s="143"/>
      <c r="R77" s="154"/>
      <c r="S77" s="66"/>
      <c r="T77" s="97"/>
      <c r="U77" s="108"/>
      <c r="V77" s="109">
        <v>80</v>
      </c>
    </row>
    <row r="78" spans="2:25" ht="39" customHeight="1" x14ac:dyDescent="0.25">
      <c r="B78" s="40" t="s">
        <v>130</v>
      </c>
      <c r="C78" s="41" t="s">
        <v>101</v>
      </c>
      <c r="D78" s="182"/>
      <c r="E78" s="40"/>
      <c r="F78" s="40"/>
      <c r="G78" s="40"/>
      <c r="H78" s="41"/>
      <c r="I78" s="40">
        <v>100</v>
      </c>
      <c r="J78" s="40">
        <v>20</v>
      </c>
      <c r="K78" s="40">
        <v>80</v>
      </c>
      <c r="L78" s="40">
        <v>40</v>
      </c>
      <c r="M78" s="40">
        <v>40</v>
      </c>
      <c r="N78" s="41"/>
      <c r="O78" s="41"/>
      <c r="P78" s="59"/>
      <c r="Q78" s="90"/>
      <c r="R78" s="91"/>
      <c r="S78" s="67"/>
      <c r="T78" s="98"/>
      <c r="U78" s="110"/>
      <c r="V78" s="54">
        <v>80</v>
      </c>
    </row>
    <row r="79" spans="2:25" ht="24" customHeight="1" x14ac:dyDescent="0.25">
      <c r="B79" s="40" t="s">
        <v>102</v>
      </c>
      <c r="C79" s="41" t="s">
        <v>81</v>
      </c>
      <c r="D79" s="40"/>
      <c r="E79" s="40" t="s">
        <v>100</v>
      </c>
      <c r="F79" s="40"/>
      <c r="G79" s="40"/>
      <c r="H79" s="42">
        <v>54</v>
      </c>
      <c r="I79" s="40"/>
      <c r="J79" s="41"/>
      <c r="K79" s="40"/>
      <c r="L79" s="41"/>
      <c r="M79" s="40"/>
      <c r="N79" s="41"/>
      <c r="O79" s="41"/>
      <c r="P79" s="59"/>
      <c r="Q79" s="90"/>
      <c r="R79" s="91"/>
      <c r="S79" s="67"/>
      <c r="T79" s="98"/>
      <c r="U79" s="110"/>
      <c r="V79" s="120">
        <v>54</v>
      </c>
    </row>
    <row r="80" spans="2:25" ht="38.25" customHeight="1" x14ac:dyDescent="0.25">
      <c r="B80" s="40" t="s">
        <v>103</v>
      </c>
      <c r="C80" s="41" t="s">
        <v>84</v>
      </c>
      <c r="D80" s="40"/>
      <c r="E80" s="40"/>
      <c r="F80" s="40"/>
      <c r="G80" s="40"/>
      <c r="H80" s="42">
        <v>18</v>
      </c>
      <c r="I80" s="40"/>
      <c r="J80" s="41"/>
      <c r="K80" s="40"/>
      <c r="L80" s="41"/>
      <c r="M80" s="40"/>
      <c r="N80" s="41"/>
      <c r="O80" s="41"/>
      <c r="P80" s="59"/>
      <c r="Q80" s="90"/>
      <c r="R80" s="91"/>
      <c r="S80" s="67"/>
      <c r="T80" s="98"/>
      <c r="U80" s="110"/>
      <c r="V80" s="120">
        <v>18</v>
      </c>
    </row>
    <row r="81" spans="2:22" ht="23.25" customHeight="1" thickBot="1" x14ac:dyDescent="0.3">
      <c r="B81" s="20"/>
      <c r="C81" s="123" t="s">
        <v>172</v>
      </c>
      <c r="D81" s="20">
        <v>6</v>
      </c>
      <c r="E81" s="20"/>
      <c r="F81" s="20"/>
      <c r="G81" s="20"/>
      <c r="H81" s="165"/>
      <c r="I81" s="20"/>
      <c r="J81" s="123"/>
      <c r="K81" s="20"/>
      <c r="L81" s="123"/>
      <c r="M81" s="20"/>
      <c r="N81" s="123"/>
      <c r="O81" s="123"/>
      <c r="P81" s="60">
        <v>4</v>
      </c>
      <c r="Q81" s="124"/>
      <c r="R81" s="125"/>
      <c r="S81" s="68"/>
      <c r="T81" s="99"/>
      <c r="U81" s="111"/>
      <c r="V81" s="168"/>
    </row>
    <row r="82" spans="2:22" ht="59.25" customHeight="1" thickBot="1" x14ac:dyDescent="0.3">
      <c r="B82" s="13" t="s">
        <v>104</v>
      </c>
      <c r="C82" s="15" t="s">
        <v>105</v>
      </c>
      <c r="D82" s="14">
        <v>1</v>
      </c>
      <c r="E82" s="14">
        <v>2</v>
      </c>
      <c r="F82" s="14"/>
      <c r="G82" s="14"/>
      <c r="H82" s="14">
        <v>36</v>
      </c>
      <c r="I82" s="14">
        <v>100</v>
      </c>
      <c r="J82" s="14">
        <v>20</v>
      </c>
      <c r="K82" s="14">
        <v>80</v>
      </c>
      <c r="L82" s="14">
        <v>40</v>
      </c>
      <c r="M82" s="14">
        <v>40</v>
      </c>
      <c r="N82" s="15"/>
      <c r="O82" s="15"/>
      <c r="P82" s="57">
        <f>SUM(P87)</f>
        <v>6</v>
      </c>
      <c r="Q82" s="163"/>
      <c r="R82" s="164"/>
      <c r="S82" s="136"/>
      <c r="T82" s="137"/>
      <c r="U82" s="138"/>
      <c r="V82" s="139">
        <v>80</v>
      </c>
    </row>
    <row r="83" spans="2:22" ht="60" customHeight="1" x14ac:dyDescent="0.25">
      <c r="B83" s="3" t="s">
        <v>106</v>
      </c>
      <c r="C83" s="142" t="s">
        <v>107</v>
      </c>
      <c r="D83" s="3"/>
      <c r="E83" s="3">
        <v>6</v>
      </c>
      <c r="F83" s="3"/>
      <c r="G83" s="3"/>
      <c r="H83" s="3"/>
      <c r="I83" s="3">
        <v>100</v>
      </c>
      <c r="J83" s="3">
        <v>20</v>
      </c>
      <c r="K83" s="3">
        <v>80</v>
      </c>
      <c r="L83" s="3">
        <v>40</v>
      </c>
      <c r="M83" s="3">
        <v>40</v>
      </c>
      <c r="N83" s="142"/>
      <c r="O83" s="142"/>
      <c r="P83" s="58"/>
      <c r="Q83" s="143"/>
      <c r="R83" s="154"/>
      <c r="S83" s="169"/>
      <c r="T83" s="170"/>
      <c r="U83" s="145"/>
      <c r="V83" s="109">
        <v>80</v>
      </c>
    </row>
    <row r="84" spans="2:22" ht="29.25" customHeight="1" x14ac:dyDescent="0.25">
      <c r="B84" s="40" t="s">
        <v>108</v>
      </c>
      <c r="C84" s="41" t="s">
        <v>81</v>
      </c>
      <c r="D84" s="40"/>
      <c r="E84" s="182" t="s">
        <v>100</v>
      </c>
      <c r="F84" s="40"/>
      <c r="G84" s="40"/>
      <c r="H84" s="42">
        <v>18</v>
      </c>
      <c r="I84" s="40"/>
      <c r="J84" s="41"/>
      <c r="K84" s="40"/>
      <c r="L84" s="41"/>
      <c r="M84" s="40"/>
      <c r="N84" s="41"/>
      <c r="O84" s="41"/>
      <c r="P84" s="59"/>
      <c r="Q84" s="90"/>
      <c r="R84" s="91"/>
      <c r="S84" s="72"/>
      <c r="T84" s="105"/>
      <c r="U84" s="117"/>
      <c r="V84" s="120">
        <v>18</v>
      </c>
    </row>
    <row r="85" spans="2:22" ht="42" customHeight="1" x14ac:dyDescent="0.25">
      <c r="B85" s="182" t="s">
        <v>109</v>
      </c>
      <c r="C85" s="192" t="s">
        <v>84</v>
      </c>
      <c r="D85" s="182"/>
      <c r="E85" s="182"/>
      <c r="F85" s="182"/>
      <c r="G85" s="182"/>
      <c r="H85" s="283">
        <v>18</v>
      </c>
      <c r="I85" s="182"/>
      <c r="J85" s="192"/>
      <c r="K85" s="182"/>
      <c r="L85" s="192"/>
      <c r="M85" s="182"/>
      <c r="N85" s="192"/>
      <c r="O85" s="41"/>
      <c r="P85" s="59"/>
      <c r="Q85" s="181"/>
      <c r="R85" s="218"/>
      <c r="S85" s="219"/>
      <c r="T85" s="220"/>
      <c r="U85" s="221"/>
      <c r="V85" s="245">
        <v>18</v>
      </c>
    </row>
    <row r="86" spans="2:22" ht="17.25" hidden="1" customHeight="1" thickBot="1" x14ac:dyDescent="0.3">
      <c r="B86" s="182"/>
      <c r="C86" s="192"/>
      <c r="D86" s="182"/>
      <c r="E86" s="182"/>
      <c r="F86" s="182"/>
      <c r="G86" s="182"/>
      <c r="H86" s="283"/>
      <c r="I86" s="182"/>
      <c r="J86" s="192"/>
      <c r="K86" s="182"/>
      <c r="L86" s="192"/>
      <c r="M86" s="182"/>
      <c r="N86" s="192"/>
      <c r="O86" s="41"/>
      <c r="P86" s="59"/>
      <c r="Q86" s="181"/>
      <c r="R86" s="218"/>
      <c r="S86" s="219"/>
      <c r="T86" s="220"/>
      <c r="U86" s="221"/>
      <c r="V86" s="245"/>
    </row>
    <row r="87" spans="2:22" ht="17.25" customHeight="1" thickBot="1" x14ac:dyDescent="0.3">
      <c r="B87" s="20"/>
      <c r="C87" s="123" t="s">
        <v>172</v>
      </c>
      <c r="D87" s="20">
        <v>6</v>
      </c>
      <c r="E87" s="20"/>
      <c r="F87" s="20"/>
      <c r="G87" s="20"/>
      <c r="H87" s="165"/>
      <c r="I87" s="20"/>
      <c r="J87" s="123"/>
      <c r="K87" s="20"/>
      <c r="L87" s="123"/>
      <c r="M87" s="20"/>
      <c r="N87" s="123"/>
      <c r="O87" s="123"/>
      <c r="P87" s="60">
        <v>6</v>
      </c>
      <c r="Q87" s="124"/>
      <c r="R87" s="125"/>
      <c r="S87" s="126"/>
      <c r="T87" s="127"/>
      <c r="U87" s="128"/>
      <c r="V87" s="168"/>
    </row>
    <row r="88" spans="2:22" ht="22.5" customHeight="1" thickBot="1" x14ac:dyDescent="0.3">
      <c r="B88" s="173"/>
      <c r="C88" s="15" t="s">
        <v>110</v>
      </c>
      <c r="D88" s="14">
        <v>14</v>
      </c>
      <c r="E88" s="14">
        <v>32</v>
      </c>
      <c r="F88" s="14">
        <v>4</v>
      </c>
      <c r="G88" s="14"/>
      <c r="H88" s="14">
        <v>360</v>
      </c>
      <c r="I88" s="14">
        <v>2751</v>
      </c>
      <c r="J88" s="14">
        <v>627</v>
      </c>
      <c r="K88" s="14">
        <v>2124</v>
      </c>
      <c r="L88" s="14">
        <v>1144</v>
      </c>
      <c r="M88" s="14">
        <v>960</v>
      </c>
      <c r="N88" s="14">
        <v>20</v>
      </c>
      <c r="O88" s="15"/>
      <c r="P88" s="57"/>
      <c r="Q88" s="75">
        <v>612</v>
      </c>
      <c r="R88" s="76">
        <v>792</v>
      </c>
      <c r="S88" s="136">
        <v>612</v>
      </c>
      <c r="T88" s="137">
        <v>720</v>
      </c>
      <c r="U88" s="138">
        <v>432</v>
      </c>
      <c r="V88" s="139">
        <v>360</v>
      </c>
    </row>
    <row r="89" spans="2:22" ht="22.5" customHeight="1" x14ac:dyDescent="0.25">
      <c r="B89" s="153"/>
      <c r="C89" s="153" t="s">
        <v>138</v>
      </c>
      <c r="D89" s="152"/>
      <c r="E89" s="152"/>
      <c r="F89" s="152"/>
      <c r="G89" s="152"/>
      <c r="H89" s="152"/>
      <c r="I89" s="152"/>
      <c r="J89" s="152"/>
      <c r="K89" s="152">
        <v>360</v>
      </c>
      <c r="L89" s="152"/>
      <c r="M89" s="152"/>
      <c r="N89" s="153"/>
      <c r="O89" s="153"/>
      <c r="P89" s="162"/>
      <c r="Q89" s="171"/>
      <c r="R89" s="172"/>
      <c r="S89" s="155"/>
      <c r="T89" s="156"/>
      <c r="U89" s="157"/>
      <c r="V89" s="158"/>
    </row>
    <row r="90" spans="2:22" ht="22.5" customHeight="1" x14ac:dyDescent="0.25">
      <c r="B90" s="5" t="s">
        <v>139</v>
      </c>
      <c r="C90" s="6" t="s">
        <v>111</v>
      </c>
      <c r="D90" s="40"/>
      <c r="E90" s="40"/>
      <c r="F90" s="40"/>
      <c r="G90" s="40"/>
      <c r="H90" s="41"/>
      <c r="I90" s="41"/>
      <c r="J90" s="41"/>
      <c r="K90" s="5">
        <v>144</v>
      </c>
      <c r="L90" s="5"/>
      <c r="M90" s="5"/>
      <c r="N90" s="6"/>
      <c r="O90" s="6"/>
      <c r="P90" s="64"/>
      <c r="Q90" s="93"/>
      <c r="R90" s="94"/>
      <c r="S90" s="71"/>
      <c r="T90" s="102"/>
      <c r="U90" s="115"/>
      <c r="V90" s="116" t="s">
        <v>112</v>
      </c>
    </row>
    <row r="91" spans="2:22" ht="26.25" customHeight="1" x14ac:dyDescent="0.25">
      <c r="B91" s="5"/>
      <c r="C91" s="6" t="s">
        <v>137</v>
      </c>
      <c r="D91" s="40"/>
      <c r="E91" s="40"/>
      <c r="F91" s="40"/>
      <c r="G91" s="40"/>
      <c r="H91" s="41"/>
      <c r="I91" s="41"/>
      <c r="J91" s="41"/>
      <c r="K91" s="5">
        <v>108</v>
      </c>
      <c r="L91" s="41"/>
      <c r="M91" s="41"/>
      <c r="N91" s="41"/>
      <c r="O91" s="41"/>
      <c r="P91" s="59"/>
      <c r="Q91" s="90"/>
      <c r="R91" s="91"/>
      <c r="S91" s="72"/>
      <c r="T91" s="105"/>
      <c r="U91" s="117"/>
      <c r="V91" s="54"/>
    </row>
    <row r="92" spans="2:22" ht="26.25" customHeight="1" x14ac:dyDescent="0.25">
      <c r="B92" s="5" t="s">
        <v>113</v>
      </c>
      <c r="C92" s="6" t="s">
        <v>114</v>
      </c>
      <c r="D92" s="40"/>
      <c r="E92" s="40"/>
      <c r="F92" s="40"/>
      <c r="G92" s="40"/>
      <c r="H92" s="41"/>
      <c r="I92" s="41"/>
      <c r="J92" s="41"/>
      <c r="K92" s="5">
        <v>216</v>
      </c>
      <c r="L92" s="41"/>
      <c r="M92" s="41"/>
      <c r="N92" s="41"/>
      <c r="O92" s="41"/>
      <c r="P92" s="59"/>
      <c r="Q92" s="90"/>
      <c r="R92" s="91"/>
      <c r="S92" s="72"/>
      <c r="T92" s="105"/>
      <c r="U92" s="117"/>
      <c r="V92" s="54" t="s">
        <v>115</v>
      </c>
    </row>
    <row r="93" spans="2:22" ht="25.5" customHeight="1" x14ac:dyDescent="0.25">
      <c r="B93" s="5"/>
      <c r="C93" s="6"/>
      <c r="D93" s="40"/>
      <c r="E93" s="40"/>
      <c r="F93" s="40"/>
      <c r="G93" s="40"/>
      <c r="H93" s="40"/>
      <c r="I93" s="5"/>
      <c r="J93" s="5"/>
      <c r="K93" s="5">
        <v>2952</v>
      </c>
      <c r="L93" s="41"/>
      <c r="M93" s="41"/>
      <c r="N93" s="41"/>
      <c r="O93" s="41"/>
      <c r="P93" s="59"/>
      <c r="Q93" s="90"/>
      <c r="R93" s="91"/>
      <c r="S93" s="72"/>
      <c r="T93" s="105"/>
      <c r="U93" s="117"/>
      <c r="V93" s="54"/>
    </row>
    <row r="94" spans="2:22" ht="25.5" customHeight="1" thickBot="1" x14ac:dyDescent="0.3">
      <c r="B94" s="121"/>
      <c r="C94" s="122" t="s">
        <v>140</v>
      </c>
      <c r="D94" s="20"/>
      <c r="E94" s="20"/>
      <c r="F94" s="20"/>
      <c r="G94" s="20"/>
      <c r="H94" s="20"/>
      <c r="I94" s="20"/>
      <c r="J94" s="20"/>
      <c r="K94" s="121">
        <v>1512</v>
      </c>
      <c r="L94" s="123"/>
      <c r="M94" s="123"/>
      <c r="N94" s="123"/>
      <c r="O94" s="123"/>
      <c r="P94" s="60"/>
      <c r="Q94" s="124"/>
      <c r="R94" s="125"/>
      <c r="S94" s="126"/>
      <c r="T94" s="127"/>
      <c r="U94" s="128"/>
      <c r="V94" s="112"/>
    </row>
    <row r="95" spans="2:22" ht="16.5" customHeight="1" x14ac:dyDescent="0.25">
      <c r="B95" s="229" t="s">
        <v>142</v>
      </c>
      <c r="C95" s="230"/>
      <c r="D95" s="230"/>
      <c r="E95" s="230"/>
      <c r="F95" s="230"/>
      <c r="G95" s="230"/>
      <c r="H95" s="230"/>
      <c r="I95" s="230"/>
      <c r="J95" s="231"/>
      <c r="K95" s="274" t="s">
        <v>110</v>
      </c>
      <c r="L95" s="255" t="s">
        <v>121</v>
      </c>
      <c r="M95" s="256"/>
      <c r="N95" s="256"/>
      <c r="O95" s="256"/>
      <c r="P95" s="256"/>
      <c r="Q95" s="235">
        <v>12</v>
      </c>
      <c r="R95" s="236">
        <v>13</v>
      </c>
      <c r="S95" s="237">
        <v>8</v>
      </c>
      <c r="T95" s="238">
        <v>8</v>
      </c>
      <c r="U95" s="213">
        <v>8</v>
      </c>
      <c r="V95" s="249">
        <v>8</v>
      </c>
    </row>
    <row r="96" spans="2:22" ht="16.5" customHeight="1" x14ac:dyDescent="0.25">
      <c r="B96" s="232" t="s">
        <v>116</v>
      </c>
      <c r="C96" s="233"/>
      <c r="D96" s="233"/>
      <c r="E96" s="233"/>
      <c r="F96" s="233"/>
      <c r="G96" s="233"/>
      <c r="H96" s="233"/>
      <c r="I96" s="233"/>
      <c r="J96" s="234"/>
      <c r="K96" s="275"/>
      <c r="L96" s="257"/>
      <c r="M96" s="258"/>
      <c r="N96" s="258"/>
      <c r="O96" s="258"/>
      <c r="P96" s="258"/>
      <c r="Q96" s="197"/>
      <c r="R96" s="199"/>
      <c r="S96" s="201"/>
      <c r="T96" s="216"/>
      <c r="U96" s="214"/>
      <c r="V96" s="174"/>
    </row>
    <row r="97" spans="2:28" ht="16.5" customHeight="1" x14ac:dyDescent="0.25">
      <c r="B97" s="232" t="s">
        <v>117</v>
      </c>
      <c r="C97" s="233"/>
      <c r="D97" s="233"/>
      <c r="E97" s="233"/>
      <c r="F97" s="233"/>
      <c r="G97" s="233"/>
      <c r="H97" s="233"/>
      <c r="I97" s="233"/>
      <c r="J97" s="234"/>
      <c r="K97" s="275"/>
      <c r="L97" s="257"/>
      <c r="M97" s="258"/>
      <c r="N97" s="258"/>
      <c r="O97" s="258"/>
      <c r="P97" s="258"/>
      <c r="Q97" s="197"/>
      <c r="R97" s="199"/>
      <c r="S97" s="201"/>
      <c r="T97" s="216"/>
      <c r="U97" s="214"/>
      <c r="V97" s="174"/>
    </row>
    <row r="98" spans="2:28" ht="16.5" customHeight="1" x14ac:dyDescent="0.25">
      <c r="B98" s="222" t="s">
        <v>118</v>
      </c>
      <c r="C98" s="223"/>
      <c r="D98" s="223"/>
      <c r="E98" s="223"/>
      <c r="F98" s="223"/>
      <c r="G98" s="223"/>
      <c r="H98" s="223"/>
      <c r="I98" s="223"/>
      <c r="J98" s="224"/>
      <c r="K98" s="275"/>
      <c r="L98" s="257"/>
      <c r="M98" s="258"/>
      <c r="N98" s="258"/>
      <c r="O98" s="258"/>
      <c r="P98" s="258"/>
      <c r="Q98" s="197"/>
      <c r="R98" s="199"/>
      <c r="S98" s="201"/>
      <c r="T98" s="216"/>
      <c r="U98" s="214"/>
      <c r="V98" s="174"/>
    </row>
    <row r="99" spans="2:28" ht="16.5" customHeight="1" x14ac:dyDescent="0.25">
      <c r="B99" s="222" t="s">
        <v>119</v>
      </c>
      <c r="C99" s="223"/>
      <c r="D99" s="223"/>
      <c r="E99" s="223"/>
      <c r="F99" s="223"/>
      <c r="G99" s="223"/>
      <c r="H99" s="223"/>
      <c r="I99" s="223"/>
      <c r="J99" s="224"/>
      <c r="K99" s="275"/>
      <c r="L99" s="257"/>
      <c r="M99" s="258"/>
      <c r="N99" s="258"/>
      <c r="O99" s="258"/>
      <c r="P99" s="258"/>
      <c r="Q99" s="197"/>
      <c r="R99" s="199"/>
      <c r="S99" s="201"/>
      <c r="T99" s="216"/>
      <c r="U99" s="214"/>
      <c r="V99" s="174"/>
    </row>
    <row r="100" spans="2:28" ht="18.75" x14ac:dyDescent="0.25">
      <c r="B100" s="222" t="s">
        <v>120</v>
      </c>
      <c r="C100" s="223"/>
      <c r="D100" s="223"/>
      <c r="E100" s="223"/>
      <c r="F100" s="223"/>
      <c r="G100" s="223"/>
      <c r="H100" s="223"/>
      <c r="I100" s="223"/>
      <c r="J100" s="224"/>
      <c r="K100" s="275"/>
      <c r="L100" s="209"/>
      <c r="M100" s="210"/>
      <c r="N100" s="210"/>
      <c r="O100" s="210"/>
      <c r="P100" s="210"/>
      <c r="Q100" s="197"/>
      <c r="R100" s="199"/>
      <c r="S100" s="201"/>
      <c r="T100" s="216"/>
      <c r="U100" s="214"/>
      <c r="V100" s="174"/>
    </row>
    <row r="101" spans="2:28" ht="15" customHeight="1" x14ac:dyDescent="0.25">
      <c r="B101" s="222"/>
      <c r="C101" s="223"/>
      <c r="D101" s="223"/>
      <c r="E101" s="223"/>
      <c r="F101" s="223"/>
      <c r="G101" s="223"/>
      <c r="H101" s="223"/>
      <c r="I101" s="223"/>
      <c r="J101" s="224"/>
      <c r="K101" s="196"/>
      <c r="L101" s="207" t="s">
        <v>122</v>
      </c>
      <c r="M101" s="208"/>
      <c r="N101" s="208"/>
      <c r="O101" s="208"/>
      <c r="P101" s="208"/>
      <c r="Q101" s="181"/>
      <c r="R101" s="218"/>
      <c r="S101" s="219"/>
      <c r="T101" s="216">
        <v>72</v>
      </c>
      <c r="U101" s="214">
        <v>72</v>
      </c>
      <c r="V101" s="174">
        <v>72</v>
      </c>
    </row>
    <row r="102" spans="2:28" ht="15.75" customHeight="1" x14ac:dyDescent="0.25">
      <c r="B102" s="222"/>
      <c r="C102" s="223"/>
      <c r="D102" s="223"/>
      <c r="E102" s="223"/>
      <c r="F102" s="223"/>
      <c r="G102" s="223"/>
      <c r="H102" s="223"/>
      <c r="I102" s="223"/>
      <c r="J102" s="224"/>
      <c r="K102" s="196"/>
      <c r="L102" s="209"/>
      <c r="M102" s="210"/>
      <c r="N102" s="210"/>
      <c r="O102" s="210"/>
      <c r="P102" s="210"/>
      <c r="Q102" s="181"/>
      <c r="R102" s="218"/>
      <c r="S102" s="219"/>
      <c r="T102" s="216"/>
      <c r="U102" s="214"/>
      <c r="V102" s="174"/>
    </row>
    <row r="103" spans="2:28" ht="17.25" customHeight="1" x14ac:dyDescent="0.25">
      <c r="B103" s="193"/>
      <c r="C103" s="194"/>
      <c r="D103" s="194"/>
      <c r="E103" s="194"/>
      <c r="F103" s="194"/>
      <c r="G103" s="194"/>
      <c r="H103" s="194"/>
      <c r="I103" s="194"/>
      <c r="J103" s="195"/>
      <c r="K103" s="196"/>
      <c r="L103" s="225" t="s">
        <v>123</v>
      </c>
      <c r="M103" s="226"/>
      <c r="N103" s="226"/>
      <c r="O103" s="226"/>
      <c r="P103" s="226"/>
      <c r="Q103" s="181"/>
      <c r="R103" s="218"/>
      <c r="S103" s="219"/>
      <c r="T103" s="216">
        <v>36</v>
      </c>
      <c r="U103" s="214">
        <v>72</v>
      </c>
      <c r="V103" s="174">
        <v>36</v>
      </c>
    </row>
    <row r="104" spans="2:28" ht="15.75" customHeight="1" x14ac:dyDescent="0.25">
      <c r="B104" s="193"/>
      <c r="C104" s="194"/>
      <c r="D104" s="194"/>
      <c r="E104" s="194"/>
      <c r="F104" s="194"/>
      <c r="G104" s="194"/>
      <c r="H104" s="194"/>
      <c r="I104" s="194"/>
      <c r="J104" s="195"/>
      <c r="K104" s="196"/>
      <c r="L104" s="227"/>
      <c r="M104" s="228"/>
      <c r="N104" s="228"/>
      <c r="O104" s="228"/>
      <c r="P104" s="228"/>
      <c r="Q104" s="181"/>
      <c r="R104" s="218"/>
      <c r="S104" s="219"/>
      <c r="T104" s="216"/>
      <c r="U104" s="214"/>
      <c r="V104" s="174"/>
    </row>
    <row r="105" spans="2:28" ht="15" customHeight="1" x14ac:dyDescent="0.25">
      <c r="B105" s="193"/>
      <c r="C105" s="194"/>
      <c r="D105" s="194"/>
      <c r="E105" s="194"/>
      <c r="F105" s="194"/>
      <c r="G105" s="194"/>
      <c r="H105" s="194"/>
      <c r="I105" s="194"/>
      <c r="J105" s="195"/>
      <c r="K105" s="196"/>
      <c r="L105" s="225" t="s">
        <v>124</v>
      </c>
      <c r="M105" s="226"/>
      <c r="N105" s="226"/>
      <c r="O105" s="226"/>
      <c r="P105" s="226"/>
      <c r="Q105" s="181"/>
      <c r="R105" s="218"/>
      <c r="S105" s="219"/>
      <c r="T105" s="220"/>
      <c r="U105" s="221"/>
      <c r="V105" s="174">
        <v>144</v>
      </c>
    </row>
    <row r="106" spans="2:28" ht="15.75" customHeight="1" x14ac:dyDescent="0.25">
      <c r="B106" s="193"/>
      <c r="C106" s="194"/>
      <c r="D106" s="194"/>
      <c r="E106" s="194"/>
      <c r="F106" s="194"/>
      <c r="G106" s="194"/>
      <c r="H106" s="194"/>
      <c r="I106" s="194"/>
      <c r="J106" s="195"/>
      <c r="K106" s="196"/>
      <c r="L106" s="227"/>
      <c r="M106" s="228"/>
      <c r="N106" s="228"/>
      <c r="O106" s="228"/>
      <c r="P106" s="228"/>
      <c r="Q106" s="181"/>
      <c r="R106" s="218"/>
      <c r="S106" s="219"/>
      <c r="T106" s="220"/>
      <c r="U106" s="221"/>
      <c r="V106" s="174"/>
    </row>
    <row r="107" spans="2:28" ht="15" customHeight="1" x14ac:dyDescent="0.25">
      <c r="B107" s="193"/>
      <c r="C107" s="194"/>
      <c r="D107" s="194"/>
      <c r="E107" s="194"/>
      <c r="F107" s="194"/>
      <c r="G107" s="194"/>
      <c r="H107" s="194"/>
      <c r="I107" s="194"/>
      <c r="J107" s="195"/>
      <c r="K107" s="196"/>
      <c r="L107" s="207" t="s">
        <v>125</v>
      </c>
      <c r="M107" s="208"/>
      <c r="N107" s="208"/>
      <c r="O107" s="208"/>
      <c r="P107" s="208"/>
      <c r="Q107" s="197">
        <v>0</v>
      </c>
      <c r="R107" s="199">
        <v>4</v>
      </c>
      <c r="S107" s="201">
        <v>0</v>
      </c>
      <c r="T107" s="216">
        <v>8</v>
      </c>
      <c r="U107" s="214">
        <v>5</v>
      </c>
      <c r="V107" s="174">
        <v>3</v>
      </c>
    </row>
    <row r="108" spans="2:28" ht="15.75" customHeight="1" x14ac:dyDescent="0.25">
      <c r="B108" s="193"/>
      <c r="C108" s="194"/>
      <c r="D108" s="194"/>
      <c r="E108" s="194"/>
      <c r="F108" s="194"/>
      <c r="G108" s="194"/>
      <c r="H108" s="194"/>
      <c r="I108" s="194"/>
      <c r="J108" s="195"/>
      <c r="K108" s="196"/>
      <c r="L108" s="209"/>
      <c r="M108" s="210"/>
      <c r="N108" s="210"/>
      <c r="O108" s="210"/>
      <c r="P108" s="210"/>
      <c r="Q108" s="197"/>
      <c r="R108" s="199"/>
      <c r="S108" s="201"/>
      <c r="T108" s="216"/>
      <c r="U108" s="214"/>
      <c r="V108" s="174"/>
    </row>
    <row r="109" spans="2:28" ht="15" customHeight="1" x14ac:dyDescent="0.25">
      <c r="B109" s="193"/>
      <c r="C109" s="194"/>
      <c r="D109" s="194"/>
      <c r="E109" s="194"/>
      <c r="F109" s="194"/>
      <c r="G109" s="194"/>
      <c r="H109" s="194"/>
      <c r="I109" s="194"/>
      <c r="J109" s="195"/>
      <c r="K109" s="196"/>
      <c r="L109" s="207" t="s">
        <v>126</v>
      </c>
      <c r="M109" s="208"/>
      <c r="N109" s="208"/>
      <c r="O109" s="208"/>
      <c r="P109" s="208"/>
      <c r="Q109" s="197">
        <v>1</v>
      </c>
      <c r="R109" s="199">
        <v>9</v>
      </c>
      <c r="S109" s="201">
        <v>5</v>
      </c>
      <c r="T109" s="216">
        <v>5</v>
      </c>
      <c r="U109" s="214">
        <v>3</v>
      </c>
      <c r="V109" s="174">
        <v>7</v>
      </c>
    </row>
    <row r="110" spans="2:28" ht="15.75" customHeight="1" x14ac:dyDescent="0.25">
      <c r="B110" s="193"/>
      <c r="C110" s="194"/>
      <c r="D110" s="194"/>
      <c r="E110" s="194"/>
      <c r="F110" s="194"/>
      <c r="G110" s="194"/>
      <c r="H110" s="194"/>
      <c r="I110" s="194"/>
      <c r="J110" s="195"/>
      <c r="K110" s="196"/>
      <c r="L110" s="209"/>
      <c r="M110" s="210"/>
      <c r="N110" s="210"/>
      <c r="O110" s="210"/>
      <c r="P110" s="210"/>
      <c r="Q110" s="197"/>
      <c r="R110" s="199"/>
      <c r="S110" s="201"/>
      <c r="T110" s="216"/>
      <c r="U110" s="214"/>
      <c r="V110" s="174"/>
    </row>
    <row r="111" spans="2:28" ht="15" customHeight="1" x14ac:dyDescent="0.25">
      <c r="B111" s="193"/>
      <c r="C111" s="194"/>
      <c r="D111" s="194"/>
      <c r="E111" s="194"/>
      <c r="F111" s="194"/>
      <c r="G111" s="194"/>
      <c r="H111" s="194"/>
      <c r="I111" s="194"/>
      <c r="J111" s="195"/>
      <c r="K111" s="196"/>
      <c r="L111" s="207" t="s">
        <v>127</v>
      </c>
      <c r="M111" s="208"/>
      <c r="N111" s="208"/>
      <c r="O111" s="208"/>
      <c r="P111" s="208"/>
      <c r="Q111" s="197">
        <v>0</v>
      </c>
      <c r="R111" s="199">
        <v>0</v>
      </c>
      <c r="S111" s="201">
        <v>0</v>
      </c>
      <c r="T111" s="216">
        <v>0</v>
      </c>
      <c r="U111" s="214">
        <v>0</v>
      </c>
      <c r="V111" s="174">
        <v>0</v>
      </c>
    </row>
    <row r="112" spans="2:28" ht="15.75" customHeight="1" thickBot="1" x14ac:dyDescent="0.3">
      <c r="B112" s="203"/>
      <c r="C112" s="204"/>
      <c r="D112" s="204"/>
      <c r="E112" s="204"/>
      <c r="F112" s="204"/>
      <c r="G112" s="204"/>
      <c r="H112" s="204"/>
      <c r="I112" s="204"/>
      <c r="J112" s="205"/>
      <c r="K112" s="206"/>
      <c r="L112" s="211"/>
      <c r="M112" s="212"/>
      <c r="N112" s="212"/>
      <c r="O112" s="212"/>
      <c r="P112" s="212"/>
      <c r="Q112" s="198"/>
      <c r="R112" s="200"/>
      <c r="S112" s="202"/>
      <c r="T112" s="217"/>
      <c r="U112" s="215"/>
      <c r="V112" s="175"/>
      <c r="AB112" s="1"/>
    </row>
  </sheetData>
  <mergeCells count="141">
    <mergeCell ref="R2:S2"/>
    <mergeCell ref="B62:B63"/>
    <mergeCell ref="L7:N7"/>
    <mergeCell ref="B3:B14"/>
    <mergeCell ref="H85:H86"/>
    <mergeCell ref="K85:K86"/>
    <mergeCell ref="H62:H63"/>
    <mergeCell ref="I62:I63"/>
    <mergeCell ref="J62:J63"/>
    <mergeCell ref="D62:D63"/>
    <mergeCell ref="I3:N4"/>
    <mergeCell ref="K62:K63"/>
    <mergeCell ref="L62:L63"/>
    <mergeCell ref="M62:M63"/>
    <mergeCell ref="D77:D78"/>
    <mergeCell ref="E73:E74"/>
    <mergeCell ref="O3:O4"/>
    <mergeCell ref="O5:O14"/>
    <mergeCell ref="P5:P14"/>
    <mergeCell ref="I5:I14"/>
    <mergeCell ref="J5:J14"/>
    <mergeCell ref="K5:N6"/>
    <mergeCell ref="B85:B86"/>
    <mergeCell ref="R62:R63"/>
    <mergeCell ref="V101:V102"/>
    <mergeCell ref="V103:V104"/>
    <mergeCell ref="V95:V100"/>
    <mergeCell ref="D3:D14"/>
    <mergeCell ref="Q62:Q63"/>
    <mergeCell ref="S62:S63"/>
    <mergeCell ref="Q85:Q86"/>
    <mergeCell ref="S85:S86"/>
    <mergeCell ref="T85:T86"/>
    <mergeCell ref="U85:U86"/>
    <mergeCell ref="E3:E14"/>
    <mergeCell ref="F3:F14"/>
    <mergeCell ref="G3:G14"/>
    <mergeCell ref="P3:P4"/>
    <mergeCell ref="N62:N63"/>
    <mergeCell ref="F62:F63"/>
    <mergeCell ref="G62:G63"/>
    <mergeCell ref="L95:P100"/>
    <mergeCell ref="S3:T7"/>
    <mergeCell ref="U3:V7"/>
    <mergeCell ref="B97:J97"/>
    <mergeCell ref="B98:J98"/>
    <mergeCell ref="Q3:R7"/>
    <mergeCell ref="K95:K100"/>
    <mergeCell ref="T62:T63"/>
    <mergeCell ref="U8:U14"/>
    <mergeCell ref="U62:U63"/>
    <mergeCell ref="V8:V14"/>
    <mergeCell ref="V62:V63"/>
    <mergeCell ref="V85:V86"/>
    <mergeCell ref="R85:R86"/>
    <mergeCell ref="M85:M86"/>
    <mergeCell ref="C3:C14"/>
    <mergeCell ref="B101:J102"/>
    <mergeCell ref="K101:K102"/>
    <mergeCell ref="L105:P106"/>
    <mergeCell ref="L107:P108"/>
    <mergeCell ref="R103:R104"/>
    <mergeCell ref="S103:S104"/>
    <mergeCell ref="T103:T104"/>
    <mergeCell ref="C85:C86"/>
    <mergeCell ref="D85:D86"/>
    <mergeCell ref="F85:F86"/>
    <mergeCell ref="G85:G86"/>
    <mergeCell ref="I85:I86"/>
    <mergeCell ref="J85:J86"/>
    <mergeCell ref="L85:L86"/>
    <mergeCell ref="B95:J95"/>
    <mergeCell ref="B96:J96"/>
    <mergeCell ref="L101:P102"/>
    <mergeCell ref="L103:P104"/>
    <mergeCell ref="Q95:Q100"/>
    <mergeCell ref="R95:R100"/>
    <mergeCell ref="S95:S100"/>
    <mergeCell ref="T95:T100"/>
    <mergeCell ref="B99:J99"/>
    <mergeCell ref="B100:J100"/>
    <mergeCell ref="U95:U100"/>
    <mergeCell ref="U111:U112"/>
    <mergeCell ref="Q109:Q110"/>
    <mergeCell ref="R109:R110"/>
    <mergeCell ref="S109:S110"/>
    <mergeCell ref="Q107:Q108"/>
    <mergeCell ref="R107:R108"/>
    <mergeCell ref="T109:T110"/>
    <mergeCell ref="U109:U110"/>
    <mergeCell ref="T111:T112"/>
    <mergeCell ref="U101:U102"/>
    <mergeCell ref="S107:S108"/>
    <mergeCell ref="T107:T108"/>
    <mergeCell ref="U107:U108"/>
    <mergeCell ref="R105:R106"/>
    <mergeCell ref="S105:S106"/>
    <mergeCell ref="T105:T106"/>
    <mergeCell ref="Q105:Q106"/>
    <mergeCell ref="Q101:Q102"/>
    <mergeCell ref="R101:R102"/>
    <mergeCell ref="S101:S102"/>
    <mergeCell ref="T101:T102"/>
    <mergeCell ref="U105:U106"/>
    <mergeCell ref="U103:U104"/>
    <mergeCell ref="B103:J104"/>
    <mergeCell ref="K103:K104"/>
    <mergeCell ref="B105:J106"/>
    <mergeCell ref="K105:K106"/>
    <mergeCell ref="K107:K108"/>
    <mergeCell ref="Q111:Q112"/>
    <mergeCell ref="R111:R112"/>
    <mergeCell ref="S111:S112"/>
    <mergeCell ref="B111:J112"/>
    <mergeCell ref="K111:K112"/>
    <mergeCell ref="L109:P110"/>
    <mergeCell ref="L111:P112"/>
    <mergeCell ref="V105:V106"/>
    <mergeCell ref="V107:V108"/>
    <mergeCell ref="V109:V110"/>
    <mergeCell ref="V111:V112"/>
    <mergeCell ref="X9:Y9"/>
    <mergeCell ref="H3:H14"/>
    <mergeCell ref="D2:P2"/>
    <mergeCell ref="Q103:Q104"/>
    <mergeCell ref="E65:E67"/>
    <mergeCell ref="F65:F67"/>
    <mergeCell ref="G65:G67"/>
    <mergeCell ref="R8:R14"/>
    <mergeCell ref="Q8:Q14"/>
    <mergeCell ref="S8:S14"/>
    <mergeCell ref="T8:T14"/>
    <mergeCell ref="E84:E86"/>
    <mergeCell ref="K8:K14"/>
    <mergeCell ref="L8:L14"/>
    <mergeCell ref="M8:M14"/>
    <mergeCell ref="N8:N14"/>
    <mergeCell ref="N85:N86"/>
    <mergeCell ref="B109:J110"/>
    <mergeCell ref="K109:K110"/>
    <mergeCell ref="B107:J108"/>
  </mergeCells>
  <pageMargins left="0.51181102362204722" right="0.51181102362204722" top="0.35433070866141736" bottom="0.35433070866141736" header="0.31496062992125984" footer="0.31496062992125984"/>
  <pageSetup paperSize="9" scale="63" fitToHeight="0" orientation="landscape" horizontalDpi="4294967295" verticalDpi="4294967295" r:id="rId1"/>
  <ignoredErrors>
    <ignoredError sqref="J42 L17 I43:I44 T47 I37:I38 I58:I59 K30 S47" formulaRange="1"/>
    <ignoredError sqref="I42 K47 P16:P17 P27" formula="1"/>
    <ignoredError sqref="I33:I34 K33:K3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Хозяин</dc:creator>
  <cp:lastModifiedBy>Хозяин</cp:lastModifiedBy>
  <cp:lastPrinted>2021-09-17T14:39:15Z</cp:lastPrinted>
  <dcterms:created xsi:type="dcterms:W3CDTF">2019-03-22T12:06:06Z</dcterms:created>
  <dcterms:modified xsi:type="dcterms:W3CDTF">2022-09-15T11:34:43Z</dcterms:modified>
</cp:coreProperties>
</file>