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13_ncr:1_{EB92BFDD-F793-4C3D-878D-5677CB84BDED}" xr6:coauthVersionLast="41" xr6:coauthVersionMax="41" xr10:uidLastSave="{00000000-0000-0000-0000-000000000000}"/>
  <bookViews>
    <workbookView xWindow="390" yWindow="390" windowWidth="27225" windowHeight="17415" xr2:uid="{00000000-000D-0000-FFFF-FFFF00000000}"/>
  </bookViews>
  <sheets>
    <sheet name="surf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1" l="1"/>
  <c r="D82" i="1"/>
  <c r="G82" i="1"/>
  <c r="F82" i="1"/>
  <c r="C82" i="1"/>
  <c r="G81" i="1"/>
  <c r="F81" i="1"/>
  <c r="D81" i="1"/>
  <c r="C81" i="1"/>
  <c r="G78" i="1"/>
  <c r="F78" i="1"/>
  <c r="D78" i="1"/>
  <c r="J56" i="1"/>
  <c r="K56" i="1"/>
  <c r="I56" i="1"/>
  <c r="I16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17" i="1"/>
  <c r="F76" i="1"/>
  <c r="F75" i="1"/>
  <c r="F73" i="1"/>
  <c r="F72" i="1"/>
  <c r="F70" i="1"/>
  <c r="G69" i="1"/>
  <c r="F69" i="1"/>
  <c r="D72" i="1"/>
  <c r="C72" i="1"/>
  <c r="D70" i="1"/>
  <c r="C70" i="1"/>
  <c r="D69" i="1"/>
  <c r="C69" i="1"/>
  <c r="K16" i="1"/>
  <c r="L16" i="1" s="1"/>
  <c r="J16" i="1"/>
  <c r="V54" i="1"/>
  <c r="V43" i="1"/>
  <c r="V50" i="1"/>
  <c r="V41" i="1"/>
  <c r="V48" i="1"/>
  <c r="V44" i="1"/>
  <c r="V16" i="1"/>
  <c r="V56" i="1"/>
  <c r="V51" i="1"/>
  <c r="V34" i="1"/>
  <c r="V55" i="1"/>
  <c r="V21" i="1"/>
  <c r="V22" i="1"/>
  <c r="V20" i="1"/>
  <c r="V23" i="1"/>
  <c r="V38" i="1"/>
  <c r="V31" i="1"/>
  <c r="V33" i="1"/>
  <c r="V29" i="1"/>
  <c r="V30" i="1"/>
  <c r="V37" i="1"/>
  <c r="V42" i="1"/>
  <c r="V36" i="1"/>
  <c r="V32" i="1"/>
  <c r="V40" i="1"/>
  <c r="V47" i="1"/>
  <c r="V18" i="1"/>
  <c r="V45" i="1"/>
  <c r="V19" i="1"/>
  <c r="V52" i="1"/>
  <c r="V53" i="1"/>
  <c r="V27" i="1"/>
  <c r="V17" i="1"/>
  <c r="V25" i="1"/>
  <c r="V26" i="1"/>
  <c r="V24" i="1"/>
  <c r="V39" i="1"/>
  <c r="V46" i="1"/>
  <c r="V35" i="1"/>
  <c r="V49" i="1"/>
  <c r="V28" i="1"/>
  <c r="M16" i="1" l="1"/>
  <c r="N16" i="1"/>
  <c r="O16" i="1"/>
  <c r="T16" i="1" s="1"/>
  <c r="W55" i="1"/>
  <c r="W34" i="1"/>
  <c r="W49" i="1"/>
  <c r="W52" i="1"/>
  <c r="W28" i="1"/>
  <c r="W51" i="1"/>
  <c r="W35" i="1"/>
  <c r="W19" i="1"/>
  <c r="W30" i="1"/>
  <c r="W56" i="1"/>
  <c r="W46" i="1"/>
  <c r="W45" i="1"/>
  <c r="W29" i="1"/>
  <c r="W16" i="1"/>
  <c r="W39" i="1"/>
  <c r="W18" i="1"/>
  <c r="W33" i="1"/>
  <c r="W44" i="1"/>
  <c r="W24" i="1"/>
  <c r="W47" i="1"/>
  <c r="W31" i="1"/>
  <c r="W48" i="1"/>
  <c r="W26" i="1"/>
  <c r="W40" i="1"/>
  <c r="W38" i="1"/>
  <c r="W41" i="1"/>
  <c r="W25" i="1"/>
  <c r="W32" i="1"/>
  <c r="W23" i="1"/>
  <c r="W50" i="1"/>
  <c r="W17" i="1"/>
  <c r="W36" i="1"/>
  <c r="W20" i="1"/>
  <c r="W43" i="1"/>
  <c r="W27" i="1"/>
  <c r="W42" i="1"/>
  <c r="W22" i="1"/>
  <c r="W54" i="1"/>
  <c r="W53" i="1"/>
  <c r="W37" i="1"/>
  <c r="W21" i="1"/>
  <c r="L56" i="1"/>
  <c r="M56" i="1" s="1"/>
  <c r="G76" i="1"/>
  <c r="G70" i="1"/>
  <c r="G75" i="1"/>
  <c r="G72" i="1"/>
  <c r="G73" i="1"/>
  <c r="D61" i="1"/>
  <c r="D64" i="1" s="1"/>
  <c r="D13" i="1" s="1"/>
  <c r="D73" i="1" s="1"/>
  <c r="D60" i="1"/>
  <c r="D65" i="1" s="1"/>
  <c r="E13" i="1" s="1"/>
  <c r="N56" i="1" l="1"/>
  <c r="O56" i="1"/>
  <c r="T56" i="1" s="1"/>
  <c r="C76" i="1"/>
  <c r="C75" i="1"/>
  <c r="D63" i="1"/>
  <c r="C13" i="1" s="1"/>
  <c r="G31" i="1"/>
  <c r="G47" i="1"/>
  <c r="G52" i="1"/>
  <c r="G16" i="1"/>
  <c r="G32" i="1"/>
  <c r="G56" i="1"/>
  <c r="G21" i="1"/>
  <c r="G37" i="1"/>
  <c r="G18" i="1"/>
  <c r="G34" i="1"/>
  <c r="G46" i="1"/>
  <c r="G48" i="1"/>
  <c r="G17" i="1"/>
  <c r="G19" i="1"/>
  <c r="G35" i="1"/>
  <c r="G51" i="1"/>
  <c r="G49" i="1"/>
  <c r="G20" i="1"/>
  <c r="G36" i="1"/>
  <c r="G53" i="1"/>
  <c r="G25" i="1"/>
  <c r="G41" i="1"/>
  <c r="G22" i="1"/>
  <c r="G27" i="1"/>
  <c r="G54" i="1"/>
  <c r="G44" i="1"/>
  <c r="G42" i="1"/>
  <c r="G23" i="1"/>
  <c r="G39" i="1"/>
  <c r="G55" i="1"/>
  <c r="G38" i="1"/>
  <c r="G24" i="1"/>
  <c r="G40" i="1"/>
  <c r="G50" i="1"/>
  <c r="G29" i="1"/>
  <c r="G45" i="1"/>
  <c r="G26" i="1"/>
  <c r="G43" i="1"/>
  <c r="G28" i="1"/>
  <c r="G33" i="1"/>
  <c r="G30" i="1"/>
  <c r="H17" i="1" l="1"/>
  <c r="H21" i="1"/>
  <c r="H25" i="1"/>
  <c r="H29" i="1"/>
  <c r="H33" i="1"/>
  <c r="H37" i="1"/>
  <c r="H41" i="1"/>
  <c r="H45" i="1"/>
  <c r="H49" i="1"/>
  <c r="H53" i="1"/>
  <c r="H16" i="1"/>
  <c r="H18" i="1"/>
  <c r="H22" i="1"/>
  <c r="H26" i="1"/>
  <c r="H30" i="1"/>
  <c r="H34" i="1"/>
  <c r="H38" i="1"/>
  <c r="H42" i="1"/>
  <c r="H46" i="1"/>
  <c r="H50" i="1"/>
  <c r="H54" i="1"/>
  <c r="H19" i="1"/>
  <c r="H23" i="1"/>
  <c r="H27" i="1"/>
  <c r="H31" i="1"/>
  <c r="H35" i="1"/>
  <c r="H39" i="1"/>
  <c r="H43" i="1"/>
  <c r="H47" i="1"/>
  <c r="H51" i="1"/>
  <c r="H55" i="1"/>
  <c r="H20" i="1"/>
  <c r="H24" i="1"/>
  <c r="H28" i="1"/>
  <c r="H32" i="1"/>
  <c r="H36" i="1"/>
  <c r="H40" i="1"/>
  <c r="H44" i="1"/>
  <c r="H48" i="1"/>
  <c r="H52" i="1"/>
  <c r="H56" i="1"/>
  <c r="P12" i="1"/>
  <c r="P46" i="1"/>
  <c r="P34" i="1"/>
  <c r="P30" i="1"/>
  <c r="P26" i="1"/>
  <c r="P22" i="1"/>
  <c r="P18" i="1"/>
  <c r="P42" i="1"/>
  <c r="P45" i="1"/>
  <c r="P41" i="1"/>
  <c r="P37" i="1"/>
  <c r="P33" i="1"/>
  <c r="P29" i="1"/>
  <c r="P25" i="1"/>
  <c r="P21" i="1"/>
  <c r="P17" i="1"/>
  <c r="P50" i="1"/>
  <c r="P53" i="1"/>
  <c r="P56" i="1"/>
  <c r="Q56" i="1" s="1"/>
  <c r="R56" i="1" s="1"/>
  <c r="F79" i="1" s="1"/>
  <c r="P44" i="1"/>
  <c r="P40" i="1"/>
  <c r="P36" i="1"/>
  <c r="P32" i="1"/>
  <c r="P28" i="1"/>
  <c r="P24" i="1"/>
  <c r="P20" i="1"/>
  <c r="P16" i="1"/>
  <c r="Q16" i="1" s="1"/>
  <c r="S16" i="1" s="1"/>
  <c r="P54" i="1"/>
  <c r="P38" i="1"/>
  <c r="P49" i="1"/>
  <c r="P52" i="1"/>
  <c r="P48" i="1"/>
  <c r="P55" i="1"/>
  <c r="P51" i="1"/>
  <c r="P47" i="1"/>
  <c r="P43" i="1"/>
  <c r="P39" i="1"/>
  <c r="P35" i="1"/>
  <c r="P31" i="1"/>
  <c r="P27" i="1"/>
  <c r="P23" i="1"/>
  <c r="P19" i="1"/>
  <c r="S56" i="1"/>
  <c r="G79" i="1" s="1"/>
  <c r="D76" i="1"/>
  <c r="C73" i="1"/>
  <c r="D75" i="1"/>
  <c r="R16" i="1" l="1"/>
  <c r="D79" i="1"/>
  <c r="D11" i="1"/>
  <c r="C11" i="1"/>
  <c r="D10" i="1"/>
  <c r="C10" i="1"/>
  <c r="Y17" i="1"/>
  <c r="Y31" i="1"/>
  <c r="Y32" i="1"/>
  <c r="Y30" i="1"/>
  <c r="Y45" i="1"/>
  <c r="Y52" i="1"/>
  <c r="Y20" i="1"/>
  <c r="Y43" i="1"/>
  <c r="Y27" i="1"/>
  <c r="Y41" i="1"/>
  <c r="Y56" i="1"/>
  <c r="Y24" i="1"/>
  <c r="Y42" i="1"/>
  <c r="Y26" i="1"/>
  <c r="Y53" i="1"/>
  <c r="Y47" i="1"/>
  <c r="Y49" i="1"/>
  <c r="Y46" i="1"/>
  <c r="Y33" i="1"/>
  <c r="Y44" i="1"/>
  <c r="Y55" i="1"/>
  <c r="Y39" i="1"/>
  <c r="Y23" i="1"/>
  <c r="Y37" i="1"/>
  <c r="Y48" i="1"/>
  <c r="Y54" i="1"/>
  <c r="Y38" i="1"/>
  <c r="Y22" i="1"/>
  <c r="Y28" i="1"/>
  <c r="Y21" i="1"/>
  <c r="Y16" i="1"/>
  <c r="Y25" i="1"/>
  <c r="Y36" i="1"/>
  <c r="Y51" i="1"/>
  <c r="Y35" i="1"/>
  <c r="Y19" i="1"/>
  <c r="Y29" i="1"/>
  <c r="Y40" i="1"/>
  <c r="Y50" i="1"/>
  <c r="Y34" i="1"/>
  <c r="Y18" i="1"/>
  <c r="C79" i="1" l="1"/>
</calcChain>
</file>

<file path=xl/sharedStrings.xml><?xml version="1.0" encoding="utf-8"?>
<sst xmlns="http://schemas.openxmlformats.org/spreadsheetml/2006/main" count="58" uniqueCount="46">
  <si>
    <t>Y</t>
  </si>
  <si>
    <t>X</t>
  </si>
  <si>
    <t>Z</t>
  </si>
  <si>
    <t>A</t>
  </si>
  <si>
    <t>C</t>
  </si>
  <si>
    <t>Distance</t>
  </si>
  <si>
    <t>Intensity</t>
  </si>
  <si>
    <t>Normal</t>
  </si>
  <si>
    <t>Rotation</t>
  </si>
  <si>
    <t>RZ</t>
  </si>
  <si>
    <t>RY</t>
  </si>
  <si>
    <t>x'</t>
  </si>
  <si>
    <t>x' = x*cos q - y*sin q</t>
  </si>
  <si>
    <t>y'</t>
  </si>
  <si>
    <t>y' = x*sin q + y*cos q</t>
  </si>
  <si>
    <t>z'</t>
  </si>
  <si>
    <t>z' = z</t>
  </si>
  <si>
    <t>x''</t>
  </si>
  <si>
    <t>x' = z*sin q + x*cos q</t>
  </si>
  <si>
    <t>y''</t>
  </si>
  <si>
    <t>y' = y</t>
  </si>
  <si>
    <t>z''</t>
  </si>
  <si>
    <t>z' = z*cos q - x*sin q</t>
  </si>
  <si>
    <t>Scalar</t>
  </si>
  <si>
    <t>Vertex</t>
  </si>
  <si>
    <t>XD</t>
  </si>
  <si>
    <t>YD</t>
  </si>
  <si>
    <t>ZD</t>
  </si>
  <si>
    <t>LEN</t>
  </si>
  <si>
    <t>XN</t>
  </si>
  <si>
    <t>YN</t>
  </si>
  <si>
    <t>ZN</t>
  </si>
  <si>
    <t>Value</t>
  </si>
  <si>
    <t>Degree</t>
  </si>
  <si>
    <t>Radians</t>
  </si>
  <si>
    <t>A Shader</t>
  </si>
  <si>
    <t>B Shader</t>
  </si>
  <si>
    <t>A -ve</t>
  </si>
  <si>
    <t>A - Vector to Light</t>
  </si>
  <si>
    <t>Note:</t>
  </si>
  <si>
    <t>A Shader value the dot product of a light source and a surface normal and is always positive!</t>
  </si>
  <si>
    <t>V Surface Normal</t>
  </si>
  <si>
    <t>V Surface Normal calculated from rotated Vector to Light &amp; MATCHES ORIGINAL NORMAL</t>
  </si>
  <si>
    <t>REALLY IMPORTANT SPREADSHEET: Shows that the simple (no attenuation) correspondancde between A &amp; C Lights works</t>
  </si>
  <si>
    <t>B Shader Value calculated from V Surface Normal</t>
  </si>
  <si>
    <t>NOTE: ***** WRONG WITH RESPECT TO SURFACE NORMAL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</si>
</sst>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2" fontId="18" fillId="0" borderId="13" xfId="0" applyNumberFormat="1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164" fontId="18" fillId="0" borderId="12" xfId="0" applyNumberFormat="1" applyFont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2" fontId="19" fillId="0" borderId="13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center"/>
    </xf>
    <xf numFmtId="164" fontId="19" fillId="0" borderId="13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2" fontId="19" fillId="0" borderId="15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6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surf!$C$69:$C$82</c:f>
              <c:numCache>
                <c:formatCode>General</c:formatCode>
                <c:ptCount val="14"/>
                <c:pt idx="0" formatCode="0.000">
                  <c:v>-200</c:v>
                </c:pt>
                <c:pt idx="1">
                  <c:v>-37.5</c:v>
                </c:pt>
                <c:pt idx="3">
                  <c:v>-37.5</c:v>
                </c:pt>
                <c:pt idx="4">
                  <c:v>-52.5</c:v>
                </c:pt>
                <c:pt idx="6">
                  <c:v>-63.48076211353316</c:v>
                </c:pt>
                <c:pt idx="7">
                  <c:v>-11.51923788646684</c:v>
                </c:pt>
                <c:pt idx="9">
                  <c:v>-37.5</c:v>
                </c:pt>
                <c:pt idx="10">
                  <c:v>-51.951868339896222</c:v>
                </c:pt>
                <c:pt idx="12" formatCode="0.000">
                  <c:v>200</c:v>
                </c:pt>
                <c:pt idx="13">
                  <c:v>-37.5</c:v>
                </c:pt>
              </c:numCache>
            </c:numRef>
          </c:xVal>
          <c:yVal>
            <c:numRef>
              <c:f>surf!$D$69:$D$82</c:f>
              <c:numCache>
                <c:formatCode>General</c:formatCode>
                <c:ptCount val="14"/>
                <c:pt idx="0" formatCode="0.000">
                  <c:v>200</c:v>
                </c:pt>
                <c:pt idx="1">
                  <c:v>-10</c:v>
                </c:pt>
                <c:pt idx="3" formatCode="0.00">
                  <c:v>-10</c:v>
                </c:pt>
                <c:pt idx="4">
                  <c:v>15.98076211353316</c:v>
                </c:pt>
                <c:pt idx="6">
                  <c:v>-25</c:v>
                </c:pt>
                <c:pt idx="7">
                  <c:v>4.9999999999999982</c:v>
                </c:pt>
                <c:pt idx="9" formatCode="0.00">
                  <c:v>-10</c:v>
                </c:pt>
                <c:pt idx="10">
                  <c:v>16.192868781385251</c:v>
                </c:pt>
                <c:pt idx="12" formatCode="0.000">
                  <c:v>200</c:v>
                </c:pt>
                <c:pt idx="13" formatCode="0.0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3-4642-B193-D1E1FBD8CB5A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surf!$F$69:$F$82</c:f>
              <c:numCache>
                <c:formatCode>General</c:formatCode>
                <c:ptCount val="14"/>
                <c:pt idx="0" formatCode="0.000">
                  <c:v>-200</c:v>
                </c:pt>
                <c:pt idx="1">
                  <c:v>-37.5</c:v>
                </c:pt>
                <c:pt idx="3">
                  <c:v>-37.5</c:v>
                </c:pt>
                <c:pt idx="4">
                  <c:v>-52.5</c:v>
                </c:pt>
                <c:pt idx="6">
                  <c:v>-63.48076211353316</c:v>
                </c:pt>
                <c:pt idx="7">
                  <c:v>-11.51923788646684</c:v>
                </c:pt>
                <c:pt idx="9">
                  <c:v>-37.5</c:v>
                </c:pt>
                <c:pt idx="10">
                  <c:v>-52.131030551324855</c:v>
                </c:pt>
                <c:pt idx="12" formatCode="0.000">
                  <c:v>200</c:v>
                </c:pt>
                <c:pt idx="13">
                  <c:v>-37.5</c:v>
                </c:pt>
              </c:numCache>
            </c:numRef>
          </c:xVal>
          <c:yVal>
            <c:numRef>
              <c:f>surf!$G$69:$G$82</c:f>
              <c:numCache>
                <c:formatCode>0.00</c:formatCode>
                <c:ptCount val="14"/>
                <c:pt idx="0" formatCode="0.000">
                  <c:v>200</c:v>
                </c:pt>
                <c:pt idx="1">
                  <c:v>70</c:v>
                </c:pt>
                <c:pt idx="3">
                  <c:v>70</c:v>
                </c:pt>
                <c:pt idx="4" formatCode="General">
                  <c:v>95.98076211353316</c:v>
                </c:pt>
                <c:pt idx="6" formatCode="General">
                  <c:v>55</c:v>
                </c:pt>
                <c:pt idx="7" formatCode="General">
                  <c:v>85</c:v>
                </c:pt>
                <c:pt idx="9">
                  <c:v>70</c:v>
                </c:pt>
                <c:pt idx="10" formatCode="General">
                  <c:v>96.03259758013769</c:v>
                </c:pt>
                <c:pt idx="12" formatCode="0.000">
                  <c:v>200</c:v>
                </c:pt>
                <c:pt idx="1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3-4642-B193-D1E1FBD8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57296"/>
        <c:axId val="404257952"/>
      </c:scatterChart>
      <c:valAx>
        <c:axId val="4042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57952"/>
        <c:crosses val="autoZero"/>
        <c:crossBetween val="midCat"/>
      </c:valAx>
      <c:valAx>
        <c:axId val="404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21</xdr:row>
      <xdr:rowOff>133348</xdr:rowOff>
    </xdr:from>
    <xdr:to>
      <xdr:col>22</xdr:col>
      <xdr:colOff>104775</xdr:colOff>
      <xdr:row>48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7276D-7EC3-49D1-A5A3-709A77A95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face 06 01"/>
      <sheetName val="Surface Shader Good"/>
      <sheetName val="Surface Shader"/>
      <sheetName val="Shade &amp; Bitdepth"/>
      <sheetName val="Four Pass"/>
      <sheetName val="Two Pass"/>
      <sheetName val=" Single Pass"/>
      <sheetName val="Spider with Data"/>
      <sheetName val="Surf"/>
      <sheetName val="Four"/>
      <sheetName val="Shade - 1"/>
      <sheetName val="Spider - Original"/>
      <sheetName val="Value"/>
      <sheetName val="Vertex"/>
      <sheetName val="Normal"/>
    </sheetNames>
    <definedNames>
      <definedName name="shad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82"/>
  <sheetViews>
    <sheetView tabSelected="1" topLeftCell="A13" workbookViewId="0">
      <selection activeCell="I5" sqref="I5"/>
    </sheetView>
  </sheetViews>
  <sheetFormatPr defaultRowHeight="15" x14ac:dyDescent="0.25"/>
  <cols>
    <col min="1" max="1" width="9.140625" style="9"/>
    <col min="2" max="3" width="9.140625" style="1"/>
    <col min="4" max="4" width="11.7109375" style="1" customWidth="1"/>
    <col min="5" max="16384" width="9.140625" style="1"/>
  </cols>
  <sheetData>
    <row r="1" spans="2:25" s="9" customFormat="1" x14ac:dyDescent="0.25"/>
    <row r="2" spans="2:25" s="9" customFormat="1" x14ac:dyDescent="0.25">
      <c r="B2" s="44" t="s">
        <v>43</v>
      </c>
    </row>
    <row r="3" spans="2:25" s="9" customFormat="1" x14ac:dyDescent="0.25">
      <c r="B3" s="44"/>
    </row>
    <row r="4" spans="2:25" s="9" customFormat="1" x14ac:dyDescent="0.25">
      <c r="B4" s="44" t="s">
        <v>45</v>
      </c>
    </row>
    <row r="5" spans="2:25" s="9" customFormat="1" x14ac:dyDescent="0.25">
      <c r="B5" s="44"/>
    </row>
    <row r="7" spans="2:25" x14ac:dyDescent="0.25">
      <c r="B7" s="50" t="s">
        <v>5</v>
      </c>
      <c r="C7" s="35">
        <v>200</v>
      </c>
      <c r="D7" s="34"/>
      <c r="E7" s="37"/>
      <c r="G7" s="9" t="s">
        <v>39</v>
      </c>
      <c r="H7" s="48" t="s">
        <v>40</v>
      </c>
    </row>
    <row r="8" spans="2:25" x14ac:dyDescent="0.25">
      <c r="B8" s="11" t="s">
        <v>6</v>
      </c>
      <c r="C8" s="2">
        <v>1</v>
      </c>
      <c r="D8" s="9"/>
      <c r="E8" s="12"/>
      <c r="H8" s="47" t="s">
        <v>42</v>
      </c>
    </row>
    <row r="9" spans="2:25" x14ac:dyDescent="0.25">
      <c r="B9" s="11"/>
      <c r="C9" s="9" t="s">
        <v>1</v>
      </c>
      <c r="D9" s="9" t="s">
        <v>0</v>
      </c>
      <c r="E9" s="12" t="s">
        <v>2</v>
      </c>
      <c r="H9" s="45" t="s">
        <v>44</v>
      </c>
    </row>
    <row r="10" spans="2:25" x14ac:dyDescent="0.25">
      <c r="B10" s="11" t="s">
        <v>3</v>
      </c>
      <c r="C10" s="2">
        <f>-C7</f>
        <v>-200</v>
      </c>
      <c r="D10" s="2">
        <f>C7</f>
        <v>200</v>
      </c>
      <c r="E10" s="13">
        <v>0</v>
      </c>
    </row>
    <row r="11" spans="2:25" x14ac:dyDescent="0.25">
      <c r="B11" s="14" t="s">
        <v>4</v>
      </c>
      <c r="C11" s="51">
        <f>C7</f>
        <v>200</v>
      </c>
      <c r="D11" s="51">
        <f>C7</f>
        <v>200</v>
      </c>
      <c r="E11" s="52">
        <v>0</v>
      </c>
    </row>
    <row r="12" spans="2:25" x14ac:dyDescent="0.25">
      <c r="C12" s="2"/>
      <c r="D12" s="2"/>
      <c r="E12" s="2"/>
      <c r="P12" s="1">
        <f>ACOS(G16)</f>
        <v>0.1543814702695292</v>
      </c>
    </row>
    <row r="13" spans="2:25" x14ac:dyDescent="0.25">
      <c r="B13" s="50" t="s">
        <v>7</v>
      </c>
      <c r="C13" s="35">
        <f>D63</f>
        <v>-0.49999999999999994</v>
      </c>
      <c r="D13" s="35">
        <f>D64</f>
        <v>0.86602540378443871</v>
      </c>
      <c r="E13" s="10">
        <f>D65</f>
        <v>0</v>
      </c>
    </row>
    <row r="14" spans="2:25" x14ac:dyDescent="0.25">
      <c r="B14" s="11"/>
      <c r="C14" s="9"/>
      <c r="D14" s="9"/>
      <c r="E14" s="13"/>
      <c r="G14" s="49" t="s">
        <v>35</v>
      </c>
      <c r="I14" s="53" t="s">
        <v>38</v>
      </c>
      <c r="J14" s="53"/>
      <c r="K14" s="53"/>
      <c r="L14" s="53"/>
      <c r="M14" s="53"/>
      <c r="N14" s="53"/>
      <c r="O14" s="53"/>
      <c r="P14" s="1" t="s">
        <v>3</v>
      </c>
      <c r="Q14" s="1" t="s">
        <v>37</v>
      </c>
      <c r="R14" s="54" t="s">
        <v>41</v>
      </c>
      <c r="S14" s="54"/>
      <c r="T14" s="54"/>
      <c r="V14" s="1" t="s">
        <v>36</v>
      </c>
      <c r="W14" s="1" t="s">
        <v>36</v>
      </c>
      <c r="Y14" s="46" t="s">
        <v>36</v>
      </c>
    </row>
    <row r="15" spans="2:25" x14ac:dyDescent="0.25">
      <c r="B15" s="11" t="s">
        <v>24</v>
      </c>
      <c r="C15" s="9" t="s">
        <v>1</v>
      </c>
      <c r="D15" s="9" t="s">
        <v>0</v>
      </c>
      <c r="E15" s="12" t="s">
        <v>2</v>
      </c>
      <c r="F15" s="2"/>
      <c r="G15" s="49" t="s">
        <v>32</v>
      </c>
      <c r="I15" s="1" t="s">
        <v>25</v>
      </c>
      <c r="J15" s="1" t="s">
        <v>26</v>
      </c>
      <c r="K15" s="1" t="s">
        <v>27</v>
      </c>
      <c r="L15" s="1" t="s">
        <v>28</v>
      </c>
      <c r="M15" s="1" t="s">
        <v>29</v>
      </c>
      <c r="N15" s="1" t="s">
        <v>30</v>
      </c>
      <c r="O15" s="1" t="s">
        <v>31</v>
      </c>
      <c r="P15" s="1" t="s">
        <v>33</v>
      </c>
      <c r="Q15" s="1" t="s">
        <v>34</v>
      </c>
      <c r="R15" s="1" t="s">
        <v>29</v>
      </c>
      <c r="S15" s="1" t="s">
        <v>30</v>
      </c>
      <c r="T15" s="1" t="s">
        <v>31</v>
      </c>
      <c r="V15" s="1" t="s">
        <v>32</v>
      </c>
      <c r="W15" s="1" t="s">
        <v>33</v>
      </c>
      <c r="Y15" s="46" t="s">
        <v>32</v>
      </c>
    </row>
    <row r="16" spans="2:25" x14ac:dyDescent="0.25">
      <c r="B16" s="11"/>
      <c r="C16" s="9">
        <v>-37.5</v>
      </c>
      <c r="D16" s="3">
        <v>-10</v>
      </c>
      <c r="E16" s="12">
        <v>20</v>
      </c>
      <c r="F16" s="2"/>
      <c r="G16" s="8">
        <f>[1]!shade($C$10,$D$10,$E$10,$C$8,$C$16,D16,$E$16,$C$13,$D$13,$E$13)</f>
        <v>0.98810683045311654</v>
      </c>
      <c r="H16" s="8">
        <f>$G$22-G16</f>
        <v>-4.4601492387128516E-3</v>
      </c>
      <c r="I16" s="2">
        <f>C10-C16</f>
        <v>-162.5</v>
      </c>
      <c r="J16" s="2">
        <f>D10-D16</f>
        <v>210</v>
      </c>
      <c r="K16" s="2">
        <f>E10-E16</f>
        <v>-20</v>
      </c>
      <c r="L16" s="1">
        <f>SQRT(I16*I16+J16*J16+K16*K16)</f>
        <v>266.28227503910205</v>
      </c>
      <c r="M16" s="1">
        <f>I16/L16</f>
        <v>-0.61025466293668174</v>
      </c>
      <c r="N16" s="1">
        <f>J16/L16</f>
        <v>0.78863679517971175</v>
      </c>
      <c r="O16" s="1">
        <f>K16/L16</f>
        <v>-7.5108266207591604E-2</v>
      </c>
      <c r="P16" s="8">
        <f>DEGREES(ACOS(G16))</f>
        <v>8.8454066814684182</v>
      </c>
      <c r="Q16" s="8">
        <f>-RADIANS(P16)</f>
        <v>-0.1543814702695292</v>
      </c>
      <c r="R16" s="1">
        <f>M16*COS(Q16)-N16*SIN(Q16)</f>
        <v>-0.48172894466320743</v>
      </c>
      <c r="S16" s="1">
        <f>M16*SIN(Q16)+N16*COS(Q16)</f>
        <v>0.87309562604617497</v>
      </c>
      <c r="T16" s="1">
        <f>O16</f>
        <v>-7.5108266207591604E-2</v>
      </c>
      <c r="V16" s="8">
        <f>[1]!shade($C$11,$D$11,$E$11,$C$8,$C$16,D16,$E$16,$C$13,$D$13,$E$13)</f>
        <v>0.19868993007241734</v>
      </c>
      <c r="W16" s="8">
        <f>DEGREES(ACOS(V16))</f>
        <v>78.539639838209098</v>
      </c>
      <c r="Y16" s="8">
        <f>[1]!shade($C$11,$D$11,$E$11,$C$8,$C$16,$D16,$E$16,$R$16,$S$16,$T$16)</f>
        <v>0.22175341510240315</v>
      </c>
    </row>
    <row r="17" spans="2:25" x14ac:dyDescent="0.25">
      <c r="B17" s="11"/>
      <c r="C17" s="9"/>
      <c r="D17" s="3">
        <f>D16+2</f>
        <v>-8</v>
      </c>
      <c r="E17" s="12"/>
      <c r="F17" s="2"/>
      <c r="G17" s="8">
        <f>[1]!shade($C$10,$D$10,$E$10,$C$8,$C$16,D17,$E$16,$C$13,$D$13,$E$13)</f>
        <v>0.98744059252421112</v>
      </c>
      <c r="H17" s="8">
        <f t="shared" ref="H17:H56" si="0">$G$22-G17</f>
        <v>-3.7939113098074406E-3</v>
      </c>
      <c r="P17" s="8">
        <f t="shared" ref="P17:P56" si="1">DEGREES(ACOS(G17))</f>
        <v>9.090291206629951</v>
      </c>
      <c r="Q17" s="8"/>
      <c r="V17" s="8">
        <f>[1]!shade($C$11,$D$11,$E$11,$C$8,$C$16,D17,$E$16,$C$13,$D$13,$E$13)</f>
        <v>0.1940428420780646</v>
      </c>
      <c r="W17" s="8">
        <f t="shared" ref="W17:W56" si="2">DEGREES(ACOS(V17))</f>
        <v>78.811185479282798</v>
      </c>
      <c r="Y17" s="8">
        <f>[1]!shade($C$11,$D$11,$E$11,$C$8,$C$16,$D17,$E$16,$R$16,$S$16,$T$16)</f>
        <v>0.21715776411631055</v>
      </c>
    </row>
    <row r="18" spans="2:25" x14ac:dyDescent="0.25">
      <c r="B18" s="11"/>
      <c r="C18" s="9"/>
      <c r="D18" s="3">
        <f t="shared" ref="D18:D56" si="3">D17+2</f>
        <v>-6</v>
      </c>
      <c r="E18" s="12"/>
      <c r="F18" s="2"/>
      <c r="G18" s="8">
        <f>[1]!shade($C$10,$D$10,$E$10,$C$8,$C$16,D18,$E$16,$C$13,$D$13,$E$13)</f>
        <v>0.98674470303697726</v>
      </c>
      <c r="H18" s="8">
        <f t="shared" si="0"/>
        <v>-3.0980218225735712E-3</v>
      </c>
      <c r="P18" s="8">
        <f t="shared" si="1"/>
        <v>9.3392769955922308</v>
      </c>
      <c r="Q18" s="8"/>
      <c r="V18" s="8">
        <f>[1]!shade($C$11,$D$11,$E$11,$C$8,$C$16,D18,$E$16,$C$13,$D$13,$E$13)</f>
        <v>0.18935253572109684</v>
      </c>
      <c r="W18" s="8">
        <f t="shared" si="2"/>
        <v>79.084998656487329</v>
      </c>
      <c r="Y18" s="8">
        <f>[1]!shade($C$11,$D$11,$E$11,$C$8,$C$16,$D18,$E$16,$R$16,$S$16,$T$16)</f>
        <v>0.21251879751732763</v>
      </c>
    </row>
    <row r="19" spans="2:25" x14ac:dyDescent="0.25">
      <c r="B19" s="11"/>
      <c r="C19" s="9"/>
      <c r="D19" s="3">
        <f t="shared" si="3"/>
        <v>-4</v>
      </c>
      <c r="E19" s="12"/>
      <c r="F19" s="2"/>
      <c r="G19" s="8">
        <f>[1]!shade($C$10,$D$10,$E$10,$C$8,$C$16,D19,$E$16,$C$13,$D$13,$E$13)</f>
        <v>0.98601828263374791</v>
      </c>
      <c r="H19" s="8">
        <f t="shared" si="0"/>
        <v>-2.371601419344227E-3</v>
      </c>
      <c r="P19" s="8">
        <f t="shared" si="1"/>
        <v>9.5923542035565514</v>
      </c>
      <c r="Q19" s="8"/>
      <c r="V19" s="8">
        <f>[1]!shade($C$11,$D$11,$E$11,$C$8,$C$16,D19,$E$16,$C$13,$D$13,$E$13)</f>
        <v>0.18461873798076464</v>
      </c>
      <c r="W19" s="8">
        <f t="shared" si="2"/>
        <v>79.361095190863978</v>
      </c>
      <c r="Y19" s="8">
        <f>[1]!shade($C$11,$D$11,$E$11,$C$8,$C$16,$D19,$E$16,$R$16,$S$16,$T$16)</f>
        <v>0.20783623087927269</v>
      </c>
    </row>
    <row r="20" spans="2:25" x14ac:dyDescent="0.25">
      <c r="B20" s="11"/>
      <c r="C20" s="9"/>
      <c r="D20" s="3">
        <f t="shared" si="3"/>
        <v>-2</v>
      </c>
      <c r="E20" s="12"/>
      <c r="F20" s="2"/>
      <c r="G20" s="8">
        <f>[1]!shade($C$10,$D$10,$E$10,$C$8,$C$16,D20,$E$16,$C$13,$D$13,$E$13)</f>
        <v>0.98526042808371528</v>
      </c>
      <c r="H20" s="8">
        <f t="shared" si="0"/>
        <v>-1.6137468693115942E-3</v>
      </c>
      <c r="P20" s="8">
        <f t="shared" si="1"/>
        <v>9.8495174902663187</v>
      </c>
      <c r="Q20" s="8"/>
      <c r="V20" s="8">
        <f>[1]!shade($C$11,$D$11,$E$11,$C$8,$C$16,D20,$E$16,$C$13,$D$13,$E$13)</f>
        <v>0.17984118219053138</v>
      </c>
      <c r="W20" s="8">
        <f t="shared" si="2"/>
        <v>79.639490743155761</v>
      </c>
      <c r="Y20" s="8">
        <f>[1]!shade($C$11,$D$11,$E$11,$C$8,$C$16,$D20,$E$16,$R$16,$S$16,$T$16)</f>
        <v>0.20310978582079581</v>
      </c>
    </row>
    <row r="21" spans="2:25" x14ac:dyDescent="0.25">
      <c r="B21" s="11"/>
      <c r="C21" s="9"/>
      <c r="D21" s="3">
        <f t="shared" si="3"/>
        <v>0</v>
      </c>
      <c r="E21" s="12"/>
      <c r="F21" s="2"/>
      <c r="G21" s="8">
        <f>[1]!shade($C$10,$D$10,$E$10,$C$8,$C$16,D21,$E$16,$C$13,$D$13,$E$13)</f>
        <v>0.98447021177604166</v>
      </c>
      <c r="H21" s="8">
        <f t="shared" si="0"/>
        <v>-8.2353056163797511E-4</v>
      </c>
      <c r="P21" s="8">
        <f t="shared" si="1"/>
        <v>10.110765684774419</v>
      </c>
      <c r="Q21" s="8"/>
      <c r="V21" s="8">
        <f>[1]!shade($C$11,$D$11,$E$11,$C$8,$C$16,D21,$E$16,$C$13,$D$13,$E$13)</f>
        <v>0.17501960843785691</v>
      </c>
      <c r="W21" s="8">
        <f t="shared" si="2"/>
        <v>79.920200800661419</v>
      </c>
      <c r="Y21" s="8">
        <f>[1]!shade($C$11,$D$11,$E$11,$C$8,$C$16,$D21,$E$16,$R$16,$S$16,$T$16)</f>
        <v>0.19833919040097728</v>
      </c>
    </row>
    <row r="22" spans="2:25" x14ac:dyDescent="0.25">
      <c r="B22" s="11"/>
      <c r="C22" s="9"/>
      <c r="D22" s="3">
        <f t="shared" si="3"/>
        <v>2</v>
      </c>
      <c r="E22" s="12"/>
      <c r="F22" s="2"/>
      <c r="G22" s="8">
        <f>[1]!shade($C$10,$D$10,$E$10,$C$8,$C$16,D22,$E$16,$C$13,$D$13,$E$13)</f>
        <v>0.98364668121440368</v>
      </c>
      <c r="H22" s="8">
        <f t="shared" si="0"/>
        <v>0</v>
      </c>
      <c r="P22" s="8">
        <f t="shared" si="1"/>
        <v>10.376101477090549</v>
      </c>
      <c r="Q22" s="8"/>
      <c r="V22" s="8">
        <f>[1]!shade($C$11,$D$11,$E$11,$C$8,$C$16,D22,$E$16,$C$13,$D$13,$E$13)</f>
        <v>0.1701537639756249</v>
      </c>
      <c r="W22" s="8">
        <f t="shared" si="2"/>
        <v>80.203240663676681</v>
      </c>
      <c r="Y22" s="8">
        <f>[1]!shade($C$11,$D$11,$E$11,$C$8,$C$16,$D22,$E$16,$R$16,$S$16,$T$16)</f>
        <v>0.19352417952670067</v>
      </c>
    </row>
    <row r="23" spans="2:25" x14ac:dyDescent="0.25">
      <c r="B23" s="11"/>
      <c r="C23" s="9"/>
      <c r="D23" s="3">
        <f t="shared" si="3"/>
        <v>4</v>
      </c>
      <c r="E23" s="12"/>
      <c r="F23" s="2"/>
      <c r="G23" s="8">
        <f>[1]!shade($C$10,$D$10,$E$10,$C$8,$C$16,D23,$E$16,$C$13,$D$13,$E$13)</f>
        <v>0.98278885851419406</v>
      </c>
      <c r="H23" s="8">
        <f t="shared" si="0"/>
        <v>8.5782270020962059E-4</v>
      </c>
      <c r="P23" s="8">
        <f t="shared" si="1"/>
        <v>10.645531134423447</v>
      </c>
      <c r="Q23" s="8"/>
      <c r="V23" s="8">
        <f>[1]!shade($C$11,$D$11,$E$11,$C$8,$C$16,D23,$E$16,$C$13,$D$13,$E$13)</f>
        <v>0.16524340364524651</v>
      </c>
      <c r="W23" s="8">
        <f t="shared" si="2"/>
        <v>80.488625431519282</v>
      </c>
      <c r="Y23" s="8">
        <f>[1]!shade($C$11,$D$11,$E$11,$C$8,$C$16,$D23,$E$16,$R$16,$S$16,$T$16)</f>
        <v>0.1886644953718461</v>
      </c>
    </row>
    <row r="24" spans="2:25" x14ac:dyDescent="0.25">
      <c r="B24" s="11"/>
      <c r="C24" s="9"/>
      <c r="D24" s="3">
        <f t="shared" si="3"/>
        <v>6</v>
      </c>
      <c r="E24" s="12"/>
      <c r="F24" s="2"/>
      <c r="G24" s="8">
        <f>[1]!shade($C$10,$D$10,$E$10,$C$8,$C$16,D24,$E$16,$C$13,$D$13,$E$13)</f>
        <v>0.9818957399037086</v>
      </c>
      <c r="H24" s="8">
        <f t="shared" si="0"/>
        <v>1.7509413106950866E-3</v>
      </c>
      <c r="P24" s="8">
        <f t="shared" si="1"/>
        <v>10.91906423983658</v>
      </c>
      <c r="Q24" s="8"/>
      <c r="V24" s="8">
        <f>[1]!shade($C$11,$D$11,$E$11,$C$8,$C$16,D24,$E$16,$C$13,$D$13,$E$13)</f>
        <v>0.16028829031145592</v>
      </c>
      <c r="W24" s="8">
        <f t="shared" si="2"/>
        <v>80.776369988133709</v>
      </c>
      <c r="Y24" s="8">
        <f>[1]!shade($C$11,$D$11,$E$11,$C$8,$C$16,$D24,$E$16,$R$16,$S$16,$T$16)</f>
        <v>0.18375988780833416</v>
      </c>
    </row>
    <row r="25" spans="2:25" x14ac:dyDescent="0.25">
      <c r="B25" s="11"/>
      <c r="C25" s="9"/>
      <c r="D25" s="3">
        <f t="shared" si="3"/>
        <v>8</v>
      </c>
      <c r="E25" s="12"/>
      <c r="F25" s="2"/>
      <c r="G25" s="8">
        <f>[1]!shade($C$10,$D$10,$E$10,$C$8,$C$16,D25,$E$16,$C$13,$D$13,$E$13)</f>
        <v>0.98096629523076473</v>
      </c>
      <c r="H25" s="8">
        <f t="shared" si="0"/>
        <v>2.6803859836389554E-3</v>
      </c>
      <c r="P25" s="8">
        <f t="shared" si="1"/>
        <v>11.196713451253023</v>
      </c>
      <c r="Q25" s="8"/>
      <c r="V25" s="8">
        <f>[1]!shade($C$11,$D$11,$E$11,$C$8,$C$16,D25,$E$16,$C$13,$D$13,$E$13)</f>
        <v>0.15528819530878726</v>
      </c>
      <c r="W25" s="8">
        <f t="shared" si="2"/>
        <v>81.066488987273175</v>
      </c>
      <c r="Y25" s="8">
        <f>[1]!shade($C$11,$D$11,$E$11,$C$8,$C$16,$D25,$E$16,$R$16,$S$16,$T$16)</f>
        <v>0.17881011484902348</v>
      </c>
    </row>
    <row r="26" spans="2:25" x14ac:dyDescent="0.25">
      <c r="B26" s="11"/>
      <c r="C26" s="9"/>
      <c r="D26" s="3">
        <f t="shared" si="3"/>
        <v>10</v>
      </c>
      <c r="E26" s="12"/>
      <c r="F26" s="2"/>
      <c r="G26" s="8">
        <f>[1]!shade($C$10,$D$10,$E$10,$C$8,$C$16,D26,$E$16,$C$13,$D$13,$E$13)</f>
        <v>0.97999946747631583</v>
      </c>
      <c r="H26" s="8">
        <f t="shared" si="0"/>
        <v>3.6472137380878511E-3</v>
      </c>
      <c r="P26" s="8">
        <f t="shared" si="1"/>
        <v>11.478494278874212</v>
      </c>
      <c r="Q26" s="8"/>
      <c r="V26" s="8">
        <f>[1]!shade($C$11,$D$11,$E$11,$C$8,$C$16,D26,$E$16,$C$13,$D$13,$E$13)</f>
        <v>0.15024289889969825</v>
      </c>
      <c r="W26" s="8">
        <f t="shared" si="2"/>
        <v>81.358996837256157</v>
      </c>
      <c r="Y26" s="8">
        <f>[1]!shade($C$11,$D$11,$E$11,$C$8,$C$16,$D26,$E$16,$R$16,$S$16,$T$16)</f>
        <v>0.17381494310244353</v>
      </c>
    </row>
    <row r="27" spans="2:25" x14ac:dyDescent="0.25">
      <c r="B27" s="11"/>
      <c r="C27" s="9"/>
      <c r="D27" s="3">
        <f t="shared" si="3"/>
        <v>12</v>
      </c>
      <c r="E27" s="12"/>
      <c r="F27" s="2"/>
      <c r="G27" s="8">
        <f>[1]!shade($C$10,$D$10,$E$10,$C$8,$C$16,D27,$E$16,$C$13,$D$13,$E$13)</f>
        <v>0.97899417227675412</v>
      </c>
      <c r="H27" s="8">
        <f t="shared" si="0"/>
        <v>4.6525089376495687E-3</v>
      </c>
      <c r="P27" s="8">
        <f t="shared" si="1"/>
        <v>11.764424879207441</v>
      </c>
      <c r="Q27" s="8"/>
      <c r="V27" s="8">
        <f>[1]!shade($C$11,$D$11,$E$11,$C$8,$C$16,D27,$E$16,$C$13,$D$13,$E$13)</f>
        <v>0.14515219074428162</v>
      </c>
      <c r="W27" s="8">
        <f t="shared" si="2"/>
        <v>81.653907685295735</v>
      </c>
      <c r="Y27" s="8">
        <f>[1]!shade($C$11,$D$11,$E$11,$C$8,$C$16,$D27,$E$16,$R$16,$S$16,$T$16)</f>
        <v>0.16877414823931869</v>
      </c>
    </row>
    <row r="28" spans="2:25" x14ac:dyDescent="0.25">
      <c r="B28" s="11"/>
      <c r="C28" s="9"/>
      <c r="D28" s="3">
        <f t="shared" si="3"/>
        <v>14</v>
      </c>
      <c r="E28" s="12"/>
      <c r="F28" s="2"/>
      <c r="G28" s="8">
        <f>[1]!shade($C$10,$D$10,$E$10,$C$8,$C$16,D28,$E$16,$C$13,$D$13,$E$13)</f>
        <v>0.97794929745672587</v>
      </c>
      <c r="H28" s="8">
        <f t="shared" si="0"/>
        <v>5.6973837576778097E-3</v>
      </c>
      <c r="P28" s="8">
        <f t="shared" si="1"/>
        <v>12.054525864028333</v>
      </c>
      <c r="Q28" s="8"/>
      <c r="V28" s="8">
        <f>[1]!shade($C$11,$D$11,$E$11,$C$8,$C$16,D28,$E$16,$C$13,$D$13,$E$13)</f>
        <v>0.14001587038147428</v>
      </c>
      <c r="W28" s="8">
        <f t="shared" si="2"/>
        <v>81.95123540140095</v>
      </c>
      <c r="Y28" s="8">
        <f>[1]!shade($C$11,$D$11,$E$11,$C$8,$C$16,$D28,$E$16,$R$16,$S$16,$T$16)</f>
        <v>0.16368751547081023</v>
      </c>
    </row>
    <row r="29" spans="2:25" x14ac:dyDescent="0.25">
      <c r="B29" s="11"/>
      <c r="C29" s="9"/>
      <c r="D29" s="3">
        <f t="shared" si="3"/>
        <v>16</v>
      </c>
      <c r="E29" s="12"/>
      <c r="F29" s="2"/>
      <c r="G29" s="8">
        <f>[1]!shade($C$10,$D$10,$E$10,$C$8,$C$16,D29,$E$16,$C$13,$D$13,$E$13)</f>
        <v>0.97686370257443145</v>
      </c>
      <c r="H29" s="8">
        <f t="shared" si="0"/>
        <v>6.7829786399722369E-3</v>
      </c>
      <c r="P29" s="8">
        <f t="shared" si="1"/>
        <v>12.348820122727515</v>
      </c>
      <c r="Q29" s="8"/>
      <c r="V29" s="8">
        <f>[1]!shade($C$11,$D$11,$E$11,$C$8,$C$16,D29,$E$16,$C$13,$D$13,$E$13)</f>
        <v>0.13483374772164691</v>
      </c>
      <c r="W29" s="8">
        <f t="shared" si="2"/>
        <v>82.250993561849469</v>
      </c>
      <c r="Y29" s="8">
        <f>[1]!shade($C$11,$D$11,$E$11,$C$8,$C$16,$D29,$E$16,$R$16,$S$16,$T$16)</f>
        <v>0.15855484003837539</v>
      </c>
    </row>
    <row r="30" spans="2:25" x14ac:dyDescent="0.25">
      <c r="B30" s="11"/>
      <c r="C30" s="9"/>
      <c r="D30" s="3">
        <f t="shared" si="3"/>
        <v>18</v>
      </c>
      <c r="E30" s="12"/>
      <c r="F30" s="2"/>
      <c r="G30" s="8">
        <f>[1]!shade($C$10,$D$10,$E$10,$C$8,$C$16,D30,$E$16,$C$13,$D$13,$E$13)</f>
        <v>0.97573621848151781</v>
      </c>
      <c r="H30" s="8">
        <f t="shared" si="0"/>
        <v>7.9104627328858701E-3</v>
      </c>
      <c r="P30" s="8">
        <f t="shared" si="1"/>
        <v>12.647332656615182</v>
      </c>
      <c r="Q30" s="8"/>
      <c r="V30" s="8">
        <f>[1]!shade($C$11,$D$11,$E$11,$C$8,$C$16,D30,$E$16,$C$13,$D$13,$E$13)</f>
        <v>0.12960564355042306</v>
      </c>
      <c r="W30" s="8">
        <f t="shared" si="2"/>
        <v>82.5531954322323</v>
      </c>
      <c r="Y30" s="8">
        <f>[1]!shade($C$11,$D$11,$E$11,$C$8,$C$16,$D30,$E$16,$R$16,$S$16,$T$16)</f>
        <v>0.15337592771511063</v>
      </c>
    </row>
    <row r="31" spans="2:25" x14ac:dyDescent="0.25">
      <c r="B31" s="11"/>
      <c r="C31" s="9"/>
      <c r="D31" s="3">
        <f t="shared" si="3"/>
        <v>20</v>
      </c>
      <c r="E31" s="12"/>
      <c r="F31" s="2"/>
      <c r="G31" s="8">
        <f>[1]!shade($C$10,$D$10,$E$10,$C$8,$C$16,D31,$E$16,$C$13,$D$13,$E$13)</f>
        <v>0.9745656468998376</v>
      </c>
      <c r="H31" s="8">
        <f t="shared" si="0"/>
        <v>9.0810343145660832E-3</v>
      </c>
      <c r="P31" s="8">
        <f t="shared" si="1"/>
        <v>12.950090423867136</v>
      </c>
      <c r="Q31" s="8"/>
      <c r="V31" s="8">
        <f>[1]!shade($C$11,$D$11,$E$11,$C$8,$C$16,D31,$E$16,$C$13,$D$13,$E$13)</f>
        <v>0.12433139004354633</v>
      </c>
      <c r="W31" s="8">
        <f t="shared" si="2"/>
        <v>82.857853950071558</v>
      </c>
      <c r="Y31" s="8">
        <f>[1]!shade($C$11,$D$11,$E$11,$C$8,$C$16,$D31,$E$16,$R$16,$S$16,$T$16)</f>
        <v>0.14815059531841498</v>
      </c>
    </row>
    <row r="32" spans="2:25" x14ac:dyDescent="0.25">
      <c r="B32" s="11"/>
      <c r="C32" s="9"/>
      <c r="D32" s="3">
        <f t="shared" si="3"/>
        <v>22</v>
      </c>
      <c r="E32" s="12"/>
      <c r="F32" s="2"/>
      <c r="G32" s="8">
        <f>[1]!shade($C$10,$D$10,$E$10,$C$8,$C$16,D32,$E$16,$C$13,$D$13,$E$13)</f>
        <v>0.97335076001750809</v>
      </c>
      <c r="H32" s="8">
        <f t="shared" si="0"/>
        <v>1.0295921196895597E-2</v>
      </c>
      <c r="P32" s="8">
        <f t="shared" si="1"/>
        <v>13.2571221939025</v>
      </c>
      <c r="Q32" s="8"/>
      <c r="V32" s="8">
        <f>[1]!shade($C$11,$D$11,$E$11,$C$8,$C$16,D32,$E$16,$C$13,$D$13,$E$13)</f>
        <v>0.11901083129257331</v>
      </c>
      <c r="W32" s="8">
        <f t="shared" si="2"/>
        <v>83.16498170701378</v>
      </c>
      <c r="Y32" s="8">
        <f>[1]!shade($C$11,$D$11,$E$11,$C$8,$C$16,$D32,$E$16,$R$16,$S$16,$T$16)</f>
        <v>0.14287867123376999</v>
      </c>
    </row>
    <row r="33" spans="2:25" x14ac:dyDescent="0.25">
      <c r="B33" s="11"/>
      <c r="C33" s="9"/>
      <c r="D33" s="3">
        <f t="shared" si="3"/>
        <v>24</v>
      </c>
      <c r="E33" s="12"/>
      <c r="F33" s="2"/>
      <c r="G33" s="8">
        <f>[1]!shade($C$10,$D$10,$E$10,$C$8,$C$16,D33,$E$16,$C$13,$D$13,$E$13)</f>
        <v>0.97209030010686459</v>
      </c>
      <c r="H33" s="8">
        <f t="shared" si="0"/>
        <v>1.1556381107539093E-2</v>
      </c>
      <c r="P33" s="8">
        <f t="shared" si="1"/>
        <v>13.568458410083755</v>
      </c>
      <c r="Q33" s="8"/>
      <c r="V33" s="8">
        <f>[1]!shade($C$11,$D$11,$E$11,$C$8,$C$16,D33,$E$16,$C$13,$D$13,$E$13)</f>
        <v>0.11364382384114077</v>
      </c>
      <c r="W33" s="8">
        <f t="shared" si="2"/>
        <v>83.474590930601295</v>
      </c>
      <c r="Y33" s="8">
        <f>[1]!shade($C$11,$D$11,$E$11,$C$8,$C$16,$D33,$E$16,$R$16,$S$16,$T$16)</f>
        <v>0.13755999594940382</v>
      </c>
    </row>
    <row r="34" spans="2:25" x14ac:dyDescent="0.25">
      <c r="B34" s="11"/>
      <c r="C34" s="9"/>
      <c r="D34" s="3">
        <f t="shared" si="3"/>
        <v>26</v>
      </c>
      <c r="E34" s="12"/>
      <c r="F34" s="2"/>
      <c r="G34" s="8">
        <f>[1]!shade($C$10,$D$10,$E$10,$C$8,$C$16,D34,$E$16,$C$13,$D$13,$E$13)</f>
        <v>0.97078297916709055</v>
      </c>
      <c r="H34" s="8">
        <f t="shared" si="0"/>
        <v>1.286370204731313E-2</v>
      </c>
      <c r="P34" s="8">
        <f t="shared" si="1"/>
        <v>13.884131059716962</v>
      </c>
      <c r="Q34" s="8"/>
      <c r="V34" s="8">
        <f>[1]!shade($C$11,$D$11,$E$11,$C$8,$C$16,D34,$E$16,$C$13,$D$13,$E$13)</f>
        <v>0.10823023723150878</v>
      </c>
      <c r="W34" s="8">
        <f t="shared" si="2"/>
        <v>83.786693465626485</v>
      </c>
      <c r="Y34" s="8">
        <f>[1]!shade($C$11,$D$11,$E$11,$C$8,$C$16,$D34,$E$16,$R$16,$S$16,$T$16)</f>
        <v>0.13219442260156047</v>
      </c>
    </row>
    <row r="35" spans="2:25" x14ac:dyDescent="0.25">
      <c r="B35" s="11"/>
      <c r="C35" s="9"/>
      <c r="D35" s="3">
        <f t="shared" si="3"/>
        <v>28</v>
      </c>
      <c r="E35" s="12"/>
      <c r="F35" s="2"/>
      <c r="G35" s="8">
        <f>[1]!shade($C$10,$D$10,$E$10,$C$8,$C$16,D35,$E$16,$C$13,$D$13,$E$13)</f>
        <v>0.96942747859448053</v>
      </c>
      <c r="H35" s="8">
        <f t="shared" si="0"/>
        <v>1.4219202619923155E-2</v>
      </c>
      <c r="P35" s="8">
        <f t="shared" si="1"/>
        <v>14.204173550415325</v>
      </c>
      <c r="Q35" s="8"/>
      <c r="V35" s="8">
        <f>[1]!shade($C$11,$D$11,$E$11,$C$8,$C$16,D35,$E$16,$C$13,$D$13,$E$13)</f>
        <v>0.10276995456104444</v>
      </c>
      <c r="W35" s="8">
        <f t="shared" si="2"/>
        <v>84.101300755073268</v>
      </c>
      <c r="Y35" s="8">
        <f>[1]!shade($C$11,$D$11,$E$11,$C$8,$C$16,$D35,$E$16,$R$16,$S$16,$T$16)</f>
        <v>0.1267818175300589</v>
      </c>
    </row>
    <row r="36" spans="2:25" x14ac:dyDescent="0.25">
      <c r="B36" s="11"/>
      <c r="C36" s="9"/>
      <c r="D36" s="3">
        <f t="shared" si="3"/>
        <v>30</v>
      </c>
      <c r="E36" s="12"/>
      <c r="F36" s="2"/>
      <c r="G36" s="8">
        <f>[1]!shade($C$10,$D$10,$E$10,$C$8,$C$16,D36,$E$16,$C$13,$D$13,$E$13)</f>
        <v>0.96802244888348465</v>
      </c>
      <c r="H36" s="8">
        <f t="shared" si="0"/>
        <v>1.562423233091903E-2</v>
      </c>
      <c r="P36" s="8">
        <f t="shared" si="1"/>
        <v>14.528620591964584</v>
      </c>
      <c r="Q36" s="8"/>
      <c r="V36" s="8">
        <f>[1]!shade($C$11,$D$11,$E$11,$C$8,$C$16,D36,$E$16,$C$13,$D$13,$E$13)</f>
        <v>9.7262873048268639E-2</v>
      </c>
      <c r="W36" s="8">
        <f t="shared" si="2"/>
        <v>84.418423820652691</v>
      </c>
      <c r="Y36" s="8">
        <f>[1]!shade($C$11,$D$11,$E$11,$C$8,$C$16,$D36,$E$16,$R$16,$S$16,$T$16)</f>
        <v>0.12132206084378508</v>
      </c>
    </row>
    <row r="37" spans="2:25" x14ac:dyDescent="0.25">
      <c r="B37" s="11"/>
      <c r="C37" s="9"/>
      <c r="D37" s="3">
        <f t="shared" si="3"/>
        <v>32</v>
      </c>
      <c r="E37" s="12"/>
      <c r="F37" s="2"/>
      <c r="G37" s="8">
        <f>[1]!shade($C$10,$D$10,$E$10,$C$8,$C$16,D37,$E$16,$C$13,$D$13,$E$13)</f>
        <v>0.96656650936187827</v>
      </c>
      <c r="H37" s="8">
        <f t="shared" si="0"/>
        <v>1.7080171852525416E-2</v>
      </c>
      <c r="P37" s="8">
        <f t="shared" si="1"/>
        <v>14.857508082897899</v>
      </c>
      <c r="Q37" s="8"/>
      <c r="V37" s="8">
        <f>[1]!shade($C$11,$D$11,$E$11,$C$8,$C$16,D37,$E$16,$C$13,$D$13,$E$13)</f>
        <v>9.1708904608040778E-2</v>
      </c>
      <c r="W37" s="8">
        <f t="shared" si="2"/>
        <v>84.738073242939421</v>
      </c>
      <c r="Y37" s="8">
        <f>[1]!shade($C$11,$D$11,$E$11,$C$8,$C$16,$D37,$E$16,$R$16,$S$16,$T$16)</f>
        <v>0.11581504699571248</v>
      </c>
    </row>
    <row r="38" spans="2:25" x14ac:dyDescent="0.25">
      <c r="B38" s="11"/>
      <c r="C38" s="9"/>
      <c r="D38" s="3">
        <f t="shared" si="3"/>
        <v>34</v>
      </c>
      <c r="E38" s="12"/>
      <c r="F38" s="2"/>
      <c r="G38" s="8">
        <f>[1]!shade($C$10,$D$10,$E$10,$C$8,$C$16,D38,$E$16,$C$13,$D$13,$E$13)</f>
        <v>0.96505824796360307</v>
      </c>
      <c r="H38" s="8">
        <f t="shared" si="0"/>
        <v>1.8588433250800618E-2</v>
      </c>
      <c r="P38" s="8">
        <f t="shared" si="1"/>
        <v>15.190873001050907</v>
      </c>
      <c r="Q38" s="8"/>
      <c r="V38" s="8">
        <f>[1]!shade($C$11,$D$11,$E$11,$C$8,$C$16,D38,$E$16,$C$13,$D$13,$E$13)</f>
        <v>8.6107976435410766E-2</v>
      </c>
      <c r="W38" s="8">
        <f t="shared" si="2"/>
        <v>85.060259141118252</v>
      </c>
      <c r="Y38" s="8">
        <f>[1]!shade($C$11,$D$11,$E$11,$C$8,$C$16,$D38,$E$16,$R$16,$S$16,$T$16)</f>
        <v>0.11026068536700173</v>
      </c>
    </row>
    <row r="39" spans="2:25" x14ac:dyDescent="0.25">
      <c r="B39" s="11"/>
      <c r="C39" s="9"/>
      <c r="D39" s="3">
        <f t="shared" si="3"/>
        <v>36</v>
      </c>
      <c r="E39" s="12"/>
      <c r="F39" s="2"/>
      <c r="G39" s="8">
        <f>[1]!shade($C$10,$D$10,$E$10,$C$8,$C$16,D39,$E$16,$C$13,$D$13,$E$13)</f>
        <v>0.96349622104302879</v>
      </c>
      <c r="H39" s="8">
        <f t="shared" si="0"/>
        <v>2.0150460171374895E-2</v>
      </c>
      <c r="P39" s="8">
        <f t="shared" si="1"/>
        <v>15.528753297425634</v>
      </c>
      <c r="Q39" s="8"/>
      <c r="V39" s="8">
        <f>[1]!shade($C$11,$D$11,$E$11,$C$8,$C$16,D39,$E$16,$C$13,$D$13,$E$13)</f>
        <v>8.046003159762162E-2</v>
      </c>
      <c r="W39" s="8">
        <f t="shared" si="2"/>
        <v>85.384991152350054</v>
      </c>
      <c r="Y39" s="8">
        <f>[1]!shade($C$11,$D$11,$E$11,$C$8,$C$16,$D39,$E$16,$R$16,$S$16,$T$16)</f>
        <v>0.10465890085968443</v>
      </c>
    </row>
    <row r="40" spans="2:25" x14ac:dyDescent="0.25">
      <c r="B40" s="11"/>
      <c r="C40" s="9"/>
      <c r="D40" s="3">
        <f t="shared" si="3"/>
        <v>38</v>
      </c>
      <c r="E40" s="12"/>
      <c r="F40" s="2"/>
      <c r="G40" s="8">
        <f>[1]!shade($C$10,$D$10,$E$10,$C$8,$C$16,D40,$E$16,$C$13,$D$13,$E$13)</f>
        <v>0.96187895323459849</v>
      </c>
      <c r="H40" s="8">
        <f t="shared" si="0"/>
        <v>2.1767727979805196E-2</v>
      </c>
      <c r="P40" s="8">
        <f t="shared" si="1"/>
        <v>15.871187792743997</v>
      </c>
      <c r="Q40" s="8"/>
      <c r="V40" s="8">
        <f>[1]!shade($C$11,$D$11,$E$11,$C$8,$C$16,D40,$E$16,$C$13,$D$13,$E$13)</f>
        <v>7.4765029633690055E-2</v>
      </c>
      <c r="W40" s="8">
        <f t="shared" si="2"/>
        <v>85.71227841076869</v>
      </c>
      <c r="Y40" s="8">
        <f>[1]!shade($C$11,$D$11,$E$11,$C$8,$C$16,$D40,$E$16,$R$16,$S$16,$T$16)</f>
        <v>9.9009634497380219E-2</v>
      </c>
    </row>
    <row r="41" spans="2:25" x14ac:dyDescent="0.25">
      <c r="B41" s="11"/>
      <c r="C41" s="9"/>
      <c r="D41" s="3">
        <f t="shared" si="3"/>
        <v>40</v>
      </c>
      <c r="E41" s="12"/>
      <c r="F41" s="2"/>
      <c r="G41" s="8">
        <f>[1]!shade($C$10,$D$10,$E$10,$C$8,$C$16,D41,$E$16,$C$13,$D$13,$E$13)</f>
        <v>0.96020493736203949</v>
      </c>
      <c r="H41" s="8">
        <f t="shared" si="0"/>
        <v>2.3441743852364194E-2</v>
      </c>
      <c r="P41" s="8">
        <f t="shared" si="1"/>
        <v>16.218216076118029</v>
      </c>
      <c r="Q41" s="8"/>
      <c r="V41" s="8">
        <f>[1]!shade($C$11,$D$11,$E$11,$C$8,$C$16,D41,$E$16,$C$13,$D$13,$E$13)</f>
        <v>6.9022947160947437E-2</v>
      </c>
      <c r="W41" s="8">
        <f t="shared" si="2"/>
        <v>86.042129526121172</v>
      </c>
      <c r="Y41" s="8">
        <f>[1]!shade($C$11,$D$11,$E$11,$C$8,$C$16,$D41,$E$16,$R$16,$S$16,$T$16)</f>
        <v>9.3312844033451858E-2</v>
      </c>
    </row>
    <row r="42" spans="2:25" x14ac:dyDescent="0.25">
      <c r="B42" s="11"/>
      <c r="C42" s="9"/>
      <c r="D42" s="3">
        <f t="shared" si="3"/>
        <v>42</v>
      </c>
      <c r="E42" s="12"/>
      <c r="F42" s="2"/>
      <c r="G42" s="8">
        <f>[1]!shade($C$10,$D$10,$E$10,$C$8,$C$16,D42,$E$16,$C$13,$D$13,$E$13)</f>
        <v>0.95847263440153307</v>
      </c>
      <c r="H42" s="8">
        <f t="shared" si="0"/>
        <v>2.517404681287061E-2</v>
      </c>
      <c r="P42" s="8">
        <f t="shared" si="1"/>
        <v>16.569878405309215</v>
      </c>
      <c r="Q42" s="8"/>
      <c r="V42" s="8">
        <f>[1]!shade($C$11,$D$11,$E$11,$C$8,$C$16,D42,$E$16,$C$13,$D$13,$E$13)</f>
        <v>6.3233778487863671E-2</v>
      </c>
      <c r="W42" s="8">
        <f t="shared" si="2"/>
        <v>86.374552562065332</v>
      </c>
      <c r="Y42" s="8">
        <f>[1]!shade($C$11,$D$11,$E$11,$C$8,$C$16,$D42,$E$16,$R$16,$S$16,$T$16)</f>
        <v>8.7568504565943159E-2</v>
      </c>
    </row>
    <row r="43" spans="2:25" x14ac:dyDescent="0.25">
      <c r="B43" s="11"/>
      <c r="C43" s="9"/>
      <c r="D43" s="3">
        <f t="shared" si="3"/>
        <v>44</v>
      </c>
      <c r="E43" s="12"/>
      <c r="F43" s="2"/>
      <c r="G43" s="8">
        <f>[1]!shade($C$10,$D$10,$E$10,$C$8,$C$16,D43,$E$16,$C$13,$D$13,$E$13)</f>
        <v>0.9566804735034603</v>
      </c>
      <c r="H43" s="8">
        <f t="shared" si="0"/>
        <v>2.696620771094338E-2</v>
      </c>
      <c r="P43" s="8">
        <f t="shared" si="1"/>
        <v>16.926215608087755</v>
      </c>
      <c r="Q43" s="8"/>
      <c r="V43" s="8">
        <f>[1]!shade($C$11,$D$11,$E$11,$C$8,$C$16,D43,$E$16,$C$13,$D$13,$E$13)</f>
        <v>5.7397536232424294E-2</v>
      </c>
      <c r="W43" s="8">
        <f t="shared" si="2"/>
        <v>86.709555014140406</v>
      </c>
      <c r="Y43" s="8">
        <f>[1]!shade($C$11,$D$11,$E$11,$C$8,$C$16,$D43,$E$16,$R$16,$S$16,$T$16)</f>
        <v>8.1776609158592667E-2</v>
      </c>
    </row>
    <row r="44" spans="2:25" x14ac:dyDescent="0.25">
      <c r="B44" s="11"/>
      <c r="C44" s="9"/>
      <c r="D44" s="3">
        <f t="shared" si="3"/>
        <v>46</v>
      </c>
      <c r="E44" s="12"/>
      <c r="F44" s="2"/>
      <c r="G44" s="8">
        <f>[1]!shade($C$10,$D$10,$E$10,$C$8,$C$16,D44,$E$16,$C$13,$D$13,$E$13)</f>
        <v>0.9548268520775709</v>
      </c>
      <c r="H44" s="8">
        <f t="shared" si="0"/>
        <v>2.8819829136832786E-2</v>
      </c>
      <c r="P44" s="8">
        <f t="shared" si="1"/>
        <v>17.28726898423783</v>
      </c>
      <c r="Q44" s="8"/>
      <c r="V44" s="8">
        <f>[1]!shade($C$11,$D$11,$E$11,$C$8,$C$16,D44,$E$16,$C$13,$D$13,$E$13)</f>
        <v>5.1514251945275029E-2</v>
      </c>
      <c r="W44" s="8">
        <f t="shared" si="2"/>
        <v>87.047143787427601</v>
      </c>
      <c r="Y44" s="8">
        <f>[1]!shade($C$11,$D$11,$E$11,$C$8,$C$16,$D44,$E$16,$R$16,$S$16,$T$16)</f>
        <v>7.5937169467159907E-2</v>
      </c>
    </row>
    <row r="45" spans="2:25" x14ac:dyDescent="0.25">
      <c r="B45" s="11"/>
      <c r="C45" s="9"/>
      <c r="D45" s="3">
        <f t="shared" si="3"/>
        <v>48</v>
      </c>
      <c r="E45" s="12"/>
      <c r="F45" s="2"/>
      <c r="G45" s="8">
        <f>[1]!shade($C$10,$D$10,$E$10,$C$8,$C$16,D45,$E$16,$C$13,$D$13,$E$13)</f>
        <v>0.95291013594662655</v>
      </c>
      <c r="H45" s="8">
        <f t="shared" si="0"/>
        <v>3.0736545267777138E-2</v>
      </c>
      <c r="P45" s="8">
        <f t="shared" si="1"/>
        <v>17.653080207791017</v>
      </c>
      <c r="Q45" s="8"/>
      <c r="V45" s="8">
        <f>[1]!shade($C$11,$D$11,$E$11,$C$8,$C$16,D45,$E$16,$C$13,$D$13,$E$13)</f>
        <v>4.558397673678688E-2</v>
      </c>
      <c r="W45" s="8">
        <f t="shared" si="2"/>
        <v>87.38732517391928</v>
      </c>
      <c r="Y45" s="8">
        <f>[1]!shade($C$11,$D$11,$E$11,$C$8,$C$16,$D45,$E$16,$R$16,$S$16,$T$16)</f>
        <v>7.0050216370239879E-2</v>
      </c>
    </row>
    <row r="46" spans="2:25" x14ac:dyDescent="0.25">
      <c r="B46" s="11"/>
      <c r="C46" s="9"/>
      <c r="D46" s="3">
        <f t="shared" si="3"/>
        <v>50</v>
      </c>
      <c r="E46" s="12"/>
      <c r="F46" s="2"/>
      <c r="G46" s="8">
        <f>[1]!shade($C$10,$D$10,$E$10,$C$8,$C$16,D46,$E$16,$C$13,$D$13,$E$13)</f>
        <v>0.95092865957381256</v>
      </c>
      <c r="H46" s="8">
        <f t="shared" si="0"/>
        <v>3.2718021640591122E-2</v>
      </c>
      <c r="P46" s="8">
        <f t="shared" si="1"/>
        <v>18.023691229096933</v>
      </c>
      <c r="Q46" s="8"/>
      <c r="V46" s="8">
        <f>[1]!shade($C$11,$D$11,$E$11,$C$8,$C$16,D46,$E$16,$C$13,$D$13,$E$13)</f>
        <v>3.9606781907138414E-2</v>
      </c>
      <c r="W46" s="8">
        <f t="shared" si="2"/>
        <v>87.73010482961709</v>
      </c>
      <c r="Y46" s="8">
        <f>[1]!shade($C$11,$D$11,$E$11,$C$8,$C$16,$D46,$E$16,$R$16,$S$16,$T$16)</f>
        <v>6.4115800603685352E-2</v>
      </c>
    </row>
    <row r="47" spans="2:25" x14ac:dyDescent="0.25">
      <c r="B47" s="11"/>
      <c r="C47" s="9"/>
      <c r="D47" s="3">
        <f t="shared" si="3"/>
        <v>52</v>
      </c>
      <c r="E47" s="12"/>
      <c r="F47" s="2"/>
      <c r="G47" s="8">
        <f>[1]!shade($C$10,$D$10,$E$10,$C$8,$C$16,D47,$E$16,$C$13,$D$13,$E$13)</f>
        <v>0.94888072636940735</v>
      </c>
      <c r="H47" s="8">
        <f t="shared" si="0"/>
        <v>3.4765954844996338E-2</v>
      </c>
      <c r="P47" s="8">
        <f t="shared" si="1"/>
        <v>18.399144176372264</v>
      </c>
      <c r="Q47" s="8"/>
      <c r="V47" s="8">
        <f>[1]!shade($C$11,$D$11,$E$11,$C$8,$C$16,D47,$E$16,$C$13,$D$13,$E$13)</f>
        <v>3.3582759578449056E-2</v>
      </c>
      <c r="W47" s="8">
        <f t="shared" si="2"/>
        <v>88.07548775138126</v>
      </c>
      <c r="Y47" s="8">
        <f>[1]!shade($C$11,$D$11,$E$11,$C$8,$C$16,$D47,$E$16,$R$16,$S$16,$T$16)</f>
        <v>5.813399339769288E-2</v>
      </c>
    </row>
    <row r="48" spans="2:25" x14ac:dyDescent="0.25">
      <c r="B48" s="11"/>
      <c r="C48" s="9"/>
      <c r="D48" s="3">
        <f t="shared" si="3"/>
        <v>54</v>
      </c>
      <c r="E48" s="12"/>
      <c r="F48" s="2"/>
      <c r="G48" s="8">
        <f>[1]!shade($C$10,$D$10,$E$10,$C$8,$C$16,D48,$E$16,$C$13,$D$13,$E$13)</f>
        <v>0.94676460908242888</v>
      </c>
      <c r="H48" s="8">
        <f t="shared" si="0"/>
        <v>3.6882072131974808E-2</v>
      </c>
      <c r="P48" s="8">
        <f t="shared" si="1"/>
        <v>18.779481256393098</v>
      </c>
      <c r="Q48" s="8"/>
      <c r="V48" s="8">
        <f>[1]!shade($C$11,$D$11,$E$11,$C$8,$C$16,D48,$E$16,$C$13,$D$13,$E$13)</f>
        <v>2.7512023327938062E-2</v>
      </c>
      <c r="W48" s="8">
        <f t="shared" si="2"/>
        <v>88.423478253554407</v>
      </c>
      <c r="Y48" s="8">
        <f>[1]!shade($C$11,$D$11,$E$11,$C$8,$C$16,$D48,$E$16,$R$16,$S$16,$T$16)</f>
        <v>5.2104887115549871E-2</v>
      </c>
    </row>
    <row r="49" spans="2:25" x14ac:dyDescent="0.25">
      <c r="B49" s="11"/>
      <c r="C49" s="9"/>
      <c r="D49" s="3">
        <f t="shared" si="3"/>
        <v>56</v>
      </c>
      <c r="E49" s="12"/>
      <c r="F49" s="2"/>
      <c r="G49" s="8">
        <f>[1]!shade($C$10,$D$10,$E$10,$C$8,$C$16,D49,$E$16,$C$13,$D$13,$E$13)</f>
        <v>0.94457855028316806</v>
      </c>
      <c r="H49" s="8">
        <f t="shared" si="0"/>
        <v>3.9068130931235623E-2</v>
      </c>
      <c r="P49" s="8">
        <f t="shared" si="1"/>
        <v>19.164744654022673</v>
      </c>
      <c r="Q49" s="8"/>
      <c r="V49" s="8">
        <f>[1]!shade($C$11,$D$11,$E$11,$C$8,$C$16,D49,$E$16,$C$13,$D$13,$E$13)</f>
        <v>2.1394708821018977E-2</v>
      </c>
      <c r="W49" s="8">
        <f t="shared" si="2"/>
        <v>88.774079944385832</v>
      </c>
      <c r="Y49" s="8">
        <f>[1]!shade($C$11,$D$11,$E$11,$C$8,$C$16,$D49,$E$16,$R$16,$S$16,$T$16)</f>
        <v>4.6028595892974325E-2</v>
      </c>
    </row>
    <row r="50" spans="2:25" x14ac:dyDescent="0.25">
      <c r="B50" s="11"/>
      <c r="C50" s="9"/>
      <c r="D50" s="3">
        <f t="shared" si="3"/>
        <v>58</v>
      </c>
      <c r="E50" s="12"/>
      <c r="F50" s="2"/>
      <c r="G50" s="8">
        <f>[1]!shade($C$10,$D$10,$E$10,$C$8,$C$16,D50,$E$16,$C$13,$D$13,$E$13)</f>
        <v>0.94232076294272449</v>
      </c>
      <c r="H50" s="8">
        <f t="shared" si="0"/>
        <v>4.1325918271679196E-2</v>
      </c>
      <c r="P50" s="8">
        <f t="shared" si="1"/>
        <v>19.554976430288846</v>
      </c>
      <c r="Q50" s="8"/>
      <c r="V50" s="8">
        <f>[1]!shade($C$11,$D$11,$E$11,$C$8,$C$16,D50,$E$16,$C$13,$D$13,$E$13)</f>
        <v>1.5230974443179173E-2</v>
      </c>
      <c r="W50" s="8">
        <f t="shared" si="2"/>
        <v>89.127295702283348</v>
      </c>
      <c r="Y50" s="8">
        <f>[1]!shade($C$11,$D$11,$E$11,$C$8,$C$16,$D50,$E$16,$R$16,$S$16,$T$16)</f>
        <v>3.9905256276918502E-2</v>
      </c>
    </row>
    <row r="51" spans="2:25" x14ac:dyDescent="0.25">
      <c r="B51" s="11"/>
      <c r="C51" s="9"/>
      <c r="D51" s="3">
        <f t="shared" si="3"/>
        <v>60</v>
      </c>
      <c r="E51" s="12"/>
      <c r="F51" s="2"/>
      <c r="G51" s="8">
        <f>[1]!shade($C$10,$D$10,$E$10,$C$8,$C$16,D51,$E$16,$C$13,$D$13,$E$13)</f>
        <v>0.93998943111583733</v>
      </c>
      <c r="H51" s="8">
        <f t="shared" si="0"/>
        <v>4.3657250098566358E-2</v>
      </c>
      <c r="P51" s="8">
        <f t="shared" si="1"/>
        <v>19.950218418749301</v>
      </c>
      <c r="Q51" s="8"/>
      <c r="V51" s="8">
        <f>[1]!shade($C$11,$D$11,$E$11,$C$8,$C$16,D51,$E$16,$C$13,$D$13,$E$13)</f>
        <v>9.0210019294283024E-3</v>
      </c>
      <c r="W51" s="8">
        <f t="shared" si="2"/>
        <v>89.483127651922089</v>
      </c>
      <c r="Y51" s="8">
        <f>[1]!shade($C$11,$D$11,$E$11,$C$8,$C$16,$D51,$E$16,$R$16,$S$16,$T$16)</f>
        <v>3.3735027862641515E-2</v>
      </c>
    </row>
    <row r="52" spans="2:25" x14ac:dyDescent="0.25">
      <c r="B52" s="11"/>
      <c r="C52" s="9"/>
      <c r="D52" s="3">
        <f t="shared" si="3"/>
        <v>62</v>
      </c>
      <c r="E52" s="12"/>
      <c r="F52" s="2"/>
      <c r="G52" s="8">
        <f>[1]!shade($C$10,$D$10,$E$10,$C$8,$C$16,D52,$E$16,$C$13,$D$13,$E$13)</f>
        <v>0.93758271073347366</v>
      </c>
      <c r="H52" s="8">
        <f t="shared" si="0"/>
        <v>4.6063970480930028E-2</v>
      </c>
      <c r="P52" s="8">
        <f t="shared" si="1"/>
        <v>20.350512119904298</v>
      </c>
      <c r="Q52" s="8"/>
      <c r="V52" s="8">
        <f>[1]!shade($C$11,$D$11,$E$11,$C$8,$C$16,D52,$E$16,$C$13,$D$13,$E$13)</f>
        <v>2.7649969900395734E-3</v>
      </c>
      <c r="W52" s="8">
        <f t="shared" si="2"/>
        <v>89.841577140241284</v>
      </c>
      <c r="Y52" s="8">
        <f>[1]!shade($C$11,$D$11,$E$11,$C$8,$C$16,$D52,$E$16,$R$16,$S$16,$T$16)</f>
        <v>2.7518093927795396E-2</v>
      </c>
    </row>
    <row r="53" spans="2:25" x14ac:dyDescent="0.25">
      <c r="B53" s="11"/>
      <c r="C53" s="9"/>
      <c r="D53" s="3">
        <f t="shared" si="3"/>
        <v>64</v>
      </c>
      <c r="E53" s="12"/>
      <c r="F53" s="2"/>
      <c r="G53" s="8">
        <f>[1]!shade($C$10,$D$10,$E$10,$C$8,$C$16,D53,$E$16,$C$13,$D$13,$E$13)</f>
        <v>0.93509873051178827</v>
      </c>
      <c r="H53" s="8">
        <f t="shared" si="0"/>
        <v>4.8547950702615417E-2</v>
      </c>
      <c r="P53" s="8">
        <f t="shared" si="1"/>
        <v>20.755898593438243</v>
      </c>
      <c r="Q53" s="8"/>
      <c r="V53" s="8">
        <f>[1]!shade($C$11,$D$11,$E$11,$C$8,$C$16,D53,$E$16,$C$13,$D$13,$E$13)</f>
        <v>0</v>
      </c>
      <c r="W53" s="8">
        <f t="shared" si="2"/>
        <v>90</v>
      </c>
      <c r="Y53" s="8">
        <f>[1]!shade($C$11,$D$11,$E$11,$C$8,$C$16,$D53,$E$16,$R$16,$S$16,$T$16)</f>
        <v>2.1254662062201543E-2</v>
      </c>
    </row>
    <row r="54" spans="2:25" x14ac:dyDescent="0.25">
      <c r="B54" s="11"/>
      <c r="C54" s="9"/>
      <c r="D54" s="3">
        <f t="shared" si="3"/>
        <v>66</v>
      </c>
      <c r="E54" s="12"/>
      <c r="F54" s="2"/>
      <c r="G54" s="8">
        <f>[1]!shade($C$10,$D$10,$E$10,$C$8,$C$16,D54,$E$16,$C$13,$D$13,$E$13)</f>
        <v>0.93253559298419775</v>
      </c>
      <c r="H54" s="8">
        <f t="shared" si="0"/>
        <v>5.1111088230205937E-2</v>
      </c>
      <c r="P54" s="8">
        <f t="shared" si="1"/>
        <v>21.166418348092552</v>
      </c>
      <c r="Q54" s="8"/>
      <c r="V54" s="8">
        <f>[1]!shade($C$11,$D$11,$E$11,$C$8,$C$16,D54,$E$16,$C$13,$D$13,$E$13)</f>
        <v>0</v>
      </c>
      <c r="W54" s="8">
        <f t="shared" si="2"/>
        <v>90</v>
      </c>
      <c r="Y54" s="8">
        <f>[1]!shade($C$11,$D$11,$E$11,$C$8,$C$16,$D54,$E$16,$R$16,$S$16,$T$16)</f>
        <v>1.4944964791934056E-2</v>
      </c>
    </row>
    <row r="55" spans="2:25" x14ac:dyDescent="0.25">
      <c r="B55" s="11"/>
      <c r="C55" s="9"/>
      <c r="D55" s="3">
        <f t="shared" si="3"/>
        <v>68</v>
      </c>
      <c r="E55" s="12"/>
      <c r="F55" s="2"/>
      <c r="G55" s="8">
        <f>[1]!shade($C$10,$D$10,$E$10,$C$8,$C$16,D55,$E$16,$C$13,$D$13,$E$13)</f>
        <v>0.92989137566341751</v>
      </c>
      <c r="H55" s="8">
        <f t="shared" si="0"/>
        <v>5.3755305550986177E-2</v>
      </c>
      <c r="P55" s="8">
        <f t="shared" si="1"/>
        <v>21.582111228993355</v>
      </c>
      <c r="Q55" s="8"/>
      <c r="V55" s="8">
        <f>[1]!shade($C$11,$D$11,$E$11,$C$8,$C$16,D55,$E$16,$C$13,$D$13,$E$13)</f>
        <v>0</v>
      </c>
      <c r="W55" s="8">
        <f t="shared" si="2"/>
        <v>90</v>
      </c>
      <c r="Y55" s="8">
        <f>[1]!shade($C$11,$D$11,$E$11,$C$8,$C$16,$D55,$E$16,$R$16,$S$16,$T$16)</f>
        <v>8.589260196262969E-3</v>
      </c>
    </row>
    <row r="56" spans="2:25" x14ac:dyDescent="0.25">
      <c r="B56" s="14"/>
      <c r="C56" s="40"/>
      <c r="D56" s="41">
        <f t="shared" si="3"/>
        <v>70</v>
      </c>
      <c r="E56" s="43"/>
      <c r="F56" s="2"/>
      <c r="G56" s="8">
        <f>[1]!shade($C$10,$D$10,$E$10,$C$8,$C$16,D56,$E$16,$C$13,$D$13,$E$13)</f>
        <v>0.92716413234038486</v>
      </c>
      <c r="H56" s="8">
        <f t="shared" si="0"/>
        <v>5.6482548874018823E-2</v>
      </c>
      <c r="I56" s="2">
        <f>C10-C16</f>
        <v>-162.5</v>
      </c>
      <c r="J56" s="2">
        <f>D10-D56</f>
        <v>130</v>
      </c>
      <c r="K56" s="2">
        <f t="shared" ref="K56" si="4">E10-E16</f>
        <v>-20</v>
      </c>
      <c r="L56" s="1">
        <f>SQRT(I56*I56+J56*J56+K56*K56)</f>
        <v>209.06039797149532</v>
      </c>
      <c r="M56" s="1">
        <f>I56/L56</f>
        <v>-0.77728733694535646</v>
      </c>
      <c r="N56" s="1">
        <f>J56/L56</f>
        <v>0.62182986955628516</v>
      </c>
      <c r="O56" s="1">
        <f>K56/L56</f>
        <v>-9.5666133777890031E-2</v>
      </c>
      <c r="P56" s="8">
        <f t="shared" si="1"/>
        <v>22.003016302279292</v>
      </c>
      <c r="Q56" s="8">
        <f>-RADIANS(P56)</f>
        <v>-0.38402507984476153</v>
      </c>
      <c r="R56" s="1">
        <f>M56*COS(Q56)-N56*SIN(Q56)</f>
        <v>-0.48770101837749524</v>
      </c>
      <c r="S56" s="1">
        <f>M56*SIN(Q56)+N56*COS(Q56)</f>
        <v>0.86775325267125614</v>
      </c>
      <c r="T56" s="1">
        <f>O56</f>
        <v>-9.5666133777890031E-2</v>
      </c>
      <c r="V56" s="8">
        <f>[1]!shade($C$11,$D$11,$E$11,$C$8,$C$16,D56,$E$16,$C$13,$D$13,$E$13)</f>
        <v>0</v>
      </c>
      <c r="W56" s="8">
        <f t="shared" si="2"/>
        <v>90</v>
      </c>
      <c r="Y56" s="8">
        <f>[1]!shade($C$11,$D$11,$E$11,$C$8,$C$16,$D56,$E$16,$R$16,$S$16,$T$16)</f>
        <v>2.1878325159473766E-3</v>
      </c>
    </row>
    <row r="57" spans="2:25" x14ac:dyDescent="0.25">
      <c r="E57" s="2"/>
    </row>
    <row r="58" spans="2:25" x14ac:dyDescent="0.25">
      <c r="B58" s="33" t="s">
        <v>8</v>
      </c>
      <c r="C58" s="34" t="s">
        <v>9</v>
      </c>
      <c r="D58" s="35">
        <v>30</v>
      </c>
      <c r="E58" s="34"/>
      <c r="F58" s="36"/>
      <c r="G58" s="37"/>
    </row>
    <row r="59" spans="2:25" x14ac:dyDescent="0.25">
      <c r="B59" s="38"/>
      <c r="C59" s="9" t="s">
        <v>10</v>
      </c>
      <c r="D59" s="2">
        <v>0</v>
      </c>
      <c r="E59" s="2"/>
      <c r="F59" s="7"/>
      <c r="G59" s="12"/>
    </row>
    <row r="60" spans="2:25" x14ac:dyDescent="0.25">
      <c r="B60" s="38"/>
      <c r="C60" s="9" t="s">
        <v>11</v>
      </c>
      <c r="D60" s="4">
        <f>-SIN(RADIANS(D58))</f>
        <v>-0.49999999999999994</v>
      </c>
      <c r="E60" s="5" t="s">
        <v>12</v>
      </c>
      <c r="F60" s="7"/>
      <c r="G60" s="12"/>
    </row>
    <row r="61" spans="2:25" x14ac:dyDescent="0.25">
      <c r="B61" s="38"/>
      <c r="C61" s="9" t="s">
        <v>13</v>
      </c>
      <c r="D61" s="4">
        <f>COS(RADIANS(D58))</f>
        <v>0.86602540378443871</v>
      </c>
      <c r="E61" s="5" t="s">
        <v>14</v>
      </c>
      <c r="F61" s="7"/>
      <c r="G61" s="12"/>
    </row>
    <row r="62" spans="2:25" x14ac:dyDescent="0.25">
      <c r="B62" s="38"/>
      <c r="C62" s="9" t="s">
        <v>15</v>
      </c>
      <c r="D62" s="4">
        <v>0</v>
      </c>
      <c r="E62" s="5" t="s">
        <v>16</v>
      </c>
      <c r="F62" s="7"/>
      <c r="G62" s="12"/>
    </row>
    <row r="63" spans="2:25" x14ac:dyDescent="0.25">
      <c r="B63" s="38"/>
      <c r="C63" s="9" t="s">
        <v>17</v>
      </c>
      <c r="D63" s="2">
        <f>D60* COS(D59)</f>
        <v>-0.49999999999999994</v>
      </c>
      <c r="E63" s="5" t="s">
        <v>18</v>
      </c>
      <c r="F63" s="7"/>
      <c r="G63" s="12"/>
    </row>
    <row r="64" spans="2:25" x14ac:dyDescent="0.25">
      <c r="B64" s="38"/>
      <c r="C64" s="9" t="s">
        <v>19</v>
      </c>
      <c r="D64" s="2">
        <f>D61</f>
        <v>0.86602540378443871</v>
      </c>
      <c r="E64" s="5" t="s">
        <v>20</v>
      </c>
      <c r="F64" s="7"/>
      <c r="G64" s="12"/>
    </row>
    <row r="65" spans="2:7" x14ac:dyDescent="0.25">
      <c r="B65" s="38"/>
      <c r="C65" s="9" t="s">
        <v>21</v>
      </c>
      <c r="D65" s="2">
        <f>-D60*SIN(D59)</f>
        <v>0</v>
      </c>
      <c r="E65" s="5" t="s">
        <v>22</v>
      </c>
      <c r="F65" s="7"/>
      <c r="G65" s="12"/>
    </row>
    <row r="66" spans="2:7" x14ac:dyDescent="0.25">
      <c r="B66" s="39"/>
      <c r="C66" s="40"/>
      <c r="D66" s="41"/>
      <c r="E66" s="41"/>
      <c r="F66" s="42"/>
      <c r="G66" s="43"/>
    </row>
    <row r="67" spans="2:7" x14ac:dyDescent="0.25">
      <c r="B67" s="6"/>
      <c r="C67" s="1" t="s">
        <v>23</v>
      </c>
      <c r="D67" s="3">
        <v>30</v>
      </c>
      <c r="E67" s="3"/>
      <c r="F67" s="7"/>
    </row>
    <row r="69" spans="2:7" x14ac:dyDescent="0.25">
      <c r="C69" s="24">
        <f>C10</f>
        <v>-200</v>
      </c>
      <c r="D69" s="25">
        <f>D10</f>
        <v>200</v>
      </c>
      <c r="F69" s="15">
        <f>C10</f>
        <v>-200</v>
      </c>
      <c r="G69" s="16">
        <f>D10</f>
        <v>200</v>
      </c>
    </row>
    <row r="70" spans="2:7" x14ac:dyDescent="0.25">
      <c r="C70" s="26">
        <f>C16</f>
        <v>-37.5</v>
      </c>
      <c r="D70" s="27">
        <f>D16</f>
        <v>-10</v>
      </c>
      <c r="F70" s="17">
        <f>C16</f>
        <v>-37.5</v>
      </c>
      <c r="G70" s="18">
        <f>D56</f>
        <v>70</v>
      </c>
    </row>
    <row r="71" spans="2:7" x14ac:dyDescent="0.25">
      <c r="C71" s="26"/>
      <c r="D71" s="27"/>
      <c r="F71" s="17"/>
      <c r="G71" s="19"/>
    </row>
    <row r="72" spans="2:7" x14ac:dyDescent="0.25">
      <c r="C72" s="26">
        <f>C16</f>
        <v>-37.5</v>
      </c>
      <c r="D72" s="28">
        <f>D16</f>
        <v>-10</v>
      </c>
      <c r="F72" s="17">
        <f>C16</f>
        <v>-37.5</v>
      </c>
      <c r="G72" s="18">
        <f>D56</f>
        <v>70</v>
      </c>
    </row>
    <row r="73" spans="2:7" x14ac:dyDescent="0.25">
      <c r="C73" s="26">
        <f>C16+C13*30</f>
        <v>-52.5</v>
      </c>
      <c r="D73" s="27">
        <f>D16+D13*30</f>
        <v>15.98076211353316</v>
      </c>
      <c r="F73" s="17">
        <f>C16+C13*30</f>
        <v>-52.5</v>
      </c>
      <c r="G73" s="19">
        <f>D56+D13*30</f>
        <v>95.98076211353316</v>
      </c>
    </row>
    <row r="74" spans="2:7" x14ac:dyDescent="0.25">
      <c r="C74" s="26"/>
      <c r="D74" s="27"/>
      <c r="F74" s="17"/>
      <c r="G74" s="19"/>
    </row>
    <row r="75" spans="2:7" x14ac:dyDescent="0.25">
      <c r="C75" s="26">
        <f>C16-D13*30</f>
        <v>-63.48076211353316</v>
      </c>
      <c r="D75" s="27">
        <f>D16+C13*30</f>
        <v>-25</v>
      </c>
      <c r="F75" s="17">
        <f>C16-D13*30</f>
        <v>-63.48076211353316</v>
      </c>
      <c r="G75" s="19">
        <f>D56+C13*30</f>
        <v>55</v>
      </c>
    </row>
    <row r="76" spans="2:7" x14ac:dyDescent="0.25">
      <c r="C76" s="26">
        <f>C16+D13*30</f>
        <v>-11.51923788646684</v>
      </c>
      <c r="D76" s="27">
        <f>D16-C13*30</f>
        <v>4.9999999999999982</v>
      </c>
      <c r="F76" s="17">
        <f>C16+D13*30</f>
        <v>-11.51923788646684</v>
      </c>
      <c r="G76" s="19">
        <f>D56-C13*30</f>
        <v>85</v>
      </c>
    </row>
    <row r="77" spans="2:7" x14ac:dyDescent="0.25">
      <c r="C77" s="26"/>
      <c r="D77" s="27"/>
      <c r="F77" s="17"/>
      <c r="G77" s="19"/>
    </row>
    <row r="78" spans="2:7" x14ac:dyDescent="0.25">
      <c r="C78" s="26">
        <f>C16</f>
        <v>-37.5</v>
      </c>
      <c r="D78" s="28">
        <f>D16</f>
        <v>-10</v>
      </c>
      <c r="F78" s="17">
        <f>C16</f>
        <v>-37.5</v>
      </c>
      <c r="G78" s="18">
        <f>D56</f>
        <v>70</v>
      </c>
    </row>
    <row r="79" spans="2:7" x14ac:dyDescent="0.25">
      <c r="C79" s="26">
        <f>C16+R16*30</f>
        <v>-51.951868339896222</v>
      </c>
      <c r="D79" s="27">
        <f>D16+S16*30</f>
        <v>16.192868781385251</v>
      </c>
      <c r="F79" s="17">
        <f>C16+R56*30</f>
        <v>-52.131030551324855</v>
      </c>
      <c r="G79" s="19">
        <f>D56+S56*30</f>
        <v>96.03259758013769</v>
      </c>
    </row>
    <row r="80" spans="2:7" x14ac:dyDescent="0.25">
      <c r="C80" s="26"/>
      <c r="D80" s="27"/>
      <c r="F80" s="17"/>
      <c r="G80" s="19"/>
    </row>
    <row r="81" spans="3:7" x14ac:dyDescent="0.25">
      <c r="C81" s="29">
        <f>C11</f>
        <v>200</v>
      </c>
      <c r="D81" s="30">
        <f>D11</f>
        <v>200</v>
      </c>
      <c r="F81" s="20">
        <f>C11</f>
        <v>200</v>
      </c>
      <c r="G81" s="21">
        <f>D11</f>
        <v>200</v>
      </c>
    </row>
    <row r="82" spans="3:7" x14ac:dyDescent="0.25">
      <c r="C82" s="31">
        <f>C16</f>
        <v>-37.5</v>
      </c>
      <c r="D82" s="32">
        <f>D16</f>
        <v>-10</v>
      </c>
      <c r="F82" s="22">
        <f>C16</f>
        <v>-37.5</v>
      </c>
      <c r="G82" s="23">
        <f>D56</f>
        <v>70</v>
      </c>
    </row>
  </sheetData>
  <mergeCells count="2">
    <mergeCell ref="I14:O14"/>
    <mergeCell ref="R14:T14"/>
  </mergeCells>
  <pageMargins left="0.7" right="0.7" top="0.75" bottom="0.75" header="0.3" footer="0.3"/>
  <ignoredErrors>
    <ignoredError sqref="J5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Edwards</cp:lastModifiedBy>
  <dcterms:created xsi:type="dcterms:W3CDTF">2020-01-10T14:46:57Z</dcterms:created>
  <dcterms:modified xsi:type="dcterms:W3CDTF">2020-01-14T01:50:15Z</dcterms:modified>
</cp:coreProperties>
</file>