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d21198_bristol_ac_uk/Documents/Data Sci/Project/result/"/>
    </mc:Choice>
  </mc:AlternateContent>
  <xr:revisionPtr revIDLastSave="1508" documentId="8_{9D8F7B45-8253-4E35-ABBE-910273F13746}" xr6:coauthVersionLast="47" xr6:coauthVersionMax="47" xr10:uidLastSave="{4411F0C1-462A-459C-8E51-6905A67CBD2D}"/>
  <bookViews>
    <workbookView xWindow="-110" yWindow="-110" windowWidth="19420" windowHeight="11020" activeTab="2" xr2:uid="{74048391-5976-4A4D-841E-FDA5F1149911}"/>
  </bookViews>
  <sheets>
    <sheet name="ECOD" sheetId="1" r:id="rId1"/>
    <sheet name="ECOD all positive feature" sheetId="3" r:id="rId2"/>
    <sheet name="DEEP SVDD" sheetId="2" r:id="rId3"/>
    <sheet name="DEEP SVDD all positive feature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4" i="2" l="1"/>
  <c r="M45" i="2"/>
  <c r="M46" i="2"/>
  <c r="M43" i="2"/>
  <c r="L44" i="2"/>
  <c r="L45" i="2"/>
  <c r="L46" i="2"/>
  <c r="L43" i="2"/>
  <c r="T39" i="2"/>
  <c r="T38" i="2"/>
  <c r="T37" i="2"/>
  <c r="T35" i="2"/>
  <c r="T34" i="2"/>
  <c r="T33" i="2"/>
  <c r="T32" i="2"/>
  <c r="T31" i="2"/>
  <c r="T30" i="2"/>
  <c r="T29" i="2"/>
  <c r="T27" i="2"/>
  <c r="T26" i="2"/>
  <c r="T25" i="2"/>
  <c r="T21" i="2"/>
  <c r="T20" i="2"/>
  <c r="T19" i="2"/>
  <c r="T18" i="2"/>
  <c r="T17" i="2"/>
  <c r="T5" i="2"/>
  <c r="BZ2" i="4"/>
  <c r="BX2" i="4"/>
  <c r="BV2" i="4"/>
  <c r="BQ2" i="4"/>
  <c r="BO2" i="4"/>
  <c r="BM2" i="4"/>
  <c r="BJ2" i="4"/>
  <c r="BH2" i="4"/>
  <c r="BF2" i="4"/>
  <c r="BD2" i="4"/>
  <c r="AY2" i="4"/>
  <c r="AW2" i="4"/>
  <c r="AU2" i="4"/>
  <c r="AL2" i="4"/>
  <c r="AI2" i="4"/>
  <c r="AG2" i="4"/>
  <c r="AE2" i="4"/>
  <c r="AC2" i="4"/>
  <c r="B2" i="4"/>
  <c r="R3" i="1"/>
  <c r="R62" i="1"/>
  <c r="R60" i="1"/>
  <c r="R55" i="1"/>
  <c r="R51" i="1"/>
  <c r="R46" i="1"/>
  <c r="R18" i="1"/>
  <c r="R16" i="1"/>
  <c r="R15" i="1"/>
  <c r="R14" i="1"/>
  <c r="R11" i="1"/>
  <c r="I34" i="1" s="1"/>
  <c r="J34" i="1" s="1"/>
  <c r="R10" i="1"/>
  <c r="R9" i="1"/>
  <c r="BJ2" i="3"/>
  <c r="BH2" i="3"/>
  <c r="BC2" i="3"/>
  <c r="AY2" i="3"/>
  <c r="AT2" i="3"/>
  <c r="AK2" i="3"/>
  <c r="AF2" i="3"/>
  <c r="AD2" i="3"/>
  <c r="AA2" i="3"/>
  <c r="T2" i="3"/>
  <c r="R2" i="3"/>
  <c r="P2" i="3"/>
  <c r="B2" i="3"/>
  <c r="R39" i="2"/>
  <c r="R38" i="2"/>
  <c r="R37" i="2"/>
  <c r="R36" i="2"/>
  <c r="R35" i="2"/>
  <c r="R34" i="2"/>
  <c r="R33" i="2"/>
  <c r="R32" i="2"/>
  <c r="R30" i="2"/>
  <c r="R27" i="2"/>
  <c r="R26" i="2"/>
  <c r="R25" i="2"/>
  <c r="R20" i="2"/>
  <c r="R19" i="2"/>
  <c r="R18" i="2"/>
  <c r="I44" i="2" s="1"/>
  <c r="J44" i="2" s="1"/>
  <c r="R17" i="2"/>
  <c r="R16" i="2"/>
  <c r="I46" i="2" s="1"/>
  <c r="J46" i="2" s="1"/>
  <c r="R15" i="2"/>
  <c r="R13" i="2"/>
  <c r="R11" i="2"/>
  <c r="R9" i="2"/>
  <c r="R7" i="2"/>
  <c r="I45" i="2" s="1"/>
  <c r="J45" i="2" s="1"/>
  <c r="R5" i="2"/>
  <c r="I43" i="2" s="1"/>
  <c r="J43" i="2" s="1"/>
  <c r="D46" i="2"/>
  <c r="E46" i="2" s="1"/>
  <c r="J39" i="2"/>
  <c r="J38" i="2"/>
  <c r="J37" i="2"/>
  <c r="J35" i="2"/>
  <c r="J34" i="2"/>
  <c r="J33" i="2"/>
  <c r="J32" i="2"/>
  <c r="J30" i="2"/>
  <c r="D44" i="2" s="1"/>
  <c r="E44" i="2" s="1"/>
  <c r="J29" i="2"/>
  <c r="D43" i="2" s="1"/>
  <c r="E43" i="2" s="1"/>
  <c r="J20" i="2"/>
  <c r="J13" i="2"/>
  <c r="J11" i="2"/>
  <c r="J9" i="2"/>
  <c r="J7" i="2"/>
  <c r="D45" i="2" s="1"/>
  <c r="E45" i="2" s="1"/>
  <c r="J5" i="2"/>
  <c r="Q29" i="1"/>
  <c r="Q27" i="1"/>
  <c r="Q26" i="1"/>
  <c r="Q16" i="1"/>
  <c r="Q15" i="1"/>
  <c r="Q11" i="1"/>
  <c r="Q10" i="1"/>
  <c r="Q7" i="1"/>
  <c r="Q6" i="1"/>
  <c r="J29" i="1"/>
  <c r="J26" i="1"/>
  <c r="J15" i="1"/>
  <c r="D32" i="1" s="1"/>
  <c r="J11" i="1"/>
  <c r="D34" i="1" s="1"/>
  <c r="J10" i="1"/>
  <c r="D33" i="1" s="1"/>
  <c r="B32" i="1"/>
  <c r="C32" i="1" s="1"/>
  <c r="Q28" i="2"/>
  <c r="Q27" i="2"/>
  <c r="Q26" i="2"/>
  <c r="Q25" i="2"/>
  <c r="Q32" i="2"/>
  <c r="I32" i="2"/>
  <c r="Q24" i="2"/>
  <c r="I24" i="2"/>
  <c r="Q20" i="2"/>
  <c r="I20" i="2"/>
  <c r="Q16" i="2"/>
  <c r="I16" i="2"/>
  <c r="P26" i="1"/>
  <c r="I9" i="2"/>
  <c r="I11" i="2"/>
  <c r="I13" i="2"/>
  <c r="I15" i="2"/>
  <c r="Q11" i="2"/>
  <c r="Q9" i="2"/>
  <c r="Q7" i="2"/>
  <c r="Q5" i="2"/>
  <c r="Q15" i="2"/>
  <c r="Q13" i="2"/>
  <c r="Q39" i="2"/>
  <c r="Q38" i="2"/>
  <c r="Q37" i="2"/>
  <c r="Q35" i="2"/>
  <c r="Q34" i="2"/>
  <c r="Q33" i="2"/>
  <c r="Q30" i="2"/>
  <c r="Q18" i="2"/>
  <c r="Q19" i="2"/>
  <c r="Q17" i="2"/>
  <c r="I30" i="2"/>
  <c r="I34" i="2"/>
  <c r="I35" i="2"/>
  <c r="I33" i="2"/>
  <c r="I39" i="2"/>
  <c r="I38" i="2"/>
  <c r="I37" i="2"/>
  <c r="I7" i="2"/>
  <c r="I5" i="2"/>
  <c r="I15" i="1"/>
  <c r="P11" i="1"/>
  <c r="P10" i="1"/>
  <c r="I11" i="1"/>
  <c r="B34" i="1" s="1"/>
  <c r="C34" i="1" s="1"/>
  <c r="I10" i="1"/>
  <c r="B33" i="1" s="1"/>
  <c r="C33" i="1" s="1"/>
  <c r="P7" i="1"/>
  <c r="F33" i="1" s="1"/>
  <c r="G33" i="1" s="1"/>
  <c r="P6" i="1"/>
  <c r="F32" i="1" s="1"/>
  <c r="G32" i="1" s="1"/>
  <c r="G46" i="2" l="1"/>
  <c r="B46" i="2"/>
  <c r="C46" i="2" s="1"/>
  <c r="F34" i="1"/>
  <c r="G34" i="1" s="1"/>
  <c r="I33" i="1"/>
  <c r="J33" i="1" s="1"/>
  <c r="I32" i="1"/>
  <c r="J32" i="1" s="1"/>
  <c r="B44" i="2"/>
  <c r="C44" i="2" s="1"/>
  <c r="B43" i="2"/>
  <c r="C43" i="2" s="1"/>
  <c r="G44" i="2"/>
  <c r="H44" i="2" s="1"/>
  <c r="B45" i="2"/>
  <c r="C45" i="2" s="1"/>
  <c r="G45" i="2"/>
  <c r="H45" i="2" s="1"/>
  <c r="G43" i="2"/>
  <c r="H43" i="2" s="1"/>
  <c r="H46" i="2"/>
</calcChain>
</file>

<file path=xl/sharedStrings.xml><?xml version="1.0" encoding="utf-8"?>
<sst xmlns="http://schemas.openxmlformats.org/spreadsheetml/2006/main" count="2171" uniqueCount="151">
  <si>
    <t>IOU calculation</t>
  </si>
  <si>
    <t>ECOD</t>
  </si>
  <si>
    <t>True anomaly feature</t>
  </si>
  <si>
    <t>Attack found</t>
  </si>
  <si>
    <t>LIT-301</t>
  </si>
  <si>
    <t>FIT-401</t>
  </si>
  <si>
    <t>LIT-101</t>
  </si>
  <si>
    <t>Top5 positivescore</t>
  </si>
  <si>
    <t>XAI method</t>
  </si>
  <si>
    <t>SHAP</t>
  </si>
  <si>
    <t>LIME</t>
  </si>
  <si>
    <t>ALE</t>
  </si>
  <si>
    <t>LIT401</t>
  </si>
  <si>
    <t>FIT401</t>
  </si>
  <si>
    <t>PIT502</t>
  </si>
  <si>
    <t>AIT504</t>
  </si>
  <si>
    <t>PIT503</t>
  </si>
  <si>
    <t xml:space="preserve">LIT401 </t>
  </si>
  <si>
    <t xml:space="preserve">AIT501 </t>
  </si>
  <si>
    <t xml:space="preserve">FIT504 </t>
  </si>
  <si>
    <t>FIT502</t>
  </si>
  <si>
    <t>FIT501</t>
  </si>
  <si>
    <t>FIT504</t>
  </si>
  <si>
    <t>DPIT301</t>
  </si>
  <si>
    <t>AIT402</t>
  </si>
  <si>
    <t>AIT401</t>
  </si>
  <si>
    <t xml:space="preserve">FIT601 </t>
  </si>
  <si>
    <t xml:space="preserve">MV302 </t>
  </si>
  <si>
    <t xml:space="preserve">AIT503 </t>
  </si>
  <si>
    <t>FIT601</t>
  </si>
  <si>
    <t>MV303</t>
  </si>
  <si>
    <t>MV304</t>
  </si>
  <si>
    <t>MV301</t>
  </si>
  <si>
    <t>MV201</t>
  </si>
  <si>
    <t>FIT201</t>
  </si>
  <si>
    <t>AIT201</t>
  </si>
  <si>
    <t>LIT301</t>
  </si>
  <si>
    <t>PIT501</t>
  </si>
  <si>
    <t>MV101</t>
  </si>
  <si>
    <t xml:space="preserve">AIT202 </t>
  </si>
  <si>
    <t xml:space="preserve">FIT201 </t>
  </si>
  <si>
    <t>AIT203</t>
  </si>
  <si>
    <t>AIT202</t>
  </si>
  <si>
    <t>LIT101</t>
  </si>
  <si>
    <t>P102</t>
  </si>
  <si>
    <t xml:space="preserve">P102 </t>
  </si>
  <si>
    <t xml:space="preserve">AIT201 </t>
  </si>
  <si>
    <t xml:space="preserve">PIT502 </t>
  </si>
  <si>
    <t>MV302</t>
  </si>
  <si>
    <t xml:space="preserve">MV201 </t>
  </si>
  <si>
    <t xml:space="preserve">MV101 </t>
  </si>
  <si>
    <t xml:space="preserve">DPIT301 </t>
  </si>
  <si>
    <t>AIT503</t>
  </si>
  <si>
    <t>P602</t>
  </si>
  <si>
    <t>AIT501</t>
  </si>
  <si>
    <t>-</t>
  </si>
  <si>
    <t>FIT301</t>
  </si>
  <si>
    <t>FIT101</t>
  </si>
  <si>
    <t>P101</t>
  </si>
  <si>
    <t>AIT502</t>
  </si>
  <si>
    <t>P201</t>
  </si>
  <si>
    <t xml:space="preserve">P201 </t>
  </si>
  <si>
    <t>Score</t>
  </si>
  <si>
    <t>UV401</t>
  </si>
  <si>
    <t>FIT503</t>
  </si>
  <si>
    <t>Feature</t>
  </si>
  <si>
    <t>Att. No.</t>
  </si>
  <si>
    <t>Top10 positivescore</t>
  </si>
  <si>
    <t>P205</t>
  </si>
  <si>
    <t>P302</t>
  </si>
  <si>
    <t>P203</t>
  </si>
  <si>
    <t xml:space="preserve"> FIT601</t>
  </si>
  <si>
    <t xml:space="preserve"> MV302</t>
  </si>
  <si>
    <t xml:space="preserve"> AIT503</t>
  </si>
  <si>
    <t xml:space="preserve"> FIT504</t>
  </si>
  <si>
    <t xml:space="preserve"> LIT401</t>
  </si>
  <si>
    <t xml:space="preserve"> FIT401</t>
  </si>
  <si>
    <t xml:space="preserve"> PIT502</t>
  </si>
  <si>
    <t xml:space="preserve"> FIT503</t>
  </si>
  <si>
    <t xml:space="preserve"> PIT501</t>
  </si>
  <si>
    <t xml:space="preserve"> FIT502</t>
  </si>
  <si>
    <t xml:space="preserve"> PIT503</t>
  </si>
  <si>
    <t xml:space="preserve"> AIT504</t>
  </si>
  <si>
    <t xml:space="preserve"> FIT501</t>
  </si>
  <si>
    <t>P501</t>
  </si>
  <si>
    <t>Score top10</t>
  </si>
  <si>
    <t xml:space="preserve"> FIT401   0.8837070458230231</t>
  </si>
  <si>
    <t xml:space="preserve"> LIT301   0.8295735073335794</t>
  </si>
  <si>
    <t xml:space="preserve"> FIT503 0.8281729413755923</t>
  </si>
  <si>
    <t xml:space="preserve"> MV304  0.7681560709991654</t>
  </si>
  <si>
    <t xml:space="preserve"> LIT101  0.7320404619864018</t>
  </si>
  <si>
    <t xml:space="preserve"> MV101 </t>
  </si>
  <si>
    <t xml:space="preserve"> AIT202</t>
  </si>
  <si>
    <t xml:space="preserve"> LIT401 </t>
  </si>
  <si>
    <t xml:space="preserve"> FIT201 </t>
  </si>
  <si>
    <t xml:space="preserve"> FIT504 </t>
  </si>
  <si>
    <t xml:space="preserve"> AIT402 </t>
  </si>
  <si>
    <t xml:space="preserve"> AIT201 </t>
  </si>
  <si>
    <t xml:space="preserve"> FIT501 </t>
  </si>
  <si>
    <t xml:space="preserve"> AIT504 </t>
  </si>
  <si>
    <t>P402</t>
  </si>
  <si>
    <t xml:space="preserve"> AIT201</t>
  </si>
  <si>
    <t xml:space="preserve"> FIT201</t>
  </si>
  <si>
    <t xml:space="preserve"> AIT501</t>
  </si>
  <si>
    <t xml:space="preserve"> LIT301</t>
  </si>
  <si>
    <t xml:space="preserve"> MV3040</t>
  </si>
  <si>
    <t xml:space="preserve"> AIT203</t>
  </si>
  <si>
    <t xml:space="preserve"> MV201</t>
  </si>
  <si>
    <t xml:space="preserve"> DPIT301</t>
  </si>
  <si>
    <t xml:space="preserve"> AIT402</t>
  </si>
  <si>
    <t xml:space="preserve"> MV303</t>
  </si>
  <si>
    <t xml:space="preserve"> MV101</t>
  </si>
  <si>
    <t xml:space="preserve"> LIT301 </t>
  </si>
  <si>
    <t xml:space="preserve"> LIT101</t>
  </si>
  <si>
    <t xml:space="preserve"> MV304</t>
  </si>
  <si>
    <t xml:space="preserve"> MV201  </t>
  </si>
  <si>
    <t xml:space="preserve"> MV101  </t>
  </si>
  <si>
    <t xml:space="preserve"> MV302   </t>
  </si>
  <si>
    <t xml:space="preserve"> AIT202  </t>
  </si>
  <si>
    <t xml:space="preserve"> DPIT301  </t>
  </si>
  <si>
    <t xml:space="preserve"> AIT201  </t>
  </si>
  <si>
    <t xml:space="preserve"> AIT203  </t>
  </si>
  <si>
    <t xml:space="preserve"> AIT402  </t>
  </si>
  <si>
    <t xml:space="preserve"> AIT502 </t>
  </si>
  <si>
    <t xml:space="preserve"> FIT401 </t>
  </si>
  <si>
    <t>IG</t>
  </si>
  <si>
    <t>FIT60</t>
  </si>
  <si>
    <t>Deep SVDD</t>
  </si>
  <si>
    <t>AIT-504</t>
  </si>
  <si>
    <t>P-501</t>
  </si>
  <si>
    <t>UV-401</t>
  </si>
  <si>
    <t>AIT-502</t>
  </si>
  <si>
    <t>MV-101</t>
  </si>
  <si>
    <t>LIT-401</t>
  </si>
  <si>
    <t>P-401</t>
  </si>
  <si>
    <t>P-302</t>
  </si>
  <si>
    <t>P-101</t>
  </si>
  <si>
    <t>P-102</t>
  </si>
  <si>
    <t>FIT-502</t>
  </si>
  <si>
    <t>MV-201</t>
  </si>
  <si>
    <t>Acc</t>
  </si>
  <si>
    <t xml:space="preserve">Acc </t>
  </si>
  <si>
    <t xml:space="preserve">IOU </t>
  </si>
  <si>
    <t>IOU top 5</t>
  </si>
  <si>
    <t>IOU top10</t>
  </si>
  <si>
    <t>ACC</t>
  </si>
  <si>
    <t>IOU top5</t>
  </si>
  <si>
    <t>MV101, LIT-101</t>
  </si>
  <si>
    <t>All positive feature Acc</t>
  </si>
  <si>
    <t>Acc all positive</t>
  </si>
  <si>
    <t>Acc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</si>
</sst>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9" xfId="0" applyNumberFormat="1" applyBorder="1"/>
    <xf numFmtId="2" fontId="0" fillId="3" borderId="9" xfId="0" applyNumberFormat="1" applyFill="1" applyBorder="1"/>
    <xf numFmtId="2" fontId="0" fillId="0" borderId="10" xfId="0" applyNumberFormat="1" applyBorder="1"/>
    <xf numFmtId="2" fontId="0" fillId="0" borderId="11" xfId="0" applyNumberFormat="1" applyBorder="1"/>
    <xf numFmtId="0" fontId="0" fillId="4" borderId="0" xfId="0" applyFill="1"/>
    <xf numFmtId="0" fontId="0" fillId="2" borderId="7" xfId="0" applyFill="1" applyBorder="1"/>
    <xf numFmtId="2" fontId="0" fillId="0" borderId="11" xfId="0" quotePrefix="1" applyNumberFormat="1" applyBorder="1"/>
    <xf numFmtId="10" fontId="0" fillId="0" borderId="0" xfId="0" applyNumberFormat="1"/>
    <xf numFmtId="0" fontId="0" fillId="3" borderId="0" xfId="0" applyFill="1"/>
    <xf numFmtId="2" fontId="0" fillId="3" borderId="3" xfId="0" applyNumberFormat="1" applyFill="1" applyBorder="1"/>
    <xf numFmtId="0" fontId="0" fillId="4" borderId="9" xfId="0" applyFill="1" applyBorder="1"/>
    <xf numFmtId="0" fontId="0" fillId="2" borderId="3" xfId="0" applyFill="1" applyBorder="1"/>
    <xf numFmtId="0" fontId="0" fillId="2" borderId="5" xfId="0" applyFill="1" applyBorder="1"/>
    <xf numFmtId="0" fontId="0" fillId="4" borderId="2" xfId="0" applyFill="1" applyBorder="1"/>
    <xf numFmtId="0" fontId="0" fillId="3" borderId="2" xfId="0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8" xfId="0" applyFill="1" applyBorder="1"/>
    <xf numFmtId="0" fontId="0" fillId="2" borderId="4" xfId="0" applyFill="1" applyBorder="1"/>
    <xf numFmtId="2" fontId="0" fillId="0" borderId="5" xfId="0" applyNumberFormat="1" applyBorder="1"/>
    <xf numFmtId="2" fontId="0" fillId="0" borderId="8" xfId="0" applyNumberFormat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3" xfId="0" applyFill="1" applyBorder="1"/>
    <xf numFmtId="0" fontId="0" fillId="2" borderId="1" xfId="0" applyFill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4" borderId="8" xfId="0" applyFill="1" applyBorder="1"/>
    <xf numFmtId="0" fontId="0" fillId="4" borderId="6" xfId="0" applyFill="1" applyBorder="1"/>
    <xf numFmtId="0" fontId="0" fillId="3" borderId="15" xfId="0" applyFill="1" applyBorder="1"/>
    <xf numFmtId="0" fontId="0" fillId="5" borderId="9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0" fillId="3" borderId="0" xfId="0" applyFill="1" applyBorder="1"/>
    <xf numFmtId="0" fontId="0" fillId="0" borderId="0" xfId="0" applyFill="1"/>
    <xf numFmtId="0" fontId="0" fillId="2" borderId="0" xfId="0" applyFill="1" applyBorder="1"/>
    <xf numFmtId="0" fontId="0" fillId="2" borderId="6" xfId="0" applyFill="1" applyBorder="1"/>
    <xf numFmtId="10" fontId="0" fillId="0" borderId="0" xfId="1" applyNumberFormat="1" applyFont="1"/>
    <xf numFmtId="0" fontId="0" fillId="0" borderId="0" xfId="0" applyAlignment="1"/>
    <xf numFmtId="0" fontId="0" fillId="3" borderId="9" xfId="0" applyFill="1" applyBorder="1"/>
    <xf numFmtId="0" fontId="0" fillId="0" borderId="10" xfId="0" quotePrefix="1" applyBorder="1"/>
    <xf numFmtId="0" fontId="0" fillId="0" borderId="0" xfId="0" applyFill="1" applyBorder="1"/>
    <xf numFmtId="0" fontId="0" fillId="6" borderId="15" xfId="0" applyFill="1" applyBorder="1"/>
    <xf numFmtId="0" fontId="0" fillId="6" borderId="15" xfId="0" applyNumberFormat="1" applyFill="1" applyBorder="1"/>
    <xf numFmtId="0" fontId="0" fillId="0" borderId="0" xfId="0" applyNumberFormat="1" applyFill="1" applyBorder="1"/>
    <xf numFmtId="0" fontId="0" fillId="0" borderId="9" xfId="0" applyFill="1" applyBorder="1" applyAlignment="1">
      <alignment wrapText="1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1" xfId="0" applyNumberFormat="1" applyFill="1" applyBorder="1"/>
    <xf numFmtId="0" fontId="0" fillId="0" borderId="9" xfId="0" applyBorder="1" applyAlignment="1">
      <alignment wrapText="1"/>
    </xf>
    <xf numFmtId="0" fontId="0" fillId="4" borderId="9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34</xdr:row>
      <xdr:rowOff>146050</xdr:rowOff>
    </xdr:from>
    <xdr:to>
      <xdr:col>4</xdr:col>
      <xdr:colOff>345017</xdr:colOff>
      <xdr:row>39</xdr:row>
      <xdr:rowOff>19050</xdr:rowOff>
    </xdr:to>
    <xdr:pic>
      <xdr:nvPicPr>
        <xdr:cNvPr id="2" name="Picture 1" descr="A picture containing text, clock, watch&#10;&#10;Description automatically generated">
          <a:extLst>
            <a:ext uri="{FF2B5EF4-FFF2-40B4-BE49-F238E27FC236}">
              <a16:creationId xmlns:a16="http://schemas.microsoft.com/office/drawing/2014/main" id="{6F194EBF-41C0-BD43-A786-51848EB12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7048874"/>
          <a:ext cx="3644776" cy="806823"/>
        </a:xfrm>
        <a:prstGeom prst="rect">
          <a:avLst/>
        </a:prstGeom>
      </xdr:spPr>
    </xdr:pic>
    <xdr:clientData/>
  </xdr:twoCellAnchor>
  <xdr:twoCellAnchor editAs="oneCell">
    <xdr:from>
      <xdr:col>7</xdr:col>
      <xdr:colOff>292100</xdr:colOff>
      <xdr:row>34</xdr:row>
      <xdr:rowOff>133350</xdr:rowOff>
    </xdr:from>
    <xdr:to>
      <xdr:col>14</xdr:col>
      <xdr:colOff>44450</xdr:colOff>
      <xdr:row>38</xdr:row>
      <xdr:rowOff>126554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8D1C14-D520-6003-70B1-31871E17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2394" y="7036174"/>
          <a:ext cx="4189880" cy="740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87C1-77A9-4973-82E5-AD7EDBE8E809}">
  <dimension ref="A1:R62"/>
  <sheetViews>
    <sheetView topLeftCell="A10" zoomScale="85" zoomScaleNormal="85" workbookViewId="0">
      <selection activeCell="J32" sqref="J32:J34"/>
    </sheetView>
  </sheetViews>
  <sheetFormatPr defaultRowHeight="14.5" x14ac:dyDescent="0.35"/>
  <cols>
    <col min="1" max="1" width="12.26953125" customWidth="1"/>
    <col min="2" max="2" width="16.1796875" customWidth="1"/>
    <col min="3" max="3" width="11.6328125" customWidth="1"/>
    <col min="5" max="5" width="10.453125" customWidth="1"/>
    <col min="6" max="6" width="11.1796875" customWidth="1"/>
    <col min="7" max="7" width="10.1796875" customWidth="1"/>
    <col min="9" max="10" width="8.7265625" style="2"/>
    <col min="11" max="11" width="10.90625" customWidth="1"/>
    <col min="16" max="16" width="8.7265625" style="2"/>
    <col min="18" max="18" width="12.08984375" style="66" customWidth="1"/>
  </cols>
  <sheetData>
    <row r="1" spans="1:18" x14ac:dyDescent="0.35">
      <c r="A1" s="1" t="s">
        <v>1</v>
      </c>
    </row>
    <row r="2" spans="1:18" ht="58" x14ac:dyDescent="0.35">
      <c r="A2" s="3" t="s">
        <v>3</v>
      </c>
      <c r="B2" s="52" t="s">
        <v>2</v>
      </c>
      <c r="C2" s="25" t="s">
        <v>8</v>
      </c>
      <c r="D2" s="54" t="s">
        <v>7</v>
      </c>
      <c r="E2" s="54"/>
      <c r="F2" s="54"/>
      <c r="G2" s="54"/>
      <c r="H2" s="55"/>
      <c r="I2" s="16" t="s">
        <v>142</v>
      </c>
      <c r="J2" s="16" t="s">
        <v>141</v>
      </c>
      <c r="K2" s="53" t="s">
        <v>67</v>
      </c>
      <c r="L2" s="54"/>
      <c r="M2" s="54"/>
      <c r="N2" s="54"/>
      <c r="O2" s="55"/>
      <c r="P2" s="24" t="s">
        <v>62</v>
      </c>
      <c r="Q2" s="64" t="s">
        <v>140</v>
      </c>
      <c r="R2" s="70" t="s">
        <v>148</v>
      </c>
    </row>
    <row r="3" spans="1:18" x14ac:dyDescent="0.35">
      <c r="A3" s="3">
        <v>7</v>
      </c>
      <c r="B3" s="12" t="s">
        <v>4</v>
      </c>
      <c r="C3" s="12" t="s">
        <v>9</v>
      </c>
      <c r="D3" s="5" t="s">
        <v>14</v>
      </c>
      <c r="E3" s="5" t="s">
        <v>23</v>
      </c>
      <c r="F3" s="5" t="s">
        <v>12</v>
      </c>
      <c r="G3" s="5" t="s">
        <v>24</v>
      </c>
      <c r="H3" s="5" t="s">
        <v>25</v>
      </c>
      <c r="I3" s="15">
        <v>0</v>
      </c>
      <c r="J3" s="15">
        <v>0</v>
      </c>
      <c r="K3" s="3" t="s">
        <v>29</v>
      </c>
      <c r="L3" s="5" t="s">
        <v>59</v>
      </c>
      <c r="M3" s="5" t="s">
        <v>30</v>
      </c>
      <c r="N3" s="5" t="s">
        <v>31</v>
      </c>
      <c r="O3" s="11" t="s">
        <v>57</v>
      </c>
      <c r="P3" s="15">
        <v>0</v>
      </c>
      <c r="Q3" s="12">
        <v>0</v>
      </c>
      <c r="R3" s="71">
        <f>1</f>
        <v>1</v>
      </c>
    </row>
    <row r="4" spans="1:18" x14ac:dyDescent="0.35">
      <c r="A4" s="6"/>
      <c r="B4" s="13"/>
      <c r="C4" s="13" t="s">
        <v>10</v>
      </c>
      <c r="D4" s="56" t="s">
        <v>26</v>
      </c>
      <c r="E4" s="56" t="s">
        <v>27</v>
      </c>
      <c r="F4" s="56" t="s">
        <v>28</v>
      </c>
      <c r="G4" s="56" t="s">
        <v>19</v>
      </c>
      <c r="H4" s="56" t="s">
        <v>17</v>
      </c>
      <c r="I4" s="17">
        <v>0</v>
      </c>
      <c r="J4" s="17">
        <v>0</v>
      </c>
      <c r="K4" s="6" t="s">
        <v>76</v>
      </c>
      <c r="L4" s="56" t="s">
        <v>77</v>
      </c>
      <c r="M4" s="56" t="s">
        <v>78</v>
      </c>
      <c r="N4" s="56" t="s">
        <v>79</v>
      </c>
      <c r="O4" s="7" t="s">
        <v>80</v>
      </c>
      <c r="P4" s="17">
        <v>0</v>
      </c>
      <c r="Q4" s="13">
        <v>0</v>
      </c>
      <c r="R4" s="72">
        <v>1</v>
      </c>
    </row>
    <row r="5" spans="1:18" x14ac:dyDescent="0.35">
      <c r="A5" s="8"/>
      <c r="B5" s="14"/>
      <c r="C5" s="14" t="s">
        <v>11</v>
      </c>
      <c r="D5" s="9" t="s">
        <v>29</v>
      </c>
      <c r="E5" s="9" t="s">
        <v>30</v>
      </c>
      <c r="F5" s="9" t="s">
        <v>31</v>
      </c>
      <c r="G5" s="9" t="s">
        <v>32</v>
      </c>
      <c r="H5" s="9" t="s">
        <v>33</v>
      </c>
      <c r="I5" s="18">
        <v>0</v>
      </c>
      <c r="J5" s="18">
        <v>0</v>
      </c>
      <c r="K5" s="8" t="s">
        <v>52</v>
      </c>
      <c r="L5" s="9" t="s">
        <v>56</v>
      </c>
      <c r="M5" s="9" t="s">
        <v>20</v>
      </c>
      <c r="N5" s="9" t="s">
        <v>57</v>
      </c>
      <c r="O5" s="10" t="s">
        <v>15</v>
      </c>
      <c r="P5" s="18">
        <v>0</v>
      </c>
      <c r="Q5" s="14">
        <v>0</v>
      </c>
      <c r="R5" s="73">
        <v>0</v>
      </c>
    </row>
    <row r="6" spans="1:18" x14ac:dyDescent="0.35">
      <c r="A6" s="6">
        <v>10</v>
      </c>
      <c r="B6" s="13" t="s">
        <v>5</v>
      </c>
      <c r="C6" s="13" t="s">
        <v>9</v>
      </c>
      <c r="D6" s="56" t="s">
        <v>12</v>
      </c>
      <c r="E6" s="60" t="s">
        <v>13</v>
      </c>
      <c r="F6" s="56" t="s">
        <v>14</v>
      </c>
      <c r="G6" s="56" t="s">
        <v>15</v>
      </c>
      <c r="H6" s="56" t="s">
        <v>16</v>
      </c>
      <c r="I6" s="17">
        <v>0.2</v>
      </c>
      <c r="J6" s="17">
        <v>1</v>
      </c>
      <c r="K6" s="6" t="s">
        <v>21</v>
      </c>
      <c r="L6" t="s">
        <v>58</v>
      </c>
      <c r="M6" t="s">
        <v>63</v>
      </c>
      <c r="N6" t="s">
        <v>37</v>
      </c>
      <c r="O6" t="s">
        <v>54</v>
      </c>
      <c r="P6" s="17">
        <f>1/10</f>
        <v>0.1</v>
      </c>
      <c r="Q6" s="13">
        <f>1</f>
        <v>1</v>
      </c>
      <c r="R6" s="71">
        <v>1</v>
      </c>
    </row>
    <row r="7" spans="1:18" x14ac:dyDescent="0.35">
      <c r="A7" s="6"/>
      <c r="B7" s="13"/>
      <c r="C7" s="13" t="s">
        <v>10</v>
      </c>
      <c r="D7" t="s">
        <v>12</v>
      </c>
      <c r="E7" t="s">
        <v>18</v>
      </c>
      <c r="F7" t="s">
        <v>36</v>
      </c>
      <c r="G7" t="s">
        <v>22</v>
      </c>
      <c r="H7" t="s">
        <v>64</v>
      </c>
      <c r="I7" s="17">
        <v>0</v>
      </c>
      <c r="J7" s="17">
        <v>0</v>
      </c>
      <c r="K7" s="6" t="s">
        <v>14</v>
      </c>
      <c r="L7" s="1" t="s">
        <v>13</v>
      </c>
      <c r="M7" t="s">
        <v>31</v>
      </c>
      <c r="N7" t="s">
        <v>21</v>
      </c>
      <c r="O7" t="s">
        <v>15</v>
      </c>
      <c r="P7" s="17">
        <f>1/10</f>
        <v>0.1</v>
      </c>
      <c r="Q7" s="65">
        <f>1</f>
        <v>1</v>
      </c>
      <c r="R7" s="72">
        <v>0</v>
      </c>
    </row>
    <row r="8" spans="1:18" x14ac:dyDescent="0.35">
      <c r="A8" s="8"/>
      <c r="B8" s="14"/>
      <c r="C8" s="14" t="s">
        <v>11</v>
      </c>
      <c r="D8" s="9" t="s">
        <v>15</v>
      </c>
      <c r="E8" s="9" t="s">
        <v>14</v>
      </c>
      <c r="F8" s="9" t="s">
        <v>20</v>
      </c>
      <c r="G8" s="9" t="s">
        <v>21</v>
      </c>
      <c r="H8" s="9" t="s">
        <v>22</v>
      </c>
      <c r="I8" s="18">
        <v>0</v>
      </c>
      <c r="J8" s="18">
        <v>0</v>
      </c>
      <c r="K8" s="8" t="s">
        <v>16</v>
      </c>
      <c r="L8" s="9" t="s">
        <v>64</v>
      </c>
      <c r="M8" s="9" t="s">
        <v>37</v>
      </c>
      <c r="N8" s="9" t="s">
        <v>57</v>
      </c>
      <c r="O8" s="9" t="s">
        <v>56</v>
      </c>
      <c r="P8" s="18">
        <v>0</v>
      </c>
      <c r="Q8" s="14">
        <v>0</v>
      </c>
      <c r="R8" s="73">
        <v>1</v>
      </c>
    </row>
    <row r="9" spans="1:18" x14ac:dyDescent="0.35">
      <c r="A9" s="6">
        <v>21</v>
      </c>
      <c r="B9" s="13" t="s">
        <v>132</v>
      </c>
      <c r="C9" s="13" t="s">
        <v>9</v>
      </c>
      <c r="D9" t="s">
        <v>34</v>
      </c>
      <c r="E9" t="s">
        <v>35</v>
      </c>
      <c r="F9" t="s">
        <v>21</v>
      </c>
      <c r="G9" t="s">
        <v>36</v>
      </c>
      <c r="H9" t="s">
        <v>37</v>
      </c>
      <c r="I9" s="17">
        <v>0</v>
      </c>
      <c r="J9" s="17">
        <v>0</v>
      </c>
      <c r="K9" s="3" t="s">
        <v>84</v>
      </c>
      <c r="L9" s="5" t="s">
        <v>42</v>
      </c>
      <c r="M9" s="5" t="s">
        <v>13</v>
      </c>
      <c r="N9" s="5" t="s">
        <v>22</v>
      </c>
      <c r="O9" s="11" t="s">
        <v>24</v>
      </c>
      <c r="P9" s="15">
        <v>0</v>
      </c>
      <c r="Q9" s="12">
        <v>0</v>
      </c>
      <c r="R9" s="71">
        <f>1/2</f>
        <v>0.5</v>
      </c>
    </row>
    <row r="10" spans="1:18" x14ac:dyDescent="0.35">
      <c r="A10" s="6"/>
      <c r="B10" s="13" t="s">
        <v>6</v>
      </c>
      <c r="C10" s="13" t="s">
        <v>10</v>
      </c>
      <c r="D10" s="1" t="s">
        <v>38</v>
      </c>
      <c r="E10" t="s">
        <v>39</v>
      </c>
      <c r="F10" t="s">
        <v>17</v>
      </c>
      <c r="G10" t="s">
        <v>40</v>
      </c>
      <c r="H10" t="s">
        <v>19</v>
      </c>
      <c r="I10" s="17">
        <f>1/6</f>
        <v>0.16666666666666666</v>
      </c>
      <c r="J10" s="17">
        <f>1/2</f>
        <v>0.5</v>
      </c>
      <c r="K10" s="6" t="s">
        <v>73</v>
      </c>
      <c r="L10" t="s">
        <v>96</v>
      </c>
      <c r="M10" t="s">
        <v>97</v>
      </c>
      <c r="N10" t="s">
        <v>98</v>
      </c>
      <c r="O10" s="7" t="s">
        <v>99</v>
      </c>
      <c r="P10" s="17">
        <f>1/10</f>
        <v>0.1</v>
      </c>
      <c r="Q10" s="13">
        <f>1/2</f>
        <v>0.5</v>
      </c>
      <c r="R10" s="72">
        <f>1</f>
        <v>1</v>
      </c>
    </row>
    <row r="11" spans="1:18" x14ac:dyDescent="0.35">
      <c r="A11" s="8"/>
      <c r="B11" s="14"/>
      <c r="C11" s="14" t="s">
        <v>11</v>
      </c>
      <c r="D11" s="9" t="s">
        <v>41</v>
      </c>
      <c r="E11" s="9" t="s">
        <v>23</v>
      </c>
      <c r="F11" s="9" t="s">
        <v>34</v>
      </c>
      <c r="G11" s="9" t="s">
        <v>42</v>
      </c>
      <c r="H11" s="20" t="s">
        <v>43</v>
      </c>
      <c r="I11" s="17">
        <f>1/6</f>
        <v>0.16666666666666666</v>
      </c>
      <c r="J11" s="17">
        <f>1/2</f>
        <v>0.5</v>
      </c>
      <c r="K11" s="8" t="s">
        <v>55</v>
      </c>
      <c r="L11" s="9" t="s">
        <v>55</v>
      </c>
      <c r="M11" s="9" t="s">
        <v>55</v>
      </c>
      <c r="N11" s="9" t="s">
        <v>55</v>
      </c>
      <c r="O11" s="10" t="s">
        <v>55</v>
      </c>
      <c r="P11" s="18">
        <f>1/10</f>
        <v>0.1</v>
      </c>
      <c r="Q11" s="14">
        <f>1/2</f>
        <v>0.5</v>
      </c>
      <c r="R11" s="73">
        <f>1/2</f>
        <v>0.5</v>
      </c>
    </row>
    <row r="12" spans="1:18" x14ac:dyDescent="0.35">
      <c r="A12" s="3">
        <v>25</v>
      </c>
      <c r="B12" s="12" t="s">
        <v>133</v>
      </c>
      <c r="C12" s="12" t="s">
        <v>9</v>
      </c>
      <c r="D12" s="5" t="s">
        <v>37</v>
      </c>
      <c r="E12" s="5" t="s">
        <v>44</v>
      </c>
      <c r="F12" s="5" t="s">
        <v>34</v>
      </c>
      <c r="G12" s="5" t="s">
        <v>16</v>
      </c>
      <c r="H12" s="5" t="s">
        <v>24</v>
      </c>
      <c r="I12" s="15">
        <v>0</v>
      </c>
      <c r="J12" s="15">
        <v>0</v>
      </c>
      <c r="K12" s="3" t="s">
        <v>36</v>
      </c>
      <c r="L12" s="5" t="s">
        <v>35</v>
      </c>
      <c r="M12" s="5" t="s">
        <v>52</v>
      </c>
      <c r="N12" s="5" t="s">
        <v>64</v>
      </c>
      <c r="O12" s="11" t="s">
        <v>43</v>
      </c>
      <c r="P12" s="15">
        <v>0</v>
      </c>
      <c r="Q12" s="12">
        <v>0</v>
      </c>
      <c r="R12" s="71">
        <v>0</v>
      </c>
    </row>
    <row r="13" spans="1:18" x14ac:dyDescent="0.35">
      <c r="A13" s="6"/>
      <c r="B13" s="13" t="s">
        <v>134</v>
      </c>
      <c r="C13" s="13" t="s">
        <v>10</v>
      </c>
      <c r="D13" t="s">
        <v>45</v>
      </c>
      <c r="E13" t="s">
        <v>39</v>
      </c>
      <c r="F13" t="s">
        <v>46</v>
      </c>
      <c r="G13" t="s">
        <v>47</v>
      </c>
      <c r="H13" t="s">
        <v>40</v>
      </c>
      <c r="I13" s="17">
        <v>0</v>
      </c>
      <c r="J13" s="17">
        <v>0</v>
      </c>
      <c r="K13" s="6" t="s">
        <v>74</v>
      </c>
      <c r="L13" t="s">
        <v>103</v>
      </c>
      <c r="M13" t="s">
        <v>104</v>
      </c>
      <c r="N13" t="s">
        <v>82</v>
      </c>
      <c r="O13" s="7" t="s">
        <v>78</v>
      </c>
      <c r="P13" s="17">
        <v>0</v>
      </c>
      <c r="Q13" s="13">
        <v>0</v>
      </c>
      <c r="R13" s="72">
        <v>0</v>
      </c>
    </row>
    <row r="14" spans="1:18" x14ac:dyDescent="0.35">
      <c r="A14" s="8"/>
      <c r="B14" s="14"/>
      <c r="C14" s="14" t="s">
        <v>11</v>
      </c>
      <c r="D14" s="9" t="s">
        <v>29</v>
      </c>
      <c r="E14" s="9" t="s">
        <v>48</v>
      </c>
      <c r="F14" s="9" t="s">
        <v>14</v>
      </c>
      <c r="G14" s="9" t="s">
        <v>32</v>
      </c>
      <c r="H14" s="9" t="s">
        <v>31</v>
      </c>
      <c r="I14" s="18">
        <v>0</v>
      </c>
      <c r="J14" s="18">
        <v>0</v>
      </c>
      <c r="K14" s="8" t="s">
        <v>57</v>
      </c>
      <c r="L14" s="9" t="s">
        <v>56</v>
      </c>
      <c r="M14" s="9" t="s">
        <v>23</v>
      </c>
      <c r="N14" s="9" t="s">
        <v>52</v>
      </c>
      <c r="O14" s="10" t="s">
        <v>64</v>
      </c>
      <c r="P14" s="18">
        <v>0</v>
      </c>
      <c r="Q14" s="14">
        <v>0</v>
      </c>
      <c r="R14" s="73">
        <f>1/2</f>
        <v>0.5</v>
      </c>
    </row>
    <row r="15" spans="1:18" x14ac:dyDescent="0.35">
      <c r="A15" s="3">
        <v>27</v>
      </c>
      <c r="B15" s="12" t="s">
        <v>135</v>
      </c>
      <c r="C15" s="12" t="s">
        <v>9</v>
      </c>
      <c r="D15" s="5" t="s">
        <v>20</v>
      </c>
      <c r="E15" s="5" t="s">
        <v>38</v>
      </c>
      <c r="F15" s="5" t="s">
        <v>15</v>
      </c>
      <c r="G15" s="4" t="s">
        <v>12</v>
      </c>
      <c r="H15" s="5" t="s">
        <v>25</v>
      </c>
      <c r="I15" s="15">
        <f>1/6</f>
        <v>0.16666666666666666</v>
      </c>
      <c r="J15" s="15">
        <f>1/2</f>
        <v>0.5</v>
      </c>
      <c r="K15" s="3" t="s">
        <v>57</v>
      </c>
      <c r="L15" s="4" t="s">
        <v>69</v>
      </c>
      <c r="M15" s="5" t="s">
        <v>14</v>
      </c>
      <c r="N15" s="5" t="s">
        <v>41</v>
      </c>
      <c r="O15" s="11" t="s">
        <v>64</v>
      </c>
      <c r="P15" s="15">
        <v>0.2</v>
      </c>
      <c r="Q15" s="12">
        <f>1</f>
        <v>1</v>
      </c>
      <c r="R15" s="71">
        <f>1</f>
        <v>1</v>
      </c>
    </row>
    <row r="16" spans="1:18" x14ac:dyDescent="0.35">
      <c r="A16" s="6"/>
      <c r="B16" s="13" t="s">
        <v>133</v>
      </c>
      <c r="C16" s="13" t="s">
        <v>10</v>
      </c>
      <c r="D16" t="s">
        <v>49</v>
      </c>
      <c r="E16" t="s">
        <v>50</v>
      </c>
      <c r="F16" t="s">
        <v>27</v>
      </c>
      <c r="G16" t="s">
        <v>39</v>
      </c>
      <c r="H16" t="s">
        <v>51</v>
      </c>
      <c r="I16" s="17">
        <v>0</v>
      </c>
      <c r="J16" s="17">
        <v>0</v>
      </c>
      <c r="K16" s="6" t="s">
        <v>120</v>
      </c>
      <c r="L16" t="s">
        <v>121</v>
      </c>
      <c r="M16" t="s">
        <v>122</v>
      </c>
      <c r="N16" t="s">
        <v>95</v>
      </c>
      <c r="O16" s="27" t="s">
        <v>93</v>
      </c>
      <c r="P16" s="17">
        <v>0.1</v>
      </c>
      <c r="Q16" s="13">
        <f>1/2</f>
        <v>0.5</v>
      </c>
      <c r="R16" s="72">
        <f>1/2</f>
        <v>0.5</v>
      </c>
    </row>
    <row r="17" spans="1:18" x14ac:dyDescent="0.35">
      <c r="A17" s="8"/>
      <c r="B17" s="14"/>
      <c r="C17" s="14" t="s">
        <v>11</v>
      </c>
      <c r="D17" s="9" t="s">
        <v>25</v>
      </c>
      <c r="E17" s="9" t="s">
        <v>43</v>
      </c>
      <c r="F17" s="9" t="s">
        <v>41</v>
      </c>
      <c r="G17" s="9" t="s">
        <v>52</v>
      </c>
      <c r="H17" s="9" t="s">
        <v>55</v>
      </c>
      <c r="I17" s="21">
        <v>0</v>
      </c>
      <c r="J17" s="21">
        <v>0</v>
      </c>
      <c r="K17" s="8" t="s">
        <v>55</v>
      </c>
      <c r="L17" s="9" t="s">
        <v>55</v>
      </c>
      <c r="M17" s="9" t="s">
        <v>55</v>
      </c>
      <c r="N17" s="9" t="s">
        <v>55</v>
      </c>
      <c r="O17" s="10" t="s">
        <v>55</v>
      </c>
      <c r="P17" s="18">
        <v>0</v>
      </c>
      <c r="Q17" s="14">
        <v>0</v>
      </c>
      <c r="R17" s="73">
        <v>0</v>
      </c>
    </row>
    <row r="18" spans="1:18" x14ac:dyDescent="0.35">
      <c r="A18" s="3">
        <v>35</v>
      </c>
      <c r="B18" s="12" t="s">
        <v>136</v>
      </c>
      <c r="C18" s="12" t="s">
        <v>9</v>
      </c>
      <c r="D18" s="5" t="s">
        <v>14</v>
      </c>
      <c r="E18" s="5" t="s">
        <v>24</v>
      </c>
      <c r="F18" s="5" t="s">
        <v>54</v>
      </c>
      <c r="G18" s="5" t="s">
        <v>42</v>
      </c>
      <c r="H18" s="5" t="s">
        <v>35</v>
      </c>
      <c r="I18" s="15">
        <v>0</v>
      </c>
      <c r="J18" s="15">
        <v>0</v>
      </c>
      <c r="K18" s="3" t="s">
        <v>43</v>
      </c>
      <c r="L18" s="5" t="s">
        <v>41</v>
      </c>
      <c r="M18" s="5" t="s">
        <v>59</v>
      </c>
      <c r="N18" s="5" t="s">
        <v>34</v>
      </c>
      <c r="O18" s="11" t="s">
        <v>70</v>
      </c>
      <c r="P18" s="15">
        <v>0</v>
      </c>
      <c r="Q18" s="12">
        <v>0</v>
      </c>
      <c r="R18" s="71">
        <f>1/2</f>
        <v>0.5</v>
      </c>
    </row>
    <row r="19" spans="1:18" x14ac:dyDescent="0.35">
      <c r="A19" s="6"/>
      <c r="B19" s="13" t="s">
        <v>137</v>
      </c>
      <c r="C19" s="13" t="s">
        <v>10</v>
      </c>
      <c r="D19" t="s">
        <v>49</v>
      </c>
      <c r="E19" t="s">
        <v>39</v>
      </c>
      <c r="F19" t="s">
        <v>19</v>
      </c>
      <c r="G19" t="s">
        <v>28</v>
      </c>
      <c r="H19" t="s">
        <v>18</v>
      </c>
      <c r="I19" s="17">
        <v>0</v>
      </c>
      <c r="J19" s="17">
        <v>0</v>
      </c>
      <c r="K19" s="6" t="s">
        <v>101</v>
      </c>
      <c r="L19" t="s">
        <v>78</v>
      </c>
      <c r="M19" t="s">
        <v>83</v>
      </c>
      <c r="N19" t="s">
        <v>82</v>
      </c>
      <c r="O19" s="7" t="s">
        <v>76</v>
      </c>
      <c r="P19" s="17">
        <v>0</v>
      </c>
      <c r="Q19" s="13">
        <v>0</v>
      </c>
      <c r="R19" s="72">
        <v>0</v>
      </c>
    </row>
    <row r="20" spans="1:18" x14ac:dyDescent="0.35">
      <c r="A20" s="8"/>
      <c r="B20" s="14"/>
      <c r="C20" s="14" t="s">
        <v>11</v>
      </c>
      <c r="D20" s="9" t="s">
        <v>48</v>
      </c>
      <c r="E20" s="9" t="s">
        <v>31</v>
      </c>
      <c r="F20" s="9" t="s">
        <v>36</v>
      </c>
      <c r="G20" s="9" t="s">
        <v>56</v>
      </c>
      <c r="H20" s="9" t="s">
        <v>57</v>
      </c>
      <c r="I20" s="18">
        <v>0</v>
      </c>
      <c r="J20" s="18">
        <v>0</v>
      </c>
      <c r="K20" s="8" t="s">
        <v>23</v>
      </c>
      <c r="L20" s="9" t="s">
        <v>64</v>
      </c>
      <c r="M20" s="9" t="s">
        <v>20</v>
      </c>
      <c r="N20" s="9" t="s">
        <v>13</v>
      </c>
      <c r="O20" s="10" t="s">
        <v>12</v>
      </c>
      <c r="P20" s="18">
        <v>0</v>
      </c>
      <c r="Q20" s="14">
        <v>0</v>
      </c>
      <c r="R20" s="73">
        <v>0</v>
      </c>
    </row>
    <row r="21" spans="1:18" x14ac:dyDescent="0.35">
      <c r="A21" s="3">
        <v>36</v>
      </c>
      <c r="B21" s="12" t="s">
        <v>6</v>
      </c>
      <c r="C21" s="12" t="s">
        <v>9</v>
      </c>
      <c r="D21" s="5" t="s">
        <v>36</v>
      </c>
      <c r="E21" s="5" t="s">
        <v>24</v>
      </c>
      <c r="F21" s="5" t="s">
        <v>14</v>
      </c>
      <c r="G21" s="5" t="s">
        <v>58</v>
      </c>
      <c r="H21" s="5" t="s">
        <v>41</v>
      </c>
      <c r="I21" s="15">
        <v>0</v>
      </c>
      <c r="J21" s="15">
        <v>0</v>
      </c>
      <c r="K21" s="3" t="s">
        <v>52</v>
      </c>
      <c r="L21" s="5" t="s">
        <v>22</v>
      </c>
      <c r="M21" s="5" t="s">
        <v>48</v>
      </c>
      <c r="N21" s="5" t="s">
        <v>21</v>
      </c>
      <c r="O21" s="11" t="s">
        <v>64</v>
      </c>
      <c r="P21" s="15">
        <v>0</v>
      </c>
      <c r="Q21" s="12">
        <v>0</v>
      </c>
      <c r="R21" s="71">
        <v>0</v>
      </c>
    </row>
    <row r="22" spans="1:18" x14ac:dyDescent="0.35">
      <c r="A22" s="6"/>
      <c r="B22" s="13"/>
      <c r="C22" s="13" t="s">
        <v>10</v>
      </c>
      <c r="D22" t="s">
        <v>50</v>
      </c>
      <c r="E22" t="s">
        <v>39</v>
      </c>
      <c r="F22" t="s">
        <v>28</v>
      </c>
      <c r="G22" t="s">
        <v>19</v>
      </c>
      <c r="H22" t="s">
        <v>40</v>
      </c>
      <c r="I22" s="17">
        <v>0</v>
      </c>
      <c r="J22" s="17">
        <v>0</v>
      </c>
      <c r="K22" s="6" t="s">
        <v>103</v>
      </c>
      <c r="L22" t="s">
        <v>82</v>
      </c>
      <c r="M22" t="s">
        <v>101</v>
      </c>
      <c r="N22" t="s">
        <v>83</v>
      </c>
      <c r="O22" s="7" t="s">
        <v>78</v>
      </c>
      <c r="P22" s="17">
        <v>0</v>
      </c>
      <c r="Q22" s="13">
        <v>0</v>
      </c>
      <c r="R22" s="72">
        <v>1</v>
      </c>
    </row>
    <row r="23" spans="1:18" x14ac:dyDescent="0.35">
      <c r="A23" s="8"/>
      <c r="B23" s="14"/>
      <c r="C23" s="14" t="s">
        <v>11</v>
      </c>
      <c r="D23" s="9" t="s">
        <v>25</v>
      </c>
      <c r="E23" s="9" t="s">
        <v>20</v>
      </c>
      <c r="F23" s="9" t="s">
        <v>34</v>
      </c>
      <c r="G23" s="9" t="s">
        <v>48</v>
      </c>
      <c r="H23" s="9" t="s">
        <v>33</v>
      </c>
      <c r="I23" s="18">
        <v>0</v>
      </c>
      <c r="J23" s="18">
        <v>0</v>
      </c>
      <c r="K23" s="8" t="s">
        <v>23</v>
      </c>
      <c r="L23" s="9" t="s">
        <v>56</v>
      </c>
      <c r="M23" s="9" t="s">
        <v>57</v>
      </c>
      <c r="N23" s="9" t="s">
        <v>12</v>
      </c>
      <c r="O23" s="10" t="s">
        <v>36</v>
      </c>
      <c r="P23" s="18">
        <v>0</v>
      </c>
      <c r="Q23" s="14">
        <v>0</v>
      </c>
      <c r="R23" s="73">
        <v>1</v>
      </c>
    </row>
    <row r="24" spans="1:18" x14ac:dyDescent="0.35">
      <c r="A24" s="3">
        <v>37</v>
      </c>
      <c r="B24" s="12" t="s">
        <v>129</v>
      </c>
      <c r="C24" s="12" t="s">
        <v>9</v>
      </c>
      <c r="D24" s="5" t="s">
        <v>24</v>
      </c>
      <c r="E24" s="5" t="s">
        <v>23</v>
      </c>
      <c r="F24" s="5" t="s">
        <v>41</v>
      </c>
      <c r="G24" s="5" t="s">
        <v>59</v>
      </c>
      <c r="H24" s="5" t="s">
        <v>35</v>
      </c>
      <c r="I24" s="15">
        <v>0</v>
      </c>
      <c r="J24" s="15">
        <v>0</v>
      </c>
      <c r="K24" s="3" t="s">
        <v>25</v>
      </c>
      <c r="L24" s="5" t="s">
        <v>54</v>
      </c>
      <c r="M24" s="5" t="s">
        <v>42</v>
      </c>
      <c r="N24" s="5" t="s">
        <v>15</v>
      </c>
      <c r="O24" s="11" t="s">
        <v>38</v>
      </c>
      <c r="P24" s="15">
        <v>0</v>
      </c>
      <c r="Q24" s="12">
        <v>0</v>
      </c>
      <c r="R24" s="71">
        <v>0.5</v>
      </c>
    </row>
    <row r="25" spans="1:18" x14ac:dyDescent="0.35">
      <c r="A25" s="6"/>
      <c r="B25" s="13" t="s">
        <v>138</v>
      </c>
      <c r="C25" s="13" t="s">
        <v>10</v>
      </c>
      <c r="D25" t="s">
        <v>50</v>
      </c>
      <c r="E25" t="s">
        <v>49</v>
      </c>
      <c r="F25" t="s">
        <v>27</v>
      </c>
      <c r="G25" t="s">
        <v>39</v>
      </c>
      <c r="H25" t="s">
        <v>51</v>
      </c>
      <c r="I25" s="17">
        <v>0</v>
      </c>
      <c r="J25" s="17">
        <v>0</v>
      </c>
      <c r="K25" s="6" t="s">
        <v>73</v>
      </c>
      <c r="L25" t="s">
        <v>101</v>
      </c>
      <c r="M25" t="s">
        <v>103</v>
      </c>
      <c r="N25" t="s">
        <v>109</v>
      </c>
      <c r="O25" s="7" t="s">
        <v>75</v>
      </c>
      <c r="P25" s="17">
        <v>0</v>
      </c>
      <c r="Q25" s="13">
        <v>0</v>
      </c>
      <c r="R25" s="72">
        <v>0</v>
      </c>
    </row>
    <row r="26" spans="1:18" x14ac:dyDescent="0.35">
      <c r="A26" s="8"/>
      <c r="B26" s="14"/>
      <c r="C26" s="14" t="s">
        <v>11</v>
      </c>
      <c r="D26" s="9" t="s">
        <v>31</v>
      </c>
      <c r="E26" s="9" t="s">
        <v>56</v>
      </c>
      <c r="F26" s="20" t="s">
        <v>20</v>
      </c>
      <c r="G26" s="9" t="s">
        <v>22</v>
      </c>
      <c r="H26" s="9" t="s">
        <v>36</v>
      </c>
      <c r="I26" s="18">
        <v>0.16666666666666666</v>
      </c>
      <c r="J26" s="18">
        <f>1/2</f>
        <v>0.5</v>
      </c>
      <c r="K26" s="8" t="s">
        <v>12</v>
      </c>
      <c r="L26" s="9" t="s">
        <v>13</v>
      </c>
      <c r="M26" s="9" t="s">
        <v>52</v>
      </c>
      <c r="N26" s="9"/>
      <c r="O26" s="10"/>
      <c r="P26" s="18">
        <f>1/9</f>
        <v>0.1111111111111111</v>
      </c>
      <c r="Q26" s="14">
        <f>1/2</f>
        <v>0.5</v>
      </c>
      <c r="R26" s="74">
        <v>0.5</v>
      </c>
    </row>
    <row r="27" spans="1:18" x14ac:dyDescent="0.35">
      <c r="A27" s="3">
        <v>39</v>
      </c>
      <c r="B27" s="12" t="s">
        <v>5</v>
      </c>
      <c r="C27" s="12" t="s">
        <v>9</v>
      </c>
      <c r="D27" s="5" t="s">
        <v>36</v>
      </c>
      <c r="E27" s="5" t="s">
        <v>60</v>
      </c>
      <c r="F27" s="5" t="s">
        <v>54</v>
      </c>
      <c r="G27" s="5" t="s">
        <v>15</v>
      </c>
      <c r="H27" s="5" t="s">
        <v>29</v>
      </c>
      <c r="I27" s="15">
        <v>0</v>
      </c>
      <c r="J27" s="15">
        <v>0</v>
      </c>
      <c r="K27" s="3" t="s">
        <v>52</v>
      </c>
      <c r="L27" s="5" t="s">
        <v>14</v>
      </c>
      <c r="M27" s="5" t="s">
        <v>84</v>
      </c>
      <c r="N27" s="5" t="s">
        <v>21</v>
      </c>
      <c r="O27" s="26" t="s">
        <v>13</v>
      </c>
      <c r="P27" s="39">
        <v>9.0909090909090912E-2</v>
      </c>
      <c r="Q27" s="13">
        <f>1/2</f>
        <v>0.5</v>
      </c>
      <c r="R27" s="71">
        <v>1</v>
      </c>
    </row>
    <row r="28" spans="1:18" x14ac:dyDescent="0.35">
      <c r="A28" s="6"/>
      <c r="B28" s="13" t="s">
        <v>131</v>
      </c>
      <c r="C28" s="13" t="s">
        <v>10</v>
      </c>
      <c r="D28" t="s">
        <v>61</v>
      </c>
      <c r="E28" t="s">
        <v>39</v>
      </c>
      <c r="F28" t="s">
        <v>46</v>
      </c>
      <c r="G28" t="s">
        <v>40</v>
      </c>
      <c r="H28" t="s">
        <v>28</v>
      </c>
      <c r="I28" s="17">
        <v>0</v>
      </c>
      <c r="J28" s="17">
        <v>0</v>
      </c>
      <c r="K28" s="6" t="s">
        <v>74</v>
      </c>
      <c r="L28" t="s">
        <v>82</v>
      </c>
      <c r="M28" t="s">
        <v>103</v>
      </c>
      <c r="N28" t="s">
        <v>104</v>
      </c>
      <c r="O28" s="7" t="s">
        <v>83</v>
      </c>
      <c r="P28" s="39">
        <v>0</v>
      </c>
      <c r="Q28" s="13">
        <v>0</v>
      </c>
      <c r="R28" s="72">
        <v>0.5</v>
      </c>
    </row>
    <row r="29" spans="1:18" x14ac:dyDescent="0.35">
      <c r="A29" s="8"/>
      <c r="B29" s="14"/>
      <c r="C29" s="14" t="s">
        <v>11</v>
      </c>
      <c r="D29" s="20" t="s">
        <v>59</v>
      </c>
      <c r="E29" s="9" t="s">
        <v>23</v>
      </c>
      <c r="F29" s="9" t="s">
        <v>57</v>
      </c>
      <c r="G29" s="9" t="s">
        <v>34</v>
      </c>
      <c r="H29" s="9" t="s">
        <v>24</v>
      </c>
      <c r="I29" s="18">
        <v>0.16666666666666666</v>
      </c>
      <c r="J29" s="18">
        <f>1/2</f>
        <v>0.5</v>
      </c>
      <c r="K29" s="8" t="s">
        <v>12</v>
      </c>
      <c r="L29" s="9" t="s">
        <v>42</v>
      </c>
      <c r="M29" s="9" t="s">
        <v>43</v>
      </c>
      <c r="N29" s="9"/>
      <c r="O29" s="10"/>
      <c r="P29" s="40">
        <v>0.11111111111111099</v>
      </c>
      <c r="Q29" s="14">
        <f>1/2</f>
        <v>0.5</v>
      </c>
      <c r="R29" s="73">
        <v>0.5</v>
      </c>
    </row>
    <row r="31" spans="1:18" x14ac:dyDescent="0.35">
      <c r="C31" s="63" t="s">
        <v>143</v>
      </c>
      <c r="G31" s="63" t="s">
        <v>144</v>
      </c>
      <c r="J31" t="s">
        <v>145</v>
      </c>
    </row>
    <row r="32" spans="1:18" x14ac:dyDescent="0.35">
      <c r="A32" t="s">
        <v>9</v>
      </c>
      <c r="B32" s="2">
        <f>I6+I3+I9+I12+I15+I18+I21+I24+I27</f>
        <v>0.3666666666666667</v>
      </c>
      <c r="C32" s="22">
        <f>B32/9</f>
        <v>4.0740740740740744E-2</v>
      </c>
      <c r="D32" s="2">
        <f>J3+J6+J9+J12+J15+J18+J21+J24+J27</f>
        <v>1.5</v>
      </c>
      <c r="E32" s="62"/>
      <c r="F32" s="2">
        <f>P3+P6+P9+P12+P15+P15+P18+P21+P24+P27</f>
        <v>0.59090909090909094</v>
      </c>
      <c r="G32" s="22">
        <f>F32/9</f>
        <v>6.5656565656565663E-2</v>
      </c>
      <c r="I32">
        <f>R3+R6+R9+R12+R15+R18+R21+R24+R27</f>
        <v>5.5</v>
      </c>
      <c r="J32" s="22">
        <f>I32/9</f>
        <v>0.61111111111111116</v>
      </c>
    </row>
    <row r="33" spans="1:18" x14ac:dyDescent="0.35">
      <c r="A33" t="s">
        <v>10</v>
      </c>
      <c r="B33" s="2">
        <f>I7+I4+I10+I13+I16+I19+I22+I25+I28</f>
        <v>0.16666666666666666</v>
      </c>
      <c r="C33" s="22">
        <f t="shared" ref="C33" si="0">B33/9</f>
        <v>1.8518518518518517E-2</v>
      </c>
      <c r="D33" s="2">
        <f>J4+J7+J10+J13+J16+J19+J22+J25+J28</f>
        <v>0.5</v>
      </c>
      <c r="E33" s="62"/>
      <c r="F33" s="2">
        <f>P4+P7+P10+P13+P16+P16+P19+P22+P25+P28</f>
        <v>0.4</v>
      </c>
      <c r="G33" s="22">
        <f t="shared" ref="G33:G34" si="1">F33/9</f>
        <v>4.4444444444444446E-2</v>
      </c>
      <c r="I33">
        <f t="shared" ref="I33:I34" si="2">R4+R7+R10+R13+R16+R19+R22+R25+R28</f>
        <v>4</v>
      </c>
      <c r="J33" s="22">
        <f>I33/9</f>
        <v>0.44444444444444442</v>
      </c>
    </row>
    <row r="34" spans="1:18" x14ac:dyDescent="0.35">
      <c r="A34" t="s">
        <v>11</v>
      </c>
      <c r="B34" s="2">
        <f>I8+I5+I11+I14+I17+I20+I23+I26+I29</f>
        <v>0.5</v>
      </c>
      <c r="C34" s="22">
        <f>B34/9</f>
        <v>5.5555555555555552E-2</v>
      </c>
      <c r="D34" s="2">
        <f>J5+J8+J11+J14+J17+J20+J23+J26+J29</f>
        <v>1.5</v>
      </c>
      <c r="E34" s="62"/>
      <c r="F34" s="2">
        <f>P5+P8+P11+P14+P17+P17+P20+P23+P26+P29</f>
        <v>0.32222222222222208</v>
      </c>
      <c r="G34" s="22">
        <f t="shared" si="1"/>
        <v>3.5802469135802456E-2</v>
      </c>
      <c r="I34">
        <f t="shared" si="2"/>
        <v>4</v>
      </c>
      <c r="J34" s="22">
        <f>I34/9</f>
        <v>0.44444444444444442</v>
      </c>
    </row>
    <row r="46" spans="1:18" x14ac:dyDescent="0.35">
      <c r="R46" s="66">
        <f>1</f>
        <v>1</v>
      </c>
    </row>
    <row r="48" spans="1:18" x14ac:dyDescent="0.35">
      <c r="R48" s="66">
        <v>1</v>
      </c>
    </row>
    <row r="51" spans="18:18" x14ac:dyDescent="0.35">
      <c r="R51" s="66">
        <f>1/2</f>
        <v>0.5</v>
      </c>
    </row>
    <row r="53" spans="18:18" x14ac:dyDescent="0.35">
      <c r="R53" s="66">
        <v>0</v>
      </c>
    </row>
    <row r="55" spans="18:18" x14ac:dyDescent="0.35">
      <c r="R55" s="69">
        <f>1/2</f>
        <v>0.5</v>
      </c>
    </row>
    <row r="58" spans="18:18" x14ac:dyDescent="0.35">
      <c r="R58" s="66">
        <v>1</v>
      </c>
    </row>
    <row r="60" spans="18:18" x14ac:dyDescent="0.35">
      <c r="R60" s="66">
        <f>1/2</f>
        <v>0.5</v>
      </c>
    </row>
    <row r="62" spans="18:18" x14ac:dyDescent="0.35">
      <c r="R62" s="66">
        <f>1/2</f>
        <v>0.5</v>
      </c>
    </row>
  </sheetData>
  <mergeCells count="2">
    <mergeCell ref="D2:H2"/>
    <mergeCell ref="K2:O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3B38-849F-490F-AF63-FA4076E09150}">
  <dimension ref="A1:BJ37"/>
  <sheetViews>
    <sheetView topLeftCell="A10" workbookViewId="0">
      <selection activeCell="F23" sqref="F23"/>
    </sheetView>
  </sheetViews>
  <sheetFormatPr defaultRowHeight="14.5" x14ac:dyDescent="0.35"/>
  <sheetData>
    <row r="1" spans="1:62" x14ac:dyDescent="0.35">
      <c r="A1" t="s">
        <v>66</v>
      </c>
      <c r="B1">
        <v>10</v>
      </c>
      <c r="C1" t="s">
        <v>13</v>
      </c>
      <c r="H1" t="s">
        <v>66</v>
      </c>
      <c r="I1">
        <v>7</v>
      </c>
      <c r="J1" t="s">
        <v>36</v>
      </c>
      <c r="O1" t="s">
        <v>66</v>
      </c>
      <c r="P1" s="3">
        <v>21</v>
      </c>
      <c r="Q1" s="5" t="s">
        <v>147</v>
      </c>
      <c r="V1" t="s">
        <v>66</v>
      </c>
      <c r="W1" s="3">
        <v>25</v>
      </c>
      <c r="X1" s="12" t="s">
        <v>133</v>
      </c>
      <c r="Y1" s="13" t="s">
        <v>134</v>
      </c>
      <c r="AC1" t="s">
        <v>66</v>
      </c>
      <c r="AD1" s="3">
        <v>27</v>
      </c>
      <c r="AE1" s="12" t="s">
        <v>135</v>
      </c>
      <c r="AF1" s="13" t="s">
        <v>133</v>
      </c>
      <c r="AJ1" t="s">
        <v>66</v>
      </c>
      <c r="AK1" s="3">
        <v>35</v>
      </c>
      <c r="AL1" s="12" t="s">
        <v>136</v>
      </c>
      <c r="AM1" s="13" t="s">
        <v>137</v>
      </c>
      <c r="AQ1" t="s">
        <v>66</v>
      </c>
      <c r="AR1" s="3">
        <v>36</v>
      </c>
      <c r="AS1" s="12" t="s">
        <v>6</v>
      </c>
      <c r="AX1" t="s">
        <v>66</v>
      </c>
      <c r="AY1" s="3">
        <v>37</v>
      </c>
      <c r="AZ1" s="12" t="s">
        <v>129</v>
      </c>
      <c r="BA1" s="13" t="s">
        <v>138</v>
      </c>
      <c r="BE1" t="s">
        <v>66</v>
      </c>
      <c r="BF1" s="3">
        <v>39</v>
      </c>
      <c r="BG1" s="12" t="s">
        <v>5</v>
      </c>
      <c r="BH1" s="13" t="s">
        <v>131</v>
      </c>
    </row>
    <row r="2" spans="1:62" s="67" customFormat="1" x14ac:dyDescent="0.35">
      <c r="A2" s="67" t="s">
        <v>140</v>
      </c>
      <c r="B2" s="67">
        <f>1</f>
        <v>1</v>
      </c>
      <c r="D2" s="67">
        <v>1</v>
      </c>
      <c r="F2" s="67">
        <v>0</v>
      </c>
      <c r="I2" s="67">
        <v>1</v>
      </c>
      <c r="K2" s="67">
        <v>0</v>
      </c>
      <c r="M2" s="67">
        <v>1</v>
      </c>
      <c r="P2" s="67">
        <f>1/2</f>
        <v>0.5</v>
      </c>
      <c r="R2" s="67">
        <f>1</f>
        <v>1</v>
      </c>
      <c r="T2" s="67">
        <f>1/2</f>
        <v>0.5</v>
      </c>
      <c r="W2" s="67">
        <v>0</v>
      </c>
      <c r="Y2" s="67">
        <v>0</v>
      </c>
      <c r="AA2" s="67">
        <f>1/2</f>
        <v>0.5</v>
      </c>
      <c r="AD2" s="67">
        <f>1</f>
        <v>1</v>
      </c>
      <c r="AF2" s="67">
        <f>1/2</f>
        <v>0.5</v>
      </c>
      <c r="AH2" s="67">
        <v>0</v>
      </c>
      <c r="AK2" s="67">
        <f>1/2</f>
        <v>0.5</v>
      </c>
      <c r="AM2" s="67">
        <v>0</v>
      </c>
      <c r="AO2" s="67">
        <v>0</v>
      </c>
      <c r="AR2" s="67">
        <v>0</v>
      </c>
      <c r="AT2" s="67">
        <f>1</f>
        <v>1</v>
      </c>
      <c r="AV2" s="67">
        <v>1</v>
      </c>
      <c r="AY2" s="67">
        <f>1/2</f>
        <v>0.5</v>
      </c>
      <c r="BA2" s="67">
        <v>0</v>
      </c>
      <c r="BC2" s="68">
        <f>1/2</f>
        <v>0.5</v>
      </c>
      <c r="BF2" s="67">
        <v>1</v>
      </c>
      <c r="BH2" s="67">
        <f>1/2</f>
        <v>0.5</v>
      </c>
      <c r="BJ2" s="67">
        <f>1/2</f>
        <v>0.5</v>
      </c>
    </row>
    <row r="3" spans="1:62" x14ac:dyDescent="0.35">
      <c r="A3" t="s">
        <v>9</v>
      </c>
      <c r="C3" t="s">
        <v>10</v>
      </c>
      <c r="E3" s="9" t="s">
        <v>11</v>
      </c>
      <c r="F3" s="9"/>
      <c r="H3" t="s">
        <v>9</v>
      </c>
      <c r="J3" t="s">
        <v>10</v>
      </c>
      <c r="L3" s="9" t="s">
        <v>11</v>
      </c>
      <c r="M3" s="9"/>
      <c r="O3" t="s">
        <v>9</v>
      </c>
      <c r="Q3" t="s">
        <v>10</v>
      </c>
      <c r="S3" s="9" t="s">
        <v>11</v>
      </c>
      <c r="T3" s="9"/>
      <c r="V3" t="s">
        <v>9</v>
      </c>
      <c r="X3" t="s">
        <v>10</v>
      </c>
      <c r="Z3" s="9" t="s">
        <v>11</v>
      </c>
      <c r="AC3" t="s">
        <v>9</v>
      </c>
      <c r="AE3" t="s">
        <v>10</v>
      </c>
      <c r="AG3" s="9" t="s">
        <v>11</v>
      </c>
      <c r="AJ3" t="s">
        <v>9</v>
      </c>
      <c r="AL3" t="s">
        <v>10</v>
      </c>
      <c r="AN3" s="9" t="s">
        <v>11</v>
      </c>
      <c r="AQ3" t="s">
        <v>9</v>
      </c>
      <c r="AS3" t="s">
        <v>10</v>
      </c>
      <c r="AU3" s="9" t="s">
        <v>11</v>
      </c>
      <c r="AX3" t="s">
        <v>9</v>
      </c>
      <c r="AZ3" t="s">
        <v>10</v>
      </c>
      <c r="BB3" s="9" t="s">
        <v>11</v>
      </c>
      <c r="BE3" t="s">
        <v>9</v>
      </c>
      <c r="BG3" t="s">
        <v>10</v>
      </c>
      <c r="BI3" s="9" t="s">
        <v>11</v>
      </c>
    </row>
    <row r="4" spans="1:62" x14ac:dyDescent="0.35">
      <c r="A4" s="3" t="s">
        <v>65</v>
      </c>
      <c r="B4" s="11" t="s">
        <v>62</v>
      </c>
      <c r="C4" s="3" t="s">
        <v>65</v>
      </c>
      <c r="D4" s="11" t="s">
        <v>62</v>
      </c>
      <c r="E4" s="5" t="s">
        <v>65</v>
      </c>
      <c r="F4" s="11" t="s">
        <v>62</v>
      </c>
      <c r="H4" s="3" t="s">
        <v>65</v>
      </c>
      <c r="I4" s="11" t="s">
        <v>62</v>
      </c>
      <c r="J4" s="3" t="s">
        <v>65</v>
      </c>
      <c r="K4" s="11" t="s">
        <v>62</v>
      </c>
      <c r="L4" s="5" t="s">
        <v>65</v>
      </c>
      <c r="M4" s="11" t="s">
        <v>62</v>
      </c>
      <c r="O4" s="47" t="s">
        <v>65</v>
      </c>
      <c r="P4" s="48" t="s">
        <v>62</v>
      </c>
      <c r="Q4" s="47" t="s">
        <v>65</v>
      </c>
      <c r="R4" s="48" t="s">
        <v>62</v>
      </c>
      <c r="S4" s="47" t="s">
        <v>65</v>
      </c>
      <c r="T4" s="48" t="s">
        <v>62</v>
      </c>
      <c r="V4" s="47" t="s">
        <v>65</v>
      </c>
      <c r="W4" s="48" t="s">
        <v>62</v>
      </c>
      <c r="X4" s="47" t="s">
        <v>65</v>
      </c>
      <c r="Y4" s="48" t="s">
        <v>62</v>
      </c>
      <c r="Z4" s="47" t="s">
        <v>65</v>
      </c>
      <c r="AA4" s="48" t="s">
        <v>62</v>
      </c>
      <c r="AC4" s="47" t="s">
        <v>65</v>
      </c>
      <c r="AD4" s="48" t="s">
        <v>62</v>
      </c>
      <c r="AE4" s="47" t="s">
        <v>65</v>
      </c>
      <c r="AF4" s="48" t="s">
        <v>62</v>
      </c>
      <c r="AG4" s="47" t="s">
        <v>65</v>
      </c>
      <c r="AH4" s="48" t="s">
        <v>62</v>
      </c>
      <c r="AJ4" s="47" t="s">
        <v>65</v>
      </c>
      <c r="AK4" s="48" t="s">
        <v>62</v>
      </c>
      <c r="AL4" s="3" t="s">
        <v>65</v>
      </c>
      <c r="AM4" s="11" t="s">
        <v>62</v>
      </c>
      <c r="AN4" s="3" t="s">
        <v>65</v>
      </c>
      <c r="AO4" s="11" t="s">
        <v>62</v>
      </c>
      <c r="AQ4" s="47" t="s">
        <v>65</v>
      </c>
      <c r="AR4" s="48" t="s">
        <v>62</v>
      </c>
      <c r="AS4" s="47" t="s">
        <v>65</v>
      </c>
      <c r="AT4" s="48" t="s">
        <v>62</v>
      </c>
      <c r="AU4" s="46" t="s">
        <v>65</v>
      </c>
      <c r="AV4" s="48" t="s">
        <v>62</v>
      </c>
      <c r="AX4" s="47" t="s">
        <v>65</v>
      </c>
      <c r="AY4" s="48" t="s">
        <v>62</v>
      </c>
      <c r="AZ4" s="47" t="s">
        <v>65</v>
      </c>
      <c r="BA4" s="48" t="s">
        <v>62</v>
      </c>
      <c r="BB4" s="46" t="s">
        <v>65</v>
      </c>
      <c r="BC4" s="48" t="s">
        <v>62</v>
      </c>
      <c r="BE4" s="47" t="s">
        <v>65</v>
      </c>
      <c r="BF4" s="48" t="s">
        <v>62</v>
      </c>
      <c r="BG4" s="47" t="s">
        <v>65</v>
      </c>
      <c r="BH4" s="48" t="s">
        <v>62</v>
      </c>
      <c r="BI4" s="47" t="s">
        <v>65</v>
      </c>
      <c r="BJ4" s="48" t="s">
        <v>62</v>
      </c>
    </row>
    <row r="5" spans="1:62" s="23" customFormat="1" x14ac:dyDescent="0.35">
      <c r="A5" s="34" t="s">
        <v>12</v>
      </c>
      <c r="B5" s="35">
        <v>6.0842330000000002</v>
      </c>
      <c r="C5" s="34" t="s">
        <v>12</v>
      </c>
      <c r="D5" s="35">
        <v>0.90005972083142505</v>
      </c>
      <c r="E5" s="29" t="s">
        <v>15</v>
      </c>
      <c r="F5" s="35">
        <v>0.84975199999999995</v>
      </c>
      <c r="H5" s="34" t="s">
        <v>14</v>
      </c>
      <c r="I5" s="35">
        <v>4.3989839999999996</v>
      </c>
      <c r="J5" s="34" t="s">
        <v>71</v>
      </c>
      <c r="K5" s="35">
        <v>3.6091911189300099</v>
      </c>
      <c r="L5" s="29" t="s">
        <v>29</v>
      </c>
      <c r="M5" s="35">
        <v>1.1548350000000001</v>
      </c>
      <c r="O5" s="34" t="s">
        <v>34</v>
      </c>
      <c r="P5" s="35">
        <v>13.193562999999999</v>
      </c>
      <c r="Q5" s="45" t="s">
        <v>91</v>
      </c>
      <c r="R5" s="35">
        <v>3.7697160373959799</v>
      </c>
      <c r="S5" s="32" t="s">
        <v>41</v>
      </c>
      <c r="T5" s="33">
        <v>4.3091999999999998E-2</v>
      </c>
      <c r="V5" s="34" t="s">
        <v>37</v>
      </c>
      <c r="W5" s="35">
        <v>9.0235380000000003</v>
      </c>
      <c r="X5" s="34" t="s">
        <v>45</v>
      </c>
      <c r="Y5" s="35">
        <v>44.207798310482403</v>
      </c>
      <c r="Z5" s="34" t="s">
        <v>29</v>
      </c>
      <c r="AA5" s="35">
        <v>3.0287449999999998</v>
      </c>
      <c r="AC5" s="32" t="s">
        <v>20</v>
      </c>
      <c r="AD5" s="33">
        <v>15.280165999999999</v>
      </c>
      <c r="AE5" s="32" t="s">
        <v>115</v>
      </c>
      <c r="AF5" s="33">
        <v>3.8521385218394801</v>
      </c>
      <c r="AG5" s="32" t="s">
        <v>25</v>
      </c>
      <c r="AH5" s="33">
        <v>1.3839319999999999</v>
      </c>
      <c r="AJ5" s="34" t="s">
        <v>14</v>
      </c>
      <c r="AK5" s="35">
        <v>8.2650860000000002</v>
      </c>
      <c r="AL5" s="34" t="s">
        <v>107</v>
      </c>
      <c r="AM5" s="35">
        <v>3.66213481534832</v>
      </c>
      <c r="AN5" s="34" t="s">
        <v>48</v>
      </c>
      <c r="AO5" s="35">
        <v>1.2160949999999999</v>
      </c>
      <c r="AQ5" s="34" t="s">
        <v>36</v>
      </c>
      <c r="AR5" s="35">
        <v>12.628587</v>
      </c>
      <c r="AS5" s="34" t="s">
        <v>111</v>
      </c>
      <c r="AT5" s="35">
        <v>3.7973684512838899</v>
      </c>
      <c r="AU5" s="29" t="s">
        <v>25</v>
      </c>
      <c r="AV5" s="35">
        <v>1.9102600000000001</v>
      </c>
      <c r="AX5" s="32" t="s">
        <v>24</v>
      </c>
      <c r="AY5" s="33">
        <v>7.9505179999999998</v>
      </c>
      <c r="AZ5" s="32" t="s">
        <v>38</v>
      </c>
      <c r="BA5" s="33">
        <v>3.53183873631981</v>
      </c>
      <c r="BB5" s="58" t="s">
        <v>31</v>
      </c>
      <c r="BC5" s="33">
        <v>0.81024399999999996</v>
      </c>
      <c r="BE5" s="32" t="s">
        <v>36</v>
      </c>
      <c r="BF5" s="33">
        <v>14.983599</v>
      </c>
      <c r="BG5" s="32" t="s">
        <v>60</v>
      </c>
      <c r="BH5" s="33">
        <v>88.399293256734495</v>
      </c>
      <c r="BI5" s="38" t="s">
        <v>59</v>
      </c>
      <c r="BJ5" s="33">
        <v>0.217303</v>
      </c>
    </row>
    <row r="6" spans="1:62" s="23" customFormat="1" x14ac:dyDescent="0.35">
      <c r="A6" s="38" t="s">
        <v>13</v>
      </c>
      <c r="B6" s="33">
        <v>4.7332229999999997</v>
      </c>
      <c r="C6" s="32" t="s">
        <v>18</v>
      </c>
      <c r="D6" s="33">
        <v>0.85252247876984</v>
      </c>
      <c r="E6" s="58" t="s">
        <v>14</v>
      </c>
      <c r="F6" s="33">
        <v>0.59328700000000001</v>
      </c>
      <c r="H6" s="32" t="s">
        <v>23</v>
      </c>
      <c r="I6" s="33">
        <v>4.1290779999999998</v>
      </c>
      <c r="J6" s="32" t="s">
        <v>72</v>
      </c>
      <c r="K6" s="33">
        <v>3.0912126180077801</v>
      </c>
      <c r="L6" s="58" t="s">
        <v>30</v>
      </c>
      <c r="M6" s="33">
        <v>0.78219799999999995</v>
      </c>
      <c r="O6" s="32" t="s">
        <v>35</v>
      </c>
      <c r="P6" s="33">
        <v>12.060302999999999</v>
      </c>
      <c r="Q6" s="32" t="s">
        <v>92</v>
      </c>
      <c r="R6" s="33">
        <v>2.55606233556927</v>
      </c>
      <c r="S6" s="32" t="s">
        <v>23</v>
      </c>
      <c r="T6" s="33">
        <v>2.588E-2</v>
      </c>
      <c r="V6" s="32" t="s">
        <v>44</v>
      </c>
      <c r="W6" s="33">
        <v>8.6272579999999994</v>
      </c>
      <c r="X6" s="32" t="s">
        <v>39</v>
      </c>
      <c r="Y6" s="33">
        <v>2.7291059503518</v>
      </c>
      <c r="Z6" s="32" t="s">
        <v>48</v>
      </c>
      <c r="AA6" s="33">
        <v>1.1920299999999999</v>
      </c>
      <c r="AC6" s="32" t="s">
        <v>38</v>
      </c>
      <c r="AD6" s="33">
        <v>13.430866999999999</v>
      </c>
      <c r="AE6" s="32" t="s">
        <v>116</v>
      </c>
      <c r="AF6" s="33">
        <v>3.8104759496791001</v>
      </c>
      <c r="AG6" s="32" t="s">
        <v>43</v>
      </c>
      <c r="AH6" s="33">
        <v>2.6081E-2</v>
      </c>
      <c r="AJ6" s="32" t="s">
        <v>24</v>
      </c>
      <c r="AK6" s="33">
        <v>7.5566319999999996</v>
      </c>
      <c r="AL6" s="32" t="s">
        <v>92</v>
      </c>
      <c r="AM6" s="33">
        <v>2.6941872082630498</v>
      </c>
      <c r="AN6" s="32" t="s">
        <v>31</v>
      </c>
      <c r="AO6" s="33">
        <v>0.37053199999999997</v>
      </c>
      <c r="AQ6" s="32" t="s">
        <v>24</v>
      </c>
      <c r="AR6" s="33">
        <v>12.446776</v>
      </c>
      <c r="AS6" s="32" t="s">
        <v>92</v>
      </c>
      <c r="AT6" s="33">
        <v>2.6066992172099699</v>
      </c>
      <c r="AU6" s="58" t="s">
        <v>20</v>
      </c>
      <c r="AV6" s="33">
        <v>1.4810970000000001</v>
      </c>
      <c r="AX6" s="32" t="s">
        <v>23</v>
      </c>
      <c r="AY6" s="33">
        <v>7.555104</v>
      </c>
      <c r="AZ6" s="32" t="s">
        <v>107</v>
      </c>
      <c r="BA6" s="33">
        <v>3.5250024685075401</v>
      </c>
      <c r="BB6" s="58" t="s">
        <v>56</v>
      </c>
      <c r="BC6" s="33">
        <v>0.26738000000000001</v>
      </c>
      <c r="BE6" s="32" t="s">
        <v>60</v>
      </c>
      <c r="BF6" s="33">
        <v>14.864337000000001</v>
      </c>
      <c r="BG6" s="32" t="s">
        <v>92</v>
      </c>
      <c r="BH6" s="33">
        <v>2.6159409101575002</v>
      </c>
      <c r="BI6" s="32" t="s">
        <v>23</v>
      </c>
      <c r="BJ6" s="33">
        <v>0.108861</v>
      </c>
    </row>
    <row r="7" spans="1:62" s="23" customFormat="1" x14ac:dyDescent="0.35">
      <c r="A7" s="32" t="s">
        <v>14</v>
      </c>
      <c r="B7" s="33">
        <v>4.5490899999999996</v>
      </c>
      <c r="C7" s="32" t="s">
        <v>36</v>
      </c>
      <c r="D7" s="33">
        <v>0.83624992980729795</v>
      </c>
      <c r="E7" s="58" t="s">
        <v>20</v>
      </c>
      <c r="F7" s="33">
        <v>0.51087499999999997</v>
      </c>
      <c r="H7" s="32" t="s">
        <v>12</v>
      </c>
      <c r="I7" s="33">
        <v>3.7837399999999999</v>
      </c>
      <c r="J7" s="32" t="s">
        <v>73</v>
      </c>
      <c r="K7" s="33">
        <v>1.0389636580319099</v>
      </c>
      <c r="L7" s="58" t="s">
        <v>31</v>
      </c>
      <c r="M7" s="33">
        <v>0.77513900000000002</v>
      </c>
      <c r="O7" s="32" t="s">
        <v>21</v>
      </c>
      <c r="P7" s="33">
        <v>11.787940000000001</v>
      </c>
      <c r="Q7" s="32" t="s">
        <v>93</v>
      </c>
      <c r="R7" s="33">
        <v>1.1897357108903901</v>
      </c>
      <c r="S7" s="32" t="s">
        <v>34</v>
      </c>
      <c r="T7" s="33">
        <v>2.3377999999999999E-2</v>
      </c>
      <c r="V7" s="32" t="s">
        <v>34</v>
      </c>
      <c r="W7" s="33">
        <v>7.9577850000000003</v>
      </c>
      <c r="X7" s="32" t="s">
        <v>35</v>
      </c>
      <c r="Y7" s="33">
        <v>1.01555363501919</v>
      </c>
      <c r="Z7" s="32" t="s">
        <v>14</v>
      </c>
      <c r="AA7" s="33">
        <v>0.91895800000000005</v>
      </c>
      <c r="AC7" s="32" t="s">
        <v>15</v>
      </c>
      <c r="AD7" s="33">
        <v>13.304525</v>
      </c>
      <c r="AE7" s="32" t="s">
        <v>117</v>
      </c>
      <c r="AF7" s="33">
        <v>3.1562299135201899</v>
      </c>
      <c r="AG7" s="32" t="s">
        <v>41</v>
      </c>
      <c r="AH7" s="33">
        <v>1.5247999999999999E-2</v>
      </c>
      <c r="AJ7" s="32" t="s">
        <v>54</v>
      </c>
      <c r="AK7" s="33">
        <v>6.315385</v>
      </c>
      <c r="AL7" s="32" t="s">
        <v>74</v>
      </c>
      <c r="AM7" s="33">
        <v>1.06888291423278</v>
      </c>
      <c r="AN7" s="32" t="s">
        <v>36</v>
      </c>
      <c r="AO7" s="33">
        <v>0.21679000000000001</v>
      </c>
      <c r="AQ7" s="32" t="s">
        <v>14</v>
      </c>
      <c r="AR7" s="33">
        <v>11.589237000000001</v>
      </c>
      <c r="AS7" s="32" t="s">
        <v>73</v>
      </c>
      <c r="AT7" s="33">
        <v>1.12109103211894</v>
      </c>
      <c r="AU7" s="58" t="s">
        <v>34</v>
      </c>
      <c r="AV7" s="33">
        <v>0.94117399999999996</v>
      </c>
      <c r="AX7" s="32" t="s">
        <v>41</v>
      </c>
      <c r="AY7" s="33">
        <v>6.6037460000000001</v>
      </c>
      <c r="AZ7" s="32" t="s">
        <v>72</v>
      </c>
      <c r="BA7" s="33">
        <v>2.91708461795375</v>
      </c>
      <c r="BB7" s="60" t="s">
        <v>20</v>
      </c>
      <c r="BC7" s="33">
        <v>0.136407</v>
      </c>
      <c r="BE7" s="32" t="s">
        <v>54</v>
      </c>
      <c r="BF7" s="33">
        <v>14.761255999999999</v>
      </c>
      <c r="BG7" s="32" t="s">
        <v>101</v>
      </c>
      <c r="BH7" s="33">
        <v>1.1767257011519201</v>
      </c>
      <c r="BI7" s="32" t="s">
        <v>57</v>
      </c>
      <c r="BJ7" s="33">
        <v>6.8500000000000002E-3</v>
      </c>
    </row>
    <row r="8" spans="1:62" s="23" customFormat="1" x14ac:dyDescent="0.35">
      <c r="A8" s="32" t="s">
        <v>15</v>
      </c>
      <c r="B8" s="33">
        <v>4.2435830000000001</v>
      </c>
      <c r="C8" s="32" t="s">
        <v>22</v>
      </c>
      <c r="D8" s="33">
        <v>0.78196446962820698</v>
      </c>
      <c r="E8" s="58" t="s">
        <v>21</v>
      </c>
      <c r="F8" s="33">
        <v>0.42272999999999999</v>
      </c>
      <c r="H8" s="32" t="s">
        <v>24</v>
      </c>
      <c r="I8" s="33">
        <v>3.6269559999999998</v>
      </c>
      <c r="J8" s="32" t="s">
        <v>74</v>
      </c>
      <c r="K8" s="33">
        <v>0.96877663061074704</v>
      </c>
      <c r="L8" s="58" t="s">
        <v>32</v>
      </c>
      <c r="M8" s="33">
        <v>0.70879499999999995</v>
      </c>
      <c r="O8" s="32" t="s">
        <v>36</v>
      </c>
      <c r="P8" s="33">
        <v>10.655498</v>
      </c>
      <c r="Q8" s="32" t="s">
        <v>94</v>
      </c>
      <c r="R8" s="33">
        <v>1.1044992720376501</v>
      </c>
      <c r="S8" s="32" t="s">
        <v>42</v>
      </c>
      <c r="T8" s="33">
        <v>6.2069999999999998E-3</v>
      </c>
      <c r="V8" s="32" t="s">
        <v>16</v>
      </c>
      <c r="W8" s="33">
        <v>7.6124260000000001</v>
      </c>
      <c r="X8" s="32" t="s">
        <v>14</v>
      </c>
      <c r="Y8" s="33">
        <v>0.928451946431465</v>
      </c>
      <c r="Z8" s="32" t="s">
        <v>32</v>
      </c>
      <c r="AA8" s="33">
        <v>0.64234000000000002</v>
      </c>
      <c r="AC8" s="38" t="s">
        <v>12</v>
      </c>
      <c r="AD8" s="33">
        <v>12.916853</v>
      </c>
      <c r="AE8" s="32" t="s">
        <v>118</v>
      </c>
      <c r="AF8" s="33">
        <v>2.7755378266898001</v>
      </c>
      <c r="AG8" s="32" t="s">
        <v>52</v>
      </c>
      <c r="AH8" s="33">
        <v>1.4496999999999999E-2</v>
      </c>
      <c r="AJ8" s="32" t="s">
        <v>42</v>
      </c>
      <c r="AK8" s="33">
        <v>6.3049090000000003</v>
      </c>
      <c r="AL8" s="32" t="s">
        <v>73</v>
      </c>
      <c r="AM8" s="33">
        <v>0.96805786102718605</v>
      </c>
      <c r="AN8" s="32" t="s">
        <v>56</v>
      </c>
      <c r="AO8" s="33">
        <v>0.18971099999999999</v>
      </c>
      <c r="AQ8" s="32" t="s">
        <v>58</v>
      </c>
      <c r="AR8" s="33">
        <v>11.465104</v>
      </c>
      <c r="AS8" s="32" t="s">
        <v>74</v>
      </c>
      <c r="AT8" s="33">
        <v>1.01637716669455</v>
      </c>
      <c r="AU8" s="58" t="s">
        <v>48</v>
      </c>
      <c r="AV8" s="33">
        <v>0.90348700000000004</v>
      </c>
      <c r="AX8" s="32" t="s">
        <v>59</v>
      </c>
      <c r="AY8" s="33">
        <v>6.5919800000000004</v>
      </c>
      <c r="AZ8" s="32" t="s">
        <v>92</v>
      </c>
      <c r="BA8" s="33">
        <v>2.4807197289332099</v>
      </c>
      <c r="BB8" s="58" t="s">
        <v>22</v>
      </c>
      <c r="BC8" s="33">
        <v>4.5591E-2</v>
      </c>
      <c r="BE8" s="32" t="s">
        <v>15</v>
      </c>
      <c r="BF8" s="33">
        <v>14.592924</v>
      </c>
      <c r="BG8" s="32" t="s">
        <v>102</v>
      </c>
      <c r="BH8" s="33">
        <v>1.0448898495955801</v>
      </c>
      <c r="BI8" s="32" t="s">
        <v>34</v>
      </c>
      <c r="BJ8" s="33">
        <v>6.1219999999999998E-3</v>
      </c>
    </row>
    <row r="9" spans="1:62" s="23" customFormat="1" x14ac:dyDescent="0.35">
      <c r="A9" s="36" t="s">
        <v>16</v>
      </c>
      <c r="B9" s="37">
        <v>3.9693670000000001</v>
      </c>
      <c r="C9" s="36" t="s">
        <v>64</v>
      </c>
      <c r="D9" s="37">
        <v>0.76215807753351605</v>
      </c>
      <c r="E9" s="31" t="s">
        <v>22</v>
      </c>
      <c r="F9" s="37">
        <v>0.405864</v>
      </c>
      <c r="H9" s="36" t="s">
        <v>25</v>
      </c>
      <c r="I9" s="37">
        <v>3.2122060000000001</v>
      </c>
      <c r="J9" s="36" t="s">
        <v>75</v>
      </c>
      <c r="K9" s="37">
        <v>0.95672398841073203</v>
      </c>
      <c r="L9" s="31" t="s">
        <v>33</v>
      </c>
      <c r="M9" s="37">
        <v>0.394347</v>
      </c>
      <c r="O9" s="36" t="s">
        <v>37</v>
      </c>
      <c r="P9" s="37">
        <v>10.641328</v>
      </c>
      <c r="Q9" s="36" t="s">
        <v>95</v>
      </c>
      <c r="R9" s="37">
        <v>1.0625132196651601</v>
      </c>
      <c r="S9" s="61" t="s">
        <v>43</v>
      </c>
      <c r="T9" s="37">
        <v>1.3569999999999999E-3</v>
      </c>
      <c r="V9" s="36" t="s">
        <v>24</v>
      </c>
      <c r="W9" s="37">
        <v>7.0348879999999996</v>
      </c>
      <c r="X9" s="36" t="s">
        <v>34</v>
      </c>
      <c r="Y9" s="37">
        <v>0.91772446879206504</v>
      </c>
      <c r="Z9" s="36" t="s">
        <v>31</v>
      </c>
      <c r="AA9" s="37">
        <v>0.33427899999999999</v>
      </c>
      <c r="AC9" s="36" t="s">
        <v>25</v>
      </c>
      <c r="AD9" s="37">
        <v>12.555821999999999</v>
      </c>
      <c r="AE9" s="36" t="s">
        <v>119</v>
      </c>
      <c r="AF9" s="37">
        <v>2.5760654014820701</v>
      </c>
      <c r="AG9" s="36"/>
      <c r="AH9" s="37"/>
      <c r="AJ9" s="36" t="s">
        <v>35</v>
      </c>
      <c r="AK9" s="37">
        <v>6.230029</v>
      </c>
      <c r="AL9" s="36" t="s">
        <v>103</v>
      </c>
      <c r="AM9" s="37">
        <v>0.84557348427604595</v>
      </c>
      <c r="AN9" s="36" t="s">
        <v>57</v>
      </c>
      <c r="AO9" s="37">
        <v>0.137596</v>
      </c>
      <c r="AQ9" s="36" t="s">
        <v>41</v>
      </c>
      <c r="AR9" s="37">
        <v>10.258924</v>
      </c>
      <c r="AS9" s="36" t="s">
        <v>102</v>
      </c>
      <c r="AT9" s="37">
        <v>1.00435648579648</v>
      </c>
      <c r="AU9" s="31" t="s">
        <v>33</v>
      </c>
      <c r="AV9" s="37">
        <v>0.42088900000000001</v>
      </c>
      <c r="AX9" s="32" t="s">
        <v>35</v>
      </c>
      <c r="AY9" s="33">
        <v>6.3013269999999997</v>
      </c>
      <c r="AZ9" s="32" t="s">
        <v>108</v>
      </c>
      <c r="BA9" s="33">
        <v>2.4565267814476601</v>
      </c>
      <c r="BB9" s="58" t="s">
        <v>36</v>
      </c>
      <c r="BC9" s="33">
        <v>2.5051E-2</v>
      </c>
      <c r="BE9" s="36" t="s">
        <v>29</v>
      </c>
      <c r="BF9" s="37">
        <v>12.926724</v>
      </c>
      <c r="BG9" s="36" t="s">
        <v>73</v>
      </c>
      <c r="BH9" s="37">
        <v>0.99293105819834904</v>
      </c>
      <c r="BI9" s="36" t="s">
        <v>24</v>
      </c>
      <c r="BJ9" s="37">
        <v>4.9150000000000001E-3</v>
      </c>
    </row>
    <row r="10" spans="1:62" s="19" customFormat="1" x14ac:dyDescent="0.35">
      <c r="A10" s="41" t="s">
        <v>21</v>
      </c>
      <c r="B10" s="42">
        <v>3.399448</v>
      </c>
      <c r="C10" s="41" t="s">
        <v>14</v>
      </c>
      <c r="D10" s="42">
        <v>0.75626133629930803</v>
      </c>
      <c r="E10" s="57" t="s">
        <v>16</v>
      </c>
      <c r="F10" s="42">
        <v>0.35070299999999999</v>
      </c>
      <c r="H10" s="41" t="s">
        <v>29</v>
      </c>
      <c r="I10" s="42">
        <v>2.7810570000000001</v>
      </c>
      <c r="J10" s="41" t="s">
        <v>76</v>
      </c>
      <c r="K10" s="42">
        <v>0.76662446777197801</v>
      </c>
      <c r="L10" s="57" t="s">
        <v>52</v>
      </c>
      <c r="M10" s="42">
        <v>0.14710000000000001</v>
      </c>
      <c r="O10" s="41" t="s">
        <v>84</v>
      </c>
      <c r="P10" s="42">
        <v>10.549851</v>
      </c>
      <c r="Q10" s="41" t="s">
        <v>73</v>
      </c>
      <c r="R10" s="42">
        <v>1.01154097660234</v>
      </c>
      <c r="V10" s="41" t="s">
        <v>36</v>
      </c>
      <c r="W10" s="42">
        <v>6.0153889999999999</v>
      </c>
      <c r="X10" s="41" t="s">
        <v>74</v>
      </c>
      <c r="Y10" s="42">
        <v>0.86221962759092396</v>
      </c>
      <c r="Z10" s="41" t="s">
        <v>57</v>
      </c>
      <c r="AA10" s="42">
        <v>0.219443</v>
      </c>
      <c r="AC10" s="43" t="s">
        <v>57</v>
      </c>
      <c r="AD10" s="44">
        <v>12.505798</v>
      </c>
      <c r="AE10" s="57" t="s">
        <v>120</v>
      </c>
      <c r="AF10" s="42">
        <v>1.34856838480404</v>
      </c>
      <c r="AJ10" s="41" t="s">
        <v>43</v>
      </c>
      <c r="AK10" s="42">
        <v>5.8862269999999999</v>
      </c>
      <c r="AL10" s="41" t="s">
        <v>101</v>
      </c>
      <c r="AM10" s="42">
        <v>0.83204586852488405</v>
      </c>
      <c r="AN10" s="41" t="s">
        <v>23</v>
      </c>
      <c r="AO10" s="42">
        <v>0.103229</v>
      </c>
      <c r="AQ10" s="41" t="s">
        <v>52</v>
      </c>
      <c r="AR10" s="42">
        <v>9.6326499999999999</v>
      </c>
      <c r="AS10" s="41" t="s">
        <v>103</v>
      </c>
      <c r="AT10" s="42">
        <v>0.981507632169069</v>
      </c>
      <c r="AU10" s="57" t="s">
        <v>23</v>
      </c>
      <c r="AV10" s="42">
        <v>0.23604600000000001</v>
      </c>
      <c r="AX10" s="41" t="s">
        <v>25</v>
      </c>
      <c r="AY10" s="42">
        <v>6.0982440000000002</v>
      </c>
      <c r="AZ10" s="41" t="s">
        <v>73</v>
      </c>
      <c r="BA10" s="42">
        <v>1.04016474361317</v>
      </c>
      <c r="BB10" s="57" t="s">
        <v>12</v>
      </c>
      <c r="BC10" s="42">
        <v>2.2970000000000001E-2</v>
      </c>
      <c r="BE10" s="41" t="s">
        <v>52</v>
      </c>
      <c r="BF10" s="42">
        <v>12.499814000000001</v>
      </c>
      <c r="BG10" s="41" t="s">
        <v>74</v>
      </c>
      <c r="BH10" s="42">
        <v>0.98919324289639998</v>
      </c>
      <c r="BI10" s="41" t="s">
        <v>12</v>
      </c>
      <c r="BJ10" s="42">
        <v>1.325E-3</v>
      </c>
    </row>
    <row r="11" spans="1:62" s="19" customFormat="1" x14ac:dyDescent="0.35">
      <c r="A11" s="41" t="s">
        <v>58</v>
      </c>
      <c r="B11" s="42">
        <v>2.2478340000000001</v>
      </c>
      <c r="C11" s="38" t="s">
        <v>13</v>
      </c>
      <c r="D11" s="42">
        <v>0.74023606591646995</v>
      </c>
      <c r="E11" s="57" t="s">
        <v>64</v>
      </c>
      <c r="F11" s="42">
        <v>0.23020199999999999</v>
      </c>
      <c r="H11" s="41" t="s">
        <v>59</v>
      </c>
      <c r="I11" s="42">
        <v>2.6489600000000002</v>
      </c>
      <c r="J11" s="41" t="s">
        <v>77</v>
      </c>
      <c r="K11" s="42">
        <v>0.72424822175189096</v>
      </c>
      <c r="L11" s="57" t="s">
        <v>56</v>
      </c>
      <c r="M11" s="42">
        <v>0.11377</v>
      </c>
      <c r="O11" s="41" t="s">
        <v>42</v>
      </c>
      <c r="P11" s="42">
        <v>10.076411</v>
      </c>
      <c r="Q11" s="41" t="s">
        <v>96</v>
      </c>
      <c r="R11" s="42">
        <v>0.93838209800138395</v>
      </c>
      <c r="V11" s="41" t="s">
        <v>35</v>
      </c>
      <c r="W11" s="42">
        <v>5.929621</v>
      </c>
      <c r="X11" s="41" t="s">
        <v>103</v>
      </c>
      <c r="Y11" s="42">
        <v>0.764055797859858</v>
      </c>
      <c r="Z11" s="41" t="s">
        <v>56</v>
      </c>
      <c r="AA11" s="42">
        <v>0.16744899999999999</v>
      </c>
      <c r="AC11" s="38" t="s">
        <v>69</v>
      </c>
      <c r="AD11" s="42">
        <v>12.092017999999999</v>
      </c>
      <c r="AE11" s="57" t="s">
        <v>121</v>
      </c>
      <c r="AF11" s="42">
        <v>1.1736815993343099</v>
      </c>
      <c r="AJ11" s="41" t="s">
        <v>41</v>
      </c>
      <c r="AK11" s="42">
        <v>5.4978689999999997</v>
      </c>
      <c r="AL11" s="41" t="s">
        <v>78</v>
      </c>
      <c r="AM11" s="42">
        <v>0.80367425081134203</v>
      </c>
      <c r="AN11" s="41" t="s">
        <v>64</v>
      </c>
      <c r="AO11" s="42">
        <v>8.5005999999999998E-2</v>
      </c>
      <c r="AQ11" s="41" t="s">
        <v>22</v>
      </c>
      <c r="AR11" s="42">
        <v>9.5705120000000008</v>
      </c>
      <c r="AS11" s="41" t="s">
        <v>82</v>
      </c>
      <c r="AT11" s="42">
        <v>0.93151868709052799</v>
      </c>
      <c r="AU11" s="57" t="s">
        <v>56</v>
      </c>
      <c r="AV11" s="42">
        <v>0.19797699999999999</v>
      </c>
      <c r="AX11" s="41" t="s">
        <v>54</v>
      </c>
      <c r="AY11" s="42">
        <v>5.410126</v>
      </c>
      <c r="AZ11" s="41" t="s">
        <v>101</v>
      </c>
      <c r="BA11" s="42">
        <v>0.99764320121471095</v>
      </c>
      <c r="BB11" s="57" t="s">
        <v>13</v>
      </c>
      <c r="BC11" s="42">
        <v>3.382E-3</v>
      </c>
      <c r="BE11" s="41" t="s">
        <v>14</v>
      </c>
      <c r="BF11" s="42">
        <v>12.268642</v>
      </c>
      <c r="BG11" s="41" t="s">
        <v>82</v>
      </c>
      <c r="BH11" s="42">
        <v>0.85804451417665994</v>
      </c>
      <c r="BI11" s="41" t="s">
        <v>42</v>
      </c>
      <c r="BJ11" s="42">
        <v>1.74E-4</v>
      </c>
    </row>
    <row r="12" spans="1:62" s="19" customFormat="1" x14ac:dyDescent="0.35">
      <c r="A12" s="41" t="s">
        <v>63</v>
      </c>
      <c r="B12" s="42">
        <v>1.907964</v>
      </c>
      <c r="C12" s="41" t="s">
        <v>31</v>
      </c>
      <c r="D12" s="42">
        <v>0.70248384862776903</v>
      </c>
      <c r="E12" s="57" t="s">
        <v>37</v>
      </c>
      <c r="F12" s="42">
        <v>0.17455599999999999</v>
      </c>
      <c r="H12" s="41" t="s">
        <v>30</v>
      </c>
      <c r="I12" s="42">
        <v>2.3667189999999998</v>
      </c>
      <c r="J12" s="41" t="s">
        <v>78</v>
      </c>
      <c r="K12" s="42">
        <v>0.66455657930075696</v>
      </c>
      <c r="L12" s="57" t="s">
        <v>20</v>
      </c>
      <c r="M12" s="42">
        <v>0.102157</v>
      </c>
      <c r="O12" s="41" t="s">
        <v>13</v>
      </c>
      <c r="P12" s="42">
        <v>9.6180730000000008</v>
      </c>
      <c r="Q12" s="41" t="s">
        <v>97</v>
      </c>
      <c r="R12" s="42">
        <v>0.93158795728924504</v>
      </c>
      <c r="V12" s="41" t="s">
        <v>52</v>
      </c>
      <c r="W12" s="42">
        <v>5.8780089999999996</v>
      </c>
      <c r="X12" s="41" t="s">
        <v>104</v>
      </c>
      <c r="Y12" s="42">
        <v>0.75587966539300799</v>
      </c>
      <c r="Z12" s="41" t="s">
        <v>23</v>
      </c>
      <c r="AA12" s="42">
        <v>0.14424100000000001</v>
      </c>
      <c r="AC12" s="41" t="s">
        <v>14</v>
      </c>
      <c r="AD12" s="42">
        <v>12.012365000000001</v>
      </c>
      <c r="AE12" s="57" t="s">
        <v>122</v>
      </c>
      <c r="AF12" s="42">
        <v>1.17084944010448</v>
      </c>
      <c r="AJ12" s="41" t="s">
        <v>59</v>
      </c>
      <c r="AK12" s="42">
        <v>5.1622060000000003</v>
      </c>
      <c r="AL12" s="41" t="s">
        <v>83</v>
      </c>
      <c r="AM12" s="42">
        <v>0.78904563634856995</v>
      </c>
      <c r="AN12" s="41" t="s">
        <v>20</v>
      </c>
      <c r="AO12" s="42">
        <v>5.4875E-2</v>
      </c>
      <c r="AQ12" s="41" t="s">
        <v>48</v>
      </c>
      <c r="AR12" s="42">
        <v>9.4044260000000008</v>
      </c>
      <c r="AS12" s="41" t="s">
        <v>101</v>
      </c>
      <c r="AT12" s="42">
        <v>0.90933633184950402</v>
      </c>
      <c r="AU12" s="57" t="s">
        <v>57</v>
      </c>
      <c r="AV12" s="42">
        <v>0.102802</v>
      </c>
      <c r="AX12" s="41" t="s">
        <v>42</v>
      </c>
      <c r="AY12" s="42">
        <v>4.4068319999999996</v>
      </c>
      <c r="AZ12" s="41" t="s">
        <v>103</v>
      </c>
      <c r="BA12" s="42">
        <v>0.95904996073575299</v>
      </c>
      <c r="BB12" s="57" t="s">
        <v>52</v>
      </c>
      <c r="BC12" s="42">
        <v>2.323E-3</v>
      </c>
      <c r="BE12" s="41" t="s">
        <v>84</v>
      </c>
      <c r="BF12" s="42">
        <v>11.477779</v>
      </c>
      <c r="BG12" s="41" t="s">
        <v>103</v>
      </c>
      <c r="BH12" s="42">
        <v>0.83591952033019901</v>
      </c>
      <c r="BI12" s="41" t="s">
        <v>43</v>
      </c>
      <c r="BJ12" s="42">
        <v>1.1900000000000001E-4</v>
      </c>
    </row>
    <row r="13" spans="1:62" s="19" customFormat="1" x14ac:dyDescent="0.35">
      <c r="A13" s="41" t="s">
        <v>37</v>
      </c>
      <c r="B13" s="42">
        <v>1.84291</v>
      </c>
      <c r="C13" s="41" t="s">
        <v>21</v>
      </c>
      <c r="D13" s="42">
        <v>0.66849324628859597</v>
      </c>
      <c r="E13" s="57" t="s">
        <v>57</v>
      </c>
      <c r="F13" s="42">
        <v>0.11770799999999999</v>
      </c>
      <c r="H13" s="41" t="s">
        <v>31</v>
      </c>
      <c r="I13" s="42">
        <v>2.2938450000000001</v>
      </c>
      <c r="J13" s="41" t="s">
        <v>79</v>
      </c>
      <c r="K13" s="42">
        <v>0.613968717860082</v>
      </c>
      <c r="L13" s="57" t="s">
        <v>57</v>
      </c>
      <c r="M13" s="42">
        <v>9.7619999999999998E-2</v>
      </c>
      <c r="O13" s="41" t="s">
        <v>22</v>
      </c>
      <c r="P13" s="42">
        <v>9.0395029999999998</v>
      </c>
      <c r="Q13" s="41" t="s">
        <v>98</v>
      </c>
      <c r="R13" s="42">
        <v>0.91673905102019404</v>
      </c>
      <c r="V13" s="41" t="s">
        <v>64</v>
      </c>
      <c r="W13" s="42">
        <v>5.7449430000000001</v>
      </c>
      <c r="X13" s="41" t="s">
        <v>82</v>
      </c>
      <c r="Y13" s="42">
        <v>0.73696326598406703</v>
      </c>
      <c r="Z13" s="41" t="s">
        <v>52</v>
      </c>
      <c r="AA13" s="42">
        <v>9.8512000000000002E-2</v>
      </c>
      <c r="AC13" s="41" t="s">
        <v>41</v>
      </c>
      <c r="AD13" s="42">
        <v>11.674362</v>
      </c>
      <c r="AE13" s="57" t="s">
        <v>95</v>
      </c>
      <c r="AF13" s="42">
        <v>0.99085119482982498</v>
      </c>
      <c r="AJ13" s="41" t="s">
        <v>34</v>
      </c>
      <c r="AK13" s="42">
        <v>4.6647340000000002</v>
      </c>
      <c r="AL13" s="41" t="s">
        <v>82</v>
      </c>
      <c r="AM13" s="42">
        <v>0.78819674977040599</v>
      </c>
      <c r="AN13" s="41" t="s">
        <v>13</v>
      </c>
      <c r="AO13" s="42">
        <v>8.2229999999999994E-3</v>
      </c>
      <c r="AQ13" s="41" t="s">
        <v>21</v>
      </c>
      <c r="AR13" s="42">
        <v>8.7184329999999992</v>
      </c>
      <c r="AS13" s="41" t="s">
        <v>83</v>
      </c>
      <c r="AT13" s="42">
        <v>0.85593490318811305</v>
      </c>
      <c r="AU13" s="57" t="s">
        <v>12</v>
      </c>
      <c r="AV13" s="42">
        <v>9.9047999999999997E-2</v>
      </c>
      <c r="AX13" s="41" t="s">
        <v>15</v>
      </c>
      <c r="AY13" s="42">
        <v>4.130172</v>
      </c>
      <c r="AZ13" s="41" t="s">
        <v>109</v>
      </c>
      <c r="BA13" s="42">
        <v>0.826505050837542</v>
      </c>
      <c r="BB13" s="57"/>
      <c r="BC13" s="42"/>
      <c r="BE13" s="41" t="s">
        <v>21</v>
      </c>
      <c r="BF13" s="42">
        <v>11.03302</v>
      </c>
      <c r="BG13" s="41" t="s">
        <v>104</v>
      </c>
      <c r="BH13" s="42">
        <v>0.78636400772891502</v>
      </c>
      <c r="BI13" s="41"/>
      <c r="BJ13" s="42"/>
    </row>
    <row r="14" spans="1:62" s="19" customFormat="1" x14ac:dyDescent="0.35">
      <c r="A14" s="50" t="s">
        <v>54</v>
      </c>
      <c r="B14" s="49">
        <v>1.666174</v>
      </c>
      <c r="C14" s="50" t="s">
        <v>15</v>
      </c>
      <c r="D14" s="49">
        <v>0.65839170136662895</v>
      </c>
      <c r="E14" s="30" t="s">
        <v>56</v>
      </c>
      <c r="F14" s="49">
        <v>0.11729199999999999</v>
      </c>
      <c r="H14" s="50" t="s">
        <v>57</v>
      </c>
      <c r="I14" s="49">
        <v>2.103577</v>
      </c>
      <c r="J14" s="50" t="s">
        <v>80</v>
      </c>
      <c r="K14" s="49">
        <v>0.61118738559876395</v>
      </c>
      <c r="L14" s="30" t="s">
        <v>15</v>
      </c>
      <c r="M14" s="49">
        <v>8.9183999999999999E-2</v>
      </c>
      <c r="O14" s="50" t="s">
        <v>24</v>
      </c>
      <c r="P14" s="49">
        <v>9.0188419999999994</v>
      </c>
      <c r="Q14" s="50" t="s">
        <v>99</v>
      </c>
      <c r="R14" s="49">
        <v>0.88935483643205804</v>
      </c>
      <c r="V14" s="50" t="s">
        <v>43</v>
      </c>
      <c r="W14" s="49">
        <v>5.4794749999999999</v>
      </c>
      <c r="X14" s="50" t="s">
        <v>78</v>
      </c>
      <c r="Y14" s="49">
        <v>0.73257643269078299</v>
      </c>
      <c r="Z14" s="50" t="s">
        <v>64</v>
      </c>
      <c r="AA14" s="49">
        <v>8.5819999999999994E-2</v>
      </c>
      <c r="AC14" s="50" t="s">
        <v>64</v>
      </c>
      <c r="AD14" s="49">
        <v>10.718648999999999</v>
      </c>
      <c r="AE14" s="20" t="s">
        <v>93</v>
      </c>
      <c r="AF14" s="49">
        <v>0.99010264132208403</v>
      </c>
      <c r="AJ14" s="50" t="s">
        <v>70</v>
      </c>
      <c r="AK14" s="49">
        <v>4.3122850000000001</v>
      </c>
      <c r="AL14" s="50" t="s">
        <v>76</v>
      </c>
      <c r="AM14" s="49">
        <v>0.77010643223083897</v>
      </c>
      <c r="AN14" s="50" t="s">
        <v>12</v>
      </c>
      <c r="AO14" s="49">
        <v>4.8440000000000002E-3</v>
      </c>
      <c r="AQ14" s="50" t="s">
        <v>64</v>
      </c>
      <c r="AR14" s="49">
        <v>7.7270580000000004</v>
      </c>
      <c r="AS14" s="50" t="s">
        <v>78</v>
      </c>
      <c r="AT14" s="49">
        <v>0.84670855428016201</v>
      </c>
      <c r="AU14" s="30" t="s">
        <v>36</v>
      </c>
      <c r="AV14" s="49">
        <v>2.9186E-2</v>
      </c>
      <c r="AX14" s="50" t="s">
        <v>38</v>
      </c>
      <c r="AY14" s="49">
        <v>4.0744740000000004</v>
      </c>
      <c r="AZ14" s="50" t="s">
        <v>75</v>
      </c>
      <c r="BA14" s="49">
        <v>0.82256081258803404</v>
      </c>
      <c r="BB14" s="30"/>
      <c r="BC14" s="49"/>
      <c r="BE14" s="61" t="s">
        <v>13</v>
      </c>
      <c r="BF14" s="49">
        <v>10.135748</v>
      </c>
      <c r="BG14" s="50" t="s">
        <v>83</v>
      </c>
      <c r="BH14" s="49">
        <v>0.766529014870172</v>
      </c>
      <c r="BI14" s="50"/>
      <c r="BJ14" s="49"/>
    </row>
    <row r="15" spans="1:62" x14ac:dyDescent="0.35">
      <c r="A15" t="s">
        <v>20</v>
      </c>
      <c r="B15">
        <v>1.486823</v>
      </c>
      <c r="C15" t="s">
        <v>16</v>
      </c>
      <c r="D15">
        <v>0.60078575111904098</v>
      </c>
      <c r="E15" t="s">
        <v>42</v>
      </c>
      <c r="F15">
        <v>1.3703999999999999E-2</v>
      </c>
      <c r="H15" t="s">
        <v>64</v>
      </c>
      <c r="I15">
        <v>2.0982910000000001</v>
      </c>
      <c r="J15" t="s">
        <v>81</v>
      </c>
      <c r="K15">
        <v>0.57533050982893497</v>
      </c>
      <c r="L15" t="s">
        <v>21</v>
      </c>
      <c r="M15">
        <v>2.8098999999999999E-2</v>
      </c>
      <c r="O15" t="s">
        <v>64</v>
      </c>
      <c r="P15">
        <v>7.9074520000000001</v>
      </c>
      <c r="Q15" t="s">
        <v>86</v>
      </c>
      <c r="V15" t="s">
        <v>32</v>
      </c>
      <c r="W15">
        <v>5.0944050000000001</v>
      </c>
      <c r="X15" t="s">
        <v>114</v>
      </c>
      <c r="Y15">
        <v>0.69380797610315403</v>
      </c>
      <c r="Z15" t="s">
        <v>22</v>
      </c>
      <c r="AA15">
        <v>6.7026000000000002E-2</v>
      </c>
      <c r="AC15" t="s">
        <v>24</v>
      </c>
      <c r="AD15">
        <v>10.704677</v>
      </c>
      <c r="AE15" t="s">
        <v>103</v>
      </c>
      <c r="AF15">
        <v>0.988275520236234</v>
      </c>
      <c r="AJ15" t="s">
        <v>20</v>
      </c>
      <c r="AK15">
        <v>4.1913840000000002</v>
      </c>
      <c r="AL15" t="s">
        <v>106</v>
      </c>
      <c r="AM15">
        <v>0.71088902680630695</v>
      </c>
      <c r="AN15" t="s">
        <v>21</v>
      </c>
      <c r="AO15">
        <v>1.0629999999999999E-3</v>
      </c>
      <c r="AQ15" t="s">
        <v>34</v>
      </c>
      <c r="AR15">
        <v>6.9085559999999999</v>
      </c>
      <c r="AS15" t="s">
        <v>76</v>
      </c>
      <c r="AT15">
        <v>0.79190473306292297</v>
      </c>
      <c r="AU15" s="1" t="s">
        <v>43</v>
      </c>
      <c r="AV15">
        <v>1.1831E-2</v>
      </c>
      <c r="AX15" t="s">
        <v>31</v>
      </c>
      <c r="AY15">
        <v>3.737724</v>
      </c>
      <c r="AZ15" t="s">
        <v>99</v>
      </c>
      <c r="BA15">
        <v>0.78624404711691198</v>
      </c>
      <c r="BE15" t="s">
        <v>69</v>
      </c>
      <c r="BF15">
        <v>9.2304390000000005</v>
      </c>
      <c r="BG15" t="s">
        <v>78</v>
      </c>
      <c r="BH15">
        <v>0.72913049625731097</v>
      </c>
    </row>
    <row r="16" spans="1:62" x14ac:dyDescent="0.35">
      <c r="A16" t="s">
        <v>53</v>
      </c>
      <c r="B16">
        <v>1.419092</v>
      </c>
      <c r="E16" t="s">
        <v>24</v>
      </c>
      <c r="F16">
        <v>7.2750000000000002E-3</v>
      </c>
      <c r="H16" t="s">
        <v>16</v>
      </c>
      <c r="I16">
        <v>2.0259330000000002</v>
      </c>
      <c r="J16" t="s">
        <v>82</v>
      </c>
      <c r="K16">
        <v>0.56163821266438496</v>
      </c>
      <c r="L16" t="s">
        <v>13</v>
      </c>
      <c r="M16">
        <v>2.7446999999999999E-2</v>
      </c>
      <c r="O16" t="s">
        <v>14</v>
      </c>
      <c r="P16">
        <v>7.74512</v>
      </c>
      <c r="Q16" t="s">
        <v>87</v>
      </c>
      <c r="V16" t="s">
        <v>42</v>
      </c>
      <c r="W16">
        <v>4.539301</v>
      </c>
      <c r="X16" t="s">
        <v>76</v>
      </c>
      <c r="Y16">
        <v>0.687785342729336</v>
      </c>
      <c r="Z16" t="s">
        <v>21</v>
      </c>
      <c r="AA16">
        <v>5.3036E-2</v>
      </c>
      <c r="AC16" t="s">
        <v>59</v>
      </c>
      <c r="AD16">
        <v>10.490750999999999</v>
      </c>
      <c r="AE16" t="s">
        <v>123</v>
      </c>
      <c r="AF16">
        <v>0.97318340302650597</v>
      </c>
      <c r="AJ16" t="s">
        <v>53</v>
      </c>
      <c r="AK16">
        <v>4.0289460000000004</v>
      </c>
      <c r="AL16" t="s">
        <v>81</v>
      </c>
      <c r="AM16">
        <v>0.69379380359311404</v>
      </c>
      <c r="AN16" t="s">
        <v>42</v>
      </c>
      <c r="AO16">
        <v>1.5999999999999999E-5</v>
      </c>
      <c r="AQ16" t="s">
        <v>42</v>
      </c>
      <c r="AR16">
        <v>6.1016969999999997</v>
      </c>
      <c r="AS16" t="s">
        <v>112</v>
      </c>
      <c r="AT16">
        <v>0.76449969312901001</v>
      </c>
      <c r="AU16" t="s">
        <v>42</v>
      </c>
      <c r="AV16">
        <v>3.1199999999999999E-4</v>
      </c>
      <c r="AX16" t="s">
        <v>53</v>
      </c>
      <c r="AY16">
        <v>3.5244230000000001</v>
      </c>
      <c r="AZ16" t="s">
        <v>59</v>
      </c>
      <c r="BA16">
        <v>0.75320628655230704</v>
      </c>
      <c r="BE16" s="1" t="s">
        <v>59</v>
      </c>
      <c r="BF16">
        <v>7.9286469999999998</v>
      </c>
      <c r="BG16" t="s">
        <v>105</v>
      </c>
      <c r="BH16">
        <v>0.69459222386303698</v>
      </c>
    </row>
    <row r="17" spans="1:60" x14ac:dyDescent="0.35">
      <c r="A17" t="s">
        <v>29</v>
      </c>
      <c r="B17">
        <v>1.3190770000000001</v>
      </c>
      <c r="E17" t="s">
        <v>34</v>
      </c>
      <c r="F17">
        <v>3.0730000000000002E-3</v>
      </c>
      <c r="H17" t="s">
        <v>15</v>
      </c>
      <c r="I17">
        <v>1.935678</v>
      </c>
      <c r="J17" t="s">
        <v>83</v>
      </c>
      <c r="K17">
        <v>0.54386085096924897</v>
      </c>
      <c r="L17" s="1" t="s">
        <v>36</v>
      </c>
      <c r="M17">
        <v>1.5689999999999999E-2</v>
      </c>
      <c r="O17" t="s">
        <v>33</v>
      </c>
      <c r="P17">
        <v>7.1020130000000004</v>
      </c>
      <c r="Q17" t="s">
        <v>88</v>
      </c>
      <c r="V17" t="s">
        <v>20</v>
      </c>
      <c r="W17">
        <v>4.2633409999999996</v>
      </c>
      <c r="X17" t="s">
        <v>83</v>
      </c>
      <c r="Y17">
        <v>0.67929369639759296</v>
      </c>
      <c r="Z17" t="s">
        <v>20</v>
      </c>
      <c r="AA17">
        <v>5.1066E-2</v>
      </c>
      <c r="AC17" t="s">
        <v>16</v>
      </c>
      <c r="AD17">
        <v>9.7886439999999997</v>
      </c>
      <c r="AE17" t="s">
        <v>99</v>
      </c>
      <c r="AF17">
        <v>0.93996672641219503</v>
      </c>
      <c r="AJ17" t="s">
        <v>25</v>
      </c>
      <c r="AK17">
        <v>3.974237</v>
      </c>
      <c r="AL17" t="s">
        <v>114</v>
      </c>
      <c r="AM17">
        <v>0.64186126758161399</v>
      </c>
      <c r="AQ17" t="s">
        <v>16</v>
      </c>
      <c r="AR17">
        <v>6.082433</v>
      </c>
      <c r="AS17" t="s">
        <v>106</v>
      </c>
      <c r="AT17">
        <v>0.74010450851216203</v>
      </c>
      <c r="AX17" t="s">
        <v>68</v>
      </c>
      <c r="AY17">
        <v>3.067167</v>
      </c>
      <c r="AZ17" t="s">
        <v>110</v>
      </c>
      <c r="BA17">
        <v>0.72408751611905497</v>
      </c>
      <c r="BE17" t="s">
        <v>43</v>
      </c>
      <c r="BF17">
        <v>7.6746309999999998</v>
      </c>
      <c r="BG17" t="s">
        <v>106</v>
      </c>
      <c r="BH17">
        <v>0.65179322321434796</v>
      </c>
    </row>
    <row r="18" spans="1:60" x14ac:dyDescent="0.35">
      <c r="A18" t="s">
        <v>52</v>
      </c>
      <c r="B18">
        <v>1.2767550000000001</v>
      </c>
      <c r="E18" t="s">
        <v>43</v>
      </c>
      <c r="F18">
        <v>7.4299999999999995E-4</v>
      </c>
      <c r="H18" t="s">
        <v>68</v>
      </c>
      <c r="I18">
        <v>1.5071129999999999</v>
      </c>
      <c r="L18" t="s">
        <v>42</v>
      </c>
      <c r="M18">
        <v>1.5199000000000001E-2</v>
      </c>
      <c r="O18" t="s">
        <v>30</v>
      </c>
      <c r="P18">
        <v>6.7725759999999999</v>
      </c>
      <c r="Q18" t="s">
        <v>89</v>
      </c>
      <c r="V18" t="s">
        <v>70</v>
      </c>
      <c r="W18">
        <v>4.0594260000000002</v>
      </c>
      <c r="Z18" t="s">
        <v>42</v>
      </c>
      <c r="AA18">
        <v>3.6580000000000001E-2</v>
      </c>
      <c r="AC18" t="s">
        <v>35</v>
      </c>
      <c r="AD18">
        <v>9.6999270000000006</v>
      </c>
      <c r="AE18" t="s">
        <v>83</v>
      </c>
      <c r="AF18">
        <v>0.90815643674983204</v>
      </c>
      <c r="AJ18" t="s">
        <v>29</v>
      </c>
      <c r="AK18">
        <v>3.8426629999999999</v>
      </c>
      <c r="AL18" t="s">
        <v>79</v>
      </c>
      <c r="AM18">
        <v>0.51431985542313696</v>
      </c>
      <c r="AQ18" t="s">
        <v>12</v>
      </c>
      <c r="AR18">
        <v>5.9484810000000001</v>
      </c>
      <c r="AS18" s="1" t="s">
        <v>113</v>
      </c>
      <c r="AT18">
        <v>0.71370598761908899</v>
      </c>
      <c r="AX18" t="s">
        <v>22</v>
      </c>
      <c r="AY18">
        <v>2.9605679999999999</v>
      </c>
      <c r="AZ18" t="s">
        <v>78</v>
      </c>
      <c r="BA18">
        <v>0.68611053923632404</v>
      </c>
      <c r="BE18" t="s">
        <v>38</v>
      </c>
      <c r="BF18">
        <v>7.5055329999999998</v>
      </c>
      <c r="BG18" s="1" t="s">
        <v>76</v>
      </c>
      <c r="BH18">
        <v>0.62738477460925601</v>
      </c>
    </row>
    <row r="19" spans="1:60" x14ac:dyDescent="0.35">
      <c r="A19" t="s">
        <v>57</v>
      </c>
      <c r="B19">
        <v>1.254904</v>
      </c>
      <c r="E19" t="s">
        <v>36</v>
      </c>
      <c r="F19">
        <v>3.8699999999999997E-4</v>
      </c>
      <c r="H19" t="s">
        <v>53</v>
      </c>
      <c r="I19">
        <v>1.4469799999999999</v>
      </c>
      <c r="L19" t="s">
        <v>43</v>
      </c>
      <c r="M19">
        <v>1.0975E-2</v>
      </c>
      <c r="O19" t="s">
        <v>63</v>
      </c>
      <c r="P19">
        <v>6.732583</v>
      </c>
      <c r="Q19" s="1" t="s">
        <v>90</v>
      </c>
      <c r="V19" t="s">
        <v>22</v>
      </c>
      <c r="W19">
        <v>3.7109070000000002</v>
      </c>
      <c r="Z19" t="s">
        <v>13</v>
      </c>
      <c r="AA19">
        <v>3.5742999999999997E-2</v>
      </c>
      <c r="AC19" t="s">
        <v>36</v>
      </c>
      <c r="AD19">
        <v>8.9396609999999992</v>
      </c>
      <c r="AE19" t="s">
        <v>124</v>
      </c>
      <c r="AF19">
        <v>0.88693911575617301</v>
      </c>
      <c r="AJ19" t="s">
        <v>68</v>
      </c>
      <c r="AK19">
        <v>3.7804410000000002</v>
      </c>
      <c r="AQ19" t="s">
        <v>37</v>
      </c>
      <c r="AR19">
        <v>5.546824</v>
      </c>
      <c r="AS19" t="s">
        <v>81</v>
      </c>
      <c r="AT19">
        <v>0.67314109692458501</v>
      </c>
      <c r="AX19" t="s">
        <v>12</v>
      </c>
      <c r="AY19">
        <v>2.9593250000000002</v>
      </c>
      <c r="AZ19" t="s">
        <v>106</v>
      </c>
      <c r="BA19">
        <v>0.66137933539065197</v>
      </c>
      <c r="BE19" t="s">
        <v>64</v>
      </c>
      <c r="BF19">
        <v>7.0091780000000004</v>
      </c>
    </row>
    <row r="20" spans="1:60" x14ac:dyDescent="0.35">
      <c r="A20" t="s">
        <v>36</v>
      </c>
      <c r="B20">
        <v>1.1585080000000001</v>
      </c>
      <c r="H20" s="1" t="s">
        <v>36</v>
      </c>
      <c r="I20">
        <v>1.3443639999999999</v>
      </c>
      <c r="L20" t="s">
        <v>22</v>
      </c>
      <c r="M20">
        <v>1.0343E-2</v>
      </c>
      <c r="O20" t="s">
        <v>59</v>
      </c>
      <c r="P20">
        <v>5.9186870000000003</v>
      </c>
      <c r="V20" t="s">
        <v>14</v>
      </c>
      <c r="W20">
        <v>3.39629</v>
      </c>
      <c r="Z20" t="s">
        <v>59</v>
      </c>
      <c r="AA20">
        <v>1.4671999999999999E-2</v>
      </c>
      <c r="AC20" t="s">
        <v>21</v>
      </c>
      <c r="AD20">
        <v>8.2415950000000002</v>
      </c>
      <c r="AE20" t="s">
        <v>104</v>
      </c>
      <c r="AF20">
        <v>0.86972698567122897</v>
      </c>
      <c r="AJ20" t="s">
        <v>13</v>
      </c>
      <c r="AK20">
        <v>3.6562169999999998</v>
      </c>
      <c r="AQ20" t="s">
        <v>35</v>
      </c>
      <c r="AR20">
        <v>5.3856440000000001</v>
      </c>
      <c r="AX20" t="s">
        <v>14</v>
      </c>
      <c r="AY20">
        <v>2.3588079999999998</v>
      </c>
      <c r="AZ20" t="s">
        <v>104</v>
      </c>
      <c r="BA20">
        <v>0.639606574974251</v>
      </c>
      <c r="BE20" t="s">
        <v>30</v>
      </c>
      <c r="BF20">
        <v>6.9170220000000002</v>
      </c>
    </row>
    <row r="21" spans="1:60" x14ac:dyDescent="0.35">
      <c r="A21" t="s">
        <v>38</v>
      </c>
      <c r="B21">
        <v>0.94470600000000005</v>
      </c>
      <c r="H21" t="s">
        <v>32</v>
      </c>
      <c r="I21">
        <v>1.3432139999999999</v>
      </c>
      <c r="L21" t="s">
        <v>54</v>
      </c>
      <c r="M21">
        <v>1.0204E-2</v>
      </c>
      <c r="O21" t="s">
        <v>56</v>
      </c>
      <c r="P21">
        <v>5.2020989999999996</v>
      </c>
      <c r="V21" t="s">
        <v>48</v>
      </c>
      <c r="W21">
        <v>3.3323339999999999</v>
      </c>
      <c r="Z21" s="1" t="s">
        <v>12</v>
      </c>
      <c r="AA21">
        <v>7.0359999999999997E-3</v>
      </c>
      <c r="AC21" t="s">
        <v>68</v>
      </c>
      <c r="AD21">
        <v>7.4557330000000004</v>
      </c>
      <c r="AE21" t="s">
        <v>113</v>
      </c>
      <c r="AF21">
        <v>0.86779434935960398</v>
      </c>
      <c r="AJ21" t="s">
        <v>37</v>
      </c>
      <c r="AK21">
        <v>3.4629539999999999</v>
      </c>
      <c r="AQ21" t="s">
        <v>59</v>
      </c>
      <c r="AR21">
        <v>4.8456510000000002</v>
      </c>
      <c r="AX21" t="s">
        <v>33</v>
      </c>
      <c r="AY21">
        <v>2.094789</v>
      </c>
      <c r="BE21" t="s">
        <v>22</v>
      </c>
      <c r="BF21">
        <v>6.8882009999999996</v>
      </c>
    </row>
    <row r="22" spans="1:60" x14ac:dyDescent="0.35">
      <c r="A22" t="s">
        <v>22</v>
      </c>
      <c r="B22">
        <v>0.84087500000000004</v>
      </c>
      <c r="H22" t="s">
        <v>43</v>
      </c>
      <c r="I22">
        <v>1.305169</v>
      </c>
      <c r="L22" t="s">
        <v>16</v>
      </c>
      <c r="M22">
        <v>2.9009999999999999E-3</v>
      </c>
      <c r="O22" t="s">
        <v>58</v>
      </c>
      <c r="P22">
        <v>5.0248249999999999</v>
      </c>
      <c r="V22" t="s">
        <v>41</v>
      </c>
      <c r="W22">
        <v>3.2222430000000002</v>
      </c>
      <c r="Z22" t="s">
        <v>41</v>
      </c>
      <c r="AA22">
        <v>4.9049999999999996E-3</v>
      </c>
      <c r="AC22" t="s">
        <v>13</v>
      </c>
      <c r="AD22">
        <v>6.1646450000000002</v>
      </c>
      <c r="AE22" t="s">
        <v>78</v>
      </c>
      <c r="AF22">
        <v>0.81926996122398899</v>
      </c>
      <c r="AJ22" t="s">
        <v>22</v>
      </c>
      <c r="AK22">
        <v>3.397872</v>
      </c>
      <c r="AQ22" t="s">
        <v>29</v>
      </c>
      <c r="AR22">
        <v>4.3198660000000002</v>
      </c>
      <c r="AX22" t="s">
        <v>36</v>
      </c>
      <c r="AY22">
        <v>2.0258129999999999</v>
      </c>
      <c r="BE22" t="s">
        <v>63</v>
      </c>
      <c r="BF22">
        <v>6.6965120000000002</v>
      </c>
    </row>
    <row r="23" spans="1:60" x14ac:dyDescent="0.35">
      <c r="A23" t="s">
        <v>25</v>
      </c>
      <c r="B23">
        <v>0.546624</v>
      </c>
      <c r="H23" t="s">
        <v>48</v>
      </c>
      <c r="I23">
        <v>1.2465850000000001</v>
      </c>
      <c r="O23" t="s">
        <v>15</v>
      </c>
      <c r="P23">
        <v>4.6384939999999997</v>
      </c>
      <c r="V23" t="s">
        <v>23</v>
      </c>
      <c r="W23">
        <v>3.1070630000000001</v>
      </c>
      <c r="AC23" t="s">
        <v>54</v>
      </c>
      <c r="AD23">
        <v>5.9146340000000004</v>
      </c>
      <c r="AJ23" t="s">
        <v>15</v>
      </c>
      <c r="AK23">
        <v>3.3650150000000001</v>
      </c>
      <c r="AQ23" t="s">
        <v>15</v>
      </c>
      <c r="AR23">
        <v>4.0811219999999997</v>
      </c>
      <c r="AX23" t="s">
        <v>48</v>
      </c>
      <c r="AY23">
        <v>2.013925</v>
      </c>
      <c r="BE23" t="s">
        <v>58</v>
      </c>
      <c r="BF23">
        <v>6.4613779999999998</v>
      </c>
    </row>
    <row r="24" spans="1:60" x14ac:dyDescent="0.35">
      <c r="A24" t="s">
        <v>35</v>
      </c>
      <c r="B24">
        <v>0.54548799999999997</v>
      </c>
      <c r="H24" t="s">
        <v>22</v>
      </c>
      <c r="I24">
        <v>1.220731</v>
      </c>
      <c r="O24" t="s">
        <v>70</v>
      </c>
      <c r="P24">
        <v>4.5335789999999996</v>
      </c>
      <c r="V24" t="s">
        <v>31</v>
      </c>
      <c r="W24">
        <v>3.0556390000000002</v>
      </c>
      <c r="AC24" t="s">
        <v>32</v>
      </c>
      <c r="AD24">
        <v>5.6364939999999999</v>
      </c>
      <c r="AJ24" t="s">
        <v>33</v>
      </c>
      <c r="AK24">
        <v>3.2771569999999999</v>
      </c>
      <c r="AQ24" t="s">
        <v>20</v>
      </c>
      <c r="AR24">
        <v>3.165387</v>
      </c>
      <c r="AX24" t="s">
        <v>16</v>
      </c>
      <c r="AY24">
        <v>1.843904</v>
      </c>
      <c r="BE24" t="s">
        <v>16</v>
      </c>
      <c r="BF24">
        <v>6.1038829999999997</v>
      </c>
    </row>
    <row r="25" spans="1:60" x14ac:dyDescent="0.35">
      <c r="A25" t="s">
        <v>64</v>
      </c>
      <c r="B25">
        <v>0.52024899999999996</v>
      </c>
      <c r="H25" t="s">
        <v>21</v>
      </c>
      <c r="I25">
        <v>1.196334</v>
      </c>
      <c r="O25" t="s">
        <v>29</v>
      </c>
      <c r="P25">
        <v>4.0331950000000001</v>
      </c>
      <c r="V25" t="s">
        <v>54</v>
      </c>
      <c r="W25">
        <v>2.7432650000000001</v>
      </c>
      <c r="AC25" t="s">
        <v>56</v>
      </c>
      <c r="AD25">
        <v>5.132485</v>
      </c>
      <c r="AJ25" t="s">
        <v>57</v>
      </c>
      <c r="AK25">
        <v>2.6643379999999999</v>
      </c>
      <c r="AQ25" t="s">
        <v>53</v>
      </c>
      <c r="AR25">
        <v>3.0366010000000001</v>
      </c>
      <c r="AX25" s="1" t="s">
        <v>20</v>
      </c>
      <c r="AY25">
        <v>1.7802610000000001</v>
      </c>
      <c r="BE25" t="s">
        <v>41</v>
      </c>
      <c r="BF25">
        <v>6.0767810000000004</v>
      </c>
    </row>
    <row r="26" spans="1:60" x14ac:dyDescent="0.35">
      <c r="A26" t="s">
        <v>30</v>
      </c>
      <c r="B26">
        <v>0.39596500000000001</v>
      </c>
      <c r="H26" t="s">
        <v>69</v>
      </c>
      <c r="I26">
        <v>1.173827</v>
      </c>
      <c r="O26" t="s">
        <v>68</v>
      </c>
      <c r="P26">
        <v>3.7945980000000001</v>
      </c>
      <c r="V26" t="s">
        <v>58</v>
      </c>
      <c r="W26">
        <v>2.053658</v>
      </c>
      <c r="AC26" t="s">
        <v>70</v>
      </c>
      <c r="AD26">
        <v>5.0829630000000003</v>
      </c>
      <c r="AJ26" s="1" t="s">
        <v>58</v>
      </c>
      <c r="AK26">
        <v>2.4918830000000001</v>
      </c>
      <c r="AQ26" t="s">
        <v>38</v>
      </c>
      <c r="AR26">
        <v>2.7053069999999999</v>
      </c>
      <c r="AX26" t="s">
        <v>29</v>
      </c>
      <c r="AY26">
        <v>1.761012</v>
      </c>
      <c r="BE26" t="s">
        <v>48</v>
      </c>
      <c r="BF26">
        <v>4.834581</v>
      </c>
    </row>
    <row r="27" spans="1:60" x14ac:dyDescent="0.35">
      <c r="A27" t="s">
        <v>31</v>
      </c>
      <c r="B27">
        <v>0.36577700000000002</v>
      </c>
      <c r="H27" t="s">
        <v>13</v>
      </c>
      <c r="I27">
        <v>1.1205000000000001</v>
      </c>
      <c r="O27" t="s">
        <v>12</v>
      </c>
      <c r="P27">
        <v>3.705336</v>
      </c>
      <c r="V27" t="s">
        <v>25</v>
      </c>
      <c r="W27">
        <v>1.6947209999999999</v>
      </c>
      <c r="AC27" t="s">
        <v>34</v>
      </c>
      <c r="AD27">
        <v>5.0173480000000001</v>
      </c>
      <c r="AJ27" t="s">
        <v>48</v>
      </c>
      <c r="AK27">
        <v>2.1941959999999998</v>
      </c>
      <c r="AQ27" t="s">
        <v>31</v>
      </c>
      <c r="AR27">
        <v>2.6158160000000001</v>
      </c>
      <c r="AX27" t="s">
        <v>34</v>
      </c>
      <c r="AY27">
        <v>1.633237</v>
      </c>
      <c r="BE27" t="s">
        <v>25</v>
      </c>
      <c r="BF27">
        <v>3.970885</v>
      </c>
    </row>
    <row r="28" spans="1:60" x14ac:dyDescent="0.35">
      <c r="A28" t="s">
        <v>59</v>
      </c>
      <c r="B28">
        <v>0.284192</v>
      </c>
      <c r="H28" t="s">
        <v>33</v>
      </c>
      <c r="I28">
        <v>0.87995299999999999</v>
      </c>
      <c r="O28" s="1" t="s">
        <v>43</v>
      </c>
      <c r="P28">
        <v>3.4960450000000001</v>
      </c>
      <c r="V28" t="s">
        <v>53</v>
      </c>
      <c r="W28">
        <v>1.6354329999999999</v>
      </c>
      <c r="AC28" t="s">
        <v>37</v>
      </c>
      <c r="AD28">
        <v>4.2898170000000002</v>
      </c>
      <c r="AJ28" t="s">
        <v>64</v>
      </c>
      <c r="AK28">
        <v>1.7234799999999999</v>
      </c>
      <c r="AQ28" t="s">
        <v>57</v>
      </c>
      <c r="AR28">
        <v>2.524419</v>
      </c>
      <c r="AX28" t="s">
        <v>69</v>
      </c>
      <c r="AY28">
        <v>1.436072</v>
      </c>
      <c r="BE28" t="s">
        <v>35</v>
      </c>
      <c r="BF28">
        <v>3.885815</v>
      </c>
    </row>
    <row r="29" spans="1:60" x14ac:dyDescent="0.35">
      <c r="A29" t="s">
        <v>43</v>
      </c>
      <c r="B29">
        <v>0.26652799999999999</v>
      </c>
      <c r="H29" t="s">
        <v>70</v>
      </c>
      <c r="I29">
        <v>0.70280699999999996</v>
      </c>
      <c r="O29" t="s">
        <v>54</v>
      </c>
      <c r="P29">
        <v>2.6981799999999998</v>
      </c>
      <c r="V29" t="s">
        <v>56</v>
      </c>
      <c r="W29">
        <v>1.5077640000000001</v>
      </c>
      <c r="AC29" t="s">
        <v>52</v>
      </c>
      <c r="AD29">
        <v>4.065741</v>
      </c>
      <c r="AJ29" t="s">
        <v>30</v>
      </c>
      <c r="AK29">
        <v>0.67654099999999995</v>
      </c>
      <c r="AQ29" t="s">
        <v>56</v>
      </c>
      <c r="AR29">
        <v>2.3629449999999999</v>
      </c>
      <c r="AX29" t="s">
        <v>58</v>
      </c>
      <c r="AY29">
        <v>1.3209280000000001</v>
      </c>
      <c r="BE29" t="s">
        <v>37</v>
      </c>
      <c r="BF29">
        <v>3.7458819999999999</v>
      </c>
    </row>
    <row r="30" spans="1:60" x14ac:dyDescent="0.35">
      <c r="A30" t="s">
        <v>32</v>
      </c>
      <c r="B30">
        <v>0.17019400000000001</v>
      </c>
      <c r="H30" t="s">
        <v>37</v>
      </c>
      <c r="I30">
        <v>0.490143</v>
      </c>
      <c r="O30" t="s">
        <v>16</v>
      </c>
      <c r="P30">
        <v>2.4001489999999999</v>
      </c>
      <c r="V30" t="s">
        <v>59</v>
      </c>
      <c r="W30">
        <v>1.307634</v>
      </c>
      <c r="AC30" t="s">
        <v>63</v>
      </c>
      <c r="AD30">
        <v>3.9660500000000001</v>
      </c>
      <c r="AJ30" t="s">
        <v>69</v>
      </c>
      <c r="AK30">
        <v>3.0727999999999998E-2</v>
      </c>
      <c r="AQ30" t="s">
        <v>68</v>
      </c>
      <c r="AR30">
        <v>1.7413259999999999</v>
      </c>
      <c r="AX30" t="s">
        <v>37</v>
      </c>
      <c r="AY30">
        <v>0.92198899999999995</v>
      </c>
      <c r="BE30" t="s">
        <v>12</v>
      </c>
      <c r="BF30">
        <v>3.0136419999999999</v>
      </c>
    </row>
    <row r="31" spans="1:60" x14ac:dyDescent="0.35">
      <c r="A31" t="s">
        <v>41</v>
      </c>
      <c r="B31">
        <v>0.10005699999999999</v>
      </c>
      <c r="H31" t="s">
        <v>52</v>
      </c>
      <c r="I31">
        <v>0.48571399999999998</v>
      </c>
      <c r="O31" t="s">
        <v>25</v>
      </c>
      <c r="P31">
        <v>1.8519399999999999</v>
      </c>
      <c r="V31" t="s">
        <v>13</v>
      </c>
      <c r="W31">
        <v>1.304081</v>
      </c>
      <c r="AC31" t="s">
        <v>22</v>
      </c>
      <c r="AD31">
        <v>3.9479630000000001</v>
      </c>
      <c r="AQ31" t="s">
        <v>69</v>
      </c>
      <c r="AR31">
        <v>1.5421579999999999</v>
      </c>
      <c r="AX31" t="s">
        <v>64</v>
      </c>
      <c r="AY31">
        <v>0.77298699999999998</v>
      </c>
      <c r="BE31" t="s">
        <v>70</v>
      </c>
      <c r="BF31">
        <v>3.0086849999999998</v>
      </c>
    </row>
    <row r="32" spans="1:60" x14ac:dyDescent="0.35">
      <c r="A32" t="s">
        <v>42</v>
      </c>
      <c r="B32">
        <v>7.0275000000000004E-2</v>
      </c>
      <c r="H32" t="s">
        <v>54</v>
      </c>
      <c r="I32">
        <v>0.36446400000000001</v>
      </c>
      <c r="O32" t="s">
        <v>53</v>
      </c>
      <c r="P32">
        <v>1.6206199999999999</v>
      </c>
      <c r="V32" t="s">
        <v>29</v>
      </c>
      <c r="W32">
        <v>1.0739570000000001</v>
      </c>
      <c r="AC32" t="s">
        <v>31</v>
      </c>
      <c r="AD32">
        <v>3.8240500000000002</v>
      </c>
      <c r="AQ32" t="s">
        <v>54</v>
      </c>
      <c r="AR32">
        <v>1.5297240000000001</v>
      </c>
      <c r="AX32" t="s">
        <v>57</v>
      </c>
      <c r="AY32">
        <v>0.75427100000000002</v>
      </c>
      <c r="BE32" t="s">
        <v>57</v>
      </c>
      <c r="BF32">
        <v>2.869151</v>
      </c>
    </row>
    <row r="33" spans="1:58" x14ac:dyDescent="0.35">
      <c r="A33" t="s">
        <v>24</v>
      </c>
      <c r="B33">
        <v>4.5360999999999999E-2</v>
      </c>
      <c r="H33" t="s">
        <v>38</v>
      </c>
      <c r="I33">
        <v>0.27597500000000003</v>
      </c>
      <c r="O33" t="s">
        <v>20</v>
      </c>
      <c r="P33">
        <v>1.4382200000000001</v>
      </c>
      <c r="V33" t="s">
        <v>38</v>
      </c>
      <c r="W33">
        <v>0.95733999999999997</v>
      </c>
      <c r="AC33" t="s">
        <v>48</v>
      </c>
      <c r="AD33">
        <v>3.4857309999999999</v>
      </c>
      <c r="AQ33" t="s">
        <v>70</v>
      </c>
      <c r="AR33">
        <v>0.87725799999999998</v>
      </c>
      <c r="AX33" t="s">
        <v>32</v>
      </c>
      <c r="AY33">
        <v>0.44795099999999999</v>
      </c>
      <c r="BE33" t="s">
        <v>23</v>
      </c>
      <c r="BF33">
        <v>2.256926</v>
      </c>
    </row>
    <row r="34" spans="1:58" x14ac:dyDescent="0.35">
      <c r="H34" t="s">
        <v>58</v>
      </c>
      <c r="I34">
        <v>0.22159899999999999</v>
      </c>
      <c r="O34" t="s">
        <v>69</v>
      </c>
      <c r="P34">
        <v>0.42339599999999999</v>
      </c>
      <c r="V34" t="s">
        <v>57</v>
      </c>
      <c r="W34">
        <v>0.87156699999999998</v>
      </c>
      <c r="AC34" t="s">
        <v>30</v>
      </c>
      <c r="AD34">
        <v>1.9869969999999999</v>
      </c>
      <c r="AQ34" t="s">
        <v>33</v>
      </c>
      <c r="AR34">
        <v>0.59734799999999999</v>
      </c>
      <c r="BE34" t="s">
        <v>33</v>
      </c>
      <c r="BF34">
        <v>2.1444839999999998</v>
      </c>
    </row>
    <row r="35" spans="1:58" x14ac:dyDescent="0.35">
      <c r="H35" t="s">
        <v>42</v>
      </c>
      <c r="I35">
        <v>0.17741799999999999</v>
      </c>
      <c r="O35" t="s">
        <v>32</v>
      </c>
      <c r="P35">
        <v>0.32222499999999998</v>
      </c>
      <c r="V35" t="s">
        <v>15</v>
      </c>
      <c r="W35">
        <v>0.840943</v>
      </c>
      <c r="AC35" t="s">
        <v>100</v>
      </c>
      <c r="AD35">
        <v>1.5349649999999999</v>
      </c>
      <c r="AQ35" t="s">
        <v>25</v>
      </c>
      <c r="AR35">
        <v>0.298711</v>
      </c>
      <c r="BE35" t="s">
        <v>56</v>
      </c>
      <c r="BF35">
        <v>1.6566989999999999</v>
      </c>
    </row>
    <row r="36" spans="1:58" x14ac:dyDescent="0.35">
      <c r="H36" t="s">
        <v>56</v>
      </c>
      <c r="I36">
        <v>0.122359</v>
      </c>
      <c r="V36" t="s">
        <v>21</v>
      </c>
      <c r="W36">
        <v>9.6994999999999998E-2</v>
      </c>
      <c r="AC36" t="s">
        <v>43</v>
      </c>
      <c r="AD36">
        <v>1.3960699999999999</v>
      </c>
      <c r="BE36" t="s">
        <v>53</v>
      </c>
      <c r="BF36">
        <v>0.15552299999999999</v>
      </c>
    </row>
    <row r="37" spans="1:58" x14ac:dyDescent="0.35">
      <c r="BE37" t="s">
        <v>42</v>
      </c>
      <c r="BF37">
        <v>2.8131E-2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BBBE-55C8-439B-B888-C850F7009A79}">
  <dimension ref="A1:V46"/>
  <sheetViews>
    <sheetView tabSelected="1" zoomScaleNormal="100" workbookViewId="0">
      <selection activeCell="M46" sqref="M46"/>
    </sheetView>
  </sheetViews>
  <sheetFormatPr defaultRowHeight="14.5" x14ac:dyDescent="0.35"/>
  <cols>
    <col min="1" max="1" width="13.36328125" customWidth="1"/>
    <col min="2" max="2" width="17.6328125" customWidth="1"/>
    <col min="3" max="3" width="12.7265625" customWidth="1"/>
    <col min="21" max="22" width="8.7265625" style="56"/>
  </cols>
  <sheetData>
    <row r="1" spans="1:20" x14ac:dyDescent="0.35">
      <c r="A1" t="s">
        <v>0</v>
      </c>
    </row>
    <row r="3" spans="1:20" x14ac:dyDescent="0.35">
      <c r="A3" s="1" t="s">
        <v>127</v>
      </c>
    </row>
    <row r="4" spans="1:20" ht="29" x14ac:dyDescent="0.35">
      <c r="A4" s="75" t="s">
        <v>3</v>
      </c>
      <c r="B4" s="52" t="s">
        <v>2</v>
      </c>
      <c r="C4" s="76" t="s">
        <v>8</v>
      </c>
      <c r="D4" s="77" t="s">
        <v>7</v>
      </c>
      <c r="E4" s="78"/>
      <c r="F4" s="78"/>
      <c r="G4" s="78"/>
      <c r="H4" s="79"/>
      <c r="I4" s="64" t="s">
        <v>62</v>
      </c>
      <c r="J4" s="64" t="s">
        <v>140</v>
      </c>
      <c r="L4" s="53" t="s">
        <v>67</v>
      </c>
      <c r="M4" s="54"/>
      <c r="N4" s="54"/>
      <c r="O4" s="54"/>
      <c r="P4" s="55"/>
      <c r="Q4" s="24" t="s">
        <v>62</v>
      </c>
      <c r="R4" s="64" t="s">
        <v>140</v>
      </c>
      <c r="T4" s="51" t="s">
        <v>149</v>
      </c>
    </row>
    <row r="5" spans="1:20" x14ac:dyDescent="0.35">
      <c r="A5" s="12">
        <v>10</v>
      </c>
      <c r="B5" s="12" t="s">
        <v>5</v>
      </c>
      <c r="C5" s="3" t="s">
        <v>9</v>
      </c>
      <c r="D5" s="45" t="s">
        <v>13</v>
      </c>
      <c r="E5" s="28" t="s">
        <v>22</v>
      </c>
      <c r="F5" s="28" t="s">
        <v>64</v>
      </c>
      <c r="G5" s="28" t="s">
        <v>37</v>
      </c>
      <c r="H5" s="44" t="s">
        <v>16</v>
      </c>
      <c r="I5" s="11">
        <f>1/5</f>
        <v>0.2</v>
      </c>
      <c r="J5" s="12">
        <f>1</f>
        <v>1</v>
      </c>
      <c r="K5" s="5"/>
      <c r="L5" s="34" t="s">
        <v>21</v>
      </c>
      <c r="M5" s="29" t="s">
        <v>63</v>
      </c>
      <c r="N5" s="29" t="s">
        <v>84</v>
      </c>
      <c r="O5" s="29" t="s">
        <v>33</v>
      </c>
      <c r="P5" s="35" t="s">
        <v>24</v>
      </c>
      <c r="Q5" s="12">
        <f>1/10</f>
        <v>0.1</v>
      </c>
      <c r="R5" s="12">
        <f>1</f>
        <v>1</v>
      </c>
      <c r="S5" s="5"/>
      <c r="T5" s="12">
        <f>1</f>
        <v>1</v>
      </c>
    </row>
    <row r="6" spans="1:20" x14ac:dyDescent="0.35">
      <c r="A6" s="13"/>
      <c r="B6" s="13"/>
      <c r="C6" s="6" t="s">
        <v>10</v>
      </c>
      <c r="D6" s="41" t="s">
        <v>25</v>
      </c>
      <c r="E6" s="57" t="s">
        <v>57</v>
      </c>
      <c r="F6" s="57" t="s">
        <v>35</v>
      </c>
      <c r="G6" s="57" t="s">
        <v>126</v>
      </c>
      <c r="H6" s="42" t="s">
        <v>43</v>
      </c>
      <c r="I6" s="7">
        <v>0</v>
      </c>
      <c r="J6" s="13">
        <v>0</v>
      </c>
      <c r="K6" s="56"/>
      <c r="L6" s="32" t="s">
        <v>37</v>
      </c>
      <c r="M6" s="58" t="s">
        <v>41</v>
      </c>
      <c r="N6" s="58" t="s">
        <v>56</v>
      </c>
      <c r="O6" s="58" t="s">
        <v>64</v>
      </c>
      <c r="P6" s="33" t="s">
        <v>23</v>
      </c>
      <c r="Q6" s="13">
        <v>0</v>
      </c>
      <c r="R6" s="13">
        <v>0</v>
      </c>
      <c r="S6" s="56"/>
      <c r="T6" s="13">
        <v>1</v>
      </c>
    </row>
    <row r="7" spans="1:20" x14ac:dyDescent="0.35">
      <c r="A7" s="13"/>
      <c r="B7" s="13"/>
      <c r="C7" s="6" t="s">
        <v>125</v>
      </c>
      <c r="D7" s="38" t="s">
        <v>13</v>
      </c>
      <c r="E7" s="57" t="s">
        <v>22</v>
      </c>
      <c r="F7" s="57" t="s">
        <v>48</v>
      </c>
      <c r="G7" s="57" t="s">
        <v>33</v>
      </c>
      <c r="H7" s="42" t="s">
        <v>64</v>
      </c>
      <c r="I7" s="7">
        <f>1/5</f>
        <v>0.2</v>
      </c>
      <c r="J7" s="13">
        <f>1</f>
        <v>1</v>
      </c>
      <c r="K7" s="56"/>
      <c r="L7" s="32" t="s">
        <v>37</v>
      </c>
      <c r="M7" s="58" t="s">
        <v>57</v>
      </c>
      <c r="N7" s="58" t="s">
        <v>16</v>
      </c>
      <c r="O7" s="58" t="s">
        <v>32</v>
      </c>
      <c r="P7" s="33" t="s">
        <v>21</v>
      </c>
      <c r="Q7" s="13">
        <f>1/10</f>
        <v>0.1</v>
      </c>
      <c r="R7" s="13">
        <f>1</f>
        <v>1</v>
      </c>
      <c r="S7" s="56"/>
      <c r="T7" s="13">
        <v>1</v>
      </c>
    </row>
    <row r="8" spans="1:20" x14ac:dyDescent="0.35">
      <c r="A8" s="14"/>
      <c r="B8" s="14"/>
      <c r="C8" s="8" t="s">
        <v>11</v>
      </c>
      <c r="D8" s="50" t="s">
        <v>22</v>
      </c>
      <c r="E8" s="30" t="s">
        <v>64</v>
      </c>
      <c r="F8" s="30" t="s">
        <v>21</v>
      </c>
      <c r="G8" s="30" t="s">
        <v>37</v>
      </c>
      <c r="H8" s="49" t="s">
        <v>20</v>
      </c>
      <c r="I8" s="10">
        <v>0</v>
      </c>
      <c r="J8" s="14">
        <v>0</v>
      </c>
      <c r="K8" s="9"/>
      <c r="L8" s="36" t="s">
        <v>16</v>
      </c>
      <c r="M8" s="31" t="s">
        <v>56</v>
      </c>
      <c r="N8" s="31" t="s">
        <v>24</v>
      </c>
      <c r="O8" s="31" t="s">
        <v>23</v>
      </c>
      <c r="P8" s="37" t="s">
        <v>41</v>
      </c>
      <c r="Q8" s="14">
        <v>0</v>
      </c>
      <c r="R8" s="14">
        <v>0</v>
      </c>
      <c r="S8" s="9"/>
      <c r="T8" s="14">
        <v>0</v>
      </c>
    </row>
    <row r="9" spans="1:20" x14ac:dyDescent="0.35">
      <c r="A9" s="3">
        <v>11</v>
      </c>
      <c r="B9" s="12" t="s">
        <v>5</v>
      </c>
      <c r="C9" s="3" t="s">
        <v>9</v>
      </c>
      <c r="D9" s="45" t="s">
        <v>13</v>
      </c>
      <c r="E9" s="28" t="s">
        <v>22</v>
      </c>
      <c r="F9" s="28" t="s">
        <v>64</v>
      </c>
      <c r="G9" s="28" t="s">
        <v>21</v>
      </c>
      <c r="H9" s="44" t="s">
        <v>37</v>
      </c>
      <c r="I9" s="12">
        <f>1/5</f>
        <v>0.2</v>
      </c>
      <c r="J9" s="12">
        <f>1</f>
        <v>1</v>
      </c>
      <c r="K9" s="5"/>
      <c r="L9" s="34" t="s">
        <v>16</v>
      </c>
      <c r="M9" s="29" t="s">
        <v>20</v>
      </c>
      <c r="N9" s="29" t="s">
        <v>63</v>
      </c>
      <c r="O9" s="29" t="s">
        <v>84</v>
      </c>
      <c r="P9" s="35" t="s">
        <v>59</v>
      </c>
      <c r="Q9" s="12">
        <f>1/10</f>
        <v>0.1</v>
      </c>
      <c r="R9" s="12">
        <f>1</f>
        <v>1</v>
      </c>
      <c r="S9" s="5"/>
      <c r="T9" s="12">
        <v>1</v>
      </c>
    </row>
    <row r="10" spans="1:20" x14ac:dyDescent="0.35">
      <c r="A10" s="6"/>
      <c r="B10" s="13"/>
      <c r="C10" s="6" t="s">
        <v>10</v>
      </c>
      <c r="D10" s="41" t="s">
        <v>25</v>
      </c>
      <c r="E10" s="57" t="s">
        <v>57</v>
      </c>
      <c r="F10" s="57" t="s">
        <v>35</v>
      </c>
      <c r="G10" s="57" t="s">
        <v>29</v>
      </c>
      <c r="H10" s="42" t="s">
        <v>42</v>
      </c>
      <c r="I10" s="13">
        <v>0</v>
      </c>
      <c r="J10" s="13">
        <v>0</v>
      </c>
      <c r="K10" s="56"/>
      <c r="L10" s="32" t="s">
        <v>43</v>
      </c>
      <c r="M10" s="58" t="s">
        <v>24</v>
      </c>
      <c r="N10" s="58" t="s">
        <v>41</v>
      </c>
      <c r="O10" s="58" t="s">
        <v>34</v>
      </c>
      <c r="P10" s="33" t="s">
        <v>16</v>
      </c>
      <c r="Q10" s="13">
        <v>0</v>
      </c>
      <c r="R10" s="13">
        <v>0</v>
      </c>
      <c r="S10" s="56"/>
      <c r="T10" s="13">
        <v>1</v>
      </c>
    </row>
    <row r="11" spans="1:20" x14ac:dyDescent="0.35">
      <c r="A11" s="6"/>
      <c r="B11" s="13"/>
      <c r="C11" s="6" t="s">
        <v>125</v>
      </c>
      <c r="D11" s="38" t="s">
        <v>13</v>
      </c>
      <c r="E11" s="57" t="s">
        <v>22</v>
      </c>
      <c r="F11" s="57" t="s">
        <v>64</v>
      </c>
      <c r="G11" s="57" t="s">
        <v>21</v>
      </c>
      <c r="H11" s="42" t="s">
        <v>37</v>
      </c>
      <c r="I11" s="13">
        <f>1/5</f>
        <v>0.2</v>
      </c>
      <c r="J11" s="13">
        <f>1</f>
        <v>1</v>
      </c>
      <c r="K11" s="56"/>
      <c r="L11" s="32" t="s">
        <v>16</v>
      </c>
      <c r="M11" s="58" t="s">
        <v>20</v>
      </c>
      <c r="N11" s="58" t="s">
        <v>48</v>
      </c>
      <c r="O11" s="58" t="s">
        <v>84</v>
      </c>
      <c r="P11" s="33" t="s">
        <v>59</v>
      </c>
      <c r="Q11" s="13">
        <f>1/10</f>
        <v>0.1</v>
      </c>
      <c r="R11" s="13">
        <f>1</f>
        <v>1</v>
      </c>
      <c r="S11" s="56"/>
      <c r="T11" s="13">
        <v>1</v>
      </c>
    </row>
    <row r="12" spans="1:20" x14ac:dyDescent="0.35">
      <c r="A12" s="8"/>
      <c r="B12" s="14"/>
      <c r="C12" s="8" t="s">
        <v>11</v>
      </c>
      <c r="D12" s="50" t="s">
        <v>56</v>
      </c>
      <c r="E12" s="30" t="s">
        <v>23</v>
      </c>
      <c r="F12" s="30" t="s">
        <v>34</v>
      </c>
      <c r="G12" s="30" t="s">
        <v>24</v>
      </c>
      <c r="H12" s="49" t="s">
        <v>54</v>
      </c>
      <c r="I12" s="14">
        <v>0</v>
      </c>
      <c r="J12" s="14">
        <v>0</v>
      </c>
      <c r="K12" s="9"/>
      <c r="L12" s="36" t="s">
        <v>59</v>
      </c>
      <c r="M12" s="31" t="s">
        <v>41</v>
      </c>
      <c r="N12" s="31" t="s">
        <v>36</v>
      </c>
      <c r="O12" s="31" t="s">
        <v>12</v>
      </c>
      <c r="P12" s="37"/>
      <c r="Q12" s="14">
        <v>0</v>
      </c>
      <c r="R12" s="14">
        <v>0</v>
      </c>
      <c r="S12" s="9"/>
      <c r="T12" s="14">
        <v>0</v>
      </c>
    </row>
    <row r="13" spans="1:20" x14ac:dyDescent="0.35">
      <c r="A13" s="56">
        <v>20</v>
      </c>
      <c r="B13" s="13" t="s">
        <v>128</v>
      </c>
      <c r="C13" s="6" t="s">
        <v>9</v>
      </c>
      <c r="D13" s="38" t="s">
        <v>15</v>
      </c>
      <c r="E13" s="57" t="s">
        <v>52</v>
      </c>
      <c r="F13" s="57" t="s">
        <v>21</v>
      </c>
      <c r="G13" s="57" t="s">
        <v>38</v>
      </c>
      <c r="H13" s="42" t="s">
        <v>35</v>
      </c>
      <c r="I13" s="13">
        <f>1/5</f>
        <v>0.2</v>
      </c>
      <c r="J13" s="13">
        <f>1</f>
        <v>1</v>
      </c>
      <c r="K13" s="56"/>
      <c r="L13" s="32" t="s">
        <v>59</v>
      </c>
      <c r="M13" s="58" t="s">
        <v>16</v>
      </c>
      <c r="N13" s="58" t="s">
        <v>70</v>
      </c>
      <c r="O13" s="58" t="s">
        <v>54</v>
      </c>
      <c r="P13" s="33" t="s">
        <v>69</v>
      </c>
      <c r="Q13" s="13">
        <f>1/10</f>
        <v>0.1</v>
      </c>
      <c r="R13" s="13">
        <f>1</f>
        <v>1</v>
      </c>
      <c r="S13" s="3"/>
      <c r="T13" s="12">
        <v>1</v>
      </c>
    </row>
    <row r="14" spans="1:20" x14ac:dyDescent="0.35">
      <c r="B14" s="13"/>
      <c r="C14" s="6" t="s">
        <v>10</v>
      </c>
      <c r="D14" s="41" t="s">
        <v>25</v>
      </c>
      <c r="E14" s="57" t="s">
        <v>57</v>
      </c>
      <c r="F14" s="57" t="s">
        <v>29</v>
      </c>
      <c r="G14" s="57" t="s">
        <v>37</v>
      </c>
      <c r="H14" s="42" t="s">
        <v>14</v>
      </c>
      <c r="I14" s="13">
        <v>0</v>
      </c>
      <c r="J14" s="13">
        <v>0</v>
      </c>
      <c r="L14" s="32" t="s">
        <v>42</v>
      </c>
      <c r="M14" s="58" t="s">
        <v>12</v>
      </c>
      <c r="N14" s="58" t="s">
        <v>22</v>
      </c>
      <c r="O14" s="58" t="s">
        <v>64</v>
      </c>
      <c r="P14" s="33" t="s">
        <v>52</v>
      </c>
      <c r="Q14" s="13">
        <v>0</v>
      </c>
      <c r="R14" s="13">
        <v>0</v>
      </c>
      <c r="S14" s="6"/>
      <c r="T14" s="13">
        <v>1</v>
      </c>
    </row>
    <row r="15" spans="1:20" x14ac:dyDescent="0.35">
      <c r="B15" s="13"/>
      <c r="C15" s="6" t="s">
        <v>125</v>
      </c>
      <c r="D15" s="38" t="s">
        <v>15</v>
      </c>
      <c r="E15" s="57" t="s">
        <v>38</v>
      </c>
      <c r="F15" s="57" t="s">
        <v>21</v>
      </c>
      <c r="G15" s="57" t="s">
        <v>70</v>
      </c>
      <c r="H15" s="42" t="s">
        <v>64</v>
      </c>
      <c r="I15" s="13">
        <f>1/5</f>
        <v>0.2</v>
      </c>
      <c r="J15" s="13">
        <v>1</v>
      </c>
      <c r="L15" s="32" t="s">
        <v>69</v>
      </c>
      <c r="M15" s="58" t="s">
        <v>37</v>
      </c>
      <c r="N15" s="58" t="s">
        <v>22</v>
      </c>
      <c r="O15" s="58" t="s">
        <v>48</v>
      </c>
      <c r="P15" s="33" t="s">
        <v>43</v>
      </c>
      <c r="Q15" s="13">
        <f>1/10</f>
        <v>0.1</v>
      </c>
      <c r="R15" s="13">
        <f>1</f>
        <v>1</v>
      </c>
      <c r="S15" s="6"/>
      <c r="T15" s="13">
        <v>1</v>
      </c>
    </row>
    <row r="16" spans="1:20" x14ac:dyDescent="0.35">
      <c r="A16" s="9"/>
      <c r="B16" s="14"/>
      <c r="C16" s="8" t="s">
        <v>11</v>
      </c>
      <c r="D16" s="61" t="s">
        <v>15</v>
      </c>
      <c r="E16" s="30" t="s">
        <v>48</v>
      </c>
      <c r="F16" s="30" t="s">
        <v>37</v>
      </c>
      <c r="G16" s="30" t="s">
        <v>33</v>
      </c>
      <c r="H16" s="49" t="s">
        <v>70</v>
      </c>
      <c r="I16" s="13">
        <f>1/5</f>
        <v>0.2</v>
      </c>
      <c r="J16" s="13">
        <v>1</v>
      </c>
      <c r="L16" s="36" t="s">
        <v>68</v>
      </c>
      <c r="M16" s="31" t="s">
        <v>69</v>
      </c>
      <c r="N16" s="31" t="s">
        <v>25</v>
      </c>
      <c r="O16" s="31" t="s">
        <v>13</v>
      </c>
      <c r="P16" s="37" t="s">
        <v>59</v>
      </c>
      <c r="Q16" s="14">
        <f>1/10</f>
        <v>0.1</v>
      </c>
      <c r="R16" s="14">
        <f>1</f>
        <v>1</v>
      </c>
      <c r="S16" s="8"/>
      <c r="T16" s="14">
        <v>1</v>
      </c>
    </row>
    <row r="17" spans="1:20" x14ac:dyDescent="0.35">
      <c r="A17" s="5">
        <v>22</v>
      </c>
      <c r="B17" s="12" t="s">
        <v>130</v>
      </c>
      <c r="C17" s="3" t="s">
        <v>9</v>
      </c>
      <c r="D17" s="43" t="s">
        <v>22</v>
      </c>
      <c r="E17" s="28" t="s">
        <v>64</v>
      </c>
      <c r="F17" s="28" t="s">
        <v>21</v>
      </c>
      <c r="G17" s="28" t="s">
        <v>13</v>
      </c>
      <c r="H17" s="44" t="s">
        <v>37</v>
      </c>
      <c r="I17" s="11">
        <v>0</v>
      </c>
      <c r="J17" s="12">
        <v>0</v>
      </c>
      <c r="K17" s="5"/>
      <c r="L17" s="32" t="s">
        <v>16</v>
      </c>
      <c r="M17" s="58" t="s">
        <v>63</v>
      </c>
      <c r="N17" s="58" t="s">
        <v>20</v>
      </c>
      <c r="O17" s="60" t="s">
        <v>84</v>
      </c>
      <c r="P17" s="33" t="s">
        <v>14</v>
      </c>
      <c r="Q17" s="12">
        <f>1/12</f>
        <v>8.3333333333333329E-2</v>
      </c>
      <c r="R17" s="12">
        <f>1/3</f>
        <v>0.33333333333333331</v>
      </c>
      <c r="S17" s="3"/>
      <c r="T17" s="12">
        <f>1</f>
        <v>1</v>
      </c>
    </row>
    <row r="18" spans="1:20" x14ac:dyDescent="0.35">
      <c r="B18" s="13" t="s">
        <v>131</v>
      </c>
      <c r="C18" s="6" t="s">
        <v>10</v>
      </c>
      <c r="D18" s="41" t="s">
        <v>24</v>
      </c>
      <c r="E18" s="57" t="s">
        <v>43</v>
      </c>
      <c r="F18" s="57" t="s">
        <v>37</v>
      </c>
      <c r="G18" s="57" t="s">
        <v>52</v>
      </c>
      <c r="H18" s="42" t="s">
        <v>23</v>
      </c>
      <c r="I18" s="7">
        <v>0</v>
      </c>
      <c r="J18" s="13">
        <v>0</v>
      </c>
      <c r="L18" s="38" t="s">
        <v>59</v>
      </c>
      <c r="M18" s="23" t="s">
        <v>42</v>
      </c>
      <c r="N18" s="23" t="s">
        <v>41</v>
      </c>
      <c r="O18" s="23" t="s">
        <v>54</v>
      </c>
      <c r="P18" s="33" t="s">
        <v>36</v>
      </c>
      <c r="Q18" s="13">
        <f t="shared" ref="Q18:Q19" si="0">1/12</f>
        <v>8.3333333333333329E-2</v>
      </c>
      <c r="R18" s="13">
        <f>1/3</f>
        <v>0.33333333333333331</v>
      </c>
      <c r="S18" s="6"/>
      <c r="T18" s="13">
        <f>1/3</f>
        <v>0.33333333333333331</v>
      </c>
    </row>
    <row r="19" spans="1:20" ht="15" customHeight="1" x14ac:dyDescent="0.35">
      <c r="B19" s="13" t="s">
        <v>129</v>
      </c>
      <c r="C19" s="6" t="s">
        <v>125</v>
      </c>
      <c r="D19" s="41" t="s">
        <v>22</v>
      </c>
      <c r="E19" s="57" t="s">
        <v>64</v>
      </c>
      <c r="F19" s="57" t="s">
        <v>21</v>
      </c>
      <c r="G19" s="57" t="s">
        <v>13</v>
      </c>
      <c r="H19" s="42" t="s">
        <v>37</v>
      </c>
      <c r="I19" s="7">
        <v>0</v>
      </c>
      <c r="J19" s="13">
        <v>0</v>
      </c>
      <c r="L19" s="38" t="s">
        <v>63</v>
      </c>
      <c r="M19" s="23" t="s">
        <v>33</v>
      </c>
      <c r="N19" s="23" t="s">
        <v>16</v>
      </c>
      <c r="O19" s="23" t="s">
        <v>48</v>
      </c>
      <c r="P19" s="33" t="s">
        <v>32</v>
      </c>
      <c r="Q19" s="13">
        <f t="shared" si="0"/>
        <v>8.3333333333333329E-2</v>
      </c>
      <c r="R19" s="13">
        <f>1/3</f>
        <v>0.33333333333333331</v>
      </c>
      <c r="S19" s="6"/>
      <c r="T19" s="13">
        <f>2/3</f>
        <v>0.66666666666666663</v>
      </c>
    </row>
    <row r="20" spans="1:20" x14ac:dyDescent="0.35">
      <c r="A20" s="9"/>
      <c r="B20" s="14"/>
      <c r="C20" s="8" t="s">
        <v>11</v>
      </c>
      <c r="D20" s="61" t="s">
        <v>59</v>
      </c>
      <c r="E20" s="30" t="s">
        <v>54</v>
      </c>
      <c r="F20" s="30" t="s">
        <v>24</v>
      </c>
      <c r="G20" s="30" t="s">
        <v>36</v>
      </c>
      <c r="H20" s="49" t="s">
        <v>35</v>
      </c>
      <c r="I20" s="10">
        <f>1/7</f>
        <v>0.14285714285714285</v>
      </c>
      <c r="J20" s="14">
        <f>1/3</f>
        <v>0.33333333333333331</v>
      </c>
      <c r="K20" s="9"/>
      <c r="L20" s="36"/>
      <c r="M20" s="31"/>
      <c r="N20" s="31"/>
      <c r="O20" s="31"/>
      <c r="P20" s="37"/>
      <c r="Q20" s="14">
        <f>1/7</f>
        <v>0.14285714285714285</v>
      </c>
      <c r="R20" s="14">
        <f>1/3</f>
        <v>0.33333333333333331</v>
      </c>
      <c r="S20" s="8"/>
      <c r="T20" s="14">
        <f>1/3</f>
        <v>0.33333333333333331</v>
      </c>
    </row>
    <row r="21" spans="1:20" x14ac:dyDescent="0.35">
      <c r="A21" s="5">
        <v>28</v>
      </c>
      <c r="B21" s="12" t="s">
        <v>135</v>
      </c>
      <c r="C21" s="3" t="s">
        <v>9</v>
      </c>
      <c r="D21" s="43" t="s">
        <v>64</v>
      </c>
      <c r="E21" s="28" t="s">
        <v>21</v>
      </c>
      <c r="F21" s="28" t="s">
        <v>22</v>
      </c>
      <c r="G21" s="28" t="s">
        <v>13</v>
      </c>
      <c r="H21" s="44" t="s">
        <v>37</v>
      </c>
      <c r="I21" s="12">
        <v>0</v>
      </c>
      <c r="J21" s="12">
        <v>0</v>
      </c>
      <c r="K21" s="11"/>
      <c r="L21" s="34" t="s">
        <v>16</v>
      </c>
      <c r="M21" s="29" t="s">
        <v>20</v>
      </c>
      <c r="N21" s="29" t="s">
        <v>54</v>
      </c>
      <c r="O21" s="29" t="s">
        <v>100</v>
      </c>
      <c r="P21" s="35" t="s">
        <v>63</v>
      </c>
      <c r="Q21" s="12">
        <v>0</v>
      </c>
      <c r="R21" s="12">
        <v>0</v>
      </c>
      <c r="S21" s="3"/>
      <c r="T21" s="12">
        <f>1</f>
        <v>1</v>
      </c>
    </row>
    <row r="22" spans="1:20" x14ac:dyDescent="0.35">
      <c r="B22" s="13"/>
      <c r="C22" s="6" t="s">
        <v>10</v>
      </c>
      <c r="D22" s="41" t="s">
        <v>31</v>
      </c>
      <c r="E22" s="57" t="s">
        <v>25</v>
      </c>
      <c r="F22" s="57" t="s">
        <v>24</v>
      </c>
      <c r="G22" s="57" t="s">
        <v>37</v>
      </c>
      <c r="H22" s="42" t="s">
        <v>56</v>
      </c>
      <c r="I22" s="13">
        <v>0</v>
      </c>
      <c r="J22" s="13">
        <v>0</v>
      </c>
      <c r="K22" s="7"/>
      <c r="L22" s="32" t="s">
        <v>36</v>
      </c>
      <c r="M22" s="58" t="s">
        <v>52</v>
      </c>
      <c r="N22" s="58" t="s">
        <v>64</v>
      </c>
      <c r="O22" s="58" t="s">
        <v>13</v>
      </c>
      <c r="P22" s="33" t="s">
        <v>42</v>
      </c>
      <c r="Q22" s="13">
        <v>0</v>
      </c>
      <c r="R22" s="13">
        <v>0</v>
      </c>
      <c r="S22" s="6"/>
      <c r="T22" s="13">
        <v>0</v>
      </c>
    </row>
    <row r="23" spans="1:20" x14ac:dyDescent="0.35">
      <c r="B23" s="13"/>
      <c r="C23" s="6" t="s">
        <v>125</v>
      </c>
      <c r="D23" s="41" t="s">
        <v>64</v>
      </c>
      <c r="E23" s="57" t="s">
        <v>21</v>
      </c>
      <c r="F23" s="57" t="s">
        <v>13</v>
      </c>
      <c r="G23" s="57" t="s">
        <v>22</v>
      </c>
      <c r="H23" s="42" t="s">
        <v>37</v>
      </c>
      <c r="I23" s="13">
        <v>0</v>
      </c>
      <c r="J23" s="13">
        <v>0</v>
      </c>
      <c r="K23" s="7"/>
      <c r="L23" s="32" t="s">
        <v>16</v>
      </c>
      <c r="M23" s="58" t="s">
        <v>54</v>
      </c>
      <c r="N23" s="58" t="s">
        <v>59</v>
      </c>
      <c r="O23" s="58" t="s">
        <v>63</v>
      </c>
      <c r="P23" s="33" t="s">
        <v>100</v>
      </c>
      <c r="Q23" s="13">
        <v>0</v>
      </c>
      <c r="R23" s="13">
        <v>0</v>
      </c>
      <c r="S23" s="6"/>
      <c r="T23" s="13">
        <v>0</v>
      </c>
    </row>
    <row r="24" spans="1:20" x14ac:dyDescent="0.35">
      <c r="A24" s="9"/>
      <c r="B24" s="14"/>
      <c r="C24" s="8" t="s">
        <v>11</v>
      </c>
      <c r="D24" s="41" t="s">
        <v>24</v>
      </c>
      <c r="E24" s="57" t="s">
        <v>64</v>
      </c>
      <c r="F24" s="57" t="s">
        <v>16</v>
      </c>
      <c r="G24" s="57" t="s">
        <v>35</v>
      </c>
      <c r="H24" s="42" t="s">
        <v>20</v>
      </c>
      <c r="I24" s="14">
        <f>0</f>
        <v>0</v>
      </c>
      <c r="J24" s="14">
        <v>0</v>
      </c>
      <c r="K24" s="10"/>
      <c r="L24" s="32" t="s">
        <v>23</v>
      </c>
      <c r="M24" s="58" t="s">
        <v>41</v>
      </c>
      <c r="N24" s="58" t="s">
        <v>42</v>
      </c>
      <c r="O24" s="58" t="s">
        <v>36</v>
      </c>
      <c r="P24" s="33"/>
      <c r="Q24" s="14">
        <f>0</f>
        <v>0</v>
      </c>
      <c r="R24" s="14">
        <v>0</v>
      </c>
      <c r="S24" s="8"/>
      <c r="T24" s="14">
        <v>0</v>
      </c>
    </row>
    <row r="25" spans="1:20" x14ac:dyDescent="0.35">
      <c r="A25" s="56">
        <v>30</v>
      </c>
      <c r="B25" s="13" t="s">
        <v>6</v>
      </c>
      <c r="C25" s="3" t="s">
        <v>9</v>
      </c>
      <c r="D25" s="43" t="s">
        <v>44</v>
      </c>
      <c r="E25" s="28" t="s">
        <v>35</v>
      </c>
      <c r="F25" s="28" t="s">
        <v>15</v>
      </c>
      <c r="G25" s="28" t="s">
        <v>57</v>
      </c>
      <c r="H25" s="44" t="s">
        <v>16</v>
      </c>
      <c r="I25" s="12">
        <v>0</v>
      </c>
      <c r="J25" s="13">
        <v>0</v>
      </c>
      <c r="L25" s="34" t="s">
        <v>59</v>
      </c>
      <c r="M25" s="4" t="s">
        <v>43</v>
      </c>
      <c r="N25" s="29" t="s">
        <v>24</v>
      </c>
      <c r="O25" s="29" t="s">
        <v>14</v>
      </c>
      <c r="P25" s="35" t="s">
        <v>68</v>
      </c>
      <c r="Q25" s="12">
        <f>1/12</f>
        <v>8.3333333333333329E-2</v>
      </c>
      <c r="R25" s="12">
        <f>1/3</f>
        <v>0.33333333333333331</v>
      </c>
      <c r="S25" s="3"/>
      <c r="T25" s="12">
        <f>1</f>
        <v>1</v>
      </c>
    </row>
    <row r="26" spans="1:20" x14ac:dyDescent="0.35">
      <c r="A26" s="56"/>
      <c r="B26" s="13" t="s">
        <v>136</v>
      </c>
      <c r="C26" s="6" t="s">
        <v>10</v>
      </c>
      <c r="D26" s="41" t="s">
        <v>44</v>
      </c>
      <c r="E26" s="57" t="s">
        <v>16</v>
      </c>
      <c r="F26" s="57" t="s">
        <v>69</v>
      </c>
      <c r="G26" s="57" t="s">
        <v>38</v>
      </c>
      <c r="H26" s="42" t="s">
        <v>22</v>
      </c>
      <c r="I26" s="13">
        <v>0</v>
      </c>
      <c r="J26" s="13">
        <v>0</v>
      </c>
      <c r="L26" s="32" t="s">
        <v>24</v>
      </c>
      <c r="M26" s="58" t="s">
        <v>64</v>
      </c>
      <c r="N26" s="58" t="s">
        <v>15</v>
      </c>
      <c r="O26" s="58" t="s">
        <v>70</v>
      </c>
      <c r="P26" s="27" t="s">
        <v>33</v>
      </c>
      <c r="Q26" s="13">
        <f>1/12</f>
        <v>8.3333333333333329E-2</v>
      </c>
      <c r="R26" s="13">
        <f>1/3</f>
        <v>0.33333333333333331</v>
      </c>
      <c r="S26" s="6"/>
      <c r="T26" s="13">
        <f>1/3</f>
        <v>0.33333333333333331</v>
      </c>
    </row>
    <row r="27" spans="1:20" x14ac:dyDescent="0.35">
      <c r="A27" s="56"/>
      <c r="B27" s="13" t="s">
        <v>139</v>
      </c>
      <c r="C27" s="6" t="s">
        <v>125</v>
      </c>
      <c r="D27" s="41" t="s">
        <v>44</v>
      </c>
      <c r="E27" s="57" t="s">
        <v>35</v>
      </c>
      <c r="F27" s="57" t="s">
        <v>15</v>
      </c>
      <c r="G27" s="57" t="s">
        <v>48</v>
      </c>
      <c r="H27" s="42" t="s">
        <v>25</v>
      </c>
      <c r="I27" s="13">
        <v>0</v>
      </c>
      <c r="J27" s="13">
        <v>0</v>
      </c>
      <c r="L27" s="32" t="s">
        <v>37</v>
      </c>
      <c r="M27" s="58" t="s">
        <v>38</v>
      </c>
      <c r="N27" s="58" t="s">
        <v>32</v>
      </c>
      <c r="O27" s="58" t="s">
        <v>68</v>
      </c>
      <c r="P27" s="27" t="s">
        <v>58</v>
      </c>
      <c r="Q27" s="13">
        <f>1/12</f>
        <v>8.3333333333333329E-2</v>
      </c>
      <c r="R27" s="13">
        <f>1/3</f>
        <v>0.33333333333333331</v>
      </c>
      <c r="S27" s="6"/>
      <c r="T27" s="13">
        <f>2/3</f>
        <v>0.66666666666666663</v>
      </c>
    </row>
    <row r="28" spans="1:20" x14ac:dyDescent="0.35">
      <c r="A28" s="56"/>
      <c r="B28" s="13"/>
      <c r="C28" s="8" t="s">
        <v>11</v>
      </c>
      <c r="D28" s="50" t="s">
        <v>64</v>
      </c>
      <c r="E28" s="30" t="s">
        <v>22</v>
      </c>
      <c r="F28" s="30" t="s">
        <v>35</v>
      </c>
      <c r="G28" s="30" t="s">
        <v>37</v>
      </c>
      <c r="H28" s="49" t="s">
        <v>52</v>
      </c>
      <c r="I28" s="14">
        <v>0</v>
      </c>
      <c r="J28" s="13">
        <v>0</v>
      </c>
      <c r="L28" s="36" t="s">
        <v>54</v>
      </c>
      <c r="M28" s="31" t="s">
        <v>12</v>
      </c>
      <c r="N28" s="31" t="s">
        <v>20</v>
      </c>
      <c r="O28" s="31" t="s">
        <v>21</v>
      </c>
      <c r="P28" s="37" t="s">
        <v>42</v>
      </c>
      <c r="Q28" s="14">
        <f>0</f>
        <v>0</v>
      </c>
      <c r="R28" s="14">
        <v>0</v>
      </c>
      <c r="S28" s="8"/>
      <c r="T28" s="14">
        <v>0</v>
      </c>
    </row>
    <row r="29" spans="1:20" x14ac:dyDescent="0.35">
      <c r="A29" s="5">
        <v>37</v>
      </c>
      <c r="B29" s="12" t="s">
        <v>129</v>
      </c>
      <c r="C29" s="12" t="s">
        <v>9</v>
      </c>
      <c r="D29" s="41" t="s">
        <v>22</v>
      </c>
      <c r="E29" s="57" t="s">
        <v>64</v>
      </c>
      <c r="F29" s="57" t="s">
        <v>21</v>
      </c>
      <c r="G29" s="57" t="s">
        <v>37</v>
      </c>
      <c r="H29" s="57" t="s">
        <v>13</v>
      </c>
      <c r="I29" s="12">
        <v>0</v>
      </c>
      <c r="J29" s="12">
        <f>0</f>
        <v>0</v>
      </c>
      <c r="K29" s="5"/>
      <c r="L29" s="32" t="s">
        <v>16</v>
      </c>
      <c r="M29" s="58" t="s">
        <v>54</v>
      </c>
      <c r="N29" s="58" t="s">
        <v>24</v>
      </c>
      <c r="O29" s="58" t="s">
        <v>58</v>
      </c>
      <c r="P29" s="33" t="s">
        <v>14</v>
      </c>
      <c r="Q29" s="12">
        <v>0</v>
      </c>
      <c r="R29" s="12">
        <v>0</v>
      </c>
      <c r="S29" s="3"/>
      <c r="T29" s="12">
        <f>1/2</f>
        <v>0.5</v>
      </c>
    </row>
    <row r="30" spans="1:20" x14ac:dyDescent="0.35">
      <c r="B30" s="13" t="s">
        <v>138</v>
      </c>
      <c r="C30" s="13" t="s">
        <v>10</v>
      </c>
      <c r="D30" s="41" t="s">
        <v>12</v>
      </c>
      <c r="E30" s="1" t="s">
        <v>20</v>
      </c>
      <c r="F30" s="19" t="s">
        <v>56</v>
      </c>
      <c r="G30" s="19" t="s">
        <v>24</v>
      </c>
      <c r="H30" s="57" t="s">
        <v>34</v>
      </c>
      <c r="I30" s="13">
        <f>1/6</f>
        <v>0.16666666666666666</v>
      </c>
      <c r="J30" s="13">
        <f>1/2</f>
        <v>0.5</v>
      </c>
      <c r="L30" s="32" t="s">
        <v>23</v>
      </c>
      <c r="M30" s="23" t="s">
        <v>59</v>
      </c>
      <c r="N30" s="23" t="s">
        <v>52</v>
      </c>
      <c r="O30" s="23" t="s">
        <v>15</v>
      </c>
      <c r="P30" s="33" t="s">
        <v>37</v>
      </c>
      <c r="Q30" s="13">
        <f>1/11</f>
        <v>9.0909090909090912E-2</v>
      </c>
      <c r="R30" s="13">
        <f>1/2</f>
        <v>0.5</v>
      </c>
      <c r="S30" s="6"/>
      <c r="T30" s="13">
        <f>1/2</f>
        <v>0.5</v>
      </c>
    </row>
    <row r="31" spans="1:20" x14ac:dyDescent="0.35">
      <c r="B31" s="13"/>
      <c r="C31" s="13" t="s">
        <v>125</v>
      </c>
      <c r="D31" s="41" t="s">
        <v>22</v>
      </c>
      <c r="E31" s="19" t="s">
        <v>64</v>
      </c>
      <c r="F31" s="19" t="s">
        <v>21</v>
      </c>
      <c r="G31" s="19" t="s">
        <v>13</v>
      </c>
      <c r="H31" s="57" t="s">
        <v>37</v>
      </c>
      <c r="I31" s="13">
        <v>0</v>
      </c>
      <c r="J31" s="13">
        <v>0</v>
      </c>
      <c r="L31" s="32" t="s">
        <v>16</v>
      </c>
      <c r="M31" s="23" t="s">
        <v>33</v>
      </c>
      <c r="N31" s="23" t="s">
        <v>48</v>
      </c>
      <c r="O31" s="23" t="s">
        <v>32</v>
      </c>
      <c r="P31" s="33" t="s">
        <v>54</v>
      </c>
      <c r="Q31" s="13">
        <v>0</v>
      </c>
      <c r="R31" s="13">
        <v>0</v>
      </c>
      <c r="S31" s="6"/>
      <c r="T31" s="13">
        <f>1/2</f>
        <v>0.5</v>
      </c>
    </row>
    <row r="32" spans="1:20" x14ac:dyDescent="0.35">
      <c r="A32" s="56"/>
      <c r="B32" s="13"/>
      <c r="C32" s="6" t="s">
        <v>11</v>
      </c>
      <c r="D32" s="60" t="s">
        <v>20</v>
      </c>
      <c r="E32" s="57" t="s">
        <v>57</v>
      </c>
      <c r="F32" s="57" t="s">
        <v>59</v>
      </c>
      <c r="G32" s="57" t="s">
        <v>36</v>
      </c>
      <c r="H32" s="57" t="s">
        <v>43</v>
      </c>
      <c r="I32" s="13">
        <f>1/6</f>
        <v>0.16666666666666666</v>
      </c>
      <c r="J32" s="13">
        <f>1/2</f>
        <v>0.5</v>
      </c>
      <c r="K32" s="9"/>
      <c r="L32" s="32" t="s">
        <v>12</v>
      </c>
      <c r="M32" s="31"/>
      <c r="N32" s="31"/>
      <c r="O32" s="31"/>
      <c r="P32" s="37"/>
      <c r="Q32" s="14">
        <f>1/7</f>
        <v>0.14285714285714285</v>
      </c>
      <c r="R32" s="14">
        <f>1/2</f>
        <v>0.5</v>
      </c>
      <c r="S32" s="8"/>
      <c r="T32" s="14">
        <f>1/2</f>
        <v>0.5</v>
      </c>
    </row>
    <row r="33" spans="1:20" x14ac:dyDescent="0.35">
      <c r="A33" s="3">
        <v>39</v>
      </c>
      <c r="B33" s="12" t="s">
        <v>5</v>
      </c>
      <c r="C33" s="3" t="s">
        <v>9</v>
      </c>
      <c r="D33" s="45" t="s">
        <v>13</v>
      </c>
      <c r="E33" s="28" t="s">
        <v>60</v>
      </c>
      <c r="F33" s="28" t="s">
        <v>35</v>
      </c>
      <c r="G33" s="28" t="s">
        <v>54</v>
      </c>
      <c r="H33" s="28" t="s">
        <v>24</v>
      </c>
      <c r="I33" s="12">
        <f>1/6</f>
        <v>0.16666666666666666</v>
      </c>
      <c r="J33" s="12">
        <f>1/2</f>
        <v>0.5</v>
      </c>
      <c r="K33" s="5"/>
      <c r="L33" s="34" t="s">
        <v>16</v>
      </c>
      <c r="M33" s="29" t="s">
        <v>37</v>
      </c>
      <c r="N33" s="29" t="s">
        <v>36</v>
      </c>
      <c r="O33" s="29" t="s">
        <v>52</v>
      </c>
      <c r="P33" s="35" t="s">
        <v>64</v>
      </c>
      <c r="Q33" s="12">
        <f>1/11</f>
        <v>9.0909090909090912E-2</v>
      </c>
      <c r="R33" s="12">
        <f>1/2</f>
        <v>0.5</v>
      </c>
      <c r="S33" s="3"/>
      <c r="T33" s="12">
        <f>1/2</f>
        <v>0.5</v>
      </c>
    </row>
    <row r="34" spans="1:20" x14ac:dyDescent="0.35">
      <c r="A34" s="6"/>
      <c r="B34" s="13" t="s">
        <v>131</v>
      </c>
      <c r="C34" s="6" t="s">
        <v>10</v>
      </c>
      <c r="D34" s="41" t="s">
        <v>60</v>
      </c>
      <c r="E34" s="57" t="s">
        <v>57</v>
      </c>
      <c r="F34" s="57" t="s">
        <v>37</v>
      </c>
      <c r="G34" s="60" t="s">
        <v>59</v>
      </c>
      <c r="H34" s="57" t="s">
        <v>16</v>
      </c>
      <c r="I34" s="13">
        <f t="shared" ref="I34:I35" si="1">1/6</f>
        <v>0.16666666666666666</v>
      </c>
      <c r="J34" s="13">
        <f>1/2</f>
        <v>0.5</v>
      </c>
      <c r="L34" s="32" t="s">
        <v>14</v>
      </c>
      <c r="M34" s="58" t="s">
        <v>64</v>
      </c>
      <c r="N34" s="58" t="s">
        <v>36</v>
      </c>
      <c r="O34" s="58" t="s">
        <v>41</v>
      </c>
      <c r="P34" s="27" t="s">
        <v>13</v>
      </c>
      <c r="Q34" s="13">
        <f>2/10</f>
        <v>0.2</v>
      </c>
      <c r="R34" s="13">
        <f>1</f>
        <v>1</v>
      </c>
      <c r="S34" s="6"/>
      <c r="T34" s="13">
        <f>1</f>
        <v>1</v>
      </c>
    </row>
    <row r="35" spans="1:20" x14ac:dyDescent="0.35">
      <c r="A35" s="6"/>
      <c r="B35" s="13"/>
      <c r="C35" s="6" t="s">
        <v>125</v>
      </c>
      <c r="D35" s="38" t="s">
        <v>13</v>
      </c>
      <c r="E35" s="57" t="s">
        <v>60</v>
      </c>
      <c r="F35" s="57" t="s">
        <v>48</v>
      </c>
      <c r="G35" s="57" t="s">
        <v>33</v>
      </c>
      <c r="H35" s="57" t="s">
        <v>35</v>
      </c>
      <c r="I35" s="13">
        <f t="shared" si="1"/>
        <v>0.16666666666666666</v>
      </c>
      <c r="J35" s="13">
        <f>1/2</f>
        <v>0.5</v>
      </c>
      <c r="L35" s="32" t="s">
        <v>34</v>
      </c>
      <c r="M35" s="58" t="s">
        <v>54</v>
      </c>
      <c r="N35" s="58" t="s">
        <v>32</v>
      </c>
      <c r="O35" s="58" t="s">
        <v>57</v>
      </c>
      <c r="P35" s="33" t="s">
        <v>24</v>
      </c>
      <c r="Q35" s="13">
        <f>1/11</f>
        <v>9.0909090909090912E-2</v>
      </c>
      <c r="R35" s="13">
        <f>1/2</f>
        <v>0.5</v>
      </c>
      <c r="S35" s="6"/>
      <c r="T35" s="13">
        <f>1/2</f>
        <v>0.5</v>
      </c>
    </row>
    <row r="36" spans="1:20" x14ac:dyDescent="0.35">
      <c r="A36" s="8"/>
      <c r="B36" s="14"/>
      <c r="C36" s="8" t="s">
        <v>11</v>
      </c>
      <c r="D36" s="50" t="s">
        <v>22</v>
      </c>
      <c r="E36" s="30" t="s">
        <v>15</v>
      </c>
      <c r="F36" s="30" t="s">
        <v>16</v>
      </c>
      <c r="G36" s="30" t="s">
        <v>52</v>
      </c>
      <c r="H36" s="30" t="s">
        <v>64</v>
      </c>
      <c r="I36" s="14">
        <v>0</v>
      </c>
      <c r="J36" s="14">
        <v>0</v>
      </c>
      <c r="L36" s="36" t="s">
        <v>34</v>
      </c>
      <c r="M36" s="31" t="s">
        <v>41</v>
      </c>
      <c r="N36" s="31" t="s">
        <v>42</v>
      </c>
      <c r="O36" s="31" t="s">
        <v>23</v>
      </c>
      <c r="P36" s="37"/>
      <c r="Q36" s="14">
        <v>0</v>
      </c>
      <c r="R36" s="14">
        <f>0</f>
        <v>0</v>
      </c>
      <c r="S36" s="8"/>
      <c r="T36" s="14">
        <v>0</v>
      </c>
    </row>
    <row r="37" spans="1:20" x14ac:dyDescent="0.35">
      <c r="A37" s="56">
        <v>40</v>
      </c>
      <c r="B37" s="13" t="s">
        <v>5</v>
      </c>
      <c r="C37" s="13" t="s">
        <v>9</v>
      </c>
      <c r="D37" s="45" t="s">
        <v>13</v>
      </c>
      <c r="E37" s="28" t="s">
        <v>22</v>
      </c>
      <c r="F37" s="28" t="s">
        <v>64</v>
      </c>
      <c r="G37" s="28" t="s">
        <v>21</v>
      </c>
      <c r="H37" s="44" t="s">
        <v>37</v>
      </c>
      <c r="I37" s="13">
        <f>1/5</f>
        <v>0.2</v>
      </c>
      <c r="J37" s="13">
        <f>1/2</f>
        <v>0.5</v>
      </c>
      <c r="K37" s="5"/>
      <c r="L37" s="32" t="s">
        <v>16</v>
      </c>
      <c r="M37" s="58" t="s">
        <v>60</v>
      </c>
      <c r="N37" s="58" t="s">
        <v>20</v>
      </c>
      <c r="O37" s="58" t="s">
        <v>84</v>
      </c>
      <c r="P37" s="33" t="s">
        <v>63</v>
      </c>
      <c r="Q37" s="13">
        <f>1/10</f>
        <v>0.1</v>
      </c>
      <c r="R37" s="13">
        <f>1</f>
        <v>1</v>
      </c>
      <c r="S37" s="3"/>
      <c r="T37" s="12">
        <f>1</f>
        <v>1</v>
      </c>
    </row>
    <row r="38" spans="1:20" x14ac:dyDescent="0.35">
      <c r="B38" s="13"/>
      <c r="C38" s="13" t="s">
        <v>10</v>
      </c>
      <c r="D38" s="41" t="s">
        <v>60</v>
      </c>
      <c r="E38" s="57" t="s">
        <v>57</v>
      </c>
      <c r="F38" s="60" t="s">
        <v>13</v>
      </c>
      <c r="G38" s="57" t="s">
        <v>23</v>
      </c>
      <c r="H38" s="42" t="s">
        <v>12</v>
      </c>
      <c r="I38" s="13">
        <f>1/5</f>
        <v>0.2</v>
      </c>
      <c r="J38" s="13">
        <f>1/2</f>
        <v>0.5</v>
      </c>
      <c r="L38" s="32" t="s">
        <v>56</v>
      </c>
      <c r="M38" s="23" t="s">
        <v>52</v>
      </c>
      <c r="N38" s="23" t="s">
        <v>42</v>
      </c>
      <c r="O38" s="23" t="s">
        <v>36</v>
      </c>
      <c r="P38" s="33" t="s">
        <v>43</v>
      </c>
      <c r="Q38" s="13">
        <f>1/10</f>
        <v>0.1</v>
      </c>
      <c r="R38" s="13">
        <f>1</f>
        <v>1</v>
      </c>
      <c r="S38" s="6"/>
      <c r="T38" s="13">
        <f>1</f>
        <v>1</v>
      </c>
    </row>
    <row r="39" spans="1:20" x14ac:dyDescent="0.35">
      <c r="B39" s="13"/>
      <c r="C39" s="13" t="s">
        <v>125</v>
      </c>
      <c r="D39" s="38" t="s">
        <v>13</v>
      </c>
      <c r="E39" s="57" t="s">
        <v>22</v>
      </c>
      <c r="F39" s="57" t="s">
        <v>64</v>
      </c>
      <c r="G39" s="57" t="s">
        <v>21</v>
      </c>
      <c r="H39" s="42" t="s">
        <v>37</v>
      </c>
      <c r="I39" s="13">
        <f>1/5</f>
        <v>0.2</v>
      </c>
      <c r="J39" s="13">
        <f>1/2</f>
        <v>0.5</v>
      </c>
      <c r="L39" s="32" t="s">
        <v>16</v>
      </c>
      <c r="M39" s="23" t="s">
        <v>60</v>
      </c>
      <c r="N39" s="23" t="s">
        <v>20</v>
      </c>
      <c r="O39" s="23" t="s">
        <v>48</v>
      </c>
      <c r="P39" s="33" t="s">
        <v>84</v>
      </c>
      <c r="Q39" s="13">
        <f>1/10</f>
        <v>0.1</v>
      </c>
      <c r="R39" s="13">
        <f>1</f>
        <v>1</v>
      </c>
      <c r="S39" s="6"/>
      <c r="T39" s="13">
        <f>1</f>
        <v>1</v>
      </c>
    </row>
    <row r="40" spans="1:20" x14ac:dyDescent="0.35">
      <c r="A40" s="9"/>
      <c r="B40" s="14"/>
      <c r="C40" s="14" t="s">
        <v>11</v>
      </c>
      <c r="D40" s="50" t="s">
        <v>15</v>
      </c>
      <c r="E40" s="30" t="s">
        <v>14</v>
      </c>
      <c r="F40" s="30" t="s">
        <v>59</v>
      </c>
      <c r="G40" s="30" t="s">
        <v>36</v>
      </c>
      <c r="H40" s="49" t="s">
        <v>57</v>
      </c>
      <c r="I40" s="14">
        <v>0</v>
      </c>
      <c r="J40" s="14">
        <v>0</v>
      </c>
      <c r="K40" s="9"/>
      <c r="L40" s="36"/>
      <c r="M40" s="31"/>
      <c r="N40" s="31"/>
      <c r="O40" s="31"/>
      <c r="P40" s="37"/>
      <c r="Q40" s="14">
        <v>0</v>
      </c>
      <c r="R40" s="14">
        <v>0</v>
      </c>
      <c r="S40" s="8"/>
      <c r="T40" s="14">
        <v>0</v>
      </c>
    </row>
    <row r="42" spans="1:20" x14ac:dyDescent="0.35">
      <c r="C42" t="s">
        <v>146</v>
      </c>
      <c r="E42" s="66" t="s">
        <v>140</v>
      </c>
      <c r="H42" t="s">
        <v>85</v>
      </c>
      <c r="J42" t="s">
        <v>140</v>
      </c>
      <c r="M42" s="58" t="s">
        <v>150</v>
      </c>
    </row>
    <row r="43" spans="1:20" x14ac:dyDescent="0.35">
      <c r="A43" t="s">
        <v>9</v>
      </c>
      <c r="B43" s="2">
        <f>I5+I9+I13+I17+I21+I29+I33+I37+I25</f>
        <v>0.96666666666666679</v>
      </c>
      <c r="C43" s="22">
        <f>B43/9</f>
        <v>0.10740740740740742</v>
      </c>
      <c r="D43">
        <f>J5+J9+J13+J17+J21+J25+J29+J33+J37</f>
        <v>4</v>
      </c>
      <c r="E43" s="22">
        <f>D43/9</f>
        <v>0.44444444444444442</v>
      </c>
      <c r="G43">
        <f>Q5+Q9+Q13+Q17+Q17+Q21+Q29+Q33+Q37+Q25</f>
        <v>0.74090909090909096</v>
      </c>
      <c r="H43" s="22">
        <f>G43/9</f>
        <v>8.2323232323232326E-2</v>
      </c>
      <c r="I43">
        <f>R5+R9+R13+R17+R21+R25+R29+R33+R37</f>
        <v>5.166666666666667</v>
      </c>
      <c r="J43" s="22">
        <f>I43/9</f>
        <v>0.57407407407407407</v>
      </c>
      <c r="L43">
        <f>T5+T9+T13+T17+T21++T25+T29+T33+T37</f>
        <v>8</v>
      </c>
      <c r="M43" s="22">
        <f>L43/9</f>
        <v>0.88888888888888884</v>
      </c>
    </row>
    <row r="44" spans="1:20" x14ac:dyDescent="0.35">
      <c r="A44" t="s">
        <v>10</v>
      </c>
      <c r="B44" s="2">
        <f>I6+I10+I14+I18+I22+I30+I34+I38+I26</f>
        <v>0.53333333333333333</v>
      </c>
      <c r="C44" s="22">
        <f t="shared" ref="C44:C46" si="2">B44/9</f>
        <v>5.9259259259259262E-2</v>
      </c>
      <c r="D44">
        <f t="shared" ref="D44:D46" si="3">J6+J10+J14+J18+J22+J26+J30+J34+J38</f>
        <v>1.5</v>
      </c>
      <c r="E44" s="22">
        <f t="shared" ref="E44:E46" si="4">D44/9</f>
        <v>0.16666666666666666</v>
      </c>
      <c r="G44">
        <f>Q6+Q10+Q14+Q18+Q18+Q22+Q30+Q34+Q38+Q26</f>
        <v>0.64090909090909098</v>
      </c>
      <c r="H44" s="22">
        <f t="shared" ref="H44:H46" si="5">G44/9</f>
        <v>7.1212121212121227E-2</v>
      </c>
      <c r="I44">
        <f t="shared" ref="I44:I46" si="6">R6+R10+R14+R18+R22+R26+R30+R34+R38</f>
        <v>3.1666666666666665</v>
      </c>
      <c r="J44" s="22">
        <f t="shared" ref="J44:J46" si="7">I44/9</f>
        <v>0.35185185185185186</v>
      </c>
      <c r="L44">
        <f t="shared" ref="L44:L46" si="8">T6+T10+T14+T18+T22++T26+T30+T34+T38</f>
        <v>6.166666666666667</v>
      </c>
      <c r="M44" s="22">
        <f t="shared" ref="M44:M46" si="9">L44/9</f>
        <v>0.68518518518518523</v>
      </c>
    </row>
    <row r="45" spans="1:20" x14ac:dyDescent="0.35">
      <c r="A45" t="s">
        <v>125</v>
      </c>
      <c r="B45" s="2">
        <f>I7+I11+I15+I19+I23+I31+I35+I39+I27</f>
        <v>0.96666666666666679</v>
      </c>
      <c r="C45" s="22">
        <f>B45/9</f>
        <v>0.10740740740740742</v>
      </c>
      <c r="D45">
        <f t="shared" si="3"/>
        <v>4</v>
      </c>
      <c r="E45" s="22">
        <f t="shared" si="4"/>
        <v>0.44444444444444442</v>
      </c>
      <c r="G45">
        <f>Q7+Q11+Q15+Q19+Q19+Q23+Q31+Q35+Q39+Q27</f>
        <v>0.74090909090909096</v>
      </c>
      <c r="H45" s="22">
        <f t="shared" si="5"/>
        <v>8.2323232323232326E-2</v>
      </c>
      <c r="I45">
        <f t="shared" si="6"/>
        <v>5.166666666666667</v>
      </c>
      <c r="J45" s="22">
        <f t="shared" si="7"/>
        <v>0.57407407407407407</v>
      </c>
      <c r="L45">
        <f t="shared" si="8"/>
        <v>6.333333333333333</v>
      </c>
      <c r="M45" s="22">
        <f t="shared" si="9"/>
        <v>0.70370370370370372</v>
      </c>
    </row>
    <row r="46" spans="1:20" x14ac:dyDescent="0.35">
      <c r="A46" t="s">
        <v>11</v>
      </c>
      <c r="B46" s="2">
        <f>I8+I12+I16+I20+I24+I32+I36+I40+I28</f>
        <v>0.50952380952380949</v>
      </c>
      <c r="C46" s="22">
        <f t="shared" si="2"/>
        <v>5.6613756613756609E-2</v>
      </c>
      <c r="D46">
        <f t="shared" si="3"/>
        <v>1.8333333333333333</v>
      </c>
      <c r="E46" s="22">
        <f t="shared" si="4"/>
        <v>0.20370370370370369</v>
      </c>
      <c r="G46">
        <f>Q8+Q12+Q16+Q20+Q20+Q24+Q32+Q36+Q40+Q28</f>
        <v>0.52857142857142847</v>
      </c>
      <c r="H46" s="22">
        <f t="shared" si="5"/>
        <v>5.8730158730158716E-2</v>
      </c>
      <c r="I46">
        <f t="shared" si="6"/>
        <v>1.8333333333333333</v>
      </c>
      <c r="J46" s="22">
        <f t="shared" si="7"/>
        <v>0.20370370370370369</v>
      </c>
      <c r="L46">
        <f t="shared" si="8"/>
        <v>1.8333333333333333</v>
      </c>
      <c r="M46" s="22">
        <f t="shared" si="9"/>
        <v>0.20370370370370369</v>
      </c>
    </row>
  </sheetData>
  <mergeCells count="2">
    <mergeCell ref="D4:H4"/>
    <mergeCell ref="L4:P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467C-0FEA-49FB-A976-BE589DDAABA8}">
  <dimension ref="A1:CB43"/>
  <sheetViews>
    <sheetView topLeftCell="CB1" workbookViewId="0">
      <selection activeCell="B2" sqref="B2:CB4"/>
    </sheetView>
  </sheetViews>
  <sheetFormatPr defaultRowHeight="14.5" x14ac:dyDescent="0.35"/>
  <sheetData>
    <row r="1" spans="1:80" x14ac:dyDescent="0.35">
      <c r="A1" t="s">
        <v>66</v>
      </c>
      <c r="B1">
        <v>10</v>
      </c>
      <c r="C1" s="12" t="s">
        <v>5</v>
      </c>
      <c r="J1" t="s">
        <v>66</v>
      </c>
      <c r="K1">
        <v>11</v>
      </c>
      <c r="L1" s="13" t="s">
        <v>5</v>
      </c>
      <c r="S1" t="s">
        <v>66</v>
      </c>
      <c r="T1">
        <v>20</v>
      </c>
      <c r="U1" s="12" t="s">
        <v>128</v>
      </c>
      <c r="AB1" t="s">
        <v>66</v>
      </c>
      <c r="AC1">
        <v>22</v>
      </c>
      <c r="AD1" s="12" t="s">
        <v>130</v>
      </c>
      <c r="AE1" s="13" t="s">
        <v>131</v>
      </c>
      <c r="AF1" s="13" t="s">
        <v>129</v>
      </c>
      <c r="AK1" t="s">
        <v>66</v>
      </c>
      <c r="AL1">
        <v>28</v>
      </c>
      <c r="AM1" s="12" t="s">
        <v>135</v>
      </c>
      <c r="AT1" t="s">
        <v>66</v>
      </c>
      <c r="AU1">
        <v>30</v>
      </c>
      <c r="AV1" s="13" t="s">
        <v>6</v>
      </c>
      <c r="AW1" s="13" t="s">
        <v>136</v>
      </c>
      <c r="AX1" s="13" t="s">
        <v>139</v>
      </c>
      <c r="BC1" t="s">
        <v>66</v>
      </c>
      <c r="BD1">
        <v>37</v>
      </c>
      <c r="BE1" s="12" t="s">
        <v>129</v>
      </c>
      <c r="BF1" s="13" t="s">
        <v>138</v>
      </c>
      <c r="BL1" t="s">
        <v>66</v>
      </c>
      <c r="BM1">
        <v>39</v>
      </c>
      <c r="BN1" s="12" t="s">
        <v>5</v>
      </c>
      <c r="BO1" s="13" t="s">
        <v>131</v>
      </c>
      <c r="BU1" t="s">
        <v>66</v>
      </c>
      <c r="BV1">
        <v>40</v>
      </c>
      <c r="BW1" s="13" t="s">
        <v>5</v>
      </c>
    </row>
    <row r="2" spans="1:80" x14ac:dyDescent="0.35">
      <c r="A2" t="s">
        <v>140</v>
      </c>
      <c r="B2">
        <f>1</f>
        <v>1</v>
      </c>
      <c r="D2">
        <v>1</v>
      </c>
      <c r="F2">
        <v>1</v>
      </c>
      <c r="H2">
        <v>0</v>
      </c>
      <c r="K2">
        <v>1</v>
      </c>
      <c r="M2">
        <v>1</v>
      </c>
      <c r="O2">
        <v>1</v>
      </c>
      <c r="Q2">
        <v>0</v>
      </c>
      <c r="T2">
        <v>1</v>
      </c>
      <c r="V2">
        <v>1</v>
      </c>
      <c r="X2">
        <v>1</v>
      </c>
      <c r="Z2">
        <v>1</v>
      </c>
      <c r="AC2">
        <f>1</f>
        <v>1</v>
      </c>
      <c r="AE2">
        <f>1/3</f>
        <v>0.33333333333333331</v>
      </c>
      <c r="AG2">
        <f>2/3</f>
        <v>0.66666666666666663</v>
      </c>
      <c r="AI2">
        <f>1/3</f>
        <v>0.33333333333333331</v>
      </c>
      <c r="AL2">
        <f>1</f>
        <v>1</v>
      </c>
      <c r="AN2">
        <v>0</v>
      </c>
      <c r="AP2">
        <v>0</v>
      </c>
      <c r="AR2">
        <v>0</v>
      </c>
      <c r="AU2">
        <f>1</f>
        <v>1</v>
      </c>
      <c r="AW2">
        <f>1/3</f>
        <v>0.33333333333333331</v>
      </c>
      <c r="AY2">
        <f>2/3</f>
        <v>0.66666666666666663</v>
      </c>
      <c r="BA2">
        <v>0</v>
      </c>
      <c r="BD2">
        <f>1/2</f>
        <v>0.5</v>
      </c>
      <c r="BF2">
        <f>1/2</f>
        <v>0.5</v>
      </c>
      <c r="BH2">
        <f>1/2</f>
        <v>0.5</v>
      </c>
      <c r="BJ2">
        <f>1/2</f>
        <v>0.5</v>
      </c>
      <c r="BM2">
        <f>1/2</f>
        <v>0.5</v>
      </c>
      <c r="BO2">
        <f>1</f>
        <v>1</v>
      </c>
      <c r="BQ2">
        <f>1/2</f>
        <v>0.5</v>
      </c>
      <c r="BS2">
        <v>0</v>
      </c>
      <c r="BV2">
        <f>1</f>
        <v>1</v>
      </c>
      <c r="BX2">
        <f>1</f>
        <v>1</v>
      </c>
      <c r="BZ2">
        <f>1</f>
        <v>1</v>
      </c>
      <c r="CB2">
        <v>0</v>
      </c>
    </row>
    <row r="3" spans="1:80" x14ac:dyDescent="0.35">
      <c r="A3" s="3" t="s">
        <v>9</v>
      </c>
      <c r="B3" s="11"/>
      <c r="C3" s="3" t="s">
        <v>10</v>
      </c>
      <c r="D3" s="11"/>
      <c r="E3" s="47" t="s">
        <v>125</v>
      </c>
      <c r="F3" s="48"/>
      <c r="G3" s="3" t="s">
        <v>11</v>
      </c>
      <c r="H3" s="11"/>
      <c r="I3" s="56"/>
      <c r="J3" s="3" t="s">
        <v>9</v>
      </c>
      <c r="K3" s="11"/>
      <c r="L3" s="3" t="s">
        <v>10</v>
      </c>
      <c r="M3" s="11"/>
      <c r="N3" s="47" t="s">
        <v>125</v>
      </c>
      <c r="O3" s="48"/>
      <c r="P3" s="3" t="s">
        <v>11</v>
      </c>
      <c r="Q3" s="11"/>
      <c r="S3" s="3" t="s">
        <v>9</v>
      </c>
      <c r="T3" s="11"/>
      <c r="U3" s="3" t="s">
        <v>10</v>
      </c>
      <c r="V3" s="11"/>
      <c r="W3" s="47" t="s">
        <v>125</v>
      </c>
      <c r="X3" s="48"/>
      <c r="Y3" s="3" t="s">
        <v>11</v>
      </c>
      <c r="Z3" s="11"/>
      <c r="AB3" s="3" t="s">
        <v>9</v>
      </c>
      <c r="AC3" s="11"/>
      <c r="AD3" s="3" t="s">
        <v>10</v>
      </c>
      <c r="AE3" s="11"/>
      <c r="AF3" s="47" t="s">
        <v>125</v>
      </c>
      <c r="AG3" s="48"/>
      <c r="AH3" s="3" t="s">
        <v>11</v>
      </c>
      <c r="AI3" s="11"/>
      <c r="AK3" s="3" t="s">
        <v>9</v>
      </c>
      <c r="AL3" s="11"/>
      <c r="AM3" s="3" t="s">
        <v>10</v>
      </c>
      <c r="AN3" s="11"/>
      <c r="AO3" s="47" t="s">
        <v>125</v>
      </c>
      <c r="AP3" s="48"/>
      <c r="AQ3" s="3" t="s">
        <v>11</v>
      </c>
      <c r="AR3" s="11"/>
      <c r="AS3" s="56"/>
      <c r="AT3" s="3" t="s">
        <v>9</v>
      </c>
      <c r="AU3" s="11"/>
      <c r="AV3" s="3" t="s">
        <v>10</v>
      </c>
      <c r="AW3" s="11"/>
      <c r="AX3" s="47" t="s">
        <v>125</v>
      </c>
      <c r="AY3" s="48"/>
      <c r="AZ3" s="3" t="s">
        <v>11</v>
      </c>
      <c r="BA3" s="11"/>
      <c r="BB3" s="56"/>
      <c r="BC3" s="3" t="s">
        <v>9</v>
      </c>
      <c r="BD3" s="11"/>
      <c r="BE3" s="3" t="s">
        <v>10</v>
      </c>
      <c r="BF3" s="11"/>
      <c r="BG3" s="46" t="s">
        <v>125</v>
      </c>
      <c r="BH3" s="48"/>
      <c r="BI3" s="3" t="s">
        <v>11</v>
      </c>
      <c r="BJ3" s="11"/>
      <c r="BL3" s="3" t="s">
        <v>9</v>
      </c>
      <c r="BM3" s="11"/>
      <c r="BN3" s="3" t="s">
        <v>10</v>
      </c>
      <c r="BO3" s="11"/>
      <c r="BP3" s="47" t="s">
        <v>125</v>
      </c>
      <c r="BQ3" s="48"/>
      <c r="BR3" s="3" t="s">
        <v>11</v>
      </c>
      <c r="BS3" s="11"/>
      <c r="BU3" s="3" t="s">
        <v>9</v>
      </c>
      <c r="BV3" s="11"/>
      <c r="BW3" s="3" t="s">
        <v>10</v>
      </c>
      <c r="BX3" s="11"/>
      <c r="BY3" s="47" t="s">
        <v>125</v>
      </c>
      <c r="BZ3" s="48"/>
      <c r="CA3" s="5" t="s">
        <v>11</v>
      </c>
      <c r="CB3" s="11"/>
    </row>
    <row r="4" spans="1:80" x14ac:dyDescent="0.35">
      <c r="A4" s="47" t="s">
        <v>65</v>
      </c>
      <c r="B4" s="48" t="s">
        <v>62</v>
      </c>
      <c r="C4" s="47" t="s">
        <v>65</v>
      </c>
      <c r="D4" s="48" t="s">
        <v>62</v>
      </c>
      <c r="E4" s="47" t="s">
        <v>65</v>
      </c>
      <c r="F4" s="48" t="s">
        <v>62</v>
      </c>
      <c r="G4" s="47" t="s">
        <v>65</v>
      </c>
      <c r="H4" s="48" t="s">
        <v>62</v>
      </c>
      <c r="I4" s="56"/>
      <c r="J4" s="47" t="s">
        <v>65</v>
      </c>
      <c r="K4" s="48" t="s">
        <v>62</v>
      </c>
      <c r="L4" s="47" t="s">
        <v>65</v>
      </c>
      <c r="M4" s="48" t="s">
        <v>62</v>
      </c>
      <c r="N4" s="47" t="s">
        <v>65</v>
      </c>
      <c r="O4" s="48" t="s">
        <v>62</v>
      </c>
      <c r="P4" s="47" t="s">
        <v>65</v>
      </c>
      <c r="Q4" s="48" t="s">
        <v>62</v>
      </c>
      <c r="S4" s="47" t="s">
        <v>65</v>
      </c>
      <c r="T4" s="48" t="s">
        <v>62</v>
      </c>
      <c r="U4" s="47" t="s">
        <v>65</v>
      </c>
      <c r="V4" s="48" t="s">
        <v>62</v>
      </c>
      <c r="W4" s="47" t="s">
        <v>65</v>
      </c>
      <c r="X4" s="48" t="s">
        <v>62</v>
      </c>
      <c r="Y4" s="47" t="s">
        <v>65</v>
      </c>
      <c r="Z4" s="48" t="s">
        <v>62</v>
      </c>
      <c r="AB4" s="47" t="s">
        <v>65</v>
      </c>
      <c r="AC4" s="48" t="s">
        <v>62</v>
      </c>
      <c r="AD4" s="47" t="s">
        <v>65</v>
      </c>
      <c r="AE4" s="48" t="s">
        <v>62</v>
      </c>
      <c r="AF4" s="47" t="s">
        <v>65</v>
      </c>
      <c r="AG4" s="48" t="s">
        <v>62</v>
      </c>
      <c r="AH4" s="47" t="s">
        <v>65</v>
      </c>
      <c r="AI4" s="48" t="s">
        <v>62</v>
      </c>
      <c r="AK4" s="47" t="s">
        <v>65</v>
      </c>
      <c r="AL4" s="48" t="s">
        <v>62</v>
      </c>
      <c r="AM4" s="47" t="s">
        <v>65</v>
      </c>
      <c r="AN4" s="48" t="s">
        <v>62</v>
      </c>
      <c r="AO4" s="47" t="s">
        <v>65</v>
      </c>
      <c r="AP4" s="48" t="s">
        <v>62</v>
      </c>
      <c r="AQ4" s="47" t="s">
        <v>65</v>
      </c>
      <c r="AR4" s="48" t="s">
        <v>62</v>
      </c>
      <c r="AS4" s="56"/>
      <c r="AT4" s="47" t="s">
        <v>65</v>
      </c>
      <c r="AU4" s="48" t="s">
        <v>62</v>
      </c>
      <c r="AV4" s="47" t="s">
        <v>65</v>
      </c>
      <c r="AW4" s="48" t="s">
        <v>62</v>
      </c>
      <c r="AX4" s="47" t="s">
        <v>65</v>
      </c>
      <c r="AY4" s="48" t="s">
        <v>62</v>
      </c>
      <c r="AZ4" s="47" t="s">
        <v>65</v>
      </c>
      <c r="BA4" s="48" t="s">
        <v>62</v>
      </c>
      <c r="BB4" s="5"/>
      <c r="BC4" s="47" t="s">
        <v>65</v>
      </c>
      <c r="BD4" s="48" t="s">
        <v>62</v>
      </c>
      <c r="BE4" s="47" t="s">
        <v>65</v>
      </c>
      <c r="BF4" s="48" t="s">
        <v>62</v>
      </c>
      <c r="BG4" s="47" t="s">
        <v>65</v>
      </c>
      <c r="BH4" s="48" t="s">
        <v>62</v>
      </c>
      <c r="BI4" s="47" t="s">
        <v>65</v>
      </c>
      <c r="BJ4" s="48" t="s">
        <v>62</v>
      </c>
      <c r="BL4" s="47" t="s">
        <v>65</v>
      </c>
      <c r="BM4" s="48" t="s">
        <v>62</v>
      </c>
      <c r="BN4" s="47" t="s">
        <v>65</v>
      </c>
      <c r="BO4" s="48" t="s">
        <v>62</v>
      </c>
      <c r="BP4" s="47" t="s">
        <v>65</v>
      </c>
      <c r="BQ4" s="48" t="s">
        <v>62</v>
      </c>
      <c r="BR4" s="47" t="s">
        <v>65</v>
      </c>
      <c r="BS4" s="48" t="s">
        <v>62</v>
      </c>
      <c r="BU4" s="47" t="s">
        <v>65</v>
      </c>
      <c r="BV4" s="48" t="s">
        <v>62</v>
      </c>
      <c r="BW4" s="47" t="s">
        <v>65</v>
      </c>
      <c r="BX4" s="48" t="s">
        <v>62</v>
      </c>
      <c r="BY4" s="47" t="s">
        <v>65</v>
      </c>
      <c r="BZ4" s="48" t="s">
        <v>62</v>
      </c>
      <c r="CA4" s="46" t="s">
        <v>65</v>
      </c>
      <c r="CB4" s="48" t="s">
        <v>62</v>
      </c>
    </row>
    <row r="5" spans="1:80" s="19" customFormat="1" x14ac:dyDescent="0.35">
      <c r="A5" s="38" t="s">
        <v>13</v>
      </c>
      <c r="B5" s="42">
        <v>978.73962100000006</v>
      </c>
      <c r="C5" s="41" t="s">
        <v>25</v>
      </c>
      <c r="D5" s="42">
        <v>1.63570172391195</v>
      </c>
      <c r="E5" s="38" t="s">
        <v>13</v>
      </c>
      <c r="F5" s="42">
        <v>1136.939957</v>
      </c>
      <c r="G5" s="41" t="s">
        <v>22</v>
      </c>
      <c r="H5" s="42">
        <v>42.060760000000002</v>
      </c>
      <c r="I5" s="57"/>
      <c r="J5" s="38" t="s">
        <v>13</v>
      </c>
      <c r="K5" s="42">
        <v>5082.0501329999997</v>
      </c>
      <c r="L5" s="41" t="s">
        <v>25</v>
      </c>
      <c r="M5" s="42">
        <v>35.394205397303502</v>
      </c>
      <c r="N5" s="38" t="s">
        <v>13</v>
      </c>
      <c r="O5" s="42">
        <v>6238.1297640000003</v>
      </c>
      <c r="P5" s="41" t="s">
        <v>56</v>
      </c>
      <c r="Q5" s="42">
        <v>4.5928389999999997</v>
      </c>
      <c r="S5" s="38" t="s">
        <v>15</v>
      </c>
      <c r="T5" s="42">
        <v>8471.1294529999996</v>
      </c>
      <c r="U5" s="41" t="s">
        <v>25</v>
      </c>
      <c r="V5" s="42">
        <v>20.640298401720599</v>
      </c>
      <c r="W5" s="38" t="s">
        <v>15</v>
      </c>
      <c r="X5" s="42">
        <v>8667.3229140000003</v>
      </c>
      <c r="Y5" s="38" t="s">
        <v>15</v>
      </c>
      <c r="Z5" s="42">
        <v>4139.4342180000003</v>
      </c>
      <c r="AB5" s="41" t="s">
        <v>22</v>
      </c>
      <c r="AC5" s="42">
        <v>3015.2280070000002</v>
      </c>
      <c r="AD5" s="41" t="s">
        <v>24</v>
      </c>
      <c r="AE5" s="42">
        <v>10.340828970553099</v>
      </c>
      <c r="AF5" s="41" t="s">
        <v>22</v>
      </c>
      <c r="AG5" s="42">
        <v>3080.4470230000002</v>
      </c>
      <c r="AH5" s="38" t="s">
        <v>59</v>
      </c>
      <c r="AI5" s="42">
        <v>11.98325</v>
      </c>
      <c r="AK5" s="41" t="s">
        <v>64</v>
      </c>
      <c r="AL5" s="42">
        <v>9533.4933990000009</v>
      </c>
      <c r="AM5" s="41" t="s">
        <v>31</v>
      </c>
      <c r="AN5" s="42">
        <v>342.12914487072999</v>
      </c>
      <c r="AO5" s="41" t="s">
        <v>64</v>
      </c>
      <c r="AP5" s="42">
        <v>12814.999425</v>
      </c>
      <c r="AQ5" s="41" t="s">
        <v>24</v>
      </c>
      <c r="AR5" s="42">
        <v>16.597069000000001</v>
      </c>
      <c r="AT5" s="41" t="s">
        <v>44</v>
      </c>
      <c r="AU5" s="42">
        <v>29.018232999999999</v>
      </c>
      <c r="AV5" s="41" t="s">
        <v>44</v>
      </c>
      <c r="AW5" s="42">
        <v>18.514238941242699</v>
      </c>
      <c r="AX5" s="41" t="s">
        <v>44</v>
      </c>
      <c r="AY5" s="42">
        <v>22.401662000000002</v>
      </c>
      <c r="AZ5" s="41" t="s">
        <v>64</v>
      </c>
      <c r="BA5" s="42">
        <v>3.7289999999999997E-2</v>
      </c>
      <c r="BC5" s="41" t="s">
        <v>22</v>
      </c>
      <c r="BD5" s="42">
        <v>2987.5557010000002</v>
      </c>
      <c r="BE5" s="41" t="s">
        <v>12</v>
      </c>
      <c r="BF5" s="42">
        <v>9.8367719620099798</v>
      </c>
      <c r="BG5" s="41" t="s">
        <v>22</v>
      </c>
      <c r="BH5" s="42">
        <v>2945.028221</v>
      </c>
      <c r="BI5" s="38" t="s">
        <v>20</v>
      </c>
      <c r="BJ5" s="42">
        <v>25.981286999999998</v>
      </c>
      <c r="BL5" s="38" t="s">
        <v>13</v>
      </c>
      <c r="BM5" s="42">
        <v>1216.7470960000001</v>
      </c>
      <c r="BN5" s="41" t="s">
        <v>60</v>
      </c>
      <c r="BO5" s="42">
        <v>759.46466587805105</v>
      </c>
      <c r="BP5" s="38" t="s">
        <v>13</v>
      </c>
      <c r="BQ5" s="42">
        <v>1423.353525</v>
      </c>
      <c r="BR5" s="41" t="s">
        <v>22</v>
      </c>
      <c r="BS5" s="42">
        <v>0.127971</v>
      </c>
      <c r="BU5" s="38" t="s">
        <v>13</v>
      </c>
      <c r="BV5" s="42">
        <v>5083.0559620000004</v>
      </c>
      <c r="BW5" s="41" t="s">
        <v>60</v>
      </c>
      <c r="BX5" s="42">
        <v>8100.02948466831</v>
      </c>
      <c r="BY5" s="38" t="s">
        <v>13</v>
      </c>
      <c r="BZ5" s="42">
        <v>6138.7285089999996</v>
      </c>
      <c r="CA5" s="19" t="s">
        <v>15</v>
      </c>
      <c r="CB5" s="19">
        <v>7.7487450000000004</v>
      </c>
    </row>
    <row r="6" spans="1:80" s="19" customFormat="1" x14ac:dyDescent="0.35">
      <c r="A6" s="41" t="s">
        <v>22</v>
      </c>
      <c r="B6" s="42">
        <v>80.627734000000004</v>
      </c>
      <c r="C6" s="41" t="s">
        <v>57</v>
      </c>
      <c r="D6" s="42">
        <v>1.22846739435017</v>
      </c>
      <c r="E6" s="41" t="s">
        <v>22</v>
      </c>
      <c r="F6" s="42">
        <v>67.706789000000001</v>
      </c>
      <c r="G6" s="41" t="s">
        <v>64</v>
      </c>
      <c r="H6" s="42">
        <v>18.317585000000001</v>
      </c>
      <c r="I6" s="57"/>
      <c r="J6" s="41" t="s">
        <v>22</v>
      </c>
      <c r="K6" s="42">
        <v>4139.7750580000002</v>
      </c>
      <c r="L6" s="41" t="s">
        <v>57</v>
      </c>
      <c r="M6" s="42">
        <v>26.611727120166201</v>
      </c>
      <c r="N6" s="41" t="s">
        <v>22</v>
      </c>
      <c r="O6" s="42">
        <v>4291.8349029999999</v>
      </c>
      <c r="P6" s="41" t="s">
        <v>23</v>
      </c>
      <c r="Q6" s="42">
        <v>1.611996</v>
      </c>
      <c r="S6" s="41" t="s">
        <v>52</v>
      </c>
      <c r="T6" s="42">
        <v>10.276554000000001</v>
      </c>
      <c r="U6" s="41" t="s">
        <v>57</v>
      </c>
      <c r="V6" s="42">
        <v>15.116296901079</v>
      </c>
      <c r="W6" s="41" t="s">
        <v>38</v>
      </c>
      <c r="X6" s="42">
        <v>48.494129000000001</v>
      </c>
      <c r="Y6" s="41" t="s">
        <v>48</v>
      </c>
      <c r="Z6" s="42">
        <v>52.568224999999998</v>
      </c>
      <c r="AB6" s="41" t="s">
        <v>64</v>
      </c>
      <c r="AC6" s="42">
        <v>2090.4585139999999</v>
      </c>
      <c r="AD6" s="41" t="s">
        <v>43</v>
      </c>
      <c r="AE6" s="42">
        <v>10.101162095133001</v>
      </c>
      <c r="AF6" s="41" t="s">
        <v>64</v>
      </c>
      <c r="AG6" s="42">
        <v>2884.2353910000002</v>
      </c>
      <c r="AH6" s="41" t="s">
        <v>54</v>
      </c>
      <c r="AI6" s="42">
        <v>0.59244600000000003</v>
      </c>
      <c r="AK6" s="41" t="s">
        <v>21</v>
      </c>
      <c r="AL6" s="42">
        <v>8518.3508180000008</v>
      </c>
      <c r="AM6" s="41" t="s">
        <v>25</v>
      </c>
      <c r="AN6" s="42">
        <v>95.837617235207105</v>
      </c>
      <c r="AO6" s="41" t="s">
        <v>21</v>
      </c>
      <c r="AP6" s="42">
        <v>8811.4177380000001</v>
      </c>
      <c r="AQ6" s="41" t="s">
        <v>64</v>
      </c>
      <c r="AR6" s="42">
        <v>2.2268889999999999</v>
      </c>
      <c r="AT6" s="41" t="s">
        <v>35</v>
      </c>
      <c r="AU6" s="42">
        <v>5.3486890000000002</v>
      </c>
      <c r="AV6" s="41" t="s">
        <v>16</v>
      </c>
      <c r="AW6" s="42">
        <v>0.103412668473466</v>
      </c>
      <c r="AX6" s="41" t="s">
        <v>35</v>
      </c>
      <c r="AY6" s="42">
        <v>6.2544399999999998</v>
      </c>
      <c r="AZ6" s="41" t="s">
        <v>22</v>
      </c>
      <c r="BA6" s="42">
        <v>3.2725999999999998E-2</v>
      </c>
      <c r="BC6" s="41" t="s">
        <v>64</v>
      </c>
      <c r="BD6" s="42">
        <v>2015.403108</v>
      </c>
      <c r="BE6" s="38" t="s">
        <v>20</v>
      </c>
      <c r="BF6" s="42">
        <v>9.5236891552970508</v>
      </c>
      <c r="BG6" s="41" t="s">
        <v>64</v>
      </c>
      <c r="BH6" s="42">
        <v>2785.6366269999999</v>
      </c>
      <c r="BI6" s="41" t="s">
        <v>57</v>
      </c>
      <c r="BJ6" s="42">
        <v>2.9203290000000002</v>
      </c>
      <c r="BL6" s="41" t="s">
        <v>60</v>
      </c>
      <c r="BM6" s="42">
        <v>98.961698999999996</v>
      </c>
      <c r="BN6" s="41" t="s">
        <v>57</v>
      </c>
      <c r="BO6" s="42">
        <v>1.35033417138959</v>
      </c>
      <c r="BP6" s="41" t="s">
        <v>60</v>
      </c>
      <c r="BQ6" s="42">
        <v>108.88999200000001</v>
      </c>
      <c r="BR6" s="41" t="s">
        <v>15</v>
      </c>
      <c r="BS6" s="42">
        <v>9.5762E-2</v>
      </c>
      <c r="BU6" s="41" t="s">
        <v>22</v>
      </c>
      <c r="BV6" s="42">
        <v>3926.5593669999998</v>
      </c>
      <c r="BW6" s="41" t="s">
        <v>57</v>
      </c>
      <c r="BX6" s="42">
        <v>13.8004558149609</v>
      </c>
      <c r="BY6" s="41" t="s">
        <v>22</v>
      </c>
      <c r="BZ6" s="42">
        <v>3986.137874</v>
      </c>
      <c r="CA6" s="19" t="s">
        <v>14</v>
      </c>
      <c r="CB6" s="19">
        <v>0.55217300000000002</v>
      </c>
    </row>
    <row r="7" spans="1:80" s="19" customFormat="1" x14ac:dyDescent="0.35">
      <c r="A7" s="41" t="s">
        <v>64</v>
      </c>
      <c r="B7" s="42">
        <v>42.218031000000003</v>
      </c>
      <c r="C7" s="41" t="s">
        <v>35</v>
      </c>
      <c r="D7" s="42">
        <v>1.20893093099333</v>
      </c>
      <c r="E7" s="41" t="s">
        <v>48</v>
      </c>
      <c r="F7" s="42">
        <v>48.046557</v>
      </c>
      <c r="G7" s="41" t="s">
        <v>21</v>
      </c>
      <c r="H7" s="42">
        <v>17.59432</v>
      </c>
      <c r="J7" s="41" t="s">
        <v>64</v>
      </c>
      <c r="K7" s="42">
        <v>2253.013375</v>
      </c>
      <c r="L7" s="41" t="s">
        <v>35</v>
      </c>
      <c r="M7" s="42">
        <v>24.675530599161799</v>
      </c>
      <c r="N7" s="41" t="s">
        <v>64</v>
      </c>
      <c r="O7" s="42">
        <v>1957.8549190000001</v>
      </c>
      <c r="P7" s="41" t="s">
        <v>34</v>
      </c>
      <c r="Q7" s="42">
        <v>1.3785829999999999</v>
      </c>
      <c r="S7" s="41" t="s">
        <v>21</v>
      </c>
      <c r="T7" s="42">
        <v>4.3344430000000003</v>
      </c>
      <c r="U7" s="41" t="s">
        <v>29</v>
      </c>
      <c r="V7" s="42">
        <v>11.790110198383299</v>
      </c>
      <c r="W7" s="41" t="s">
        <v>21</v>
      </c>
      <c r="X7" s="42">
        <v>27.526001000000001</v>
      </c>
      <c r="Y7" s="41" t="s">
        <v>37</v>
      </c>
      <c r="Z7" s="42">
        <v>35.280520000000003</v>
      </c>
      <c r="AB7" s="41" t="s">
        <v>21</v>
      </c>
      <c r="AC7" s="42">
        <v>969.39489400000002</v>
      </c>
      <c r="AD7" s="41" t="s">
        <v>37</v>
      </c>
      <c r="AE7" s="42">
        <v>9.6627725483694196</v>
      </c>
      <c r="AF7" s="41" t="s">
        <v>21</v>
      </c>
      <c r="AG7" s="42">
        <v>986.03309300000001</v>
      </c>
      <c r="AH7" s="41" t="s">
        <v>24</v>
      </c>
      <c r="AI7" s="42">
        <v>0.389295</v>
      </c>
      <c r="AK7" s="41" t="s">
        <v>22</v>
      </c>
      <c r="AL7" s="42">
        <v>7109.5496970000004</v>
      </c>
      <c r="AM7" s="41" t="s">
        <v>24</v>
      </c>
      <c r="AN7" s="42">
        <v>55.457142248171401</v>
      </c>
      <c r="AO7" s="41" t="s">
        <v>13</v>
      </c>
      <c r="AP7" s="42">
        <v>6875.4872089999999</v>
      </c>
      <c r="AQ7" s="41" t="s">
        <v>16</v>
      </c>
      <c r="AR7" s="42">
        <v>0.220969</v>
      </c>
      <c r="AT7" s="41" t="s">
        <v>15</v>
      </c>
      <c r="AU7" s="42">
        <v>2.432318</v>
      </c>
      <c r="AV7" s="41" t="s">
        <v>69</v>
      </c>
      <c r="AW7" s="42">
        <v>8.3511688370129997E-2</v>
      </c>
      <c r="AX7" s="41" t="s">
        <v>15</v>
      </c>
      <c r="AY7" s="42">
        <v>3.3940570000000001</v>
      </c>
      <c r="AZ7" s="41" t="s">
        <v>35</v>
      </c>
      <c r="BA7" s="42">
        <v>7.8530000000000006E-3</v>
      </c>
      <c r="BC7" s="41" t="s">
        <v>21</v>
      </c>
      <c r="BD7" s="42">
        <v>856.01137600000004</v>
      </c>
      <c r="BE7" s="41" t="s">
        <v>56</v>
      </c>
      <c r="BF7" s="42">
        <v>9.2390611727580492</v>
      </c>
      <c r="BG7" s="41" t="s">
        <v>21</v>
      </c>
      <c r="BH7" s="42">
        <v>880.94682699999998</v>
      </c>
      <c r="BI7" s="41" t="s">
        <v>59</v>
      </c>
      <c r="BJ7" s="42">
        <v>0.176345</v>
      </c>
      <c r="BL7" s="41" t="s">
        <v>35</v>
      </c>
      <c r="BM7" s="42">
        <v>27.509833</v>
      </c>
      <c r="BN7" s="41" t="s">
        <v>37</v>
      </c>
      <c r="BO7" s="42">
        <v>0.92528779968416097</v>
      </c>
      <c r="BP7" s="41" t="s">
        <v>48</v>
      </c>
      <c r="BQ7" s="42">
        <v>53.807037999999999</v>
      </c>
      <c r="BR7" s="41" t="s">
        <v>16</v>
      </c>
      <c r="BS7" s="42">
        <v>7.9895999999999995E-2</v>
      </c>
      <c r="BU7" s="41" t="s">
        <v>64</v>
      </c>
      <c r="BV7" s="42">
        <v>2086.0192400000001</v>
      </c>
      <c r="BW7" s="38" t="s">
        <v>13</v>
      </c>
      <c r="BX7" s="42">
        <v>10.1945122542158</v>
      </c>
      <c r="BY7" s="41" t="s">
        <v>64</v>
      </c>
      <c r="BZ7" s="42">
        <v>1777.834791</v>
      </c>
      <c r="CA7" s="19" t="s">
        <v>59</v>
      </c>
      <c r="CB7" s="19">
        <v>0.38273299999999999</v>
      </c>
    </row>
    <row r="8" spans="1:80" s="19" customFormat="1" x14ac:dyDescent="0.35">
      <c r="A8" s="41" t="s">
        <v>37</v>
      </c>
      <c r="B8" s="42">
        <v>37.994230000000002</v>
      </c>
      <c r="C8" s="41" t="s">
        <v>126</v>
      </c>
      <c r="D8" s="42">
        <v>1.04566660821819</v>
      </c>
      <c r="E8" s="41" t="s">
        <v>33</v>
      </c>
      <c r="F8" s="42">
        <v>41.656384000000003</v>
      </c>
      <c r="G8" s="41" t="s">
        <v>37</v>
      </c>
      <c r="H8" s="42">
        <v>17.074490000000001</v>
      </c>
      <c r="J8" s="41" t="s">
        <v>21</v>
      </c>
      <c r="K8" s="42">
        <v>901.49013500000001</v>
      </c>
      <c r="L8" s="41" t="s">
        <v>29</v>
      </c>
      <c r="M8" s="42">
        <v>20.579618480512</v>
      </c>
      <c r="N8" s="41" t="s">
        <v>21</v>
      </c>
      <c r="O8" s="42">
        <v>919.74123499999996</v>
      </c>
      <c r="P8" s="41" t="s">
        <v>24</v>
      </c>
      <c r="Q8" s="42">
        <v>1.1708000000000001</v>
      </c>
      <c r="S8" s="41" t="s">
        <v>38</v>
      </c>
      <c r="T8" s="42">
        <v>4.2641609999999996</v>
      </c>
      <c r="U8" s="41" t="s">
        <v>37</v>
      </c>
      <c r="V8" s="42">
        <v>10.501051797237899</v>
      </c>
      <c r="W8" s="41" t="s">
        <v>70</v>
      </c>
      <c r="X8" s="42">
        <v>18.920506</v>
      </c>
      <c r="Y8" s="41" t="s">
        <v>33</v>
      </c>
      <c r="Z8" s="42">
        <v>27.627717000000001</v>
      </c>
      <c r="AB8" s="41" t="s">
        <v>13</v>
      </c>
      <c r="AC8" s="42">
        <v>732.80336499999999</v>
      </c>
      <c r="AD8" s="41" t="s">
        <v>52</v>
      </c>
      <c r="AE8" s="42">
        <v>9.6382558566850207</v>
      </c>
      <c r="AF8" s="41" t="s">
        <v>13</v>
      </c>
      <c r="AG8" s="42">
        <v>814.914896</v>
      </c>
      <c r="AH8" s="41" t="s">
        <v>36</v>
      </c>
      <c r="AI8" s="42">
        <v>1.8581E-2</v>
      </c>
      <c r="AK8" s="41" t="s">
        <v>13</v>
      </c>
      <c r="AL8" s="42">
        <v>6619.53024</v>
      </c>
      <c r="AM8" s="41" t="s">
        <v>37</v>
      </c>
      <c r="AN8" s="42">
        <v>52.395819301704002</v>
      </c>
      <c r="AO8" s="41" t="s">
        <v>22</v>
      </c>
      <c r="AP8" s="42">
        <v>6724.943816</v>
      </c>
      <c r="AQ8" s="41" t="s">
        <v>35</v>
      </c>
      <c r="AR8" s="42">
        <v>0.167794</v>
      </c>
      <c r="AT8" s="41" t="s">
        <v>57</v>
      </c>
      <c r="AU8" s="42">
        <v>0.51941000000000004</v>
      </c>
      <c r="AV8" s="41" t="s">
        <v>38</v>
      </c>
      <c r="AW8" s="42">
        <v>7.7978156221998302E-2</v>
      </c>
      <c r="AX8" s="41" t="s">
        <v>48</v>
      </c>
      <c r="AY8" s="42">
        <v>1.8434159999999999</v>
      </c>
      <c r="AZ8" s="41" t="s">
        <v>37</v>
      </c>
      <c r="BA8" s="42">
        <v>6.5230000000000002E-3</v>
      </c>
      <c r="BC8" s="41" t="s">
        <v>37</v>
      </c>
      <c r="BD8" s="42">
        <v>679.52683400000001</v>
      </c>
      <c r="BE8" s="41" t="s">
        <v>24</v>
      </c>
      <c r="BF8" s="42">
        <v>8.9415936783756198</v>
      </c>
      <c r="BG8" s="41" t="s">
        <v>13</v>
      </c>
      <c r="BH8" s="42">
        <v>718.01923799999997</v>
      </c>
      <c r="BI8" s="41" t="s">
        <v>36</v>
      </c>
      <c r="BJ8" s="42">
        <v>0.162552</v>
      </c>
      <c r="BL8" s="41" t="s">
        <v>54</v>
      </c>
      <c r="BM8" s="42">
        <v>21.189326999999999</v>
      </c>
      <c r="BN8" s="38" t="s">
        <v>59</v>
      </c>
      <c r="BO8" s="42">
        <v>0.91150507049231999</v>
      </c>
      <c r="BP8" s="41" t="s">
        <v>33</v>
      </c>
      <c r="BQ8" s="42">
        <v>53.234380000000002</v>
      </c>
      <c r="BR8" s="41" t="s">
        <v>52</v>
      </c>
      <c r="BS8" s="42">
        <v>5.8778999999999998E-2</v>
      </c>
      <c r="BU8" s="41" t="s">
        <v>21</v>
      </c>
      <c r="BV8" s="42">
        <v>921.18969700000002</v>
      </c>
      <c r="BW8" s="41" t="s">
        <v>23</v>
      </c>
      <c r="BX8" s="42">
        <v>10.1164584505108</v>
      </c>
      <c r="BY8" s="41" t="s">
        <v>21</v>
      </c>
      <c r="BZ8" s="42">
        <v>878.63580899999999</v>
      </c>
      <c r="CA8" s="19" t="s">
        <v>36</v>
      </c>
      <c r="CB8" s="19">
        <v>8.8489999999999992E-3</v>
      </c>
    </row>
    <row r="9" spans="1:80" s="19" customFormat="1" x14ac:dyDescent="0.35">
      <c r="A9" s="41" t="s">
        <v>16</v>
      </c>
      <c r="B9" s="42">
        <v>15.812635</v>
      </c>
      <c r="C9" s="41" t="s">
        <v>43</v>
      </c>
      <c r="D9" s="42">
        <v>0.89254424671425903</v>
      </c>
      <c r="E9" s="41" t="s">
        <v>64</v>
      </c>
      <c r="F9" s="42">
        <v>31.818711</v>
      </c>
      <c r="G9" s="41" t="s">
        <v>20</v>
      </c>
      <c r="H9" s="42">
        <v>2.5189110000000001</v>
      </c>
      <c r="J9" s="41" t="s">
        <v>37</v>
      </c>
      <c r="K9" s="42">
        <v>873.97354900000005</v>
      </c>
      <c r="L9" s="41" t="s">
        <v>42</v>
      </c>
      <c r="M9" s="42">
        <v>20.326991186575899</v>
      </c>
      <c r="N9" s="41" t="s">
        <v>37</v>
      </c>
      <c r="O9" s="42">
        <v>837.54220299999997</v>
      </c>
      <c r="P9" s="41" t="s">
        <v>54</v>
      </c>
      <c r="Q9" s="42">
        <v>0.724213</v>
      </c>
      <c r="S9" s="41" t="s">
        <v>35</v>
      </c>
      <c r="T9" s="42">
        <v>3.5737009999999998</v>
      </c>
      <c r="U9" s="41" t="s">
        <v>14</v>
      </c>
      <c r="V9" s="42">
        <v>9.9876319751737697</v>
      </c>
      <c r="W9" s="41" t="s">
        <v>64</v>
      </c>
      <c r="X9" s="42">
        <v>15.660360000000001</v>
      </c>
      <c r="Y9" s="41" t="s">
        <v>70</v>
      </c>
      <c r="Z9" s="42">
        <v>25.485085999999999</v>
      </c>
      <c r="AB9" s="41" t="s">
        <v>37</v>
      </c>
      <c r="AC9" s="42">
        <v>729.27212599999996</v>
      </c>
      <c r="AD9" s="41" t="s">
        <v>23</v>
      </c>
      <c r="AE9" s="42">
        <v>9.4412560858485595</v>
      </c>
      <c r="AF9" s="41" t="s">
        <v>37</v>
      </c>
      <c r="AG9" s="42">
        <v>758.63146700000004</v>
      </c>
      <c r="AH9" s="41" t="s">
        <v>35</v>
      </c>
      <c r="AI9" s="42">
        <v>1.5519E-2</v>
      </c>
      <c r="AK9" s="41" t="s">
        <v>37</v>
      </c>
      <c r="AL9" s="42">
        <v>5484.3490650000003</v>
      </c>
      <c r="AM9" s="41" t="s">
        <v>56</v>
      </c>
      <c r="AN9" s="42">
        <v>52.143106703780703</v>
      </c>
      <c r="AO9" s="41" t="s">
        <v>37</v>
      </c>
      <c r="AP9" s="42">
        <v>5407.3423089999997</v>
      </c>
      <c r="AQ9" s="41" t="s">
        <v>20</v>
      </c>
      <c r="AR9" s="42">
        <v>0.11595900000000001</v>
      </c>
      <c r="AT9" s="41" t="s">
        <v>16</v>
      </c>
      <c r="AU9" s="42">
        <v>0.167627</v>
      </c>
      <c r="AV9" s="41" t="s">
        <v>22</v>
      </c>
      <c r="AW9" s="42">
        <v>6.9580355294768595E-2</v>
      </c>
      <c r="AX9" s="41" t="s">
        <v>25</v>
      </c>
      <c r="AY9" s="42">
        <v>1.143262</v>
      </c>
      <c r="AZ9" s="41" t="s">
        <v>52</v>
      </c>
      <c r="BA9" s="42">
        <v>1.895E-3</v>
      </c>
      <c r="BC9" s="41" t="s">
        <v>13</v>
      </c>
      <c r="BD9" s="42">
        <v>666.37575000000004</v>
      </c>
      <c r="BE9" s="41" t="s">
        <v>34</v>
      </c>
      <c r="BF9" s="42">
        <v>8.7577478928796495</v>
      </c>
      <c r="BG9" s="41" t="s">
        <v>37</v>
      </c>
      <c r="BH9" s="42">
        <v>666.04322100000002</v>
      </c>
      <c r="BI9" s="41" t="s">
        <v>43</v>
      </c>
      <c r="BJ9" s="42">
        <v>2.3969000000000001E-2</v>
      </c>
      <c r="BL9" s="41" t="s">
        <v>24</v>
      </c>
      <c r="BM9" s="42">
        <v>12.174678999999999</v>
      </c>
      <c r="BN9" s="41" t="s">
        <v>16</v>
      </c>
      <c r="BO9" s="42">
        <v>0.897468394643684</v>
      </c>
      <c r="BP9" s="41" t="s">
        <v>35</v>
      </c>
      <c r="BQ9" s="42">
        <v>36.100946999999998</v>
      </c>
      <c r="BR9" s="41" t="s">
        <v>64</v>
      </c>
      <c r="BS9" s="42">
        <v>1.5690000000000001E-3</v>
      </c>
      <c r="BU9" s="41" t="s">
        <v>37</v>
      </c>
      <c r="BV9" s="42">
        <v>832.56409099999996</v>
      </c>
      <c r="BW9" s="41" t="s">
        <v>12</v>
      </c>
      <c r="BX9" s="42">
        <v>10.013376945832</v>
      </c>
      <c r="BY9" s="41" t="s">
        <v>37</v>
      </c>
      <c r="BZ9" s="42">
        <v>765.40821600000004</v>
      </c>
      <c r="CA9" s="19" t="s">
        <v>57</v>
      </c>
      <c r="CB9" s="19">
        <v>1.9740000000000001E-3</v>
      </c>
    </row>
    <row r="10" spans="1:80" s="23" customFormat="1" x14ac:dyDescent="0.35">
      <c r="A10" s="32" t="s">
        <v>21</v>
      </c>
      <c r="B10" s="33">
        <v>13.628050999999999</v>
      </c>
      <c r="C10" s="32" t="s">
        <v>37</v>
      </c>
      <c r="D10" s="33">
        <v>0.88850401909134702</v>
      </c>
      <c r="E10" s="32" t="s">
        <v>37</v>
      </c>
      <c r="F10" s="33">
        <v>14.253318999999999</v>
      </c>
      <c r="G10" s="32" t="s">
        <v>16</v>
      </c>
      <c r="H10" s="33">
        <v>0.33304</v>
      </c>
      <c r="J10" s="32" t="s">
        <v>16</v>
      </c>
      <c r="K10" s="33">
        <v>404.50018299999999</v>
      </c>
      <c r="L10" s="32" t="s">
        <v>43</v>
      </c>
      <c r="M10" s="33">
        <v>19.3062727418666</v>
      </c>
      <c r="N10" s="32" t="s">
        <v>16</v>
      </c>
      <c r="O10" s="33">
        <v>538.19349799999998</v>
      </c>
      <c r="P10" s="32" t="s">
        <v>59</v>
      </c>
      <c r="Q10" s="33">
        <v>7.2487999999999997E-2</v>
      </c>
      <c r="S10" s="32" t="s">
        <v>59</v>
      </c>
      <c r="T10" s="33">
        <v>3.0333999999999999</v>
      </c>
      <c r="U10" s="32" t="s">
        <v>42</v>
      </c>
      <c r="V10" s="33">
        <v>9.7154459765209893</v>
      </c>
      <c r="W10" s="32" t="s">
        <v>69</v>
      </c>
      <c r="X10" s="33">
        <v>14.182804000000001</v>
      </c>
      <c r="Y10" s="32" t="s">
        <v>68</v>
      </c>
      <c r="Z10" s="33">
        <v>14.419098</v>
      </c>
      <c r="AB10" s="32" t="s">
        <v>16</v>
      </c>
      <c r="AC10" s="33">
        <v>129.69981999999999</v>
      </c>
      <c r="AD10" s="38" t="s">
        <v>59</v>
      </c>
      <c r="AE10" s="33">
        <v>9.4283569999852901</v>
      </c>
      <c r="AF10" s="38" t="s">
        <v>63</v>
      </c>
      <c r="AG10" s="33">
        <v>155.64455100000001</v>
      </c>
      <c r="AH10" s="32"/>
      <c r="AI10" s="33"/>
      <c r="AK10" s="32" t="s">
        <v>16</v>
      </c>
      <c r="AL10" s="33">
        <v>1321.171257</v>
      </c>
      <c r="AM10" s="32" t="s">
        <v>36</v>
      </c>
      <c r="AN10" s="33">
        <v>51.472559659388601</v>
      </c>
      <c r="AO10" s="32" t="s">
        <v>16</v>
      </c>
      <c r="AP10" s="33">
        <v>1154.2442920000001</v>
      </c>
      <c r="AQ10" s="32" t="s">
        <v>23</v>
      </c>
      <c r="AR10" s="33">
        <v>8.9539999999999995E-2</v>
      </c>
      <c r="AT10" s="32" t="s">
        <v>59</v>
      </c>
      <c r="AU10" s="33">
        <v>7.5328999999999993E-2</v>
      </c>
      <c r="AV10" s="32" t="s">
        <v>24</v>
      </c>
      <c r="AW10" s="33">
        <v>5.9528169067194402E-2</v>
      </c>
      <c r="AX10" s="32" t="s">
        <v>37</v>
      </c>
      <c r="AY10" s="33">
        <v>0.83733900000000006</v>
      </c>
      <c r="AZ10" s="32" t="s">
        <v>54</v>
      </c>
      <c r="BA10" s="33">
        <v>1.5100000000000001E-3</v>
      </c>
      <c r="BC10" s="32" t="s">
        <v>16</v>
      </c>
      <c r="BD10" s="33">
        <v>98.231147000000007</v>
      </c>
      <c r="BE10" s="32" t="s">
        <v>23</v>
      </c>
      <c r="BF10" s="33">
        <v>8.7041558240579704</v>
      </c>
      <c r="BG10" s="32" t="s">
        <v>16</v>
      </c>
      <c r="BH10" s="33">
        <v>122.632051</v>
      </c>
      <c r="BI10" s="32" t="s">
        <v>12</v>
      </c>
      <c r="BJ10" s="33">
        <v>4.071E-3</v>
      </c>
      <c r="BL10" s="32" t="s">
        <v>16</v>
      </c>
      <c r="BM10" s="33">
        <v>10.049395000000001</v>
      </c>
      <c r="BN10" s="32" t="s">
        <v>14</v>
      </c>
      <c r="BO10" s="33">
        <v>0.89311377769204603</v>
      </c>
      <c r="BP10" s="32" t="s">
        <v>34</v>
      </c>
      <c r="BQ10" s="33">
        <v>17.054527</v>
      </c>
      <c r="BR10" s="32" t="s">
        <v>34</v>
      </c>
      <c r="BS10" s="33">
        <v>4.57E-4</v>
      </c>
      <c r="BU10" s="32" t="s">
        <v>16</v>
      </c>
      <c r="BV10" s="33">
        <v>479.01806299999998</v>
      </c>
      <c r="BW10" s="32" t="s">
        <v>56</v>
      </c>
      <c r="BX10" s="33">
        <v>9.7617485333185101</v>
      </c>
      <c r="BY10" s="32" t="s">
        <v>16</v>
      </c>
      <c r="BZ10" s="33">
        <v>505.93363799999997</v>
      </c>
    </row>
    <row r="11" spans="1:80" s="23" customFormat="1" x14ac:dyDescent="0.35">
      <c r="A11" s="32" t="s">
        <v>63</v>
      </c>
      <c r="B11" s="33">
        <v>10.051511</v>
      </c>
      <c r="C11" s="32" t="s">
        <v>41</v>
      </c>
      <c r="D11" s="33">
        <v>0.88379576654487901</v>
      </c>
      <c r="E11" s="32" t="s">
        <v>57</v>
      </c>
      <c r="F11" s="33">
        <v>12.843185999999999</v>
      </c>
      <c r="G11" s="32" t="s">
        <v>56</v>
      </c>
      <c r="H11" s="33">
        <v>2.078E-3</v>
      </c>
      <c r="J11" s="32" t="s">
        <v>20</v>
      </c>
      <c r="K11" s="33">
        <v>161.99818300000001</v>
      </c>
      <c r="L11" s="32" t="s">
        <v>24</v>
      </c>
      <c r="M11" s="33">
        <v>18.041351459680701</v>
      </c>
      <c r="N11" s="32" t="s">
        <v>20</v>
      </c>
      <c r="O11" s="33">
        <v>257.65804800000001</v>
      </c>
      <c r="P11" s="32" t="s">
        <v>41</v>
      </c>
      <c r="Q11" s="33">
        <v>5.2409999999999998E-2</v>
      </c>
      <c r="S11" s="32" t="s">
        <v>16</v>
      </c>
      <c r="T11" s="33">
        <v>1.3491679999999999</v>
      </c>
      <c r="U11" s="32" t="s">
        <v>12</v>
      </c>
      <c r="V11" s="33">
        <v>9.6460232459661306</v>
      </c>
      <c r="W11" s="32" t="s">
        <v>37</v>
      </c>
      <c r="X11" s="33">
        <v>9.7683140000000002</v>
      </c>
      <c r="Y11" s="32" t="s">
        <v>69</v>
      </c>
      <c r="Z11" s="33">
        <v>14.052906999999999</v>
      </c>
      <c r="AB11" s="38" t="s">
        <v>63</v>
      </c>
      <c r="AC11" s="33">
        <v>113.518311</v>
      </c>
      <c r="AD11" s="32" t="s">
        <v>42</v>
      </c>
      <c r="AE11" s="33">
        <v>9.3285612723528608</v>
      </c>
      <c r="AF11" s="32" t="s">
        <v>33</v>
      </c>
      <c r="AG11" s="33">
        <v>146.031665</v>
      </c>
      <c r="AH11" s="32"/>
      <c r="AI11" s="33"/>
      <c r="AK11" s="32" t="s">
        <v>20</v>
      </c>
      <c r="AL11" s="33">
        <v>379.74684400000001</v>
      </c>
      <c r="AM11" s="32" t="s">
        <v>52</v>
      </c>
      <c r="AN11" s="33">
        <v>50.558712303271903</v>
      </c>
      <c r="AO11" s="32" t="s">
        <v>54</v>
      </c>
      <c r="AP11" s="33">
        <v>450.53452199999998</v>
      </c>
      <c r="AQ11" s="32" t="s">
        <v>41</v>
      </c>
      <c r="AR11" s="33">
        <v>6.9697999999999996E-2</v>
      </c>
      <c r="AT11" s="38" t="s">
        <v>43</v>
      </c>
      <c r="AU11" s="33">
        <v>5.1444999999999998E-2</v>
      </c>
      <c r="AV11" s="32" t="s">
        <v>64</v>
      </c>
      <c r="AW11" s="33">
        <v>5.7915924877911001E-2</v>
      </c>
      <c r="AX11" s="32" t="s">
        <v>38</v>
      </c>
      <c r="AY11" s="33">
        <v>0.58962599999999998</v>
      </c>
      <c r="AZ11" s="32" t="s">
        <v>12</v>
      </c>
      <c r="BA11" s="33">
        <v>1.145E-3</v>
      </c>
      <c r="BC11" s="32" t="s">
        <v>54</v>
      </c>
      <c r="BD11" s="33">
        <v>58.167341</v>
      </c>
      <c r="BE11" s="32" t="s">
        <v>59</v>
      </c>
      <c r="BF11" s="33">
        <v>8.6367826082864205</v>
      </c>
      <c r="BG11" s="32" t="s">
        <v>33</v>
      </c>
      <c r="BH11" s="33">
        <v>107.924474</v>
      </c>
      <c r="BI11" s="32"/>
      <c r="BJ11" s="33"/>
      <c r="BL11" s="32" t="s">
        <v>37</v>
      </c>
      <c r="BM11" s="33">
        <v>9.8376520000000003</v>
      </c>
      <c r="BN11" s="32" t="s">
        <v>64</v>
      </c>
      <c r="BO11" s="33">
        <v>0.88826410558245406</v>
      </c>
      <c r="BP11" s="32" t="s">
        <v>54</v>
      </c>
      <c r="BQ11" s="33">
        <v>11.811532</v>
      </c>
      <c r="BR11" s="32" t="s">
        <v>41</v>
      </c>
      <c r="BS11" s="33">
        <v>4.15E-4</v>
      </c>
      <c r="BU11" s="32" t="s">
        <v>60</v>
      </c>
      <c r="BV11" s="33">
        <v>306.00609300000002</v>
      </c>
      <c r="BW11" s="32" t="s">
        <v>52</v>
      </c>
      <c r="BX11" s="33">
        <v>9.6147609198952892</v>
      </c>
      <c r="BY11" s="32" t="s">
        <v>60</v>
      </c>
      <c r="BZ11" s="33">
        <v>329.64512400000001</v>
      </c>
    </row>
    <row r="12" spans="1:80" s="23" customFormat="1" x14ac:dyDescent="0.35">
      <c r="A12" s="32" t="s">
        <v>84</v>
      </c>
      <c r="B12" s="33">
        <v>6.1321329999999996</v>
      </c>
      <c r="C12" s="32" t="s">
        <v>56</v>
      </c>
      <c r="D12" s="33">
        <v>0.86818180370336295</v>
      </c>
      <c r="E12" s="32" t="s">
        <v>16</v>
      </c>
      <c r="F12" s="33">
        <v>11.759465000000001</v>
      </c>
      <c r="G12" s="32" t="s">
        <v>24</v>
      </c>
      <c r="H12" s="33">
        <v>1.3339999999999999E-3</v>
      </c>
      <c r="J12" s="32" t="s">
        <v>63</v>
      </c>
      <c r="K12" s="33">
        <v>85.854547999999994</v>
      </c>
      <c r="L12" s="32" t="s">
        <v>41</v>
      </c>
      <c r="M12" s="33">
        <v>17.900025799763899</v>
      </c>
      <c r="N12" s="32" t="s">
        <v>48</v>
      </c>
      <c r="O12" s="33">
        <v>216.71214900000001</v>
      </c>
      <c r="P12" s="32" t="s">
        <v>36</v>
      </c>
      <c r="Q12" s="33">
        <v>1.7387E-2</v>
      </c>
      <c r="S12" s="32" t="s">
        <v>70</v>
      </c>
      <c r="T12" s="33">
        <v>1.3244180000000001</v>
      </c>
      <c r="U12" s="32" t="s">
        <v>22</v>
      </c>
      <c r="V12" s="33">
        <v>9.4714070788270597</v>
      </c>
      <c r="W12" s="32" t="s">
        <v>22</v>
      </c>
      <c r="X12" s="33">
        <v>8.3177679999999992</v>
      </c>
      <c r="Y12" s="32" t="s">
        <v>25</v>
      </c>
      <c r="Z12" s="33">
        <v>8.3202750000000005</v>
      </c>
      <c r="AB12" s="32" t="s">
        <v>20</v>
      </c>
      <c r="AC12" s="33">
        <v>35.584150000000001</v>
      </c>
      <c r="AD12" s="32" t="s">
        <v>41</v>
      </c>
      <c r="AE12" s="33">
        <v>9.3190930647636208</v>
      </c>
      <c r="AF12" s="32" t="s">
        <v>16</v>
      </c>
      <c r="AG12" s="33">
        <v>142.077721</v>
      </c>
      <c r="AH12" s="32"/>
      <c r="AI12" s="33"/>
      <c r="AK12" s="32" t="s">
        <v>54</v>
      </c>
      <c r="AL12" s="33">
        <v>361.30958500000003</v>
      </c>
      <c r="AM12" s="32" t="s">
        <v>64</v>
      </c>
      <c r="AN12" s="33">
        <v>49.887744074338599</v>
      </c>
      <c r="AO12" s="32" t="s">
        <v>59</v>
      </c>
      <c r="AP12" s="33">
        <v>388.89694100000003</v>
      </c>
      <c r="AQ12" s="32" t="s">
        <v>42</v>
      </c>
      <c r="AR12" s="33">
        <v>1.668E-3</v>
      </c>
      <c r="AT12" s="32" t="s">
        <v>24</v>
      </c>
      <c r="AU12" s="33">
        <v>4.2507000000000003E-2</v>
      </c>
      <c r="AV12" s="32" t="s">
        <v>15</v>
      </c>
      <c r="AW12" s="33">
        <v>5.7815810645805502E-2</v>
      </c>
      <c r="AX12" s="32" t="s">
        <v>32</v>
      </c>
      <c r="AY12" s="33">
        <v>0.57077199999999995</v>
      </c>
      <c r="AZ12" s="32" t="s">
        <v>20</v>
      </c>
      <c r="BA12" s="33">
        <v>8.0099999999999995E-4</v>
      </c>
      <c r="BC12" s="32" t="s">
        <v>24</v>
      </c>
      <c r="BD12" s="33">
        <v>37.412906999999997</v>
      </c>
      <c r="BE12" s="32" t="s">
        <v>52</v>
      </c>
      <c r="BF12" s="33">
        <v>8.4222834346643403</v>
      </c>
      <c r="BG12" s="32" t="s">
        <v>48</v>
      </c>
      <c r="BH12" s="33">
        <v>99.819560999999993</v>
      </c>
      <c r="BI12" s="32"/>
      <c r="BJ12" s="33"/>
      <c r="BL12" s="32" t="s">
        <v>36</v>
      </c>
      <c r="BM12" s="33">
        <v>6.4956319999999996</v>
      </c>
      <c r="BN12" s="32" t="s">
        <v>36</v>
      </c>
      <c r="BO12" s="33">
        <v>0.87929817649302899</v>
      </c>
      <c r="BP12" s="32" t="s">
        <v>32</v>
      </c>
      <c r="BQ12" s="33">
        <v>8.2471829999999997</v>
      </c>
      <c r="BR12" s="32" t="s">
        <v>42</v>
      </c>
      <c r="BS12" s="33">
        <v>2.3900000000000001E-4</v>
      </c>
      <c r="BU12" s="32" t="s">
        <v>20</v>
      </c>
      <c r="BV12" s="33">
        <v>212.04500200000001</v>
      </c>
      <c r="BW12" s="32" t="s">
        <v>42</v>
      </c>
      <c r="BX12" s="33">
        <v>9.4678862311636607</v>
      </c>
      <c r="BY12" s="32" t="s">
        <v>20</v>
      </c>
      <c r="BZ12" s="33">
        <v>258.87311899999997</v>
      </c>
    </row>
    <row r="13" spans="1:80" s="23" customFormat="1" x14ac:dyDescent="0.35">
      <c r="A13" s="32" t="s">
        <v>33</v>
      </c>
      <c r="B13" s="33">
        <v>6.0115660000000002</v>
      </c>
      <c r="C13" s="32" t="s">
        <v>64</v>
      </c>
      <c r="D13" s="33">
        <v>0.845326373803722</v>
      </c>
      <c r="E13" s="32" t="s">
        <v>32</v>
      </c>
      <c r="F13" s="33">
        <v>10.432187000000001</v>
      </c>
      <c r="G13" s="32" t="s">
        <v>23</v>
      </c>
      <c r="H13" s="33">
        <v>4.2099999999999999E-4</v>
      </c>
      <c r="J13" s="32" t="s">
        <v>84</v>
      </c>
      <c r="K13" s="33">
        <v>82.373981999999998</v>
      </c>
      <c r="L13" s="32" t="s">
        <v>34</v>
      </c>
      <c r="M13" s="33">
        <v>17.554571322704799</v>
      </c>
      <c r="N13" s="32" t="s">
        <v>84</v>
      </c>
      <c r="O13" s="33">
        <v>201.02901700000001</v>
      </c>
      <c r="P13" s="32" t="s">
        <v>12</v>
      </c>
      <c r="Q13" s="33">
        <v>1.3443999999999999E-2</v>
      </c>
      <c r="S13" s="32" t="s">
        <v>54</v>
      </c>
      <c r="T13" s="33">
        <v>0.85651200000000005</v>
      </c>
      <c r="U13" s="32" t="s">
        <v>64</v>
      </c>
      <c r="V13" s="33">
        <v>9.3280514116970803</v>
      </c>
      <c r="W13" s="32" t="s">
        <v>48</v>
      </c>
      <c r="X13" s="33">
        <v>7.2666750000000002</v>
      </c>
      <c r="Y13" s="32" t="s">
        <v>13</v>
      </c>
      <c r="Z13" s="33">
        <v>8.3129810000000006</v>
      </c>
      <c r="AB13" s="38" t="s">
        <v>84</v>
      </c>
      <c r="AC13" s="33">
        <v>30.773769000000001</v>
      </c>
      <c r="AD13" s="32" t="s">
        <v>54</v>
      </c>
      <c r="AE13" s="33">
        <v>9.3030047232592192</v>
      </c>
      <c r="AF13" s="32" t="s">
        <v>48</v>
      </c>
      <c r="AG13" s="33">
        <v>116.508184</v>
      </c>
      <c r="AH13" s="32"/>
      <c r="AI13" s="33"/>
      <c r="AK13" s="32" t="s">
        <v>100</v>
      </c>
      <c r="AL13" s="33">
        <v>273.62561699999998</v>
      </c>
      <c r="AM13" s="32" t="s">
        <v>13</v>
      </c>
      <c r="AN13" s="33">
        <v>49.582026844283099</v>
      </c>
      <c r="AO13" s="32" t="s">
        <v>63</v>
      </c>
      <c r="AP13" s="33">
        <v>368.852193</v>
      </c>
      <c r="AQ13" s="32" t="s">
        <v>36</v>
      </c>
      <c r="AR13" s="33">
        <v>2.92E-4</v>
      </c>
      <c r="AT13" s="32" t="s">
        <v>14</v>
      </c>
      <c r="AU13" s="33">
        <v>3.8850000000000003E-2</v>
      </c>
      <c r="AV13" s="32" t="s">
        <v>70</v>
      </c>
      <c r="AW13" s="33">
        <v>4.9893195928688197E-2</v>
      </c>
      <c r="AX13" s="32" t="s">
        <v>68</v>
      </c>
      <c r="AY13" s="33">
        <v>0.55215499999999995</v>
      </c>
      <c r="AZ13" s="32" t="s">
        <v>21</v>
      </c>
      <c r="BA13" s="33">
        <v>6.6799999999999997E-4</v>
      </c>
      <c r="BC13" s="32" t="s">
        <v>58</v>
      </c>
      <c r="BD13" s="33">
        <v>24.701785999999998</v>
      </c>
      <c r="BE13" s="32" t="s">
        <v>15</v>
      </c>
      <c r="BF13" s="33">
        <v>8.3764796394842804</v>
      </c>
      <c r="BG13" s="32" t="s">
        <v>32</v>
      </c>
      <c r="BH13" s="33">
        <v>62.213785999999999</v>
      </c>
      <c r="BI13" s="32"/>
      <c r="BJ13" s="33"/>
      <c r="BL13" s="32" t="s">
        <v>52</v>
      </c>
      <c r="BM13" s="33">
        <v>2.7994849999999998</v>
      </c>
      <c r="BN13" s="32" t="s">
        <v>41</v>
      </c>
      <c r="BO13" s="33">
        <v>0.84305149533869295</v>
      </c>
      <c r="BP13" s="32" t="s">
        <v>57</v>
      </c>
      <c r="BQ13" s="33">
        <v>8.0252579999999991</v>
      </c>
      <c r="BR13" s="32" t="s">
        <v>23</v>
      </c>
      <c r="BS13" s="33">
        <v>7.7999999999999999E-5</v>
      </c>
      <c r="BU13" s="32" t="s">
        <v>84</v>
      </c>
      <c r="BV13" s="33">
        <v>111.12076999999999</v>
      </c>
      <c r="BW13" s="32" t="s">
        <v>36</v>
      </c>
      <c r="BX13" s="33">
        <v>9.4271016139612591</v>
      </c>
      <c r="BY13" s="32" t="s">
        <v>48</v>
      </c>
      <c r="BZ13" s="33">
        <v>214.07978199999999</v>
      </c>
    </row>
    <row r="14" spans="1:80" s="23" customFormat="1" x14ac:dyDescent="0.35">
      <c r="A14" s="36" t="s">
        <v>24</v>
      </c>
      <c r="B14" s="37">
        <v>5.8695370000000002</v>
      </c>
      <c r="C14" s="36" t="s">
        <v>23</v>
      </c>
      <c r="D14" s="37">
        <v>0.82890442140048204</v>
      </c>
      <c r="E14" s="36" t="s">
        <v>21</v>
      </c>
      <c r="F14" s="37">
        <v>10.255485</v>
      </c>
      <c r="G14" s="36" t="s">
        <v>41</v>
      </c>
      <c r="H14" s="37">
        <v>1.63E-4</v>
      </c>
      <c r="J14" s="36" t="s">
        <v>59</v>
      </c>
      <c r="K14" s="37">
        <v>65.006844000000001</v>
      </c>
      <c r="L14" s="36" t="s">
        <v>16</v>
      </c>
      <c r="M14" s="37">
        <v>17.201838495425498</v>
      </c>
      <c r="N14" s="36" t="s">
        <v>59</v>
      </c>
      <c r="O14" s="37">
        <v>153.52949699999999</v>
      </c>
      <c r="P14" s="36"/>
      <c r="Q14" s="37"/>
      <c r="S14" s="36" t="s">
        <v>69</v>
      </c>
      <c r="T14" s="37">
        <v>0.22106600000000001</v>
      </c>
      <c r="U14" s="36" t="s">
        <v>52</v>
      </c>
      <c r="V14" s="37">
        <v>9.3261722629977299</v>
      </c>
      <c r="W14" s="36" t="s">
        <v>43</v>
      </c>
      <c r="X14" s="37">
        <v>1.2336210000000001</v>
      </c>
      <c r="Y14" s="36" t="s">
        <v>59</v>
      </c>
      <c r="Z14" s="37">
        <v>2.8947980000000002</v>
      </c>
      <c r="AB14" s="36" t="s">
        <v>14</v>
      </c>
      <c r="AC14" s="37">
        <v>20.618433</v>
      </c>
      <c r="AD14" s="36" t="s">
        <v>36</v>
      </c>
      <c r="AE14" s="37">
        <v>9.0239763269875599</v>
      </c>
      <c r="AF14" s="36" t="s">
        <v>32</v>
      </c>
      <c r="AG14" s="37">
        <v>64.632113000000004</v>
      </c>
      <c r="AH14" s="36"/>
      <c r="AI14" s="37"/>
      <c r="AK14" s="36" t="s">
        <v>63</v>
      </c>
      <c r="AL14" s="37">
        <v>243.621287</v>
      </c>
      <c r="AM14" s="36" t="s">
        <v>42</v>
      </c>
      <c r="AN14" s="37">
        <v>48.9727974239077</v>
      </c>
      <c r="AO14" s="36" t="s">
        <v>100</v>
      </c>
      <c r="AP14" s="37">
        <v>309.32393300000001</v>
      </c>
      <c r="AQ14" s="36"/>
      <c r="AR14" s="37"/>
      <c r="AT14" s="36" t="s">
        <v>68</v>
      </c>
      <c r="AU14" s="37">
        <v>2.4365999999999999E-2</v>
      </c>
      <c r="AV14" s="61" t="s">
        <v>33</v>
      </c>
      <c r="AW14" s="37">
        <v>4.6480197832039799E-2</v>
      </c>
      <c r="AX14" s="61" t="s">
        <v>58</v>
      </c>
      <c r="AY14" s="37">
        <v>0.50436099999999995</v>
      </c>
      <c r="AZ14" s="36" t="s">
        <v>42</v>
      </c>
      <c r="BA14" s="37">
        <v>4.0200000000000001E-4</v>
      </c>
      <c r="BC14" s="36" t="s">
        <v>14</v>
      </c>
      <c r="BD14" s="37">
        <v>21.590268999999999</v>
      </c>
      <c r="BE14" s="36" t="s">
        <v>37</v>
      </c>
      <c r="BF14" s="37">
        <v>8.3123408393117195</v>
      </c>
      <c r="BG14" s="36" t="s">
        <v>54</v>
      </c>
      <c r="BH14" s="37">
        <v>56.329199000000003</v>
      </c>
      <c r="BI14" s="36"/>
      <c r="BJ14" s="37"/>
      <c r="BL14" s="36" t="s">
        <v>64</v>
      </c>
      <c r="BM14" s="37">
        <v>2.4470190000000001</v>
      </c>
      <c r="BN14" s="61" t="s">
        <v>13</v>
      </c>
      <c r="BO14" s="37">
        <v>0.84204242074458002</v>
      </c>
      <c r="BP14" s="36" t="s">
        <v>24</v>
      </c>
      <c r="BQ14" s="37">
        <v>6.0162810000000002</v>
      </c>
      <c r="BR14" s="36"/>
      <c r="BS14" s="37"/>
      <c r="BU14" s="36" t="s">
        <v>63</v>
      </c>
      <c r="BV14" s="37">
        <v>97.209021000000007</v>
      </c>
      <c r="BW14" s="36" t="s">
        <v>43</v>
      </c>
      <c r="BX14" s="37">
        <v>9.3316260995857707</v>
      </c>
      <c r="BY14" s="36" t="s">
        <v>84</v>
      </c>
      <c r="BZ14" s="37">
        <v>194.92419699999999</v>
      </c>
    </row>
    <row r="15" spans="1:80" x14ac:dyDescent="0.35">
      <c r="A15" t="s">
        <v>20</v>
      </c>
      <c r="B15">
        <v>3.761908</v>
      </c>
      <c r="C15" t="s">
        <v>22</v>
      </c>
      <c r="D15">
        <v>0.82044524566661003</v>
      </c>
      <c r="E15" t="s">
        <v>63</v>
      </c>
      <c r="F15">
        <v>8.3091629999999999</v>
      </c>
      <c r="J15" t="s">
        <v>14</v>
      </c>
      <c r="K15">
        <v>33.073377000000001</v>
      </c>
      <c r="L15" t="s">
        <v>36</v>
      </c>
      <c r="M15">
        <v>17.029799206546102</v>
      </c>
      <c r="N15" t="s">
        <v>33</v>
      </c>
      <c r="O15">
        <v>144.88785799999999</v>
      </c>
      <c r="S15" t="s">
        <v>12</v>
      </c>
      <c r="T15">
        <v>0.15534600000000001</v>
      </c>
      <c r="U15" t="s">
        <v>23</v>
      </c>
      <c r="V15">
        <v>9.3179579277666509</v>
      </c>
      <c r="W15" t="s">
        <v>35</v>
      </c>
      <c r="X15">
        <v>0.92649800000000004</v>
      </c>
      <c r="Y15" s="59" t="s">
        <v>20</v>
      </c>
      <c r="Z15" s="59">
        <v>2.756078</v>
      </c>
      <c r="AB15" t="s">
        <v>38</v>
      </c>
      <c r="AC15">
        <v>20.058824000000001</v>
      </c>
      <c r="AD15" t="s">
        <v>34</v>
      </c>
      <c r="AE15">
        <v>8.8629501474736507</v>
      </c>
      <c r="AF15" t="s">
        <v>34</v>
      </c>
      <c r="AG15">
        <v>44.818883999999997</v>
      </c>
      <c r="AK15" t="s">
        <v>59</v>
      </c>
      <c r="AL15">
        <v>143.65197800000001</v>
      </c>
      <c r="AM15" t="s">
        <v>59</v>
      </c>
      <c r="AN15">
        <v>48.918311999210999</v>
      </c>
      <c r="AO15" t="s">
        <v>20</v>
      </c>
      <c r="AP15">
        <v>240.24628999999999</v>
      </c>
      <c r="AT15" t="s">
        <v>21</v>
      </c>
      <c r="AU15">
        <v>1.9758000000000001E-2</v>
      </c>
      <c r="AV15" t="s">
        <v>31</v>
      </c>
      <c r="AW15">
        <v>4.4421840465902099E-2</v>
      </c>
      <c r="AX15" s="59" t="s">
        <v>22</v>
      </c>
      <c r="AY15" s="59">
        <v>0.39628099999999999</v>
      </c>
      <c r="AZ15" t="s">
        <v>25</v>
      </c>
      <c r="BA15">
        <v>1.06E-4</v>
      </c>
      <c r="BC15" t="s">
        <v>38</v>
      </c>
      <c r="BD15">
        <v>20.097604</v>
      </c>
      <c r="BE15" t="s">
        <v>16</v>
      </c>
      <c r="BF15">
        <v>8.1765194435451694</v>
      </c>
      <c r="BG15" t="s">
        <v>24</v>
      </c>
      <c r="BH15">
        <v>30.816275999999998</v>
      </c>
      <c r="BL15" t="s">
        <v>33</v>
      </c>
      <c r="BM15">
        <v>2.3944019999999999</v>
      </c>
      <c r="BN15" t="s">
        <v>24</v>
      </c>
      <c r="BO15">
        <v>0.78639423159056698</v>
      </c>
      <c r="BP15" t="s">
        <v>52</v>
      </c>
      <c r="BQ15">
        <v>1.755776</v>
      </c>
      <c r="BU15" t="s">
        <v>35</v>
      </c>
      <c r="BV15">
        <v>45.809887000000003</v>
      </c>
      <c r="BW15" t="s">
        <v>20</v>
      </c>
      <c r="BX15">
        <v>9.1874146804520205</v>
      </c>
      <c r="BY15" t="s">
        <v>33</v>
      </c>
      <c r="BZ15">
        <v>142.43104299999999</v>
      </c>
    </row>
    <row r="16" spans="1:80" x14ac:dyDescent="0.35">
      <c r="A16" t="s">
        <v>48</v>
      </c>
      <c r="B16">
        <v>3.1710630000000002</v>
      </c>
      <c r="C16" t="s">
        <v>59</v>
      </c>
      <c r="D16">
        <v>0.81569774056597699</v>
      </c>
      <c r="E16" t="s">
        <v>84</v>
      </c>
      <c r="F16">
        <v>7.8850490000000004</v>
      </c>
      <c r="J16" t="s">
        <v>36</v>
      </c>
      <c r="K16">
        <v>31.664995000000001</v>
      </c>
      <c r="L16" t="s">
        <v>23</v>
      </c>
      <c r="M16">
        <v>17.005166846052699</v>
      </c>
      <c r="N16" t="s">
        <v>63</v>
      </c>
      <c r="O16">
        <v>115.549493</v>
      </c>
      <c r="S16" t="s">
        <v>42</v>
      </c>
      <c r="T16">
        <v>0.151259</v>
      </c>
      <c r="U16" t="s">
        <v>59</v>
      </c>
      <c r="V16">
        <v>9.3046229839267394</v>
      </c>
      <c r="W16" t="s">
        <v>31</v>
      </c>
      <c r="X16">
        <v>0.70733500000000005</v>
      </c>
      <c r="Y16" s="59" t="s">
        <v>35</v>
      </c>
      <c r="Z16" s="59">
        <v>1.0515110000000001</v>
      </c>
      <c r="AB16" t="s">
        <v>56</v>
      </c>
      <c r="AC16">
        <v>19.917089000000001</v>
      </c>
      <c r="AD16" t="s">
        <v>56</v>
      </c>
      <c r="AE16">
        <v>8.7773008020042802</v>
      </c>
      <c r="AF16" s="1" t="s">
        <v>84</v>
      </c>
      <c r="AG16">
        <v>41.214779999999998</v>
      </c>
      <c r="AK16" t="s">
        <v>68</v>
      </c>
      <c r="AL16">
        <v>132.858575</v>
      </c>
      <c r="AM16" t="s">
        <v>15</v>
      </c>
      <c r="AN16">
        <v>48.268303961080498</v>
      </c>
      <c r="AO16" t="s">
        <v>33</v>
      </c>
      <c r="AP16">
        <v>178.420703</v>
      </c>
      <c r="AT16" t="s">
        <v>48</v>
      </c>
      <c r="AU16">
        <v>1.7351999999999999E-2</v>
      </c>
      <c r="AV16" t="s">
        <v>48</v>
      </c>
      <c r="AW16">
        <v>3.6725372300078399E-2</v>
      </c>
      <c r="AX16" s="1" t="s">
        <v>43</v>
      </c>
      <c r="AY16" s="59">
        <v>0.35875899999999999</v>
      </c>
      <c r="AZ16" t="s">
        <v>13</v>
      </c>
      <c r="BA16">
        <v>1.5999999999999999E-5</v>
      </c>
      <c r="BC16" t="s">
        <v>36</v>
      </c>
      <c r="BD16">
        <v>19.1097</v>
      </c>
      <c r="BE16" t="s">
        <v>36</v>
      </c>
      <c r="BF16">
        <v>8.1408272724581394</v>
      </c>
      <c r="BG16" t="s">
        <v>34</v>
      </c>
      <c r="BH16">
        <v>25.509146000000001</v>
      </c>
      <c r="BL16" t="s">
        <v>14</v>
      </c>
      <c r="BM16">
        <v>1.3712040000000001</v>
      </c>
      <c r="BN16" t="s">
        <v>22</v>
      </c>
      <c r="BO16">
        <v>0.763750242141364</v>
      </c>
      <c r="BP16" t="s">
        <v>12</v>
      </c>
      <c r="BQ16">
        <v>0.811442</v>
      </c>
      <c r="BU16" t="s">
        <v>36</v>
      </c>
      <c r="BV16">
        <v>26.153700000000001</v>
      </c>
      <c r="BW16" t="s">
        <v>22</v>
      </c>
      <c r="BX16">
        <v>8.9827826413633094</v>
      </c>
      <c r="BY16" t="s">
        <v>63</v>
      </c>
      <c r="BZ16">
        <v>108.289305</v>
      </c>
    </row>
    <row r="17" spans="1:78" x14ac:dyDescent="0.35">
      <c r="A17" t="s">
        <v>54</v>
      </c>
      <c r="B17">
        <v>2.844929</v>
      </c>
      <c r="C17" t="s">
        <v>36</v>
      </c>
      <c r="D17">
        <v>0.80348305814570498</v>
      </c>
      <c r="E17" t="s">
        <v>70</v>
      </c>
      <c r="F17">
        <v>2.55661</v>
      </c>
      <c r="J17" t="s">
        <v>52</v>
      </c>
      <c r="K17">
        <v>27.398053999999998</v>
      </c>
      <c r="L17" s="1" t="s">
        <v>13</v>
      </c>
      <c r="M17">
        <v>16.805269577465701</v>
      </c>
      <c r="N17" t="s">
        <v>57</v>
      </c>
      <c r="O17">
        <v>46.018405000000001</v>
      </c>
      <c r="S17" t="s">
        <v>41</v>
      </c>
      <c r="T17">
        <v>0.13601099999999999</v>
      </c>
      <c r="U17" t="s">
        <v>16</v>
      </c>
      <c r="V17">
        <v>9.2910559579657104</v>
      </c>
      <c r="W17" t="s">
        <v>24</v>
      </c>
      <c r="X17">
        <v>6.2234999999999999E-2</v>
      </c>
      <c r="Y17" s="59" t="s">
        <v>43</v>
      </c>
      <c r="Z17" s="59">
        <v>0.608514</v>
      </c>
      <c r="AB17" t="s">
        <v>41</v>
      </c>
      <c r="AC17">
        <v>18.369627000000001</v>
      </c>
      <c r="AD17" t="s">
        <v>21</v>
      </c>
      <c r="AE17">
        <v>8.67510889717874</v>
      </c>
      <c r="AF17" t="s">
        <v>20</v>
      </c>
      <c r="AG17">
        <v>24.373733000000001</v>
      </c>
      <c r="AK17" t="s">
        <v>58</v>
      </c>
      <c r="AL17">
        <v>126.027984</v>
      </c>
      <c r="AM17" t="s">
        <v>23</v>
      </c>
      <c r="AN17">
        <v>47.893692322347</v>
      </c>
      <c r="AO17" t="s">
        <v>12</v>
      </c>
      <c r="AP17">
        <v>150.84422599999999</v>
      </c>
      <c r="AT17" t="s">
        <v>25</v>
      </c>
      <c r="AU17">
        <v>1.4689000000000001E-2</v>
      </c>
      <c r="AX17" s="59" t="s">
        <v>64</v>
      </c>
      <c r="AY17" s="59">
        <v>0.28991099999999997</v>
      </c>
      <c r="BC17" t="s">
        <v>53</v>
      </c>
      <c r="BD17">
        <v>18.522525000000002</v>
      </c>
      <c r="BE17" t="s">
        <v>43</v>
      </c>
      <c r="BF17">
        <v>7.9539369463056699</v>
      </c>
      <c r="BG17" t="s">
        <v>57</v>
      </c>
      <c r="BH17">
        <v>21.057392</v>
      </c>
      <c r="BL17" t="s">
        <v>41</v>
      </c>
      <c r="BM17">
        <v>1.2286589999999999</v>
      </c>
      <c r="BN17" t="s">
        <v>54</v>
      </c>
      <c r="BO17">
        <v>0.75065014613564796</v>
      </c>
      <c r="BP17" t="s">
        <v>41</v>
      </c>
      <c r="BQ17">
        <v>0.71478900000000001</v>
      </c>
      <c r="BU17" t="s">
        <v>14</v>
      </c>
      <c r="BV17">
        <v>22.784106999999999</v>
      </c>
      <c r="BW17" t="s">
        <v>14</v>
      </c>
      <c r="BX17">
        <v>8.96367161068593</v>
      </c>
      <c r="BY17" t="s">
        <v>35</v>
      </c>
      <c r="BZ17">
        <v>108.22343499999999</v>
      </c>
    </row>
    <row r="18" spans="1:78" x14ac:dyDescent="0.35">
      <c r="A18" t="s">
        <v>57</v>
      </c>
      <c r="B18">
        <v>1.530502</v>
      </c>
      <c r="C18" s="1" t="s">
        <v>13</v>
      </c>
      <c r="D18">
        <v>0.80307014787065401</v>
      </c>
      <c r="E18" t="s">
        <v>59</v>
      </c>
      <c r="F18">
        <v>1.5512550000000001</v>
      </c>
      <c r="J18" t="s">
        <v>41</v>
      </c>
      <c r="K18">
        <v>26.336490000000001</v>
      </c>
      <c r="L18" t="s">
        <v>21</v>
      </c>
      <c r="M18">
        <v>16.729218889349902</v>
      </c>
      <c r="N18" t="s">
        <v>34</v>
      </c>
      <c r="O18">
        <v>39.210118999999999</v>
      </c>
      <c r="S18" t="s">
        <v>53</v>
      </c>
      <c r="T18">
        <v>0.107678</v>
      </c>
      <c r="U18" s="1" t="s">
        <v>15</v>
      </c>
      <c r="V18">
        <v>9.2105846181576201</v>
      </c>
      <c r="Y18" s="59" t="s">
        <v>54</v>
      </c>
      <c r="Z18" s="59">
        <v>0.36324899999999999</v>
      </c>
      <c r="AB18" t="s">
        <v>34</v>
      </c>
      <c r="AC18">
        <v>17.932362000000001</v>
      </c>
      <c r="AD18" t="s">
        <v>64</v>
      </c>
      <c r="AE18">
        <v>8.5965933460503905</v>
      </c>
      <c r="AF18" t="s">
        <v>59</v>
      </c>
      <c r="AG18">
        <v>22.541595000000001</v>
      </c>
      <c r="AK18" t="s">
        <v>12</v>
      </c>
      <c r="AL18">
        <v>124.17324000000001</v>
      </c>
      <c r="AM18" t="s">
        <v>21</v>
      </c>
      <c r="AN18">
        <v>47.666989143299602</v>
      </c>
      <c r="AO18" t="s">
        <v>32</v>
      </c>
      <c r="AP18">
        <v>146.487233</v>
      </c>
      <c r="AT18" s="1" t="s">
        <v>58</v>
      </c>
      <c r="AU18">
        <v>1.4178E-2</v>
      </c>
      <c r="AX18" s="59" t="s">
        <v>21</v>
      </c>
      <c r="AY18" s="59">
        <v>0.18509700000000001</v>
      </c>
      <c r="BC18" s="1" t="s">
        <v>20</v>
      </c>
      <c r="BD18">
        <v>14.935748999999999</v>
      </c>
      <c r="BE18" t="s">
        <v>42</v>
      </c>
      <c r="BF18">
        <v>7.9472699420391999</v>
      </c>
      <c r="BG18" t="s">
        <v>14</v>
      </c>
      <c r="BH18">
        <v>20.898686999999999</v>
      </c>
      <c r="BL18" t="s">
        <v>34</v>
      </c>
      <c r="BM18">
        <v>1.1443460000000001</v>
      </c>
      <c r="BN18" t="s">
        <v>68</v>
      </c>
      <c r="BO18">
        <v>0.379598166470904</v>
      </c>
      <c r="BP18" t="s">
        <v>43</v>
      </c>
      <c r="BQ18">
        <v>9.1148000000000007E-2</v>
      </c>
      <c r="BU18" t="s">
        <v>54</v>
      </c>
      <c r="BV18">
        <v>21.313661</v>
      </c>
      <c r="BW18" t="s">
        <v>21</v>
      </c>
      <c r="BX18">
        <v>8.8353696988431096</v>
      </c>
      <c r="BY18" t="s">
        <v>57</v>
      </c>
      <c r="BZ18">
        <v>42.478043</v>
      </c>
    </row>
    <row r="19" spans="1:78" x14ac:dyDescent="0.35">
      <c r="A19" t="s">
        <v>32</v>
      </c>
      <c r="B19">
        <v>0.60542099999999999</v>
      </c>
      <c r="C19" t="s">
        <v>52</v>
      </c>
      <c r="D19">
        <v>0.794184656684088</v>
      </c>
      <c r="E19" t="s">
        <v>31</v>
      </c>
      <c r="F19">
        <v>1.1973290000000001</v>
      </c>
      <c r="J19" t="s">
        <v>57</v>
      </c>
      <c r="K19">
        <v>24.601949999999999</v>
      </c>
      <c r="L19" t="s">
        <v>12</v>
      </c>
      <c r="M19">
        <v>16.604134361201599</v>
      </c>
      <c r="N19" t="s">
        <v>14</v>
      </c>
      <c r="O19">
        <v>38.758788000000003</v>
      </c>
      <c r="S19" t="s">
        <v>31</v>
      </c>
      <c r="T19">
        <v>9.1878000000000001E-2</v>
      </c>
      <c r="U19" t="s">
        <v>20</v>
      </c>
      <c r="V19">
        <v>9.1475063024651195</v>
      </c>
      <c r="AB19" t="s">
        <v>70</v>
      </c>
      <c r="AC19">
        <v>17.532684</v>
      </c>
      <c r="AD19" t="s">
        <v>20</v>
      </c>
      <c r="AE19">
        <v>8.5618022272632395</v>
      </c>
      <c r="AF19" t="s">
        <v>14</v>
      </c>
      <c r="AG19">
        <v>21.723700000000001</v>
      </c>
      <c r="AK19" t="s">
        <v>84</v>
      </c>
      <c r="AL19">
        <v>103.663669</v>
      </c>
      <c r="AM19" t="s">
        <v>16</v>
      </c>
      <c r="AN19">
        <v>45.917508503378798</v>
      </c>
      <c r="AO19" t="s">
        <v>48</v>
      </c>
      <c r="AP19">
        <v>134.17776900000001</v>
      </c>
      <c r="AT19" t="s">
        <v>53</v>
      </c>
      <c r="AU19">
        <v>1.3941E-2</v>
      </c>
      <c r="AX19" s="59" t="s">
        <v>20</v>
      </c>
      <c r="AY19" s="59">
        <v>0.14835799999999999</v>
      </c>
      <c r="BC19" t="s">
        <v>42</v>
      </c>
      <c r="BD19">
        <v>14.712377</v>
      </c>
      <c r="BE19" t="s">
        <v>64</v>
      </c>
      <c r="BF19">
        <v>7.6508908785252698</v>
      </c>
      <c r="BG19" t="s">
        <v>52</v>
      </c>
      <c r="BH19">
        <v>4.8054249999999996</v>
      </c>
      <c r="BL19" t="s">
        <v>48</v>
      </c>
      <c r="BM19">
        <v>1.118215</v>
      </c>
      <c r="BN19" t="s">
        <v>58</v>
      </c>
      <c r="BO19">
        <v>0.36476060148608602</v>
      </c>
      <c r="BU19" t="s">
        <v>31</v>
      </c>
      <c r="BV19">
        <v>21.047839</v>
      </c>
      <c r="BW19" t="s">
        <v>37</v>
      </c>
      <c r="BX19">
        <v>8.7889480888938998</v>
      </c>
      <c r="BY19" t="s">
        <v>34</v>
      </c>
      <c r="BZ19">
        <v>40.196877000000001</v>
      </c>
    </row>
    <row r="20" spans="1:78" x14ac:dyDescent="0.35">
      <c r="A20" t="s">
        <v>29</v>
      </c>
      <c r="B20">
        <v>0.50916799999999995</v>
      </c>
      <c r="C20" t="s">
        <v>20</v>
      </c>
      <c r="D20">
        <v>0.78633738388251695</v>
      </c>
      <c r="E20" t="s">
        <v>43</v>
      </c>
      <c r="F20">
        <v>0.31132900000000002</v>
      </c>
      <c r="J20" t="s">
        <v>23</v>
      </c>
      <c r="K20">
        <v>24.463282</v>
      </c>
      <c r="L20" t="s">
        <v>20</v>
      </c>
      <c r="M20">
        <v>16.123098101963699</v>
      </c>
      <c r="N20" t="s">
        <v>32</v>
      </c>
      <c r="O20">
        <v>32.794533000000001</v>
      </c>
      <c r="S20" t="s">
        <v>48</v>
      </c>
      <c r="T20">
        <v>1.3963E-2</v>
      </c>
      <c r="U20" t="s">
        <v>43</v>
      </c>
      <c r="V20">
        <v>9.1404012647349706</v>
      </c>
      <c r="AB20" t="s">
        <v>12</v>
      </c>
      <c r="AC20">
        <v>16.194861</v>
      </c>
      <c r="AD20" t="s">
        <v>14</v>
      </c>
      <c r="AE20">
        <v>8.53527512721665</v>
      </c>
      <c r="AF20" t="s">
        <v>70</v>
      </c>
      <c r="AG20">
        <v>7.0649899999999999</v>
      </c>
      <c r="AK20" t="s">
        <v>14</v>
      </c>
      <c r="AL20">
        <v>98.433736999999994</v>
      </c>
      <c r="AM20" t="s">
        <v>43</v>
      </c>
      <c r="AN20">
        <v>45.466698734241199</v>
      </c>
      <c r="AO20" t="s">
        <v>84</v>
      </c>
      <c r="AP20">
        <v>115.48475500000001</v>
      </c>
      <c r="AT20" t="s">
        <v>52</v>
      </c>
      <c r="AU20">
        <v>1.1957000000000001E-2</v>
      </c>
      <c r="AX20" s="59" t="s">
        <v>34</v>
      </c>
      <c r="AY20" s="59">
        <v>9.5180000000000001E-2</v>
      </c>
      <c r="BC20" t="s">
        <v>30</v>
      </c>
      <c r="BD20">
        <v>14.561268999999999</v>
      </c>
      <c r="BE20" t="s">
        <v>22</v>
      </c>
      <c r="BF20">
        <v>7.5575894323032404</v>
      </c>
      <c r="BG20" t="s">
        <v>41</v>
      </c>
      <c r="BH20">
        <v>4.5251859999999997</v>
      </c>
      <c r="BL20" t="s">
        <v>30</v>
      </c>
      <c r="BM20">
        <v>0.75082400000000005</v>
      </c>
      <c r="BN20" t="s">
        <v>48</v>
      </c>
      <c r="BO20">
        <v>0.31049154787828198</v>
      </c>
      <c r="BU20" t="s">
        <v>34</v>
      </c>
      <c r="BV20">
        <v>19.176708999999999</v>
      </c>
      <c r="BW20" t="s">
        <v>54</v>
      </c>
      <c r="BX20">
        <v>8.6922707280634306</v>
      </c>
      <c r="BY20" t="s">
        <v>59</v>
      </c>
      <c r="BZ20">
        <v>38.796123999999999</v>
      </c>
    </row>
    <row r="21" spans="1:78" x14ac:dyDescent="0.35">
      <c r="A21" t="s">
        <v>70</v>
      </c>
      <c r="B21">
        <v>0.47145100000000001</v>
      </c>
      <c r="C21" t="s">
        <v>12</v>
      </c>
      <c r="D21">
        <v>0.77831736040879995</v>
      </c>
      <c r="J21" t="s">
        <v>43</v>
      </c>
      <c r="K21">
        <v>23.031096000000002</v>
      </c>
      <c r="L21" t="s">
        <v>59</v>
      </c>
      <c r="M21">
        <v>15.990376507072</v>
      </c>
      <c r="N21" t="s">
        <v>100</v>
      </c>
      <c r="O21">
        <v>10.154259</v>
      </c>
      <c r="U21" t="s">
        <v>56</v>
      </c>
      <c r="V21">
        <v>9.0860506791012199</v>
      </c>
      <c r="AB21" t="s">
        <v>48</v>
      </c>
      <c r="AC21">
        <v>16.170390999999999</v>
      </c>
      <c r="AD21" t="s">
        <v>22</v>
      </c>
      <c r="AE21">
        <v>8.4981579555080309</v>
      </c>
      <c r="AF21" t="s">
        <v>52</v>
      </c>
      <c r="AG21">
        <v>5.3327499999999999</v>
      </c>
      <c r="AK21" s="1" t="s">
        <v>69</v>
      </c>
      <c r="AL21">
        <v>95.757740999999996</v>
      </c>
      <c r="AM21" t="s">
        <v>20</v>
      </c>
      <c r="AN21">
        <v>45.446140734995097</v>
      </c>
      <c r="AO21" t="s">
        <v>14</v>
      </c>
      <c r="AP21">
        <v>51.371167</v>
      </c>
      <c r="AT21" t="s">
        <v>12</v>
      </c>
      <c r="AU21">
        <v>1.0789999999999999E-2</v>
      </c>
      <c r="AX21" s="59" t="s">
        <v>24</v>
      </c>
      <c r="AY21" s="59">
        <v>9.1107999999999995E-2</v>
      </c>
      <c r="BC21" t="s">
        <v>41</v>
      </c>
      <c r="BD21">
        <v>13.723178000000001</v>
      </c>
      <c r="BE21" t="s">
        <v>41</v>
      </c>
      <c r="BF21">
        <v>7.4427327826588598</v>
      </c>
      <c r="BG21" t="s">
        <v>70</v>
      </c>
      <c r="BH21">
        <v>3.1550240000000001</v>
      </c>
      <c r="BL21" t="s">
        <v>57</v>
      </c>
      <c r="BM21">
        <v>0.66753700000000005</v>
      </c>
      <c r="BN21" t="s">
        <v>33</v>
      </c>
      <c r="BO21">
        <v>0.21767564563719899</v>
      </c>
      <c r="BU21" t="s">
        <v>59</v>
      </c>
      <c r="BV21">
        <v>18.221619</v>
      </c>
      <c r="BW21" t="s">
        <v>16</v>
      </c>
      <c r="BX21">
        <v>8.6547338321152605</v>
      </c>
      <c r="BY21" t="s">
        <v>14</v>
      </c>
      <c r="BZ21">
        <v>36.670251999999998</v>
      </c>
    </row>
    <row r="22" spans="1:78" x14ac:dyDescent="0.35">
      <c r="A22" t="s">
        <v>41</v>
      </c>
      <c r="B22">
        <v>0.24859999999999999</v>
      </c>
      <c r="C22" t="s">
        <v>16</v>
      </c>
      <c r="D22">
        <v>0.77824154647005805</v>
      </c>
      <c r="J22" t="s">
        <v>35</v>
      </c>
      <c r="K22">
        <v>22.610099000000002</v>
      </c>
      <c r="L22" t="s">
        <v>14</v>
      </c>
      <c r="M22">
        <v>15.859914331059599</v>
      </c>
      <c r="U22" t="s">
        <v>41</v>
      </c>
      <c r="V22">
        <v>8.7781287901110705</v>
      </c>
      <c r="AB22" t="s">
        <v>29</v>
      </c>
      <c r="AC22">
        <v>14.912818</v>
      </c>
      <c r="AD22" t="s">
        <v>16</v>
      </c>
      <c r="AE22">
        <v>8.3712823767274003</v>
      </c>
      <c r="AF22" t="s">
        <v>42</v>
      </c>
      <c r="AG22">
        <v>0.84009500000000004</v>
      </c>
      <c r="AK22" t="s">
        <v>38</v>
      </c>
      <c r="AL22">
        <v>86.207189999999997</v>
      </c>
      <c r="AM22" t="s">
        <v>34</v>
      </c>
      <c r="AN22">
        <v>45.130166482148198</v>
      </c>
      <c r="AO22" t="s">
        <v>52</v>
      </c>
      <c r="AP22">
        <v>20.333130000000001</v>
      </c>
      <c r="AT22" s="1" t="s">
        <v>33</v>
      </c>
      <c r="AU22">
        <v>9.7959999999999992E-3</v>
      </c>
      <c r="AX22" s="59" t="s">
        <v>59</v>
      </c>
      <c r="AY22" s="59">
        <v>7.1895000000000001E-2</v>
      </c>
      <c r="BC22" t="s">
        <v>70</v>
      </c>
      <c r="BD22">
        <v>13.500279000000001</v>
      </c>
      <c r="BE22" t="s">
        <v>13</v>
      </c>
      <c r="BF22">
        <v>7.4367772388804898</v>
      </c>
      <c r="BG22" t="s">
        <v>42</v>
      </c>
      <c r="BH22">
        <v>2.598211</v>
      </c>
      <c r="BL22" t="s">
        <v>29</v>
      </c>
      <c r="BM22">
        <v>0.63863400000000003</v>
      </c>
      <c r="BN22" t="s">
        <v>38</v>
      </c>
      <c r="BO22">
        <v>0.16853377482465801</v>
      </c>
      <c r="BU22" t="s">
        <v>33</v>
      </c>
      <c r="BV22">
        <v>18.009914999999999</v>
      </c>
      <c r="BW22" t="s">
        <v>41</v>
      </c>
      <c r="BX22">
        <v>8.5516649950135193</v>
      </c>
      <c r="BY22" t="s">
        <v>32</v>
      </c>
      <c r="BZ22">
        <v>29.404259</v>
      </c>
    </row>
    <row r="23" spans="1:78" x14ac:dyDescent="0.35">
      <c r="A23" t="s">
        <v>31</v>
      </c>
      <c r="B23">
        <v>0.139183</v>
      </c>
      <c r="C23" t="s">
        <v>42</v>
      </c>
      <c r="D23">
        <v>0.76994804876759404</v>
      </c>
      <c r="J23" t="s">
        <v>69</v>
      </c>
      <c r="K23">
        <v>22.377022</v>
      </c>
      <c r="L23" t="s">
        <v>54</v>
      </c>
      <c r="M23">
        <v>15.6609886807697</v>
      </c>
      <c r="U23" t="s">
        <v>36</v>
      </c>
      <c r="V23">
        <v>8.7744760016876899</v>
      </c>
      <c r="AB23" t="s">
        <v>32</v>
      </c>
      <c r="AC23">
        <v>14.866042</v>
      </c>
      <c r="AD23" t="s">
        <v>13</v>
      </c>
      <c r="AE23">
        <v>8.3131472780657401</v>
      </c>
      <c r="AK23" t="s">
        <v>30</v>
      </c>
      <c r="AL23">
        <v>84.913145</v>
      </c>
      <c r="AM23" t="s">
        <v>14</v>
      </c>
      <c r="AN23">
        <v>44.645243572393099</v>
      </c>
      <c r="AT23" t="s">
        <v>32</v>
      </c>
      <c r="AU23">
        <v>8.9060000000000007E-3</v>
      </c>
      <c r="AX23" s="59" t="s">
        <v>54</v>
      </c>
      <c r="AY23" s="59">
        <v>5.5660000000000001E-2</v>
      </c>
      <c r="BC23" t="s">
        <v>48</v>
      </c>
      <c r="BD23">
        <v>13.220575999999999</v>
      </c>
      <c r="BE23" t="s">
        <v>21</v>
      </c>
      <c r="BF23">
        <v>7.4010066416441296</v>
      </c>
      <c r="BG23" s="1" t="s">
        <v>20</v>
      </c>
      <c r="BH23">
        <v>0.94206900000000005</v>
      </c>
      <c r="BL23" t="s">
        <v>70</v>
      </c>
      <c r="BM23">
        <v>0.51977600000000002</v>
      </c>
      <c r="BN23" t="s">
        <v>53</v>
      </c>
      <c r="BO23">
        <v>5.8608025952711001E-2</v>
      </c>
      <c r="BU23" t="s">
        <v>43</v>
      </c>
      <c r="BV23">
        <v>16.684878999999999</v>
      </c>
      <c r="BW23" t="s">
        <v>64</v>
      </c>
      <c r="BX23">
        <v>8.0275562687273201</v>
      </c>
      <c r="BY23" t="s">
        <v>52</v>
      </c>
      <c r="BZ23">
        <v>5.9632290000000001</v>
      </c>
    </row>
    <row r="24" spans="1:78" x14ac:dyDescent="0.35">
      <c r="A24" t="s">
        <v>42</v>
      </c>
      <c r="B24">
        <v>0.105716</v>
      </c>
      <c r="C24" t="s">
        <v>14</v>
      </c>
      <c r="D24">
        <v>0.75093054162749295</v>
      </c>
      <c r="J24" t="s">
        <v>31</v>
      </c>
      <c r="K24">
        <v>19.752973999999998</v>
      </c>
      <c r="L24" t="s">
        <v>37</v>
      </c>
      <c r="M24">
        <v>15.449255998096699</v>
      </c>
      <c r="U24" t="s">
        <v>21</v>
      </c>
      <c r="V24">
        <v>8.4668356244951397</v>
      </c>
      <c r="AB24" t="s">
        <v>33</v>
      </c>
      <c r="AC24">
        <v>14.749247</v>
      </c>
      <c r="AD24" t="s">
        <v>15</v>
      </c>
      <c r="AE24">
        <v>8.20366325849389</v>
      </c>
      <c r="AK24" t="s">
        <v>29</v>
      </c>
      <c r="AL24">
        <v>79.852422000000004</v>
      </c>
      <c r="AM24" t="s">
        <v>22</v>
      </c>
      <c r="AN24">
        <v>43.9141751652582</v>
      </c>
      <c r="AT24" t="s">
        <v>30</v>
      </c>
      <c r="AU24">
        <v>6.8739999999999999E-3</v>
      </c>
      <c r="AX24" s="59" t="s">
        <v>36</v>
      </c>
      <c r="AY24" s="59">
        <v>3.8755999999999999E-2</v>
      </c>
      <c r="BC24" t="s">
        <v>69</v>
      </c>
      <c r="BD24">
        <v>12.716529</v>
      </c>
      <c r="BE24" t="s">
        <v>14</v>
      </c>
      <c r="BF24">
        <v>7.3820011331817499</v>
      </c>
      <c r="BL24" t="s">
        <v>53</v>
      </c>
      <c r="BM24">
        <v>0.41398000000000001</v>
      </c>
      <c r="BU24" t="s">
        <v>48</v>
      </c>
      <c r="BV24">
        <v>16.666943</v>
      </c>
      <c r="BW24" t="s">
        <v>32</v>
      </c>
      <c r="BX24">
        <v>3.7970170032180302</v>
      </c>
      <c r="BY24" t="s">
        <v>41</v>
      </c>
      <c r="BZ24">
        <v>2.5706180000000001</v>
      </c>
    </row>
    <row r="25" spans="1:78" x14ac:dyDescent="0.35">
      <c r="J25" t="s">
        <v>29</v>
      </c>
      <c r="K25">
        <v>19.679770000000001</v>
      </c>
      <c r="AB25" t="s">
        <v>58</v>
      </c>
      <c r="AC25">
        <v>13.081927</v>
      </c>
      <c r="AK25" t="s">
        <v>41</v>
      </c>
      <c r="AL25">
        <v>77.800656000000004</v>
      </c>
      <c r="AT25" t="s">
        <v>13</v>
      </c>
      <c r="AU25">
        <v>6.3169999999999997E-3</v>
      </c>
      <c r="BC25" t="s">
        <v>34</v>
      </c>
      <c r="BD25">
        <v>11.148142999999999</v>
      </c>
      <c r="BL25" t="s">
        <v>21</v>
      </c>
      <c r="BM25">
        <v>0.37330200000000002</v>
      </c>
      <c r="BU25" t="s">
        <v>24</v>
      </c>
      <c r="BV25">
        <v>15.249594</v>
      </c>
    </row>
    <row r="26" spans="1:78" x14ac:dyDescent="0.35">
      <c r="J26" t="s">
        <v>68</v>
      </c>
      <c r="K26">
        <v>18.951422000000001</v>
      </c>
      <c r="AB26" t="s">
        <v>23</v>
      </c>
      <c r="AC26">
        <v>12.639089999999999</v>
      </c>
      <c r="AK26" t="s">
        <v>23</v>
      </c>
      <c r="AL26">
        <v>76.776204000000007</v>
      </c>
      <c r="AT26" s="59" t="s">
        <v>34</v>
      </c>
      <c r="AU26" s="59">
        <v>5.5189999999999996E-3</v>
      </c>
      <c r="BC26" t="s">
        <v>23</v>
      </c>
      <c r="BD26">
        <v>10.834204</v>
      </c>
      <c r="BL26" t="s">
        <v>31</v>
      </c>
      <c r="BM26">
        <v>0.366371</v>
      </c>
      <c r="BU26" t="s">
        <v>32</v>
      </c>
      <c r="BV26">
        <v>15.142571</v>
      </c>
    </row>
    <row r="27" spans="1:78" x14ac:dyDescent="0.35">
      <c r="J27" t="s">
        <v>34</v>
      </c>
      <c r="K27">
        <v>18.686128</v>
      </c>
      <c r="AB27" t="s">
        <v>36</v>
      </c>
      <c r="AC27">
        <v>12.509993</v>
      </c>
      <c r="AK27" t="s">
        <v>42</v>
      </c>
      <c r="AL27">
        <v>72.738372999999996</v>
      </c>
      <c r="AT27" s="59" t="s">
        <v>69</v>
      </c>
      <c r="AU27" s="59">
        <v>5.1079999999999997E-3</v>
      </c>
      <c r="BC27" t="s">
        <v>43</v>
      </c>
      <c r="BD27">
        <v>10.644945999999999</v>
      </c>
      <c r="BL27" t="s">
        <v>22</v>
      </c>
      <c r="BM27">
        <v>0.30083500000000002</v>
      </c>
      <c r="BU27" t="s">
        <v>29</v>
      </c>
      <c r="BV27">
        <v>14.410361999999999</v>
      </c>
    </row>
    <row r="28" spans="1:78" x14ac:dyDescent="0.35">
      <c r="J28" t="s">
        <v>30</v>
      </c>
      <c r="K28">
        <v>18.383686000000001</v>
      </c>
      <c r="AB28" t="s">
        <v>53</v>
      </c>
      <c r="AC28">
        <v>12.385652</v>
      </c>
      <c r="AK28" t="s">
        <v>33</v>
      </c>
      <c r="AL28">
        <v>72.109572</v>
      </c>
      <c r="AT28" s="59" t="s">
        <v>20</v>
      </c>
      <c r="AU28" s="59">
        <v>4.4780000000000002E-3</v>
      </c>
      <c r="BC28" t="s">
        <v>29</v>
      </c>
      <c r="BD28">
        <v>9.9519739999999999</v>
      </c>
      <c r="BL28" t="s">
        <v>32</v>
      </c>
      <c r="BM28">
        <v>0.25661800000000001</v>
      </c>
      <c r="BU28" t="s">
        <v>57</v>
      </c>
      <c r="BV28">
        <v>14.402447</v>
      </c>
    </row>
    <row r="29" spans="1:78" x14ac:dyDescent="0.35">
      <c r="J29" t="s">
        <v>48</v>
      </c>
      <c r="K29">
        <v>17.390053000000002</v>
      </c>
      <c r="AB29" s="1" t="s">
        <v>59</v>
      </c>
      <c r="AC29">
        <v>12.143393</v>
      </c>
      <c r="AK29" t="s">
        <v>56</v>
      </c>
      <c r="AL29">
        <v>69.348838000000001</v>
      </c>
      <c r="AT29" s="59" t="s">
        <v>36</v>
      </c>
      <c r="AU29" s="59">
        <v>3.8809999999999999E-3</v>
      </c>
      <c r="BC29" t="s">
        <v>32</v>
      </c>
      <c r="BD29">
        <v>9.9386969999999994</v>
      </c>
      <c r="BL29" t="s">
        <v>20</v>
      </c>
      <c r="BM29">
        <v>0.20716300000000001</v>
      </c>
      <c r="BU29" t="s">
        <v>38</v>
      </c>
      <c r="BV29">
        <v>14.086615999999999</v>
      </c>
    </row>
    <row r="30" spans="1:78" x14ac:dyDescent="0.35">
      <c r="J30" t="s">
        <v>25</v>
      </c>
      <c r="K30">
        <v>17.231047</v>
      </c>
      <c r="AB30" t="s">
        <v>30</v>
      </c>
      <c r="AC30">
        <v>10.683320999999999</v>
      </c>
      <c r="AK30" t="s">
        <v>31</v>
      </c>
      <c r="AL30">
        <v>54.402757000000001</v>
      </c>
      <c r="AT30" s="59" t="s">
        <v>29</v>
      </c>
      <c r="AU30" s="59">
        <v>3.852E-3</v>
      </c>
      <c r="BC30" t="s">
        <v>12</v>
      </c>
      <c r="BD30">
        <v>9.7754130000000004</v>
      </c>
      <c r="BL30" t="s">
        <v>56</v>
      </c>
      <c r="BM30">
        <v>0.20533799999999999</v>
      </c>
      <c r="BU30" t="s">
        <v>52</v>
      </c>
      <c r="BV30">
        <v>13.846826</v>
      </c>
    </row>
    <row r="31" spans="1:78" x14ac:dyDescent="0.35">
      <c r="J31" t="s">
        <v>56</v>
      </c>
      <c r="K31">
        <v>16.711451</v>
      </c>
      <c r="AB31" t="s">
        <v>69</v>
      </c>
      <c r="AC31">
        <v>9.3471799999999998</v>
      </c>
      <c r="AK31" t="s">
        <v>32</v>
      </c>
      <c r="AL31">
        <v>53.757863</v>
      </c>
      <c r="AT31" s="59" t="s">
        <v>31</v>
      </c>
      <c r="AU31" s="59">
        <v>2.6540000000000001E-3</v>
      </c>
      <c r="BC31" t="s">
        <v>52</v>
      </c>
      <c r="BD31">
        <v>9.4523419999999998</v>
      </c>
      <c r="BL31" t="s">
        <v>12</v>
      </c>
      <c r="BM31">
        <v>0.16692499999999999</v>
      </c>
      <c r="BU31" t="s">
        <v>41</v>
      </c>
      <c r="BV31">
        <v>13.015288</v>
      </c>
    </row>
    <row r="32" spans="1:78" x14ac:dyDescent="0.35">
      <c r="J32" t="s">
        <v>12</v>
      </c>
      <c r="K32">
        <v>15.526183</v>
      </c>
      <c r="AB32" t="s">
        <v>52</v>
      </c>
      <c r="AC32">
        <v>9.2969819999999999</v>
      </c>
      <c r="AK32" t="s">
        <v>34</v>
      </c>
      <c r="AL32">
        <v>53.412261999999998</v>
      </c>
      <c r="AT32" s="59" t="s">
        <v>23</v>
      </c>
      <c r="AU32" s="59">
        <v>2.2049999999999999E-3</v>
      </c>
      <c r="BC32" t="s">
        <v>68</v>
      </c>
      <c r="BD32">
        <v>8.5571900000000003</v>
      </c>
      <c r="BL32" t="s">
        <v>43</v>
      </c>
      <c r="BM32">
        <v>0.15828100000000001</v>
      </c>
      <c r="BU32" t="s">
        <v>68</v>
      </c>
      <c r="BV32">
        <v>12.041209</v>
      </c>
    </row>
    <row r="33" spans="10:74" x14ac:dyDescent="0.35">
      <c r="J33" t="s">
        <v>58</v>
      </c>
      <c r="K33">
        <v>15.03937</v>
      </c>
      <c r="AB33" t="s">
        <v>42</v>
      </c>
      <c r="AC33">
        <v>9.1096909999999998</v>
      </c>
      <c r="AK33" t="s">
        <v>53</v>
      </c>
      <c r="AL33">
        <v>53.217796999999997</v>
      </c>
      <c r="AT33" s="59" t="s">
        <v>42</v>
      </c>
      <c r="AU33" s="59">
        <v>2.0539999999999998E-3</v>
      </c>
      <c r="BC33" t="s">
        <v>33</v>
      </c>
      <c r="BD33">
        <v>7.703443</v>
      </c>
      <c r="BL33" t="s">
        <v>38</v>
      </c>
      <c r="BM33">
        <v>0.145701</v>
      </c>
      <c r="BU33" t="s">
        <v>42</v>
      </c>
      <c r="BV33">
        <v>11.329772</v>
      </c>
    </row>
    <row r="34" spans="10:74" x14ac:dyDescent="0.35">
      <c r="J34" t="s">
        <v>53</v>
      </c>
      <c r="K34">
        <v>14.816993</v>
      </c>
      <c r="AB34" t="s">
        <v>68</v>
      </c>
      <c r="AC34">
        <v>8.8708910000000003</v>
      </c>
      <c r="AK34" t="s">
        <v>35</v>
      </c>
      <c r="AL34">
        <v>52.046300000000002</v>
      </c>
      <c r="AT34" s="59" t="s">
        <v>22</v>
      </c>
      <c r="AU34" s="59">
        <v>1.2539999999999999E-3</v>
      </c>
      <c r="BC34" t="s">
        <v>56</v>
      </c>
      <c r="BD34">
        <v>7.6120150000000004</v>
      </c>
      <c r="BL34" t="s">
        <v>23</v>
      </c>
      <c r="BM34">
        <v>8.5134000000000001E-2</v>
      </c>
      <c r="BU34" t="s">
        <v>56</v>
      </c>
      <c r="BV34">
        <v>11.015243999999999</v>
      </c>
    </row>
    <row r="35" spans="10:74" x14ac:dyDescent="0.35">
      <c r="J35" t="s">
        <v>70</v>
      </c>
      <c r="K35">
        <v>14.653200999999999</v>
      </c>
      <c r="AB35" t="s">
        <v>35</v>
      </c>
      <c r="AC35">
        <v>8.5094110000000001</v>
      </c>
      <c r="AK35" t="s">
        <v>70</v>
      </c>
      <c r="AL35">
        <v>45.616416999999998</v>
      </c>
      <c r="AT35" s="59" t="s">
        <v>41</v>
      </c>
      <c r="AU35" s="59">
        <v>1.7E-5</v>
      </c>
      <c r="BC35" t="s">
        <v>31</v>
      </c>
      <c r="BD35">
        <v>7.0084790000000003</v>
      </c>
      <c r="BL35" t="s">
        <v>69</v>
      </c>
      <c r="BM35">
        <v>1.8409999999999999E-2</v>
      </c>
      <c r="BU35" t="s">
        <v>70</v>
      </c>
      <c r="BV35">
        <v>10.213352</v>
      </c>
    </row>
    <row r="36" spans="10:74" x14ac:dyDescent="0.35">
      <c r="J36" t="s">
        <v>32</v>
      </c>
      <c r="K36">
        <v>13.159039</v>
      </c>
      <c r="AB36" t="s">
        <v>25</v>
      </c>
      <c r="AC36">
        <v>6.5822039999999999</v>
      </c>
      <c r="AK36" t="s">
        <v>52</v>
      </c>
      <c r="AL36">
        <v>44.791556999999997</v>
      </c>
      <c r="BC36" t="s">
        <v>57</v>
      </c>
      <c r="BD36">
        <v>6.4556839999999998</v>
      </c>
      <c r="BL36" t="s">
        <v>42</v>
      </c>
      <c r="BM36">
        <v>1.5195999999999999E-2</v>
      </c>
      <c r="BU36" t="s">
        <v>69</v>
      </c>
      <c r="BV36">
        <v>9.8477189999999997</v>
      </c>
    </row>
    <row r="37" spans="10:74" x14ac:dyDescent="0.35">
      <c r="J37" t="s">
        <v>38</v>
      </c>
      <c r="K37">
        <v>12.762225000000001</v>
      </c>
      <c r="AB37" t="s">
        <v>31</v>
      </c>
      <c r="AC37">
        <v>5.4637560000000001</v>
      </c>
      <c r="AK37" t="s">
        <v>36</v>
      </c>
      <c r="AL37">
        <v>41.635727000000003</v>
      </c>
      <c r="BC37" t="s">
        <v>35</v>
      </c>
      <c r="BD37">
        <v>4.8130170000000003</v>
      </c>
      <c r="BU37" t="s">
        <v>53</v>
      </c>
      <c r="BV37">
        <v>8.4926379999999995</v>
      </c>
    </row>
    <row r="38" spans="10:74" x14ac:dyDescent="0.35">
      <c r="J38" t="s">
        <v>33</v>
      </c>
      <c r="K38">
        <v>10.500551</v>
      </c>
      <c r="AB38" t="s">
        <v>57</v>
      </c>
      <c r="AC38">
        <v>5.2454299999999998</v>
      </c>
      <c r="AK38" t="s">
        <v>57</v>
      </c>
      <c r="AL38">
        <v>39.995674999999999</v>
      </c>
      <c r="BC38" t="s">
        <v>59</v>
      </c>
      <c r="BD38">
        <v>3.8722129999999999</v>
      </c>
      <c r="BU38" t="s">
        <v>12</v>
      </c>
      <c r="BV38">
        <v>7.2339849999999997</v>
      </c>
    </row>
    <row r="39" spans="10:74" x14ac:dyDescent="0.35">
      <c r="J39" t="s">
        <v>42</v>
      </c>
      <c r="K39">
        <v>9.4217169999999992</v>
      </c>
      <c r="AB39" t="s">
        <v>43</v>
      </c>
      <c r="AC39">
        <v>3.5392130000000002</v>
      </c>
      <c r="AK39" t="s">
        <v>43</v>
      </c>
      <c r="AL39">
        <v>33.759293</v>
      </c>
      <c r="BC39" t="s">
        <v>25</v>
      </c>
      <c r="BD39">
        <v>2.5478679999999998</v>
      </c>
      <c r="BU39" t="s">
        <v>30</v>
      </c>
      <c r="BV39">
        <v>6.5867050000000003</v>
      </c>
    </row>
    <row r="40" spans="10:74" x14ac:dyDescent="0.35">
      <c r="J40" t="s">
        <v>100</v>
      </c>
      <c r="K40">
        <v>6.2508150000000002</v>
      </c>
      <c r="AK40" t="s">
        <v>25</v>
      </c>
      <c r="AL40">
        <v>32.936664999999998</v>
      </c>
      <c r="BU40" t="s">
        <v>23</v>
      </c>
      <c r="BV40">
        <v>6.5862980000000002</v>
      </c>
    </row>
    <row r="41" spans="10:74" x14ac:dyDescent="0.35">
      <c r="J41" t="s">
        <v>24</v>
      </c>
      <c r="K41">
        <v>4.1757309999999999</v>
      </c>
      <c r="AK41" t="s">
        <v>48</v>
      </c>
      <c r="AL41">
        <v>32.715273000000003</v>
      </c>
      <c r="BU41" t="s">
        <v>25</v>
      </c>
      <c r="BV41">
        <v>6.1813520000000004</v>
      </c>
    </row>
    <row r="42" spans="10:74" x14ac:dyDescent="0.35">
      <c r="J42" t="s">
        <v>54</v>
      </c>
      <c r="K42">
        <v>3.141721</v>
      </c>
      <c r="AK42" t="s">
        <v>24</v>
      </c>
      <c r="AL42">
        <v>10.338036000000001</v>
      </c>
      <c r="BU42" t="s">
        <v>58</v>
      </c>
      <c r="BV42">
        <v>1.9731639999999999</v>
      </c>
    </row>
    <row r="43" spans="10:74" x14ac:dyDescent="0.35">
      <c r="J43" t="s">
        <v>15</v>
      </c>
      <c r="K43">
        <v>4.0222000000000001E-2</v>
      </c>
    </row>
  </sheetData>
  <sortState xmlns:xlrd2="http://schemas.microsoft.com/office/spreadsheetml/2017/richdata2" ref="Y5:Z18">
    <sortCondition descending="1" ref="Z5:Z18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ECOD</vt:lpstr>
      <vt:lpstr>ECOD all positive feature</vt:lpstr>
      <vt:lpstr>DEEP SVDD</vt:lpstr>
      <vt:lpstr>DEEP SVDD all positive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 Kornkamon</dc:creator>
  <cp:lastModifiedBy>Gib Kornkamon</cp:lastModifiedBy>
  <dcterms:created xsi:type="dcterms:W3CDTF">2022-08-11T12:13:37Z</dcterms:created>
  <dcterms:modified xsi:type="dcterms:W3CDTF">2022-08-16T16:38:05Z</dcterms:modified>
</cp:coreProperties>
</file>