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jay\Desktop\Manuscripts\Argyriea manuscript\AOBplants\Final version\to the repository\"/>
    </mc:Choice>
  </mc:AlternateContent>
  <xr:revisionPtr revIDLastSave="0" documentId="13_ncr:1_{CC0E3629-0C4F-4302-8835-4E0AC8DAAF2D}" xr6:coauthVersionLast="47" xr6:coauthVersionMax="47" xr10:uidLastSave="{00000000-0000-0000-0000-000000000000}"/>
  <bookViews>
    <workbookView xWindow="-110" yWindow="-110" windowWidth="19420" windowHeight="10300" firstSheet="1" activeTab="3" xr2:uid="{5C20394A-D8DF-4828-AB46-C43D7125A61B}"/>
  </bookViews>
  <sheets>
    <sheet name="Seed moisture content" sheetId="1" r:id="rId1"/>
    <sheet name="summary of drying experiment" sheetId="3" r:id="rId2"/>
    <sheet name="Drying A. kleiniana" sheetId="2" r:id="rId3"/>
    <sheet name="Drying A. hirtusa" sheetId="4" r:id="rId4"/>
    <sheet name="Drying A.zeylanic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5" l="1"/>
  <c r="O25" i="5"/>
  <c r="N25" i="5"/>
  <c r="T10" i="5"/>
  <c r="T9" i="5"/>
  <c r="R9" i="5"/>
  <c r="S9" i="5"/>
  <c r="J24" i="5"/>
  <c r="I24" i="5"/>
  <c r="H24" i="5"/>
  <c r="D24" i="5"/>
  <c r="E24" i="5"/>
  <c r="C24" i="5"/>
  <c r="O3" i="5"/>
  <c r="O4" i="5"/>
  <c r="R4" i="5" s="1"/>
  <c r="O5" i="5"/>
  <c r="O6" i="5"/>
  <c r="S6" i="5" s="1"/>
  <c r="O7" i="5"/>
  <c r="S7" i="5" s="1"/>
  <c r="O8" i="5"/>
  <c r="R8" i="5" s="1"/>
  <c r="O9" i="5"/>
  <c r="Q9" i="5" s="1"/>
  <c r="O10" i="5"/>
  <c r="S10" i="5" s="1"/>
  <c r="O2" i="5"/>
  <c r="Q2" i="5" s="1"/>
  <c r="S3" i="5"/>
  <c r="Q10" i="4"/>
  <c r="O10" i="4"/>
  <c r="S10" i="4" s="1"/>
  <c r="O9" i="4"/>
  <c r="Q9" i="4" s="1"/>
  <c r="O8" i="4"/>
  <c r="R8" i="4" s="1"/>
  <c r="R7" i="4"/>
  <c r="Q7" i="4"/>
  <c r="O7" i="4"/>
  <c r="T7" i="4" s="1"/>
  <c r="R6" i="4"/>
  <c r="Q6" i="4"/>
  <c r="O6" i="4"/>
  <c r="S6" i="4" s="1"/>
  <c r="S5" i="4"/>
  <c r="R5" i="4"/>
  <c r="Q5" i="4"/>
  <c r="O5" i="4"/>
  <c r="T5" i="4" s="1"/>
  <c r="R4" i="4"/>
  <c r="Q4" i="4"/>
  <c r="O4" i="4"/>
  <c r="R3" i="4"/>
  <c r="Q3" i="4"/>
  <c r="O3" i="4"/>
  <c r="S3" i="4" s="1"/>
  <c r="O2" i="4"/>
  <c r="R2" i="4" s="1"/>
  <c r="L14" i="2"/>
  <c r="K14" i="2"/>
  <c r="I14" i="2"/>
  <c r="I13" i="2"/>
  <c r="K13" i="2" s="1"/>
  <c r="I12" i="2"/>
  <c r="K12" i="2" s="1"/>
  <c r="M11" i="2"/>
  <c r="I11" i="2"/>
  <c r="N11" i="2" s="1"/>
  <c r="I10" i="2"/>
  <c r="K10" i="2" s="1"/>
  <c r="M9" i="2"/>
  <c r="I9" i="2"/>
  <c r="L9" i="2" s="1"/>
  <c r="I8" i="2"/>
  <c r="L8" i="2" s="1"/>
  <c r="I7" i="2"/>
  <c r="K7" i="2" s="1"/>
  <c r="I6" i="2"/>
  <c r="L6" i="2" s="1"/>
  <c r="I5" i="2"/>
  <c r="L5" i="2" s="1"/>
  <c r="I4" i="2"/>
  <c r="L4" i="2" s="1"/>
  <c r="I3" i="2"/>
  <c r="K3" i="2" s="1"/>
  <c r="L13" i="2" l="1"/>
  <c r="K4" i="2"/>
  <c r="R2" i="5"/>
  <c r="S8" i="5"/>
  <c r="T8" i="5"/>
  <c r="Q5" i="5"/>
  <c r="R5" i="5"/>
  <c r="R3" i="5"/>
  <c r="R7" i="5"/>
  <c r="Q3" i="5"/>
  <c r="Q7" i="5"/>
  <c r="Q4" i="5"/>
  <c r="Q6" i="5"/>
  <c r="Q10" i="5"/>
  <c r="R6" i="5"/>
  <c r="Q8" i="5"/>
  <c r="R10" i="5"/>
  <c r="S8" i="4"/>
  <c r="T8" i="4"/>
  <c r="S7" i="4"/>
  <c r="R10" i="4"/>
  <c r="Q2" i="4"/>
  <c r="Q8" i="4"/>
  <c r="L12" i="2"/>
  <c r="K5" i="2"/>
  <c r="K8" i="2"/>
  <c r="M12" i="2"/>
  <c r="K11" i="2"/>
  <c r="L11" i="2"/>
  <c r="K9" i="2"/>
  <c r="K6" i="2"/>
  <c r="C51" i="1"/>
  <c r="B51" i="1"/>
  <c r="D50" i="1"/>
  <c r="D49" i="1"/>
  <c r="D48" i="1"/>
  <c r="D47" i="1"/>
  <c r="D46" i="1"/>
  <c r="C31" i="1"/>
  <c r="B31" i="1"/>
  <c r="D30" i="1"/>
  <c r="D29" i="1"/>
  <c r="D28" i="1"/>
  <c r="D27" i="1"/>
  <c r="D26" i="1"/>
  <c r="D52" i="1" l="1"/>
  <c r="D51" i="1"/>
  <c r="D32" i="1"/>
  <c r="D31" i="1"/>
  <c r="C20" i="1" l="1"/>
  <c r="B20" i="1"/>
  <c r="D19" i="1"/>
  <c r="D18" i="1"/>
  <c r="D17" i="1"/>
  <c r="D16" i="1"/>
  <c r="D15" i="1"/>
  <c r="C10" i="1"/>
  <c r="B10" i="1"/>
  <c r="D9" i="1"/>
  <c r="D8" i="1"/>
  <c r="D7" i="1"/>
  <c r="D6" i="1"/>
  <c r="D5" i="1"/>
  <c r="D37" i="1"/>
  <c r="D38" i="1"/>
  <c r="D39" i="1"/>
  <c r="D40" i="1"/>
  <c r="D36" i="1"/>
  <c r="C41" i="1"/>
  <c r="B41" i="1"/>
  <c r="D21" i="1" l="1"/>
  <c r="D20" i="1"/>
  <c r="D11" i="1"/>
  <c r="D10" i="1"/>
  <c r="D42" i="1"/>
  <c r="D41" i="1"/>
</calcChain>
</file>

<file path=xl/sharedStrings.xml><?xml version="1.0" encoding="utf-8"?>
<sst xmlns="http://schemas.openxmlformats.org/spreadsheetml/2006/main" count="63" uniqueCount="24">
  <si>
    <t>Replicate no.</t>
  </si>
  <si>
    <t>After Drying</t>
  </si>
  <si>
    <t>Seed Moisture Content</t>
  </si>
  <si>
    <t>Before Drying</t>
  </si>
  <si>
    <t>A. nervosa</t>
  </si>
  <si>
    <t>A. osyrensis</t>
  </si>
  <si>
    <t>A. hirtusa</t>
  </si>
  <si>
    <t>A. kleiniana</t>
  </si>
  <si>
    <t>A. zeylanica</t>
  </si>
  <si>
    <t>A. hirsuta</t>
  </si>
  <si>
    <t xml:space="preserve">Moisture content </t>
  </si>
  <si>
    <t>MC</t>
  </si>
  <si>
    <t xml:space="preserve">Seed sample </t>
  </si>
  <si>
    <t>initial weight</t>
  </si>
  <si>
    <t>dry weight</t>
  </si>
  <si>
    <t>1+1D</t>
  </si>
  <si>
    <t>2+1D</t>
  </si>
  <si>
    <t>2D</t>
  </si>
  <si>
    <t>1D</t>
  </si>
  <si>
    <t>3D</t>
  </si>
  <si>
    <t>10 seeds</t>
  </si>
  <si>
    <t xml:space="preserve">initial </t>
  </si>
  <si>
    <t>Five seeds in each replicate</t>
  </si>
  <si>
    <t>Three seeds in each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</si>
</sst>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4" fillId="2" borderId="0" xfId="0" applyFont="1" applyFill="1"/>
    <xf numFmtId="9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8821-A127-47EB-B186-78C996C665ED}">
  <dimension ref="A2:K52"/>
  <sheetViews>
    <sheetView topLeftCell="A20" workbookViewId="0">
      <selection activeCell="I30" sqref="I30"/>
    </sheetView>
  </sheetViews>
  <sheetFormatPr defaultRowHeight="14.5" x14ac:dyDescent="0.35"/>
  <cols>
    <col min="1" max="1" width="12.6328125" customWidth="1"/>
    <col min="2" max="3" width="12.08984375" customWidth="1"/>
    <col min="4" max="4" width="19" customWidth="1"/>
  </cols>
  <sheetData>
    <row r="2" spans="1:4" x14ac:dyDescent="0.35">
      <c r="A2" s="3" t="s">
        <v>23</v>
      </c>
    </row>
    <row r="3" spans="1:4" x14ac:dyDescent="0.35">
      <c r="A3" s="2" t="s">
        <v>4</v>
      </c>
    </row>
    <row r="4" spans="1:4" x14ac:dyDescent="0.35">
      <c r="A4" s="3" t="s">
        <v>0</v>
      </c>
      <c r="B4" s="3" t="s">
        <v>3</v>
      </c>
      <c r="C4" s="3" t="s">
        <v>1</v>
      </c>
      <c r="D4" s="3" t="s">
        <v>2</v>
      </c>
    </row>
    <row r="5" spans="1:4" x14ac:dyDescent="0.35">
      <c r="A5">
        <v>1</v>
      </c>
      <c r="B5">
        <v>0.30499999999999999</v>
      </c>
      <c r="C5">
        <v>0.26700000000000002</v>
      </c>
      <c r="D5">
        <f>(B5-C5)/C5*100</f>
        <v>14.232209737827706</v>
      </c>
    </row>
    <row r="6" spans="1:4" x14ac:dyDescent="0.35">
      <c r="A6">
        <v>2</v>
      </c>
      <c r="B6">
        <v>0.312</v>
      </c>
      <c r="C6">
        <v>0.27300000000000002</v>
      </c>
      <c r="D6">
        <f t="shared" ref="D6:D9" si="0">(B6-C6)/C6*100</f>
        <v>14.285714285714276</v>
      </c>
    </row>
    <row r="7" spans="1:4" x14ac:dyDescent="0.35">
      <c r="A7">
        <v>3</v>
      </c>
      <c r="B7">
        <v>0.315</v>
      </c>
      <c r="C7">
        <v>0.27900000000000003</v>
      </c>
      <c r="D7">
        <f t="shared" si="0"/>
        <v>12.903225806451605</v>
      </c>
    </row>
    <row r="8" spans="1:4" x14ac:dyDescent="0.35">
      <c r="A8">
        <v>4</v>
      </c>
      <c r="B8">
        <v>0.29599999999999999</v>
      </c>
      <c r="C8">
        <v>0.26700000000000002</v>
      </c>
      <c r="D8">
        <f t="shared" si="0"/>
        <v>10.861423220973771</v>
      </c>
    </row>
    <row r="9" spans="1:4" x14ac:dyDescent="0.35">
      <c r="A9">
        <v>5</v>
      </c>
      <c r="B9">
        <v>0.31</v>
      </c>
      <c r="C9">
        <v>0.27400000000000002</v>
      </c>
      <c r="D9">
        <f t="shared" si="0"/>
        <v>13.138686131386851</v>
      </c>
    </row>
    <row r="10" spans="1:4" x14ac:dyDescent="0.35">
      <c r="B10">
        <f>AVERAGE(B5:B9)</f>
        <v>0.30759999999999998</v>
      </c>
      <c r="C10">
        <f t="shared" ref="C10" si="1">AVERAGE(C5:C9)</f>
        <v>0.27200000000000002</v>
      </c>
      <c r="D10">
        <f t="shared" ref="D10" si="2">AVERAGE(D5:D9)</f>
        <v>13.084251836470841</v>
      </c>
    </row>
    <row r="11" spans="1:4" x14ac:dyDescent="0.35">
      <c r="D11">
        <f>_xlfn.STDEV.S(D5:D9)</f>
        <v>1.3908648325870705</v>
      </c>
    </row>
    <row r="13" spans="1:4" x14ac:dyDescent="0.35">
      <c r="A13" s="2" t="s">
        <v>5</v>
      </c>
    </row>
    <row r="14" spans="1:4" x14ac:dyDescent="0.35">
      <c r="A14" s="3" t="s">
        <v>0</v>
      </c>
      <c r="B14" s="3" t="s">
        <v>3</v>
      </c>
      <c r="C14" s="3" t="s">
        <v>1</v>
      </c>
      <c r="D14" s="3" t="s">
        <v>2</v>
      </c>
    </row>
    <row r="15" spans="1:4" x14ac:dyDescent="0.35">
      <c r="A15">
        <v>1</v>
      </c>
      <c r="B15">
        <v>0.224</v>
      </c>
      <c r="C15">
        <v>0.19700000000000001</v>
      </c>
      <c r="D15">
        <f>(B15-C15)/C15*100</f>
        <v>13.705583756345174</v>
      </c>
    </row>
    <row r="16" spans="1:4" x14ac:dyDescent="0.35">
      <c r="A16">
        <v>2</v>
      </c>
      <c r="B16">
        <v>0.216</v>
      </c>
      <c r="C16">
        <v>0.191</v>
      </c>
      <c r="D16">
        <f t="shared" ref="D16:D19" si="3">(B16-C16)/C16*100</f>
        <v>13.089005235602091</v>
      </c>
    </row>
    <row r="17" spans="1:4" x14ac:dyDescent="0.35">
      <c r="A17">
        <v>3</v>
      </c>
      <c r="B17">
        <v>0.20899999999999999</v>
      </c>
      <c r="C17">
        <v>0.186</v>
      </c>
      <c r="D17">
        <f t="shared" si="3"/>
        <v>12.365591397849458</v>
      </c>
    </row>
    <row r="18" spans="1:4" x14ac:dyDescent="0.35">
      <c r="A18">
        <v>4</v>
      </c>
      <c r="B18">
        <v>0.22900000000000001</v>
      </c>
      <c r="C18">
        <v>0.20399999999999999</v>
      </c>
      <c r="D18">
        <f t="shared" si="3"/>
        <v>12.254901960784325</v>
      </c>
    </row>
    <row r="19" spans="1:4" x14ac:dyDescent="0.35">
      <c r="A19">
        <v>5</v>
      </c>
      <c r="B19">
        <v>0.21199999999999999</v>
      </c>
      <c r="C19">
        <v>0.189</v>
      </c>
      <c r="D19">
        <f t="shared" si="3"/>
        <v>12.169312169312166</v>
      </c>
    </row>
    <row r="20" spans="1:4" x14ac:dyDescent="0.35">
      <c r="B20">
        <f>AVERAGE(B15:B19)</f>
        <v>0.21800000000000003</v>
      </c>
      <c r="C20">
        <f t="shared" ref="C20" si="4">AVERAGE(C15:C19)</f>
        <v>0.19340000000000002</v>
      </c>
      <c r="D20">
        <f t="shared" ref="D20" si="5">AVERAGE(D15:D19)</f>
        <v>12.716878903978643</v>
      </c>
    </row>
    <row r="21" spans="1:4" x14ac:dyDescent="0.35">
      <c r="D21">
        <f>_xlfn.STDEV.S(D15:D19)</f>
        <v>0.66194226120931121</v>
      </c>
    </row>
    <row r="23" spans="1:4" x14ac:dyDescent="0.35">
      <c r="A23" s="3" t="s">
        <v>22</v>
      </c>
    </row>
    <row r="24" spans="1:4" x14ac:dyDescent="0.35">
      <c r="A24" s="2" t="s">
        <v>7</v>
      </c>
    </row>
    <row r="25" spans="1:4" x14ac:dyDescent="0.35">
      <c r="A25" s="3" t="s">
        <v>0</v>
      </c>
      <c r="B25" s="3" t="s">
        <v>3</v>
      </c>
      <c r="C25" s="3" t="s">
        <v>1</v>
      </c>
      <c r="D25" s="3" t="s">
        <v>2</v>
      </c>
    </row>
    <row r="26" spans="1:4" x14ac:dyDescent="0.35">
      <c r="A26">
        <v>1</v>
      </c>
      <c r="B26">
        <v>0.68899999999999995</v>
      </c>
      <c r="C26">
        <v>0.53</v>
      </c>
      <c r="D26">
        <f>(B26-C26)/C26*100</f>
        <v>29.999999999999982</v>
      </c>
    </row>
    <row r="27" spans="1:4" x14ac:dyDescent="0.35">
      <c r="A27">
        <v>2</v>
      </c>
      <c r="B27">
        <v>0.67300000000000004</v>
      </c>
      <c r="C27">
        <v>0.53</v>
      </c>
      <c r="D27">
        <f t="shared" ref="D27:D30" si="6">(B27-C27)/C27*100</f>
        <v>26.981132075471699</v>
      </c>
    </row>
    <row r="28" spans="1:4" x14ac:dyDescent="0.35">
      <c r="A28">
        <v>3</v>
      </c>
      <c r="B28">
        <v>0.753</v>
      </c>
      <c r="C28">
        <v>0.56200000000000006</v>
      </c>
      <c r="D28">
        <f t="shared" si="6"/>
        <v>33.985765124555144</v>
      </c>
    </row>
    <row r="29" spans="1:4" x14ac:dyDescent="0.35">
      <c r="A29">
        <v>4</v>
      </c>
      <c r="B29">
        <v>0.69099999999999995</v>
      </c>
      <c r="C29">
        <v>0.5</v>
      </c>
      <c r="D29">
        <f t="shared" si="6"/>
        <v>38.199999999999989</v>
      </c>
    </row>
    <row r="30" spans="1:4" x14ac:dyDescent="0.35">
      <c r="A30">
        <v>5</v>
      </c>
      <c r="B30">
        <v>0.70099999999999996</v>
      </c>
      <c r="C30">
        <v>0.53300000000000003</v>
      </c>
      <c r="D30">
        <f t="shared" si="6"/>
        <v>31.519699812382722</v>
      </c>
    </row>
    <row r="31" spans="1:4" x14ac:dyDescent="0.35">
      <c r="B31">
        <f>AVERAGE(B26:B30)</f>
        <v>0.70140000000000002</v>
      </c>
      <c r="C31">
        <f t="shared" ref="C31" si="7">AVERAGE(C26:C30)</f>
        <v>0.53099999999999992</v>
      </c>
      <c r="D31">
        <f t="shared" ref="D31" si="8">AVERAGE(D26:D30)</f>
        <v>32.137319402481907</v>
      </c>
    </row>
    <row r="32" spans="1:4" x14ac:dyDescent="0.35">
      <c r="D32">
        <f>_xlfn.STDEV.S(D26:D30)</f>
        <v>4.234049584986364</v>
      </c>
    </row>
    <row r="34" spans="1:11" x14ac:dyDescent="0.35">
      <c r="A34" s="12" t="s">
        <v>6</v>
      </c>
      <c r="B34" s="12"/>
    </row>
    <row r="35" spans="1:11" x14ac:dyDescent="0.35">
      <c r="A35" s="3" t="s">
        <v>0</v>
      </c>
      <c r="B35" s="3" t="s">
        <v>3</v>
      </c>
      <c r="C35" s="3" t="s">
        <v>1</v>
      </c>
      <c r="D35" s="3" t="s">
        <v>2</v>
      </c>
    </row>
    <row r="36" spans="1:11" x14ac:dyDescent="0.35">
      <c r="A36">
        <v>1</v>
      </c>
      <c r="B36">
        <v>2.109</v>
      </c>
      <c r="C36">
        <v>1.45</v>
      </c>
      <c r="D36">
        <f>(B36-C36)/C36*100</f>
        <v>45.448275862068968</v>
      </c>
    </row>
    <row r="37" spans="1:11" x14ac:dyDescent="0.35">
      <c r="A37">
        <v>2</v>
      </c>
      <c r="B37">
        <v>2.0710000000000002</v>
      </c>
      <c r="C37">
        <v>1.4590000000000001</v>
      </c>
      <c r="D37">
        <f t="shared" ref="D37:D40" si="9">(B37-C37)/C37*100</f>
        <v>41.94653872515422</v>
      </c>
    </row>
    <row r="38" spans="1:11" x14ac:dyDescent="0.35">
      <c r="A38">
        <v>3</v>
      </c>
      <c r="B38">
        <v>2.2149999999999999</v>
      </c>
      <c r="C38">
        <v>1.595</v>
      </c>
      <c r="D38">
        <f t="shared" si="9"/>
        <v>38.871473354231966</v>
      </c>
    </row>
    <row r="39" spans="1:11" x14ac:dyDescent="0.35">
      <c r="A39">
        <v>4</v>
      </c>
      <c r="B39">
        <v>1.9870000000000001</v>
      </c>
      <c r="C39">
        <v>1.375</v>
      </c>
      <c r="D39">
        <f t="shared" si="9"/>
        <v>44.509090909090915</v>
      </c>
    </row>
    <row r="40" spans="1:11" x14ac:dyDescent="0.35">
      <c r="A40">
        <v>5</v>
      </c>
      <c r="B40">
        <v>2.113</v>
      </c>
      <c r="C40">
        <v>1.5169999999999999</v>
      </c>
      <c r="D40">
        <f t="shared" si="9"/>
        <v>39.288068556361253</v>
      </c>
    </row>
    <row r="41" spans="1:11" x14ac:dyDescent="0.35">
      <c r="B41">
        <f>AVERAGE(B36:B40)</f>
        <v>2.0989999999999998</v>
      </c>
      <c r="C41">
        <f t="shared" ref="C41:D41" si="10">AVERAGE(C36:C40)</f>
        <v>1.4791999999999998</v>
      </c>
      <c r="D41">
        <f t="shared" si="10"/>
        <v>42.012689481381464</v>
      </c>
    </row>
    <row r="42" spans="1:11" x14ac:dyDescent="0.35">
      <c r="D42">
        <f>_xlfn.STDEV.S(D36:D40)</f>
        <v>2.9719710518655278</v>
      </c>
    </row>
    <row r="44" spans="1:11" x14ac:dyDescent="0.35">
      <c r="K44" s="5"/>
    </row>
    <row r="45" spans="1:11" x14ac:dyDescent="0.35">
      <c r="A45" s="2" t="s">
        <v>8</v>
      </c>
    </row>
    <row r="46" spans="1:11" x14ac:dyDescent="0.35">
      <c r="A46">
        <v>1</v>
      </c>
      <c r="B46">
        <v>0.6</v>
      </c>
      <c r="C46">
        <v>0.377</v>
      </c>
      <c r="D46">
        <f>(B46-C46)/C46*100</f>
        <v>59.151193633952246</v>
      </c>
    </row>
    <row r="47" spans="1:11" x14ac:dyDescent="0.35">
      <c r="A47">
        <v>2</v>
      </c>
      <c r="B47">
        <v>0.57399999999999995</v>
      </c>
      <c r="C47">
        <v>0.34200000000000003</v>
      </c>
      <c r="D47">
        <f t="shared" ref="D47:D50" si="11">(B47-C47)/C47*100</f>
        <v>67.836257309941487</v>
      </c>
    </row>
    <row r="48" spans="1:11" x14ac:dyDescent="0.35">
      <c r="A48">
        <v>3</v>
      </c>
      <c r="B48">
        <v>0.60699999999999998</v>
      </c>
      <c r="C48">
        <v>0.38</v>
      </c>
      <c r="D48">
        <f t="shared" si="11"/>
        <v>59.736842105263158</v>
      </c>
    </row>
    <row r="49" spans="1:4" x14ac:dyDescent="0.35">
      <c r="A49">
        <v>4</v>
      </c>
      <c r="B49">
        <v>0.59199999999999997</v>
      </c>
      <c r="C49">
        <v>0.35299999999999998</v>
      </c>
      <c r="D49">
        <f t="shared" si="11"/>
        <v>67.705382436260621</v>
      </c>
    </row>
    <row r="50" spans="1:4" x14ac:dyDescent="0.35">
      <c r="A50">
        <v>5</v>
      </c>
      <c r="B50">
        <v>0.59799999999999998</v>
      </c>
      <c r="C50">
        <v>0.35899999999999999</v>
      </c>
      <c r="D50">
        <f t="shared" si="11"/>
        <v>66.573816155988865</v>
      </c>
    </row>
    <row r="51" spans="1:4" x14ac:dyDescent="0.35">
      <c r="B51">
        <f>AVERAGE(B46:B50)</f>
        <v>0.59419999999999995</v>
      </c>
      <c r="C51">
        <f t="shared" ref="C51" si="12">AVERAGE(C46:C50)</f>
        <v>0.36220000000000002</v>
      </c>
      <c r="D51">
        <f t="shared" ref="D51" si="13">AVERAGE(D46:D50)</f>
        <v>64.200698328281277</v>
      </c>
    </row>
    <row r="52" spans="1:4" x14ac:dyDescent="0.35">
      <c r="D52">
        <f>_xlfn.STDEV.S(D46:D50)</f>
        <v>4.374794225671228</v>
      </c>
    </row>
  </sheetData>
  <mergeCells count="1"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DB31-C53A-4ABC-AAD5-ABA67799959D}">
  <dimension ref="A1:D30"/>
  <sheetViews>
    <sheetView topLeftCell="A9" workbookViewId="0">
      <selection activeCell="G21" sqref="G21"/>
    </sheetView>
  </sheetViews>
  <sheetFormatPr defaultRowHeight="14.5" x14ac:dyDescent="0.35"/>
  <cols>
    <col min="1" max="1" width="18.26953125" customWidth="1"/>
    <col min="2" max="2" width="10.7265625" customWidth="1"/>
    <col min="4" max="4" width="13.36328125" customWidth="1"/>
  </cols>
  <sheetData>
    <row r="1" spans="1:4" x14ac:dyDescent="0.35">
      <c r="A1" s="3" t="s">
        <v>10</v>
      </c>
      <c r="B1" s="2" t="s">
        <v>7</v>
      </c>
      <c r="C1" s="2" t="s">
        <v>9</v>
      </c>
      <c r="D1" s="2" t="s">
        <v>8</v>
      </c>
    </row>
    <row r="2" spans="1:4" x14ac:dyDescent="0.35">
      <c r="A2">
        <v>65</v>
      </c>
      <c r="B2" s="1"/>
      <c r="D2" s="1">
        <v>96.7</v>
      </c>
    </row>
    <row r="3" spans="1:4" x14ac:dyDescent="0.35">
      <c r="A3">
        <v>42</v>
      </c>
      <c r="C3">
        <v>83</v>
      </c>
    </row>
    <row r="4" spans="1:4" x14ac:dyDescent="0.35">
      <c r="A4">
        <v>33.200000000000003</v>
      </c>
      <c r="C4">
        <v>100</v>
      </c>
    </row>
    <row r="5" spans="1:4" x14ac:dyDescent="0.35">
      <c r="A5">
        <v>32.1</v>
      </c>
      <c r="B5">
        <v>91.7</v>
      </c>
      <c r="D5">
        <v>93.3</v>
      </c>
    </row>
    <row r="6" spans="1:4" x14ac:dyDescent="0.35">
      <c r="A6">
        <v>31.6</v>
      </c>
      <c r="C6">
        <v>80</v>
      </c>
    </row>
    <row r="7" spans="1:4" x14ac:dyDescent="0.35">
      <c r="A7">
        <v>28.1</v>
      </c>
      <c r="C7">
        <v>80</v>
      </c>
    </row>
    <row r="8" spans="1:4" x14ac:dyDescent="0.35">
      <c r="A8">
        <v>27.1</v>
      </c>
      <c r="D8">
        <v>93.3</v>
      </c>
    </row>
    <row r="9" spans="1:4" x14ac:dyDescent="0.35">
      <c r="A9">
        <v>26.8</v>
      </c>
      <c r="D9">
        <v>100</v>
      </c>
    </row>
    <row r="10" spans="1:4" x14ac:dyDescent="0.35">
      <c r="A10">
        <v>26</v>
      </c>
      <c r="B10">
        <v>90</v>
      </c>
    </row>
    <row r="11" spans="1:4" x14ac:dyDescent="0.35">
      <c r="A11">
        <v>25.9</v>
      </c>
      <c r="B11">
        <v>95</v>
      </c>
    </row>
    <row r="12" spans="1:4" x14ac:dyDescent="0.35">
      <c r="A12">
        <v>24.2</v>
      </c>
      <c r="B12">
        <v>95</v>
      </c>
    </row>
    <row r="13" spans="1:4" x14ac:dyDescent="0.35">
      <c r="A13">
        <v>22.1</v>
      </c>
      <c r="D13">
        <v>100</v>
      </c>
    </row>
    <row r="14" spans="1:4" x14ac:dyDescent="0.35">
      <c r="A14">
        <v>20.3</v>
      </c>
      <c r="C14">
        <v>70</v>
      </c>
    </row>
    <row r="15" spans="1:4" x14ac:dyDescent="0.35">
      <c r="A15">
        <v>19.3</v>
      </c>
      <c r="D15">
        <v>93.3</v>
      </c>
    </row>
    <row r="16" spans="1:4" x14ac:dyDescent="0.35">
      <c r="A16">
        <v>18.399999999999999</v>
      </c>
      <c r="C16">
        <v>90</v>
      </c>
    </row>
    <row r="17" spans="1:4" x14ac:dyDescent="0.35">
      <c r="A17">
        <v>17.899999999999999</v>
      </c>
      <c r="C17">
        <v>90</v>
      </c>
    </row>
    <row r="18" spans="1:4" x14ac:dyDescent="0.35">
      <c r="A18">
        <v>16.8</v>
      </c>
      <c r="B18">
        <v>95</v>
      </c>
      <c r="D18">
        <v>86.666666666666671</v>
      </c>
    </row>
    <row r="19" spans="1:4" x14ac:dyDescent="0.35">
      <c r="A19">
        <v>14.5</v>
      </c>
      <c r="B19">
        <v>100</v>
      </c>
    </row>
    <row r="20" spans="1:4" x14ac:dyDescent="0.35">
      <c r="A20">
        <v>14.4</v>
      </c>
      <c r="C20">
        <v>80</v>
      </c>
    </row>
    <row r="21" spans="1:4" x14ac:dyDescent="0.35">
      <c r="A21">
        <v>14.2</v>
      </c>
      <c r="B21">
        <v>90</v>
      </c>
    </row>
    <row r="22" spans="1:4" x14ac:dyDescent="0.35">
      <c r="A22">
        <v>12.8</v>
      </c>
      <c r="B22">
        <v>90</v>
      </c>
    </row>
    <row r="23" spans="1:4" x14ac:dyDescent="0.35">
      <c r="A23">
        <v>12.8</v>
      </c>
      <c r="B23">
        <v>70</v>
      </c>
      <c r="D23">
        <v>86.7</v>
      </c>
    </row>
    <row r="24" spans="1:4" x14ac:dyDescent="0.35">
      <c r="A24">
        <v>11.4</v>
      </c>
      <c r="B24">
        <v>100</v>
      </c>
    </row>
    <row r="25" spans="1:4" x14ac:dyDescent="0.35">
      <c r="A25">
        <v>10.199999999999999</v>
      </c>
      <c r="C25">
        <v>90</v>
      </c>
      <c r="D25">
        <v>93.3</v>
      </c>
    </row>
    <row r="26" spans="1:4" x14ac:dyDescent="0.35">
      <c r="A26">
        <v>9.1999999999999993</v>
      </c>
      <c r="D26">
        <v>80</v>
      </c>
    </row>
    <row r="27" spans="1:4" x14ac:dyDescent="0.35">
      <c r="A27">
        <v>8.8000000000000007</v>
      </c>
      <c r="C27">
        <v>70</v>
      </c>
    </row>
    <row r="28" spans="1:4" x14ac:dyDescent="0.35">
      <c r="A28">
        <v>6.19</v>
      </c>
      <c r="B28">
        <v>70</v>
      </c>
    </row>
    <row r="29" spans="1:4" x14ac:dyDescent="0.35">
      <c r="A29">
        <v>5.5</v>
      </c>
      <c r="B29">
        <v>90</v>
      </c>
    </row>
    <row r="30" spans="1:4" x14ac:dyDescent="0.35">
      <c r="A30">
        <v>4.9800000000000004</v>
      </c>
      <c r="B3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B1321-2DCD-46D7-84AB-70E85741FE0B}">
  <dimension ref="A1:W37"/>
  <sheetViews>
    <sheetView workbookViewId="0">
      <selection activeCell="O5" sqref="O5"/>
    </sheetView>
  </sheetViews>
  <sheetFormatPr defaultRowHeight="14.5" x14ac:dyDescent="0.35"/>
  <cols>
    <col min="2" max="2" width="10.7265625" bestFit="1" customWidth="1"/>
    <col min="8" max="8" width="10.81640625" customWidth="1"/>
    <col min="14" max="14" width="11.1796875" customWidth="1"/>
    <col min="20" max="20" width="11.1796875" customWidth="1"/>
    <col min="258" max="258" width="10.7265625" bestFit="1" customWidth="1"/>
    <col min="264" max="264" width="10.81640625" customWidth="1"/>
    <col min="270" max="270" width="11.1796875" customWidth="1"/>
    <col min="276" max="276" width="11.1796875" customWidth="1"/>
    <col min="514" max="514" width="10.7265625" bestFit="1" customWidth="1"/>
    <col min="520" max="520" width="10.81640625" customWidth="1"/>
    <col min="526" max="526" width="11.1796875" customWidth="1"/>
    <col min="532" max="532" width="11.1796875" customWidth="1"/>
    <col min="770" max="770" width="10.7265625" bestFit="1" customWidth="1"/>
    <col min="776" max="776" width="10.81640625" customWidth="1"/>
    <col min="782" max="782" width="11.1796875" customWidth="1"/>
    <col min="788" max="788" width="11.1796875" customWidth="1"/>
    <col min="1026" max="1026" width="10.7265625" bestFit="1" customWidth="1"/>
    <col min="1032" max="1032" width="10.81640625" customWidth="1"/>
    <col min="1038" max="1038" width="11.1796875" customWidth="1"/>
    <col min="1044" max="1044" width="11.1796875" customWidth="1"/>
    <col min="1282" max="1282" width="10.7265625" bestFit="1" customWidth="1"/>
    <col min="1288" max="1288" width="10.81640625" customWidth="1"/>
    <col min="1294" max="1294" width="11.1796875" customWidth="1"/>
    <col min="1300" max="1300" width="11.1796875" customWidth="1"/>
    <col min="1538" max="1538" width="10.7265625" bestFit="1" customWidth="1"/>
    <col min="1544" max="1544" width="10.81640625" customWidth="1"/>
    <col min="1550" max="1550" width="11.1796875" customWidth="1"/>
    <col min="1556" max="1556" width="11.1796875" customWidth="1"/>
    <col min="1794" max="1794" width="10.7265625" bestFit="1" customWidth="1"/>
    <col min="1800" max="1800" width="10.81640625" customWidth="1"/>
    <col min="1806" max="1806" width="11.1796875" customWidth="1"/>
    <col min="1812" max="1812" width="11.1796875" customWidth="1"/>
    <col min="2050" max="2050" width="10.7265625" bestFit="1" customWidth="1"/>
    <col min="2056" max="2056" width="10.81640625" customWidth="1"/>
    <col min="2062" max="2062" width="11.1796875" customWidth="1"/>
    <col min="2068" max="2068" width="11.1796875" customWidth="1"/>
    <col min="2306" max="2306" width="10.7265625" bestFit="1" customWidth="1"/>
    <col min="2312" max="2312" width="10.81640625" customWidth="1"/>
    <col min="2318" max="2318" width="11.1796875" customWidth="1"/>
    <col min="2324" max="2324" width="11.1796875" customWidth="1"/>
    <col min="2562" max="2562" width="10.7265625" bestFit="1" customWidth="1"/>
    <col min="2568" max="2568" width="10.81640625" customWidth="1"/>
    <col min="2574" max="2574" width="11.1796875" customWidth="1"/>
    <col min="2580" max="2580" width="11.1796875" customWidth="1"/>
    <col min="2818" max="2818" width="10.7265625" bestFit="1" customWidth="1"/>
    <col min="2824" max="2824" width="10.81640625" customWidth="1"/>
    <col min="2830" max="2830" width="11.1796875" customWidth="1"/>
    <col min="2836" max="2836" width="11.1796875" customWidth="1"/>
    <col min="3074" max="3074" width="10.7265625" bestFit="1" customWidth="1"/>
    <col min="3080" max="3080" width="10.81640625" customWidth="1"/>
    <col min="3086" max="3086" width="11.1796875" customWidth="1"/>
    <col min="3092" max="3092" width="11.1796875" customWidth="1"/>
    <col min="3330" max="3330" width="10.7265625" bestFit="1" customWidth="1"/>
    <col min="3336" max="3336" width="10.81640625" customWidth="1"/>
    <col min="3342" max="3342" width="11.1796875" customWidth="1"/>
    <col min="3348" max="3348" width="11.1796875" customWidth="1"/>
    <col min="3586" max="3586" width="10.7265625" bestFit="1" customWidth="1"/>
    <col min="3592" max="3592" width="10.81640625" customWidth="1"/>
    <col min="3598" max="3598" width="11.1796875" customWidth="1"/>
    <col min="3604" max="3604" width="11.1796875" customWidth="1"/>
    <col min="3842" max="3842" width="10.7265625" bestFit="1" customWidth="1"/>
    <col min="3848" max="3848" width="10.81640625" customWidth="1"/>
    <col min="3854" max="3854" width="11.1796875" customWidth="1"/>
    <col min="3860" max="3860" width="11.1796875" customWidth="1"/>
    <col min="4098" max="4098" width="10.7265625" bestFit="1" customWidth="1"/>
    <col min="4104" max="4104" width="10.81640625" customWidth="1"/>
    <col min="4110" max="4110" width="11.1796875" customWidth="1"/>
    <col min="4116" max="4116" width="11.1796875" customWidth="1"/>
    <col min="4354" max="4354" width="10.7265625" bestFit="1" customWidth="1"/>
    <col min="4360" max="4360" width="10.81640625" customWidth="1"/>
    <col min="4366" max="4366" width="11.1796875" customWidth="1"/>
    <col min="4372" max="4372" width="11.1796875" customWidth="1"/>
    <col min="4610" max="4610" width="10.7265625" bestFit="1" customWidth="1"/>
    <col min="4616" max="4616" width="10.81640625" customWidth="1"/>
    <col min="4622" max="4622" width="11.1796875" customWidth="1"/>
    <col min="4628" max="4628" width="11.1796875" customWidth="1"/>
    <col min="4866" max="4866" width="10.7265625" bestFit="1" customWidth="1"/>
    <col min="4872" max="4872" width="10.81640625" customWidth="1"/>
    <col min="4878" max="4878" width="11.1796875" customWidth="1"/>
    <col min="4884" max="4884" width="11.1796875" customWidth="1"/>
    <col min="5122" max="5122" width="10.7265625" bestFit="1" customWidth="1"/>
    <col min="5128" max="5128" width="10.81640625" customWidth="1"/>
    <col min="5134" max="5134" width="11.1796875" customWidth="1"/>
    <col min="5140" max="5140" width="11.1796875" customWidth="1"/>
    <col min="5378" max="5378" width="10.7265625" bestFit="1" customWidth="1"/>
    <col min="5384" max="5384" width="10.81640625" customWidth="1"/>
    <col min="5390" max="5390" width="11.1796875" customWidth="1"/>
    <col min="5396" max="5396" width="11.1796875" customWidth="1"/>
    <col min="5634" max="5634" width="10.7265625" bestFit="1" customWidth="1"/>
    <col min="5640" max="5640" width="10.81640625" customWidth="1"/>
    <col min="5646" max="5646" width="11.1796875" customWidth="1"/>
    <col min="5652" max="5652" width="11.1796875" customWidth="1"/>
    <col min="5890" max="5890" width="10.7265625" bestFit="1" customWidth="1"/>
    <col min="5896" max="5896" width="10.81640625" customWidth="1"/>
    <col min="5902" max="5902" width="11.1796875" customWidth="1"/>
    <col min="5908" max="5908" width="11.1796875" customWidth="1"/>
    <col min="6146" max="6146" width="10.7265625" bestFit="1" customWidth="1"/>
    <col min="6152" max="6152" width="10.81640625" customWidth="1"/>
    <col min="6158" max="6158" width="11.1796875" customWidth="1"/>
    <col min="6164" max="6164" width="11.1796875" customWidth="1"/>
    <col min="6402" max="6402" width="10.7265625" bestFit="1" customWidth="1"/>
    <col min="6408" max="6408" width="10.81640625" customWidth="1"/>
    <col min="6414" max="6414" width="11.1796875" customWidth="1"/>
    <col min="6420" max="6420" width="11.1796875" customWidth="1"/>
    <col min="6658" max="6658" width="10.7265625" bestFit="1" customWidth="1"/>
    <col min="6664" max="6664" width="10.81640625" customWidth="1"/>
    <col min="6670" max="6670" width="11.1796875" customWidth="1"/>
    <col min="6676" max="6676" width="11.1796875" customWidth="1"/>
    <col min="6914" max="6914" width="10.7265625" bestFit="1" customWidth="1"/>
    <col min="6920" max="6920" width="10.81640625" customWidth="1"/>
    <col min="6926" max="6926" width="11.1796875" customWidth="1"/>
    <col min="6932" max="6932" width="11.1796875" customWidth="1"/>
    <col min="7170" max="7170" width="10.7265625" bestFit="1" customWidth="1"/>
    <col min="7176" max="7176" width="10.81640625" customWidth="1"/>
    <col min="7182" max="7182" width="11.1796875" customWidth="1"/>
    <col min="7188" max="7188" width="11.1796875" customWidth="1"/>
    <col min="7426" max="7426" width="10.7265625" bestFit="1" customWidth="1"/>
    <col min="7432" max="7432" width="10.81640625" customWidth="1"/>
    <col min="7438" max="7438" width="11.1796875" customWidth="1"/>
    <col min="7444" max="7444" width="11.1796875" customWidth="1"/>
    <col min="7682" max="7682" width="10.7265625" bestFit="1" customWidth="1"/>
    <col min="7688" max="7688" width="10.81640625" customWidth="1"/>
    <col min="7694" max="7694" width="11.1796875" customWidth="1"/>
    <col min="7700" max="7700" width="11.1796875" customWidth="1"/>
    <col min="7938" max="7938" width="10.7265625" bestFit="1" customWidth="1"/>
    <col min="7944" max="7944" width="10.81640625" customWidth="1"/>
    <col min="7950" max="7950" width="11.1796875" customWidth="1"/>
    <col min="7956" max="7956" width="11.1796875" customWidth="1"/>
    <col min="8194" max="8194" width="10.7265625" bestFit="1" customWidth="1"/>
    <col min="8200" max="8200" width="10.81640625" customWidth="1"/>
    <col min="8206" max="8206" width="11.1796875" customWidth="1"/>
    <col min="8212" max="8212" width="11.1796875" customWidth="1"/>
    <col min="8450" max="8450" width="10.7265625" bestFit="1" customWidth="1"/>
    <col min="8456" max="8456" width="10.81640625" customWidth="1"/>
    <col min="8462" max="8462" width="11.1796875" customWidth="1"/>
    <col min="8468" max="8468" width="11.1796875" customWidth="1"/>
    <col min="8706" max="8706" width="10.7265625" bestFit="1" customWidth="1"/>
    <col min="8712" max="8712" width="10.81640625" customWidth="1"/>
    <col min="8718" max="8718" width="11.1796875" customWidth="1"/>
    <col min="8724" max="8724" width="11.1796875" customWidth="1"/>
    <col min="8962" max="8962" width="10.7265625" bestFit="1" customWidth="1"/>
    <col min="8968" max="8968" width="10.81640625" customWidth="1"/>
    <col min="8974" max="8974" width="11.1796875" customWidth="1"/>
    <col min="8980" max="8980" width="11.1796875" customWidth="1"/>
    <col min="9218" max="9218" width="10.7265625" bestFit="1" customWidth="1"/>
    <col min="9224" max="9224" width="10.81640625" customWidth="1"/>
    <col min="9230" max="9230" width="11.1796875" customWidth="1"/>
    <col min="9236" max="9236" width="11.1796875" customWidth="1"/>
    <col min="9474" max="9474" width="10.7265625" bestFit="1" customWidth="1"/>
    <col min="9480" max="9480" width="10.81640625" customWidth="1"/>
    <col min="9486" max="9486" width="11.1796875" customWidth="1"/>
    <col min="9492" max="9492" width="11.1796875" customWidth="1"/>
    <col min="9730" max="9730" width="10.7265625" bestFit="1" customWidth="1"/>
    <col min="9736" max="9736" width="10.81640625" customWidth="1"/>
    <col min="9742" max="9742" width="11.1796875" customWidth="1"/>
    <col min="9748" max="9748" width="11.1796875" customWidth="1"/>
    <col min="9986" max="9986" width="10.7265625" bestFit="1" customWidth="1"/>
    <col min="9992" max="9992" width="10.81640625" customWidth="1"/>
    <col min="9998" max="9998" width="11.1796875" customWidth="1"/>
    <col min="10004" max="10004" width="11.1796875" customWidth="1"/>
    <col min="10242" max="10242" width="10.7265625" bestFit="1" customWidth="1"/>
    <col min="10248" max="10248" width="10.81640625" customWidth="1"/>
    <col min="10254" max="10254" width="11.1796875" customWidth="1"/>
    <col min="10260" max="10260" width="11.1796875" customWidth="1"/>
    <col min="10498" max="10498" width="10.7265625" bestFit="1" customWidth="1"/>
    <col min="10504" max="10504" width="10.81640625" customWidth="1"/>
    <col min="10510" max="10510" width="11.1796875" customWidth="1"/>
    <col min="10516" max="10516" width="11.1796875" customWidth="1"/>
    <col min="10754" max="10754" width="10.7265625" bestFit="1" customWidth="1"/>
    <col min="10760" max="10760" width="10.81640625" customWidth="1"/>
    <col min="10766" max="10766" width="11.1796875" customWidth="1"/>
    <col min="10772" max="10772" width="11.1796875" customWidth="1"/>
    <col min="11010" max="11010" width="10.7265625" bestFit="1" customWidth="1"/>
    <col min="11016" max="11016" width="10.81640625" customWidth="1"/>
    <col min="11022" max="11022" width="11.1796875" customWidth="1"/>
    <col min="11028" max="11028" width="11.1796875" customWidth="1"/>
    <col min="11266" max="11266" width="10.7265625" bestFit="1" customWidth="1"/>
    <col min="11272" max="11272" width="10.81640625" customWidth="1"/>
    <col min="11278" max="11278" width="11.1796875" customWidth="1"/>
    <col min="11284" max="11284" width="11.1796875" customWidth="1"/>
    <col min="11522" max="11522" width="10.7265625" bestFit="1" customWidth="1"/>
    <col min="11528" max="11528" width="10.81640625" customWidth="1"/>
    <col min="11534" max="11534" width="11.1796875" customWidth="1"/>
    <col min="11540" max="11540" width="11.1796875" customWidth="1"/>
    <col min="11778" max="11778" width="10.7265625" bestFit="1" customWidth="1"/>
    <col min="11784" max="11784" width="10.81640625" customWidth="1"/>
    <col min="11790" max="11790" width="11.1796875" customWidth="1"/>
    <col min="11796" max="11796" width="11.1796875" customWidth="1"/>
    <col min="12034" max="12034" width="10.7265625" bestFit="1" customWidth="1"/>
    <col min="12040" max="12040" width="10.81640625" customWidth="1"/>
    <col min="12046" max="12046" width="11.1796875" customWidth="1"/>
    <col min="12052" max="12052" width="11.1796875" customWidth="1"/>
    <col min="12290" max="12290" width="10.7265625" bestFit="1" customWidth="1"/>
    <col min="12296" max="12296" width="10.81640625" customWidth="1"/>
    <col min="12302" max="12302" width="11.1796875" customWidth="1"/>
    <col min="12308" max="12308" width="11.1796875" customWidth="1"/>
    <col min="12546" max="12546" width="10.7265625" bestFit="1" customWidth="1"/>
    <col min="12552" max="12552" width="10.81640625" customWidth="1"/>
    <col min="12558" max="12558" width="11.1796875" customWidth="1"/>
    <col min="12564" max="12564" width="11.1796875" customWidth="1"/>
    <col min="12802" max="12802" width="10.7265625" bestFit="1" customWidth="1"/>
    <col min="12808" max="12808" width="10.81640625" customWidth="1"/>
    <col min="12814" max="12814" width="11.1796875" customWidth="1"/>
    <col min="12820" max="12820" width="11.1796875" customWidth="1"/>
    <col min="13058" max="13058" width="10.7265625" bestFit="1" customWidth="1"/>
    <col min="13064" max="13064" width="10.81640625" customWidth="1"/>
    <col min="13070" max="13070" width="11.1796875" customWidth="1"/>
    <col min="13076" max="13076" width="11.1796875" customWidth="1"/>
    <col min="13314" max="13314" width="10.7265625" bestFit="1" customWidth="1"/>
    <col min="13320" max="13320" width="10.81640625" customWidth="1"/>
    <col min="13326" max="13326" width="11.1796875" customWidth="1"/>
    <col min="13332" max="13332" width="11.1796875" customWidth="1"/>
    <col min="13570" max="13570" width="10.7265625" bestFit="1" customWidth="1"/>
    <col min="13576" max="13576" width="10.81640625" customWidth="1"/>
    <col min="13582" max="13582" width="11.1796875" customWidth="1"/>
    <col min="13588" max="13588" width="11.1796875" customWidth="1"/>
    <col min="13826" max="13826" width="10.7265625" bestFit="1" customWidth="1"/>
    <col min="13832" max="13832" width="10.81640625" customWidth="1"/>
    <col min="13838" max="13838" width="11.1796875" customWidth="1"/>
    <col min="13844" max="13844" width="11.1796875" customWidth="1"/>
    <col min="14082" max="14082" width="10.7265625" bestFit="1" customWidth="1"/>
    <col min="14088" max="14088" width="10.81640625" customWidth="1"/>
    <col min="14094" max="14094" width="11.1796875" customWidth="1"/>
    <col min="14100" max="14100" width="11.1796875" customWidth="1"/>
    <col min="14338" max="14338" width="10.7265625" bestFit="1" customWidth="1"/>
    <col min="14344" max="14344" width="10.81640625" customWidth="1"/>
    <col min="14350" max="14350" width="11.1796875" customWidth="1"/>
    <col min="14356" max="14356" width="11.1796875" customWidth="1"/>
    <col min="14594" max="14594" width="10.7265625" bestFit="1" customWidth="1"/>
    <col min="14600" max="14600" width="10.81640625" customWidth="1"/>
    <col min="14606" max="14606" width="11.1796875" customWidth="1"/>
    <col min="14612" max="14612" width="11.1796875" customWidth="1"/>
    <col min="14850" max="14850" width="10.7265625" bestFit="1" customWidth="1"/>
    <col min="14856" max="14856" width="10.81640625" customWidth="1"/>
    <col min="14862" max="14862" width="11.1796875" customWidth="1"/>
    <col min="14868" max="14868" width="11.1796875" customWidth="1"/>
    <col min="15106" max="15106" width="10.7265625" bestFit="1" customWidth="1"/>
    <col min="15112" max="15112" width="10.81640625" customWidth="1"/>
    <col min="15118" max="15118" width="11.1796875" customWidth="1"/>
    <col min="15124" max="15124" width="11.1796875" customWidth="1"/>
    <col min="15362" max="15362" width="10.7265625" bestFit="1" customWidth="1"/>
    <col min="15368" max="15368" width="10.81640625" customWidth="1"/>
    <col min="15374" max="15374" width="11.1796875" customWidth="1"/>
    <col min="15380" max="15380" width="11.1796875" customWidth="1"/>
    <col min="15618" max="15618" width="10.7265625" bestFit="1" customWidth="1"/>
    <col min="15624" max="15624" width="10.81640625" customWidth="1"/>
    <col min="15630" max="15630" width="11.1796875" customWidth="1"/>
    <col min="15636" max="15636" width="11.1796875" customWidth="1"/>
    <col min="15874" max="15874" width="10.7265625" bestFit="1" customWidth="1"/>
    <col min="15880" max="15880" width="10.81640625" customWidth="1"/>
    <col min="15886" max="15886" width="11.1796875" customWidth="1"/>
    <col min="15892" max="15892" width="11.1796875" customWidth="1"/>
    <col min="16130" max="16130" width="10.7265625" bestFit="1" customWidth="1"/>
    <col min="16136" max="16136" width="10.81640625" customWidth="1"/>
    <col min="16142" max="16142" width="11.1796875" customWidth="1"/>
    <col min="16148" max="16148" width="11.1796875" customWidth="1"/>
  </cols>
  <sheetData>
    <row r="1" spans="1:14" x14ac:dyDescent="0.35">
      <c r="K1" t="s">
        <v>11</v>
      </c>
    </row>
    <row r="2" spans="1:14" x14ac:dyDescent="0.35">
      <c r="A2" t="s">
        <v>12</v>
      </c>
      <c r="B2" t="s">
        <v>13</v>
      </c>
      <c r="C2">
        <v>1</v>
      </c>
      <c r="D2">
        <v>2</v>
      </c>
      <c r="E2">
        <v>3</v>
      </c>
      <c r="F2">
        <v>4</v>
      </c>
      <c r="G2">
        <v>5</v>
      </c>
      <c r="I2" t="s">
        <v>14</v>
      </c>
      <c r="K2">
        <v>1</v>
      </c>
      <c r="L2">
        <v>2</v>
      </c>
    </row>
    <row r="3" spans="1:14" x14ac:dyDescent="0.35">
      <c r="A3">
        <v>1</v>
      </c>
      <c r="B3">
        <v>2.0409999999999999</v>
      </c>
      <c r="C3">
        <v>1.9179999999999999</v>
      </c>
      <c r="D3" s="6"/>
      <c r="E3" s="6"/>
      <c r="F3" s="6"/>
      <c r="G3" s="6"/>
      <c r="I3">
        <f>B3/100 *68</f>
        <v>1.3878799999999998</v>
      </c>
      <c r="K3" s="7">
        <f>(C3-I3)/B3 *100</f>
        <v>25.973542381185698</v>
      </c>
    </row>
    <row r="4" spans="1:14" x14ac:dyDescent="0.35">
      <c r="A4">
        <v>2</v>
      </c>
      <c r="B4">
        <v>2.11</v>
      </c>
      <c r="C4">
        <v>2.0710000000000002</v>
      </c>
      <c r="D4">
        <v>1.734</v>
      </c>
      <c r="E4" s="6"/>
      <c r="F4" s="6"/>
      <c r="G4" s="6"/>
      <c r="I4">
        <f t="shared" ref="I4:I14" si="0">B4/100 *68</f>
        <v>1.4347999999999999</v>
      </c>
      <c r="K4">
        <f t="shared" ref="K4:K14" si="1">(C4-I4)/B4 *100</f>
        <v>30.151658767772528</v>
      </c>
      <c r="L4" s="7">
        <f t="shared" ref="L4:L14" si="2">(D4-I4)/B4 *100</f>
        <v>14.180094786729866</v>
      </c>
    </row>
    <row r="5" spans="1:14" x14ac:dyDescent="0.35">
      <c r="A5">
        <v>3</v>
      </c>
      <c r="B5">
        <v>2.198</v>
      </c>
      <c r="C5">
        <v>2.0979999999999999</v>
      </c>
      <c r="D5">
        <v>1.776</v>
      </c>
      <c r="E5" s="6"/>
      <c r="F5" s="6"/>
      <c r="G5" s="6"/>
      <c r="I5">
        <f t="shared" si="0"/>
        <v>1.49464</v>
      </c>
      <c r="K5">
        <f t="shared" si="1"/>
        <v>27.450409463148311</v>
      </c>
      <c r="L5" s="7">
        <f t="shared" si="2"/>
        <v>12.8007279344859</v>
      </c>
    </row>
    <row r="6" spans="1:14" x14ac:dyDescent="0.35">
      <c r="A6">
        <v>4</v>
      </c>
      <c r="B6">
        <v>2.1829999999999998</v>
      </c>
      <c r="C6">
        <v>2.0129999999999999</v>
      </c>
      <c r="D6">
        <v>1.734</v>
      </c>
      <c r="E6" s="6"/>
      <c r="F6" s="6"/>
      <c r="G6" s="6"/>
      <c r="I6">
        <f t="shared" si="0"/>
        <v>1.48444</v>
      </c>
      <c r="K6">
        <f t="shared" si="1"/>
        <v>24.21255153458543</v>
      </c>
      <c r="L6" s="7">
        <f t="shared" si="2"/>
        <v>11.431974347228586</v>
      </c>
    </row>
    <row r="7" spans="1:14" x14ac:dyDescent="0.35">
      <c r="A7">
        <v>5</v>
      </c>
      <c r="B7">
        <v>2.0169999999999999</v>
      </c>
      <c r="C7">
        <v>1.86</v>
      </c>
      <c r="D7" s="6"/>
      <c r="E7" s="6"/>
      <c r="F7" s="6"/>
      <c r="G7" s="6"/>
      <c r="I7">
        <f t="shared" si="0"/>
        <v>1.3715600000000001</v>
      </c>
      <c r="K7" s="7">
        <f t="shared" si="1"/>
        <v>24.216162617749131</v>
      </c>
    </row>
    <row r="8" spans="1:14" x14ac:dyDescent="0.35">
      <c r="A8">
        <v>6</v>
      </c>
      <c r="B8">
        <v>2.141</v>
      </c>
      <c r="C8">
        <v>2.0739999999999998</v>
      </c>
      <c r="D8">
        <v>1.8149999999999999</v>
      </c>
      <c r="E8" s="6"/>
      <c r="F8" s="6"/>
      <c r="G8" s="6"/>
      <c r="I8">
        <f t="shared" si="0"/>
        <v>1.4558799999999998</v>
      </c>
      <c r="K8">
        <f t="shared" si="1"/>
        <v>28.870621205044372</v>
      </c>
      <c r="L8" s="7">
        <f t="shared" si="2"/>
        <v>16.77347034096217</v>
      </c>
    </row>
    <row r="9" spans="1:14" x14ac:dyDescent="0.35">
      <c r="A9">
        <v>7</v>
      </c>
      <c r="B9">
        <v>2.1779999999999999</v>
      </c>
      <c r="C9">
        <v>1.96</v>
      </c>
      <c r="D9">
        <v>1.6519999999999999</v>
      </c>
      <c r="E9">
        <v>1.601</v>
      </c>
      <c r="F9" s="6"/>
      <c r="G9" s="6"/>
      <c r="I9">
        <f t="shared" si="0"/>
        <v>1.4810400000000001</v>
      </c>
      <c r="K9">
        <f t="shared" si="1"/>
        <v>21.990817263544528</v>
      </c>
      <c r="L9">
        <f t="shared" si="2"/>
        <v>7.8494031221303855</v>
      </c>
      <c r="M9" s="7">
        <f>(E9-I9)/B9 *100</f>
        <v>5.5078053259871371</v>
      </c>
    </row>
    <row r="10" spans="1:14" x14ac:dyDescent="0.35">
      <c r="A10">
        <v>8</v>
      </c>
      <c r="B10">
        <v>2.113</v>
      </c>
      <c r="C10">
        <v>1.984</v>
      </c>
      <c r="D10" s="6"/>
      <c r="E10" s="6"/>
      <c r="F10" s="6"/>
      <c r="G10" s="6"/>
      <c r="I10">
        <f t="shared" si="0"/>
        <v>1.4368399999999999</v>
      </c>
      <c r="K10" s="7">
        <f t="shared" si="1"/>
        <v>25.8949361097965</v>
      </c>
    </row>
    <row r="11" spans="1:14" x14ac:dyDescent="0.35">
      <c r="A11">
        <v>9</v>
      </c>
      <c r="B11">
        <v>2.1579999999999999</v>
      </c>
      <c r="C11">
        <v>2.0790000000000002</v>
      </c>
      <c r="D11">
        <v>1.859</v>
      </c>
      <c r="E11">
        <v>1.698</v>
      </c>
      <c r="F11">
        <v>1.575</v>
      </c>
      <c r="G11" s="6"/>
      <c r="I11">
        <f t="shared" si="0"/>
        <v>1.4674399999999999</v>
      </c>
      <c r="K11">
        <f t="shared" si="1"/>
        <v>28.339202965709003</v>
      </c>
      <c r="L11">
        <f t="shared" si="2"/>
        <v>18.144578313253017</v>
      </c>
      <c r="M11">
        <f>(E11-I11)/B11 *100</f>
        <v>10.683966635773871</v>
      </c>
      <c r="N11" s="7">
        <f>(F11-I11)/B11 *100</f>
        <v>4.9842446709916635</v>
      </c>
    </row>
    <row r="12" spans="1:14" x14ac:dyDescent="0.35">
      <c r="A12">
        <v>10</v>
      </c>
      <c r="B12">
        <v>2.1469999999999998</v>
      </c>
      <c r="C12">
        <v>1.87</v>
      </c>
      <c r="D12">
        <v>1.629</v>
      </c>
      <c r="E12">
        <v>1.593</v>
      </c>
      <c r="F12" s="6"/>
      <c r="G12" s="6"/>
      <c r="I12">
        <f t="shared" si="0"/>
        <v>1.4599599999999999</v>
      </c>
      <c r="K12">
        <f t="shared" si="1"/>
        <v>19.09827666511412</v>
      </c>
      <c r="L12">
        <f t="shared" si="2"/>
        <v>7.8733115975780201</v>
      </c>
      <c r="M12" s="7">
        <f>(E12-I12)/B12 *100</f>
        <v>6.1965533302282276</v>
      </c>
    </row>
    <row r="13" spans="1:14" x14ac:dyDescent="0.35">
      <c r="A13">
        <v>11</v>
      </c>
      <c r="B13">
        <v>2.0910000000000002</v>
      </c>
      <c r="C13">
        <v>2.0169999999999999</v>
      </c>
      <c r="D13">
        <v>1.6890000000000001</v>
      </c>
      <c r="E13" s="6"/>
      <c r="F13" s="6"/>
      <c r="G13" s="6"/>
      <c r="I13">
        <f t="shared" si="0"/>
        <v>1.42188</v>
      </c>
      <c r="K13">
        <f t="shared" si="1"/>
        <v>28.461023433763739</v>
      </c>
      <c r="L13" s="7">
        <f t="shared" si="2"/>
        <v>12.774748923959828</v>
      </c>
    </row>
    <row r="14" spans="1:14" x14ac:dyDescent="0.35">
      <c r="A14">
        <v>12</v>
      </c>
      <c r="B14">
        <v>2.089</v>
      </c>
      <c r="C14">
        <v>1.8620000000000001</v>
      </c>
      <c r="D14">
        <v>1.7230000000000001</v>
      </c>
      <c r="E14" s="6"/>
      <c r="F14" s="6"/>
      <c r="G14" s="6"/>
      <c r="I14">
        <f t="shared" si="0"/>
        <v>1.42052</v>
      </c>
      <c r="K14">
        <f t="shared" si="1"/>
        <v>21.133556725706086</v>
      </c>
      <c r="L14" s="7">
        <f t="shared" si="2"/>
        <v>14.479655337482052</v>
      </c>
    </row>
    <row r="22" spans="2:23" x14ac:dyDescent="0.35">
      <c r="B22">
        <v>25</v>
      </c>
      <c r="C22">
        <v>25.97</v>
      </c>
      <c r="D22">
        <v>24.22</v>
      </c>
      <c r="E22">
        <v>25.89</v>
      </c>
      <c r="H22">
        <v>15</v>
      </c>
      <c r="I22">
        <v>14.18</v>
      </c>
      <c r="J22">
        <v>16.77</v>
      </c>
      <c r="K22">
        <v>14.47</v>
      </c>
      <c r="N22">
        <v>10</v>
      </c>
      <c r="O22">
        <v>12.8</v>
      </c>
      <c r="P22">
        <v>11.43</v>
      </c>
      <c r="Q22">
        <v>12.77</v>
      </c>
      <c r="T22">
        <v>5</v>
      </c>
      <c r="U22">
        <v>5.5</v>
      </c>
      <c r="V22">
        <v>6.19</v>
      </c>
      <c r="W22">
        <v>4.9800000000000004</v>
      </c>
    </row>
    <row r="23" spans="2:23" x14ac:dyDescent="0.35">
      <c r="B23" s="8">
        <v>41551</v>
      </c>
      <c r="C23">
        <v>1</v>
      </c>
      <c r="D23">
        <v>2</v>
      </c>
      <c r="E23">
        <v>3</v>
      </c>
      <c r="H23" s="8">
        <v>41552</v>
      </c>
      <c r="I23">
        <v>1</v>
      </c>
      <c r="J23">
        <v>2</v>
      </c>
      <c r="K23">
        <v>3</v>
      </c>
      <c r="N23" s="8">
        <v>41552</v>
      </c>
      <c r="O23">
        <v>1</v>
      </c>
      <c r="P23">
        <v>2</v>
      </c>
      <c r="Q23">
        <v>3</v>
      </c>
      <c r="T23" s="8">
        <v>41553</v>
      </c>
      <c r="U23">
        <v>1</v>
      </c>
      <c r="V23">
        <v>2</v>
      </c>
      <c r="W23">
        <v>3</v>
      </c>
    </row>
    <row r="24" spans="2:23" x14ac:dyDescent="0.35">
      <c r="B24" s="8">
        <v>41555</v>
      </c>
      <c r="C24">
        <v>1</v>
      </c>
      <c r="D24">
        <v>3</v>
      </c>
      <c r="E24">
        <v>1</v>
      </c>
      <c r="H24" s="8">
        <v>41555</v>
      </c>
      <c r="I24">
        <v>1</v>
      </c>
      <c r="J24">
        <v>0</v>
      </c>
      <c r="K24">
        <v>1</v>
      </c>
      <c r="N24" s="8">
        <v>41555</v>
      </c>
      <c r="O24">
        <v>0</v>
      </c>
      <c r="P24">
        <v>0</v>
      </c>
      <c r="Q24">
        <v>1</v>
      </c>
      <c r="T24" s="8">
        <v>41554</v>
      </c>
      <c r="U24">
        <v>0</v>
      </c>
      <c r="V24">
        <v>0</v>
      </c>
      <c r="W24" s="6"/>
    </row>
    <row r="25" spans="2:23" x14ac:dyDescent="0.35">
      <c r="B25" s="8">
        <v>41559</v>
      </c>
      <c r="C25">
        <v>2</v>
      </c>
      <c r="D25">
        <v>2</v>
      </c>
      <c r="E25">
        <v>2</v>
      </c>
      <c r="H25" s="8">
        <v>41559</v>
      </c>
      <c r="I25">
        <v>2</v>
      </c>
      <c r="J25">
        <v>2</v>
      </c>
      <c r="K25">
        <v>1</v>
      </c>
      <c r="N25" s="8">
        <v>41559</v>
      </c>
      <c r="O25">
        <v>2</v>
      </c>
      <c r="P25">
        <v>1</v>
      </c>
      <c r="Q25">
        <v>2</v>
      </c>
      <c r="T25" s="8">
        <v>41555</v>
      </c>
      <c r="U25">
        <v>1</v>
      </c>
      <c r="V25">
        <v>3</v>
      </c>
      <c r="W25">
        <v>0</v>
      </c>
    </row>
    <row r="26" spans="2:23" x14ac:dyDescent="0.35">
      <c r="B26" s="8">
        <v>41562</v>
      </c>
      <c r="C26">
        <v>5</v>
      </c>
      <c r="D26">
        <v>2</v>
      </c>
      <c r="E26">
        <v>4</v>
      </c>
      <c r="H26" s="8">
        <v>41562</v>
      </c>
      <c r="I26">
        <v>3</v>
      </c>
      <c r="J26">
        <v>1</v>
      </c>
      <c r="K26">
        <v>2</v>
      </c>
      <c r="N26" s="8">
        <v>41562</v>
      </c>
      <c r="O26">
        <v>0</v>
      </c>
      <c r="P26">
        <v>3</v>
      </c>
      <c r="Q26">
        <v>1</v>
      </c>
      <c r="T26" s="8">
        <v>41559</v>
      </c>
      <c r="U26">
        <v>2</v>
      </c>
      <c r="V26">
        <v>1</v>
      </c>
      <c r="W26">
        <v>4</v>
      </c>
    </row>
    <row r="27" spans="2:23" x14ac:dyDescent="0.35">
      <c r="B27" s="8">
        <v>41565</v>
      </c>
      <c r="C27">
        <v>2</v>
      </c>
      <c r="D27">
        <v>4</v>
      </c>
      <c r="E27">
        <v>1</v>
      </c>
      <c r="H27" s="8">
        <v>41565</v>
      </c>
      <c r="I27">
        <v>1</v>
      </c>
      <c r="J27">
        <v>3</v>
      </c>
      <c r="K27">
        <v>2</v>
      </c>
      <c r="N27" s="8">
        <v>41565</v>
      </c>
      <c r="O27">
        <v>2</v>
      </c>
      <c r="P27">
        <v>1</v>
      </c>
      <c r="Q27">
        <v>1</v>
      </c>
      <c r="T27" s="8">
        <v>41562</v>
      </c>
      <c r="U27">
        <v>1</v>
      </c>
      <c r="V27">
        <v>0</v>
      </c>
      <c r="W27">
        <v>1</v>
      </c>
    </row>
    <row r="28" spans="2:23" x14ac:dyDescent="0.35">
      <c r="B28" s="8">
        <v>41568</v>
      </c>
      <c r="C28">
        <v>2</v>
      </c>
      <c r="D28">
        <v>2</v>
      </c>
      <c r="E28">
        <v>3</v>
      </c>
      <c r="H28" s="8">
        <v>41568</v>
      </c>
      <c r="I28">
        <v>3</v>
      </c>
      <c r="J28">
        <v>2</v>
      </c>
      <c r="K28">
        <v>1</v>
      </c>
      <c r="N28" s="8">
        <v>41568</v>
      </c>
      <c r="O28">
        <v>1</v>
      </c>
      <c r="P28">
        <v>1</v>
      </c>
      <c r="Q28">
        <v>1</v>
      </c>
      <c r="T28" s="8">
        <v>41565</v>
      </c>
      <c r="U28">
        <v>0</v>
      </c>
      <c r="V28">
        <v>2</v>
      </c>
      <c r="W28">
        <v>2</v>
      </c>
    </row>
    <row r="29" spans="2:23" x14ac:dyDescent="0.35">
      <c r="B29" s="8">
        <v>41570</v>
      </c>
      <c r="C29">
        <v>1</v>
      </c>
      <c r="D29" t="s">
        <v>15</v>
      </c>
      <c r="E29" t="s">
        <v>16</v>
      </c>
      <c r="H29" s="8">
        <v>41570</v>
      </c>
      <c r="I29">
        <v>2</v>
      </c>
      <c r="J29">
        <v>3</v>
      </c>
      <c r="K29">
        <v>2</v>
      </c>
      <c r="N29" s="8">
        <v>41570</v>
      </c>
      <c r="O29">
        <v>2</v>
      </c>
      <c r="P29">
        <v>3</v>
      </c>
      <c r="Q29">
        <v>3</v>
      </c>
      <c r="T29" s="8">
        <v>41568</v>
      </c>
      <c r="U29">
        <v>2</v>
      </c>
      <c r="V29">
        <v>1</v>
      </c>
      <c r="W29">
        <v>0</v>
      </c>
    </row>
    <row r="30" spans="2:23" x14ac:dyDescent="0.35">
      <c r="B30" s="8">
        <v>41572</v>
      </c>
      <c r="C30" t="s">
        <v>17</v>
      </c>
      <c r="D30" s="9"/>
      <c r="E30">
        <v>1</v>
      </c>
      <c r="H30" s="8">
        <v>41572</v>
      </c>
      <c r="I30">
        <v>1</v>
      </c>
      <c r="J30">
        <v>1</v>
      </c>
      <c r="K30">
        <v>2</v>
      </c>
      <c r="N30" s="8">
        <v>41572</v>
      </c>
      <c r="O30">
        <v>3</v>
      </c>
      <c r="P30">
        <v>2</v>
      </c>
      <c r="Q30">
        <v>1</v>
      </c>
      <c r="T30" s="8">
        <v>41570</v>
      </c>
      <c r="U30">
        <v>1</v>
      </c>
      <c r="V30">
        <v>2</v>
      </c>
      <c r="W30">
        <v>1</v>
      </c>
    </row>
    <row r="31" spans="2:23" x14ac:dyDescent="0.35">
      <c r="C31" s="9"/>
      <c r="E31" s="9"/>
      <c r="H31" s="8">
        <v>41574</v>
      </c>
      <c r="I31" t="s">
        <v>17</v>
      </c>
      <c r="J31">
        <v>2</v>
      </c>
      <c r="K31">
        <v>2</v>
      </c>
      <c r="N31" s="8">
        <v>41574</v>
      </c>
      <c r="O31">
        <v>1</v>
      </c>
      <c r="P31">
        <v>2</v>
      </c>
      <c r="Q31">
        <v>0</v>
      </c>
      <c r="T31" s="8">
        <v>41572</v>
      </c>
      <c r="U31">
        <v>2</v>
      </c>
      <c r="V31">
        <v>1</v>
      </c>
      <c r="W31">
        <v>2</v>
      </c>
    </row>
    <row r="32" spans="2:23" x14ac:dyDescent="0.35">
      <c r="H32" s="8">
        <v>41576</v>
      </c>
      <c r="I32" s="9"/>
      <c r="J32" t="s">
        <v>18</v>
      </c>
      <c r="K32">
        <v>2</v>
      </c>
      <c r="N32" s="8">
        <v>41576</v>
      </c>
      <c r="O32">
        <v>2</v>
      </c>
      <c r="P32">
        <v>2</v>
      </c>
      <c r="Q32" t="s">
        <v>18</v>
      </c>
      <c r="T32" s="8">
        <v>41574</v>
      </c>
      <c r="U32">
        <v>1</v>
      </c>
      <c r="V32">
        <v>0</v>
      </c>
      <c r="W32">
        <v>0</v>
      </c>
    </row>
    <row r="33" spans="10:23" x14ac:dyDescent="0.35">
      <c r="J33" s="9"/>
      <c r="K33" s="9"/>
      <c r="N33" s="8">
        <v>41578</v>
      </c>
      <c r="O33" t="s">
        <v>17</v>
      </c>
      <c r="P33" s="9"/>
      <c r="Q33">
        <v>2</v>
      </c>
      <c r="T33" s="8">
        <v>41576</v>
      </c>
      <c r="U33">
        <v>1</v>
      </c>
      <c r="V33">
        <v>1</v>
      </c>
      <c r="W33">
        <v>1</v>
      </c>
    </row>
    <row r="34" spans="10:23" x14ac:dyDescent="0.35">
      <c r="N34" s="8">
        <v>41580</v>
      </c>
      <c r="O34" s="9"/>
      <c r="Q34" t="s">
        <v>17</v>
      </c>
      <c r="T34" s="8">
        <v>41578</v>
      </c>
      <c r="U34" t="s">
        <v>18</v>
      </c>
      <c r="V34">
        <v>1</v>
      </c>
      <c r="W34">
        <v>0</v>
      </c>
    </row>
    <row r="35" spans="10:23" x14ac:dyDescent="0.35">
      <c r="Q35" s="9"/>
      <c r="T35" s="8">
        <v>41580</v>
      </c>
      <c r="U35">
        <v>2</v>
      </c>
      <c r="V35" t="s">
        <v>19</v>
      </c>
      <c r="W35">
        <v>1</v>
      </c>
    </row>
    <row r="36" spans="10:23" x14ac:dyDescent="0.35">
      <c r="T36" s="8">
        <v>41581</v>
      </c>
      <c r="U36">
        <v>1</v>
      </c>
      <c r="V36" s="9"/>
      <c r="W36" t="s">
        <v>19</v>
      </c>
    </row>
    <row r="37" spans="10:23" x14ac:dyDescent="0.35">
      <c r="U37" s="9"/>
      <c r="W3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ECE9-5469-4031-B84B-0C562348E8BB}">
  <dimension ref="A1:T23"/>
  <sheetViews>
    <sheetView tabSelected="1" workbookViewId="0">
      <selection activeCell="K10" sqref="K10"/>
    </sheetView>
  </sheetViews>
  <sheetFormatPr defaultRowHeight="14.5" x14ac:dyDescent="0.35"/>
  <cols>
    <col min="2" max="2" width="11" customWidth="1"/>
    <col min="7" max="7" width="12.453125" customWidth="1"/>
    <col min="13" max="13" width="9.81640625" customWidth="1"/>
    <col min="258" max="258" width="11" customWidth="1"/>
    <col min="263" max="263" width="12.453125" customWidth="1"/>
    <col min="269" max="269" width="9.81640625" customWidth="1"/>
    <col min="514" max="514" width="11" customWidth="1"/>
    <col min="519" max="519" width="12.453125" customWidth="1"/>
    <col min="525" max="525" width="9.81640625" customWidth="1"/>
    <col min="770" max="770" width="11" customWidth="1"/>
    <col min="775" max="775" width="12.453125" customWidth="1"/>
    <col min="781" max="781" width="9.81640625" customWidth="1"/>
    <col min="1026" max="1026" width="11" customWidth="1"/>
    <col min="1031" max="1031" width="12.453125" customWidth="1"/>
    <col min="1037" max="1037" width="9.81640625" customWidth="1"/>
    <col min="1282" max="1282" width="11" customWidth="1"/>
    <col min="1287" max="1287" width="12.453125" customWidth="1"/>
    <col min="1293" max="1293" width="9.81640625" customWidth="1"/>
    <col min="1538" max="1538" width="11" customWidth="1"/>
    <col min="1543" max="1543" width="12.453125" customWidth="1"/>
    <col min="1549" max="1549" width="9.81640625" customWidth="1"/>
    <col min="1794" max="1794" width="11" customWidth="1"/>
    <col min="1799" max="1799" width="12.453125" customWidth="1"/>
    <col min="1805" max="1805" width="9.81640625" customWidth="1"/>
    <col min="2050" max="2050" width="11" customWidth="1"/>
    <col min="2055" max="2055" width="12.453125" customWidth="1"/>
    <col min="2061" max="2061" width="9.81640625" customWidth="1"/>
    <col min="2306" max="2306" width="11" customWidth="1"/>
    <col min="2311" max="2311" width="12.453125" customWidth="1"/>
    <col min="2317" max="2317" width="9.81640625" customWidth="1"/>
    <col min="2562" max="2562" width="11" customWidth="1"/>
    <col min="2567" max="2567" width="12.453125" customWidth="1"/>
    <col min="2573" max="2573" width="9.81640625" customWidth="1"/>
    <col min="2818" max="2818" width="11" customWidth="1"/>
    <col min="2823" max="2823" width="12.453125" customWidth="1"/>
    <col min="2829" max="2829" width="9.81640625" customWidth="1"/>
    <col min="3074" max="3074" width="11" customWidth="1"/>
    <col min="3079" max="3079" width="12.453125" customWidth="1"/>
    <col min="3085" max="3085" width="9.81640625" customWidth="1"/>
    <col min="3330" max="3330" width="11" customWidth="1"/>
    <col min="3335" max="3335" width="12.453125" customWidth="1"/>
    <col min="3341" max="3341" width="9.81640625" customWidth="1"/>
    <col min="3586" max="3586" width="11" customWidth="1"/>
    <col min="3591" max="3591" width="12.453125" customWidth="1"/>
    <col min="3597" max="3597" width="9.81640625" customWidth="1"/>
    <col min="3842" max="3842" width="11" customWidth="1"/>
    <col min="3847" max="3847" width="12.453125" customWidth="1"/>
    <col min="3853" max="3853" width="9.81640625" customWidth="1"/>
    <col min="4098" max="4098" width="11" customWidth="1"/>
    <col min="4103" max="4103" width="12.453125" customWidth="1"/>
    <col min="4109" max="4109" width="9.81640625" customWidth="1"/>
    <col min="4354" max="4354" width="11" customWidth="1"/>
    <col min="4359" max="4359" width="12.453125" customWidth="1"/>
    <col min="4365" max="4365" width="9.81640625" customWidth="1"/>
    <col min="4610" max="4610" width="11" customWidth="1"/>
    <col min="4615" max="4615" width="12.453125" customWidth="1"/>
    <col min="4621" max="4621" width="9.81640625" customWidth="1"/>
    <col min="4866" max="4866" width="11" customWidth="1"/>
    <col min="4871" max="4871" width="12.453125" customWidth="1"/>
    <col min="4877" max="4877" width="9.81640625" customWidth="1"/>
    <col min="5122" max="5122" width="11" customWidth="1"/>
    <col min="5127" max="5127" width="12.453125" customWidth="1"/>
    <col min="5133" max="5133" width="9.81640625" customWidth="1"/>
    <col min="5378" max="5378" width="11" customWidth="1"/>
    <col min="5383" max="5383" width="12.453125" customWidth="1"/>
    <col min="5389" max="5389" width="9.81640625" customWidth="1"/>
    <col min="5634" max="5634" width="11" customWidth="1"/>
    <col min="5639" max="5639" width="12.453125" customWidth="1"/>
    <col min="5645" max="5645" width="9.81640625" customWidth="1"/>
    <col min="5890" max="5890" width="11" customWidth="1"/>
    <col min="5895" max="5895" width="12.453125" customWidth="1"/>
    <col min="5901" max="5901" width="9.81640625" customWidth="1"/>
    <col min="6146" max="6146" width="11" customWidth="1"/>
    <col min="6151" max="6151" width="12.453125" customWidth="1"/>
    <col min="6157" max="6157" width="9.81640625" customWidth="1"/>
    <col min="6402" max="6402" width="11" customWidth="1"/>
    <col min="6407" max="6407" width="12.453125" customWidth="1"/>
    <col min="6413" max="6413" width="9.81640625" customWidth="1"/>
    <col min="6658" max="6658" width="11" customWidth="1"/>
    <col min="6663" max="6663" width="12.453125" customWidth="1"/>
    <col min="6669" max="6669" width="9.81640625" customWidth="1"/>
    <col min="6914" max="6914" width="11" customWidth="1"/>
    <col min="6919" max="6919" width="12.453125" customWidth="1"/>
    <col min="6925" max="6925" width="9.81640625" customWidth="1"/>
    <col min="7170" max="7170" width="11" customWidth="1"/>
    <col min="7175" max="7175" width="12.453125" customWidth="1"/>
    <col min="7181" max="7181" width="9.81640625" customWidth="1"/>
    <col min="7426" max="7426" width="11" customWidth="1"/>
    <col min="7431" max="7431" width="12.453125" customWidth="1"/>
    <col min="7437" max="7437" width="9.81640625" customWidth="1"/>
    <col min="7682" max="7682" width="11" customWidth="1"/>
    <col min="7687" max="7687" width="12.453125" customWidth="1"/>
    <col min="7693" max="7693" width="9.81640625" customWidth="1"/>
    <col min="7938" max="7938" width="11" customWidth="1"/>
    <col min="7943" max="7943" width="12.453125" customWidth="1"/>
    <col min="7949" max="7949" width="9.81640625" customWidth="1"/>
    <col min="8194" max="8194" width="11" customWidth="1"/>
    <col min="8199" max="8199" width="12.453125" customWidth="1"/>
    <col min="8205" max="8205" width="9.81640625" customWidth="1"/>
    <col min="8450" max="8450" width="11" customWidth="1"/>
    <col min="8455" max="8455" width="12.453125" customWidth="1"/>
    <col min="8461" max="8461" width="9.81640625" customWidth="1"/>
    <col min="8706" max="8706" width="11" customWidth="1"/>
    <col min="8711" max="8711" width="12.453125" customWidth="1"/>
    <col min="8717" max="8717" width="9.81640625" customWidth="1"/>
    <col min="8962" max="8962" width="11" customWidth="1"/>
    <col min="8967" max="8967" width="12.453125" customWidth="1"/>
    <col min="8973" max="8973" width="9.81640625" customWidth="1"/>
    <col min="9218" max="9218" width="11" customWidth="1"/>
    <col min="9223" max="9223" width="12.453125" customWidth="1"/>
    <col min="9229" max="9229" width="9.81640625" customWidth="1"/>
    <col min="9474" max="9474" width="11" customWidth="1"/>
    <col min="9479" max="9479" width="12.453125" customWidth="1"/>
    <col min="9485" max="9485" width="9.81640625" customWidth="1"/>
    <col min="9730" max="9730" width="11" customWidth="1"/>
    <col min="9735" max="9735" width="12.453125" customWidth="1"/>
    <col min="9741" max="9741" width="9.81640625" customWidth="1"/>
    <col min="9986" max="9986" width="11" customWidth="1"/>
    <col min="9991" max="9991" width="12.453125" customWidth="1"/>
    <col min="9997" max="9997" width="9.81640625" customWidth="1"/>
    <col min="10242" max="10242" width="11" customWidth="1"/>
    <col min="10247" max="10247" width="12.453125" customWidth="1"/>
    <col min="10253" max="10253" width="9.81640625" customWidth="1"/>
    <col min="10498" max="10498" width="11" customWidth="1"/>
    <col min="10503" max="10503" width="12.453125" customWidth="1"/>
    <col min="10509" max="10509" width="9.81640625" customWidth="1"/>
    <col min="10754" max="10754" width="11" customWidth="1"/>
    <col min="10759" max="10759" width="12.453125" customWidth="1"/>
    <col min="10765" max="10765" width="9.81640625" customWidth="1"/>
    <col min="11010" max="11010" width="11" customWidth="1"/>
    <col min="11015" max="11015" width="12.453125" customWidth="1"/>
    <col min="11021" max="11021" width="9.81640625" customWidth="1"/>
    <col min="11266" max="11266" width="11" customWidth="1"/>
    <col min="11271" max="11271" width="12.453125" customWidth="1"/>
    <col min="11277" max="11277" width="9.81640625" customWidth="1"/>
    <col min="11522" max="11522" width="11" customWidth="1"/>
    <col min="11527" max="11527" width="12.453125" customWidth="1"/>
    <col min="11533" max="11533" width="9.81640625" customWidth="1"/>
    <col min="11778" max="11778" width="11" customWidth="1"/>
    <col min="11783" max="11783" width="12.453125" customWidth="1"/>
    <col min="11789" max="11789" width="9.81640625" customWidth="1"/>
    <col min="12034" max="12034" width="11" customWidth="1"/>
    <col min="12039" max="12039" width="12.453125" customWidth="1"/>
    <col min="12045" max="12045" width="9.81640625" customWidth="1"/>
    <col min="12290" max="12290" width="11" customWidth="1"/>
    <col min="12295" max="12295" width="12.453125" customWidth="1"/>
    <col min="12301" max="12301" width="9.81640625" customWidth="1"/>
    <col min="12546" max="12546" width="11" customWidth="1"/>
    <col min="12551" max="12551" width="12.453125" customWidth="1"/>
    <col min="12557" max="12557" width="9.81640625" customWidth="1"/>
    <col min="12802" max="12802" width="11" customWidth="1"/>
    <col min="12807" max="12807" width="12.453125" customWidth="1"/>
    <col min="12813" max="12813" width="9.81640625" customWidth="1"/>
    <col min="13058" max="13058" width="11" customWidth="1"/>
    <col min="13063" max="13063" width="12.453125" customWidth="1"/>
    <col min="13069" max="13069" width="9.81640625" customWidth="1"/>
    <col min="13314" max="13314" width="11" customWidth="1"/>
    <col min="13319" max="13319" width="12.453125" customWidth="1"/>
    <col min="13325" max="13325" width="9.81640625" customWidth="1"/>
    <col min="13570" max="13570" width="11" customWidth="1"/>
    <col min="13575" max="13575" width="12.453125" customWidth="1"/>
    <col min="13581" max="13581" width="9.81640625" customWidth="1"/>
    <col min="13826" max="13826" width="11" customWidth="1"/>
    <col min="13831" max="13831" width="12.453125" customWidth="1"/>
    <col min="13837" max="13837" width="9.81640625" customWidth="1"/>
    <col min="14082" max="14082" width="11" customWidth="1"/>
    <col min="14087" max="14087" width="12.453125" customWidth="1"/>
    <col min="14093" max="14093" width="9.81640625" customWidth="1"/>
    <col min="14338" max="14338" width="11" customWidth="1"/>
    <col min="14343" max="14343" width="12.453125" customWidth="1"/>
    <col min="14349" max="14349" width="9.81640625" customWidth="1"/>
    <col min="14594" max="14594" width="11" customWidth="1"/>
    <col min="14599" max="14599" width="12.453125" customWidth="1"/>
    <col min="14605" max="14605" width="9.81640625" customWidth="1"/>
    <col min="14850" max="14850" width="11" customWidth="1"/>
    <col min="14855" max="14855" width="12.453125" customWidth="1"/>
    <col min="14861" max="14861" width="9.81640625" customWidth="1"/>
    <col min="15106" max="15106" width="11" customWidth="1"/>
    <col min="15111" max="15111" width="12.453125" customWidth="1"/>
    <col min="15117" max="15117" width="9.81640625" customWidth="1"/>
    <col min="15362" max="15362" width="11" customWidth="1"/>
    <col min="15367" max="15367" width="12.453125" customWidth="1"/>
    <col min="15373" max="15373" width="9.81640625" customWidth="1"/>
    <col min="15618" max="15618" width="11" customWidth="1"/>
    <col min="15623" max="15623" width="12.453125" customWidth="1"/>
    <col min="15629" max="15629" width="9.81640625" customWidth="1"/>
    <col min="15874" max="15874" width="11" customWidth="1"/>
    <col min="15879" max="15879" width="12.453125" customWidth="1"/>
    <col min="15885" max="15885" width="9.81640625" customWidth="1"/>
    <col min="16130" max="16130" width="11" customWidth="1"/>
    <col min="16135" max="16135" width="12.453125" customWidth="1"/>
    <col min="16141" max="16141" width="9.81640625" customWidth="1"/>
  </cols>
  <sheetData>
    <row r="1" spans="1:20" x14ac:dyDescent="0.35">
      <c r="A1" t="s">
        <v>20</v>
      </c>
      <c r="B1" t="s">
        <v>21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O1" t="s">
        <v>14</v>
      </c>
      <c r="Q1">
        <v>1</v>
      </c>
      <c r="R1">
        <v>2</v>
      </c>
      <c r="S1">
        <v>3</v>
      </c>
    </row>
    <row r="2" spans="1:20" x14ac:dyDescent="0.35">
      <c r="A2">
        <v>1</v>
      </c>
      <c r="B2">
        <v>4.415</v>
      </c>
      <c r="C2">
        <v>4.2370000000000001</v>
      </c>
      <c r="D2">
        <v>4.0270000000000001</v>
      </c>
      <c r="E2" s="6"/>
      <c r="O2">
        <f>B2/100 *58</f>
        <v>2.5607000000000002</v>
      </c>
      <c r="Q2">
        <f>(C2-O2)/B2 *100</f>
        <v>37.9682899207248</v>
      </c>
      <c r="R2" s="7">
        <f>(D2-O2)/B2*100</f>
        <v>33.211778029445071</v>
      </c>
    </row>
    <row r="3" spans="1:20" x14ac:dyDescent="0.35">
      <c r="A3">
        <v>2</v>
      </c>
      <c r="B3">
        <v>4.5709999999999997</v>
      </c>
      <c r="C3">
        <v>4.2839999999999998</v>
      </c>
      <c r="D3">
        <v>3.827</v>
      </c>
      <c r="E3">
        <v>3.4710000000000001</v>
      </c>
      <c r="F3" s="6"/>
      <c r="O3">
        <f t="shared" ref="O3:O10" si="0">B3/100 *58</f>
        <v>2.6511800000000001</v>
      </c>
      <c r="Q3">
        <f t="shared" ref="Q3:Q10" si="1">(C3-O3)/B3 *100</f>
        <v>35.721286370597241</v>
      </c>
      <c r="R3">
        <f t="shared" ref="R3:R10" si="2">(D3-O3)/B3*100</f>
        <v>25.723474075694597</v>
      </c>
      <c r="S3" s="7">
        <f>(E3-O3)/B3 *100</f>
        <v>17.935243929118354</v>
      </c>
    </row>
    <row r="4" spans="1:20" x14ac:dyDescent="0.35">
      <c r="A4">
        <v>3</v>
      </c>
      <c r="B4">
        <v>4.2380000000000004</v>
      </c>
      <c r="C4">
        <v>4.0650000000000004</v>
      </c>
      <c r="D4">
        <v>3.6469999999999998</v>
      </c>
      <c r="E4" s="6"/>
      <c r="O4">
        <f t="shared" si="0"/>
        <v>2.45804</v>
      </c>
      <c r="Q4">
        <f t="shared" si="1"/>
        <v>37.917885795186415</v>
      </c>
      <c r="R4" s="7">
        <f t="shared" si="2"/>
        <v>28.054742803209052</v>
      </c>
    </row>
    <row r="5" spans="1:20" x14ac:dyDescent="0.35">
      <c r="A5">
        <v>4</v>
      </c>
      <c r="B5">
        <v>4.1120000000000001</v>
      </c>
      <c r="C5">
        <v>3.7269999999999999</v>
      </c>
      <c r="D5">
        <v>3.391</v>
      </c>
      <c r="E5">
        <v>3.0840000000000001</v>
      </c>
      <c r="F5">
        <v>2.9769999999999999</v>
      </c>
      <c r="O5">
        <f t="shared" si="0"/>
        <v>2.3849600000000004</v>
      </c>
      <c r="Q5">
        <f t="shared" si="1"/>
        <v>32.63715953307392</v>
      </c>
      <c r="R5">
        <f t="shared" si="2"/>
        <v>24.465953307392986</v>
      </c>
      <c r="S5" s="4">
        <f t="shared" ref="S5:S10" si="3">(E5-O5)/B5 *100</f>
        <v>16.999999999999989</v>
      </c>
      <c r="T5" s="7">
        <f>(F5-O5)/B5 *100</f>
        <v>14.397859922178974</v>
      </c>
    </row>
    <row r="6" spans="1:20" x14ac:dyDescent="0.35">
      <c r="A6">
        <v>5</v>
      </c>
      <c r="B6">
        <v>4.5759999999999996</v>
      </c>
      <c r="C6">
        <v>4.1920000000000002</v>
      </c>
      <c r="D6">
        <v>3.7639999999999998</v>
      </c>
      <c r="E6">
        <v>3.496</v>
      </c>
      <c r="F6" s="6"/>
      <c r="O6">
        <f t="shared" si="0"/>
        <v>2.6540799999999996</v>
      </c>
      <c r="Q6">
        <f t="shared" si="1"/>
        <v>33.608391608391628</v>
      </c>
      <c r="R6">
        <f t="shared" si="2"/>
        <v>24.25524475524476</v>
      </c>
      <c r="S6" s="7">
        <f t="shared" si="3"/>
        <v>18.398601398601411</v>
      </c>
    </row>
    <row r="7" spans="1:20" x14ac:dyDescent="0.35">
      <c r="A7">
        <v>6</v>
      </c>
      <c r="B7">
        <v>4.5140000000000002</v>
      </c>
      <c r="C7">
        <v>4.141</v>
      </c>
      <c r="D7">
        <v>3.661</v>
      </c>
      <c r="E7">
        <v>3.2869999999999999</v>
      </c>
      <c r="F7">
        <v>3.0139999999999998</v>
      </c>
      <c r="O7">
        <f t="shared" si="0"/>
        <v>2.6181199999999998</v>
      </c>
      <c r="Q7">
        <f t="shared" si="1"/>
        <v>33.73681878599912</v>
      </c>
      <c r="R7">
        <f t="shared" si="2"/>
        <v>23.10323438192291</v>
      </c>
      <c r="S7">
        <f t="shared" si="3"/>
        <v>14.817899867080197</v>
      </c>
      <c r="T7" s="7">
        <f>(F7-O7)/B7 *100</f>
        <v>8.7700487372618507</v>
      </c>
    </row>
    <row r="8" spans="1:20" x14ac:dyDescent="0.35">
      <c r="A8">
        <v>7</v>
      </c>
      <c r="B8">
        <v>4.2729999999999997</v>
      </c>
      <c r="C8">
        <v>3.984</v>
      </c>
      <c r="D8">
        <v>3.4710000000000001</v>
      </c>
      <c r="E8">
        <v>3.141</v>
      </c>
      <c r="F8">
        <v>2.9140000000000001</v>
      </c>
      <c r="O8">
        <f t="shared" si="0"/>
        <v>2.4783399999999998</v>
      </c>
      <c r="Q8">
        <f t="shared" si="1"/>
        <v>35.236601919026448</v>
      </c>
      <c r="R8">
        <f t="shared" si="2"/>
        <v>23.230985256260247</v>
      </c>
      <c r="S8">
        <f t="shared" si="3"/>
        <v>15.508073952726429</v>
      </c>
      <c r="T8" s="7">
        <f>(F8-O8)/B8 *100</f>
        <v>10.1956470863562</v>
      </c>
    </row>
    <row r="9" spans="1:20" x14ac:dyDescent="0.35">
      <c r="A9">
        <v>8</v>
      </c>
      <c r="B9">
        <v>4.1020000000000003</v>
      </c>
      <c r="C9">
        <v>3.6739999999999999</v>
      </c>
      <c r="D9" s="6"/>
      <c r="E9" s="10"/>
      <c r="O9">
        <f t="shared" si="0"/>
        <v>2.3791600000000002</v>
      </c>
      <c r="Q9" s="7">
        <f t="shared" si="1"/>
        <v>31.566065333983417</v>
      </c>
    </row>
    <row r="10" spans="1:20" x14ac:dyDescent="0.35">
      <c r="A10">
        <v>9</v>
      </c>
      <c r="B10">
        <v>4.1840000000000002</v>
      </c>
      <c r="C10">
        <v>3.9769999999999999</v>
      </c>
      <c r="D10">
        <v>3.544</v>
      </c>
      <c r="E10">
        <v>3.278</v>
      </c>
      <c r="F10" s="6"/>
      <c r="O10">
        <f t="shared" si="0"/>
        <v>2.42672</v>
      </c>
      <c r="Q10">
        <f t="shared" si="1"/>
        <v>37.052581261950287</v>
      </c>
      <c r="R10">
        <f t="shared" si="2"/>
        <v>26.703632887189293</v>
      </c>
      <c r="S10" s="7">
        <f t="shared" si="3"/>
        <v>20.346080305927341</v>
      </c>
    </row>
    <row r="13" spans="1:20" x14ac:dyDescent="0.35">
      <c r="D13" s="11">
        <v>0.3</v>
      </c>
      <c r="H13" s="11">
        <v>0.2</v>
      </c>
      <c r="N13" s="11">
        <v>0.1</v>
      </c>
    </row>
    <row r="14" spans="1:20" x14ac:dyDescent="0.35">
      <c r="C14">
        <v>31.6</v>
      </c>
      <c r="D14">
        <v>33.200000000000003</v>
      </c>
      <c r="E14">
        <v>28.1</v>
      </c>
      <c r="H14">
        <v>17.899999999999999</v>
      </c>
      <c r="I14">
        <v>18.399999999999999</v>
      </c>
      <c r="J14">
        <v>20.3</v>
      </c>
      <c r="M14" s="8">
        <v>41817</v>
      </c>
      <c r="N14">
        <v>14.4</v>
      </c>
      <c r="O14">
        <v>8.8000000000000007</v>
      </c>
      <c r="P14">
        <v>10.199999999999999</v>
      </c>
    </row>
    <row r="15" spans="1:20" x14ac:dyDescent="0.35">
      <c r="B15" s="8">
        <v>41814</v>
      </c>
      <c r="C15">
        <v>1</v>
      </c>
      <c r="D15">
        <v>2</v>
      </c>
      <c r="E15">
        <v>3</v>
      </c>
      <c r="G15" s="8">
        <v>41816</v>
      </c>
      <c r="H15">
        <v>1</v>
      </c>
      <c r="I15">
        <v>2</v>
      </c>
      <c r="J15">
        <v>3</v>
      </c>
      <c r="M15" s="8">
        <v>41818</v>
      </c>
      <c r="N15">
        <v>0</v>
      </c>
      <c r="O15">
        <v>1</v>
      </c>
      <c r="P15">
        <v>2</v>
      </c>
    </row>
    <row r="16" spans="1:20" x14ac:dyDescent="0.35">
      <c r="B16" s="8">
        <v>41815</v>
      </c>
      <c r="C16">
        <v>0</v>
      </c>
      <c r="D16" s="6"/>
      <c r="E16" s="6"/>
      <c r="G16" s="8">
        <v>41817</v>
      </c>
      <c r="H16">
        <v>0</v>
      </c>
      <c r="I16">
        <v>0</v>
      </c>
      <c r="J16">
        <v>0</v>
      </c>
      <c r="M16" s="8">
        <v>41820</v>
      </c>
      <c r="N16">
        <v>1</v>
      </c>
      <c r="O16">
        <v>1</v>
      </c>
      <c r="P16">
        <v>1</v>
      </c>
    </row>
    <row r="17" spans="2:16" x14ac:dyDescent="0.35">
      <c r="B17" s="8">
        <v>41817</v>
      </c>
      <c r="C17">
        <v>3</v>
      </c>
      <c r="D17">
        <v>1</v>
      </c>
      <c r="E17">
        <v>0</v>
      </c>
      <c r="G17" s="8">
        <v>41820</v>
      </c>
      <c r="H17">
        <v>2</v>
      </c>
      <c r="I17">
        <v>2</v>
      </c>
      <c r="J17">
        <v>1</v>
      </c>
      <c r="M17" s="8">
        <v>41822</v>
      </c>
      <c r="N17">
        <v>2</v>
      </c>
      <c r="O17">
        <v>2</v>
      </c>
      <c r="P17">
        <v>2</v>
      </c>
    </row>
    <row r="18" spans="2:16" x14ac:dyDescent="0.35">
      <c r="B18" s="8">
        <v>41820</v>
      </c>
      <c r="C18">
        <v>2</v>
      </c>
      <c r="D18">
        <v>2</v>
      </c>
      <c r="E18">
        <v>3</v>
      </c>
      <c r="G18" s="8">
        <v>41822</v>
      </c>
      <c r="H18">
        <v>3</v>
      </c>
      <c r="I18">
        <v>2</v>
      </c>
      <c r="J18">
        <v>2</v>
      </c>
      <c r="M18" s="8">
        <v>41825</v>
      </c>
      <c r="N18">
        <v>1</v>
      </c>
      <c r="O18">
        <v>1</v>
      </c>
      <c r="P18">
        <v>2</v>
      </c>
    </row>
    <row r="19" spans="2:16" x14ac:dyDescent="0.35">
      <c r="B19" s="8">
        <v>41822</v>
      </c>
      <c r="C19">
        <v>1</v>
      </c>
      <c r="D19">
        <v>3</v>
      </c>
      <c r="E19">
        <v>2</v>
      </c>
      <c r="G19" s="8">
        <v>41825</v>
      </c>
      <c r="H19">
        <v>1</v>
      </c>
      <c r="I19">
        <v>3</v>
      </c>
      <c r="J19">
        <v>3</v>
      </c>
      <c r="M19" s="8">
        <v>41828</v>
      </c>
      <c r="N19">
        <v>1</v>
      </c>
      <c r="O19">
        <v>1</v>
      </c>
      <c r="P19">
        <v>1</v>
      </c>
    </row>
    <row r="20" spans="2:16" x14ac:dyDescent="0.35">
      <c r="B20" s="8">
        <v>41825</v>
      </c>
      <c r="C20">
        <v>2</v>
      </c>
      <c r="D20">
        <v>4</v>
      </c>
      <c r="E20">
        <v>2</v>
      </c>
      <c r="G20" s="8">
        <v>41828</v>
      </c>
      <c r="H20">
        <v>2</v>
      </c>
      <c r="I20">
        <v>1</v>
      </c>
      <c r="J20">
        <v>0</v>
      </c>
      <c r="M20" s="8">
        <v>41830</v>
      </c>
      <c r="N20">
        <v>1</v>
      </c>
      <c r="O20">
        <v>1</v>
      </c>
      <c r="P20">
        <v>1</v>
      </c>
    </row>
    <row r="21" spans="2:16" x14ac:dyDescent="0.35">
      <c r="B21" s="8">
        <v>41828</v>
      </c>
      <c r="C21" t="s">
        <v>17</v>
      </c>
      <c r="D21" s="9"/>
      <c r="E21">
        <v>1</v>
      </c>
      <c r="G21" s="8">
        <v>41830</v>
      </c>
      <c r="H21">
        <v>1</v>
      </c>
      <c r="I21">
        <v>1</v>
      </c>
      <c r="J21">
        <v>1</v>
      </c>
      <c r="M21" s="8">
        <v>41832</v>
      </c>
      <c r="N21">
        <v>1</v>
      </c>
      <c r="O21" t="s">
        <v>19</v>
      </c>
      <c r="P21" t="s">
        <v>18</v>
      </c>
    </row>
    <row r="22" spans="2:16" x14ac:dyDescent="0.35">
      <c r="B22" s="8">
        <v>41830</v>
      </c>
      <c r="C22" s="9"/>
      <c r="E22" t="s">
        <v>17</v>
      </c>
      <c r="G22" s="8">
        <v>41832</v>
      </c>
      <c r="H22" t="s">
        <v>18</v>
      </c>
      <c r="I22" t="s">
        <v>18</v>
      </c>
      <c r="J22" t="s">
        <v>19</v>
      </c>
      <c r="M22" s="8">
        <v>41834</v>
      </c>
      <c r="N22">
        <v>1</v>
      </c>
    </row>
    <row r="23" spans="2:16" x14ac:dyDescent="0.35">
      <c r="M23" s="8">
        <v>41685</v>
      </c>
      <c r="N2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95EC-77D4-409E-83B6-45D1EA8C4026}">
  <dimension ref="A1:T25"/>
  <sheetViews>
    <sheetView workbookViewId="0">
      <selection activeCell="I4" sqref="I4"/>
    </sheetView>
  </sheetViews>
  <sheetFormatPr defaultRowHeight="14.5" x14ac:dyDescent="0.35"/>
  <cols>
    <col min="2" max="2" width="11" customWidth="1"/>
    <col min="7" max="7" width="12.453125" customWidth="1"/>
    <col min="13" max="13" width="9.81640625" customWidth="1"/>
    <col min="258" max="258" width="11" customWidth="1"/>
    <col min="263" max="263" width="12.453125" customWidth="1"/>
    <col min="269" max="269" width="9.81640625" customWidth="1"/>
    <col min="514" max="514" width="11" customWidth="1"/>
    <col min="519" max="519" width="12.453125" customWidth="1"/>
    <col min="525" max="525" width="9.81640625" customWidth="1"/>
    <col min="770" max="770" width="11" customWidth="1"/>
    <col min="775" max="775" width="12.453125" customWidth="1"/>
    <col min="781" max="781" width="9.81640625" customWidth="1"/>
    <col min="1026" max="1026" width="11" customWidth="1"/>
    <col min="1031" max="1031" width="12.453125" customWidth="1"/>
    <col min="1037" max="1037" width="9.81640625" customWidth="1"/>
    <col min="1282" max="1282" width="11" customWidth="1"/>
    <col min="1287" max="1287" width="12.453125" customWidth="1"/>
    <col min="1293" max="1293" width="9.81640625" customWidth="1"/>
    <col min="1538" max="1538" width="11" customWidth="1"/>
    <col min="1543" max="1543" width="12.453125" customWidth="1"/>
    <col min="1549" max="1549" width="9.81640625" customWidth="1"/>
    <col min="1794" max="1794" width="11" customWidth="1"/>
    <col min="1799" max="1799" width="12.453125" customWidth="1"/>
    <col min="1805" max="1805" width="9.81640625" customWidth="1"/>
    <col min="2050" max="2050" width="11" customWidth="1"/>
    <col min="2055" max="2055" width="12.453125" customWidth="1"/>
    <col min="2061" max="2061" width="9.81640625" customWidth="1"/>
    <col min="2306" max="2306" width="11" customWidth="1"/>
    <col min="2311" max="2311" width="12.453125" customWidth="1"/>
    <col min="2317" max="2317" width="9.81640625" customWidth="1"/>
    <col min="2562" max="2562" width="11" customWidth="1"/>
    <col min="2567" max="2567" width="12.453125" customWidth="1"/>
    <col min="2573" max="2573" width="9.81640625" customWidth="1"/>
    <col min="2818" max="2818" width="11" customWidth="1"/>
    <col min="2823" max="2823" width="12.453125" customWidth="1"/>
    <col min="2829" max="2829" width="9.81640625" customWidth="1"/>
    <col min="3074" max="3074" width="11" customWidth="1"/>
    <col min="3079" max="3079" width="12.453125" customWidth="1"/>
    <col min="3085" max="3085" width="9.81640625" customWidth="1"/>
    <col min="3330" max="3330" width="11" customWidth="1"/>
    <col min="3335" max="3335" width="12.453125" customWidth="1"/>
    <col min="3341" max="3341" width="9.81640625" customWidth="1"/>
    <col min="3586" max="3586" width="11" customWidth="1"/>
    <col min="3591" max="3591" width="12.453125" customWidth="1"/>
    <col min="3597" max="3597" width="9.81640625" customWidth="1"/>
    <col min="3842" max="3842" width="11" customWidth="1"/>
    <col min="3847" max="3847" width="12.453125" customWidth="1"/>
    <col min="3853" max="3853" width="9.81640625" customWidth="1"/>
    <col min="4098" max="4098" width="11" customWidth="1"/>
    <col min="4103" max="4103" width="12.453125" customWidth="1"/>
    <col min="4109" max="4109" width="9.81640625" customWidth="1"/>
    <col min="4354" max="4354" width="11" customWidth="1"/>
    <col min="4359" max="4359" width="12.453125" customWidth="1"/>
    <col min="4365" max="4365" width="9.81640625" customWidth="1"/>
    <col min="4610" max="4610" width="11" customWidth="1"/>
    <col min="4615" max="4615" width="12.453125" customWidth="1"/>
    <col min="4621" max="4621" width="9.81640625" customWidth="1"/>
    <col min="4866" max="4866" width="11" customWidth="1"/>
    <col min="4871" max="4871" width="12.453125" customWidth="1"/>
    <col min="4877" max="4877" width="9.81640625" customWidth="1"/>
    <col min="5122" max="5122" width="11" customWidth="1"/>
    <col min="5127" max="5127" width="12.453125" customWidth="1"/>
    <col min="5133" max="5133" width="9.81640625" customWidth="1"/>
    <col min="5378" max="5378" width="11" customWidth="1"/>
    <col min="5383" max="5383" width="12.453125" customWidth="1"/>
    <col min="5389" max="5389" width="9.81640625" customWidth="1"/>
    <col min="5634" max="5634" width="11" customWidth="1"/>
    <col min="5639" max="5639" width="12.453125" customWidth="1"/>
    <col min="5645" max="5645" width="9.81640625" customWidth="1"/>
    <col min="5890" max="5890" width="11" customWidth="1"/>
    <col min="5895" max="5895" width="12.453125" customWidth="1"/>
    <col min="5901" max="5901" width="9.81640625" customWidth="1"/>
    <col min="6146" max="6146" width="11" customWidth="1"/>
    <col min="6151" max="6151" width="12.453125" customWidth="1"/>
    <col min="6157" max="6157" width="9.81640625" customWidth="1"/>
    <col min="6402" max="6402" width="11" customWidth="1"/>
    <col min="6407" max="6407" width="12.453125" customWidth="1"/>
    <col min="6413" max="6413" width="9.81640625" customWidth="1"/>
    <col min="6658" max="6658" width="11" customWidth="1"/>
    <col min="6663" max="6663" width="12.453125" customWidth="1"/>
    <col min="6669" max="6669" width="9.81640625" customWidth="1"/>
    <col min="6914" max="6914" width="11" customWidth="1"/>
    <col min="6919" max="6919" width="12.453125" customWidth="1"/>
    <col min="6925" max="6925" width="9.81640625" customWidth="1"/>
    <col min="7170" max="7170" width="11" customWidth="1"/>
    <col min="7175" max="7175" width="12.453125" customWidth="1"/>
    <col min="7181" max="7181" width="9.81640625" customWidth="1"/>
    <col min="7426" max="7426" width="11" customWidth="1"/>
    <col min="7431" max="7431" width="12.453125" customWidth="1"/>
    <col min="7437" max="7437" width="9.81640625" customWidth="1"/>
    <col min="7682" max="7682" width="11" customWidth="1"/>
    <col min="7687" max="7687" width="12.453125" customWidth="1"/>
    <col min="7693" max="7693" width="9.81640625" customWidth="1"/>
    <col min="7938" max="7938" width="11" customWidth="1"/>
    <col min="7943" max="7943" width="12.453125" customWidth="1"/>
    <col min="7949" max="7949" width="9.81640625" customWidth="1"/>
    <col min="8194" max="8194" width="11" customWidth="1"/>
    <col min="8199" max="8199" width="12.453125" customWidth="1"/>
    <col min="8205" max="8205" width="9.81640625" customWidth="1"/>
    <col min="8450" max="8450" width="11" customWidth="1"/>
    <col min="8455" max="8455" width="12.453125" customWidth="1"/>
    <col min="8461" max="8461" width="9.81640625" customWidth="1"/>
    <col min="8706" max="8706" width="11" customWidth="1"/>
    <col min="8711" max="8711" width="12.453125" customWidth="1"/>
    <col min="8717" max="8717" width="9.81640625" customWidth="1"/>
    <col min="8962" max="8962" width="11" customWidth="1"/>
    <col min="8967" max="8967" width="12.453125" customWidth="1"/>
    <col min="8973" max="8973" width="9.81640625" customWidth="1"/>
    <col min="9218" max="9218" width="11" customWidth="1"/>
    <col min="9223" max="9223" width="12.453125" customWidth="1"/>
    <col min="9229" max="9229" width="9.81640625" customWidth="1"/>
    <col min="9474" max="9474" width="11" customWidth="1"/>
    <col min="9479" max="9479" width="12.453125" customWidth="1"/>
    <col min="9485" max="9485" width="9.81640625" customWidth="1"/>
    <col min="9730" max="9730" width="11" customWidth="1"/>
    <col min="9735" max="9735" width="12.453125" customWidth="1"/>
    <col min="9741" max="9741" width="9.81640625" customWidth="1"/>
    <col min="9986" max="9986" width="11" customWidth="1"/>
    <col min="9991" max="9991" width="12.453125" customWidth="1"/>
    <col min="9997" max="9997" width="9.81640625" customWidth="1"/>
    <col min="10242" max="10242" width="11" customWidth="1"/>
    <col min="10247" max="10247" width="12.453125" customWidth="1"/>
    <col min="10253" max="10253" width="9.81640625" customWidth="1"/>
    <col min="10498" max="10498" width="11" customWidth="1"/>
    <col min="10503" max="10503" width="12.453125" customWidth="1"/>
    <col min="10509" max="10509" width="9.81640625" customWidth="1"/>
    <col min="10754" max="10754" width="11" customWidth="1"/>
    <col min="10759" max="10759" width="12.453125" customWidth="1"/>
    <col min="10765" max="10765" width="9.81640625" customWidth="1"/>
    <col min="11010" max="11010" width="11" customWidth="1"/>
    <col min="11015" max="11015" width="12.453125" customWidth="1"/>
    <col min="11021" max="11021" width="9.81640625" customWidth="1"/>
    <col min="11266" max="11266" width="11" customWidth="1"/>
    <col min="11271" max="11271" width="12.453125" customWidth="1"/>
    <col min="11277" max="11277" width="9.81640625" customWidth="1"/>
    <col min="11522" max="11522" width="11" customWidth="1"/>
    <col min="11527" max="11527" width="12.453125" customWidth="1"/>
    <col min="11533" max="11533" width="9.81640625" customWidth="1"/>
    <col min="11778" max="11778" width="11" customWidth="1"/>
    <col min="11783" max="11783" width="12.453125" customWidth="1"/>
    <col min="11789" max="11789" width="9.81640625" customWidth="1"/>
    <col min="12034" max="12034" width="11" customWidth="1"/>
    <col min="12039" max="12039" width="12.453125" customWidth="1"/>
    <col min="12045" max="12045" width="9.81640625" customWidth="1"/>
    <col min="12290" max="12290" width="11" customWidth="1"/>
    <col min="12295" max="12295" width="12.453125" customWidth="1"/>
    <col min="12301" max="12301" width="9.81640625" customWidth="1"/>
    <col min="12546" max="12546" width="11" customWidth="1"/>
    <col min="12551" max="12551" width="12.453125" customWidth="1"/>
    <col min="12557" max="12557" width="9.81640625" customWidth="1"/>
    <col min="12802" max="12802" width="11" customWidth="1"/>
    <col min="12807" max="12807" width="12.453125" customWidth="1"/>
    <col min="12813" max="12813" width="9.81640625" customWidth="1"/>
    <col min="13058" max="13058" width="11" customWidth="1"/>
    <col min="13063" max="13063" width="12.453125" customWidth="1"/>
    <col min="13069" max="13069" width="9.81640625" customWidth="1"/>
    <col min="13314" max="13314" width="11" customWidth="1"/>
    <col min="13319" max="13319" width="12.453125" customWidth="1"/>
    <col min="13325" max="13325" width="9.81640625" customWidth="1"/>
    <col min="13570" max="13570" width="11" customWidth="1"/>
    <col min="13575" max="13575" width="12.453125" customWidth="1"/>
    <col min="13581" max="13581" width="9.81640625" customWidth="1"/>
    <col min="13826" max="13826" width="11" customWidth="1"/>
    <col min="13831" max="13831" width="12.453125" customWidth="1"/>
    <col min="13837" max="13837" width="9.81640625" customWidth="1"/>
    <col min="14082" max="14082" width="11" customWidth="1"/>
    <col min="14087" max="14087" width="12.453125" customWidth="1"/>
    <col min="14093" max="14093" width="9.81640625" customWidth="1"/>
    <col min="14338" max="14338" width="11" customWidth="1"/>
    <col min="14343" max="14343" width="12.453125" customWidth="1"/>
    <col min="14349" max="14349" width="9.81640625" customWidth="1"/>
    <col min="14594" max="14594" width="11" customWidth="1"/>
    <col min="14599" max="14599" width="12.453125" customWidth="1"/>
    <col min="14605" max="14605" width="9.81640625" customWidth="1"/>
    <col min="14850" max="14850" width="11" customWidth="1"/>
    <col min="14855" max="14855" width="12.453125" customWidth="1"/>
    <col min="14861" max="14861" width="9.81640625" customWidth="1"/>
    <col min="15106" max="15106" width="11" customWidth="1"/>
    <col min="15111" max="15111" width="12.453125" customWidth="1"/>
    <col min="15117" max="15117" width="9.81640625" customWidth="1"/>
    <col min="15362" max="15362" width="11" customWidth="1"/>
    <col min="15367" max="15367" width="12.453125" customWidth="1"/>
    <col min="15373" max="15373" width="9.81640625" customWidth="1"/>
    <col min="15618" max="15618" width="11" customWidth="1"/>
    <col min="15623" max="15623" width="12.453125" customWidth="1"/>
    <col min="15629" max="15629" width="9.81640625" customWidth="1"/>
    <col min="15874" max="15874" width="11" customWidth="1"/>
    <col min="15879" max="15879" width="12.453125" customWidth="1"/>
    <col min="15885" max="15885" width="9.81640625" customWidth="1"/>
    <col min="16130" max="16130" width="11" customWidth="1"/>
    <col min="16135" max="16135" width="12.453125" customWidth="1"/>
    <col min="16141" max="16141" width="9.81640625" customWidth="1"/>
  </cols>
  <sheetData>
    <row r="1" spans="1:20" x14ac:dyDescent="0.35">
      <c r="A1" t="s">
        <v>20</v>
      </c>
      <c r="B1" t="s">
        <v>21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O1" t="s">
        <v>14</v>
      </c>
      <c r="Q1">
        <v>1</v>
      </c>
      <c r="R1">
        <v>2</v>
      </c>
      <c r="S1">
        <v>3</v>
      </c>
    </row>
    <row r="2" spans="1:20" x14ac:dyDescent="0.35">
      <c r="A2">
        <v>1</v>
      </c>
      <c r="B2">
        <v>1.821</v>
      </c>
      <c r="C2">
        <v>1.512</v>
      </c>
      <c r="D2">
        <v>1.222</v>
      </c>
      <c r="E2" s="6"/>
      <c r="O2">
        <f>B2/100 *35</f>
        <v>0.63734999999999997</v>
      </c>
      <c r="Q2">
        <f>(C2-O2)/B2 *100</f>
        <v>48.031301482701814</v>
      </c>
      <c r="R2" s="7">
        <f>(D2-O2)/B2*100</f>
        <v>32.105985722130697</v>
      </c>
    </row>
    <row r="3" spans="1:20" x14ac:dyDescent="0.35">
      <c r="A3">
        <v>2</v>
      </c>
      <c r="B3">
        <v>1.871</v>
      </c>
      <c r="C3">
        <v>1.514</v>
      </c>
      <c r="D3">
        <v>1.3240000000000001</v>
      </c>
      <c r="E3">
        <v>1.016</v>
      </c>
      <c r="F3" s="6"/>
      <c r="O3">
        <f t="shared" ref="O3:O10" si="0">B3/100 *35</f>
        <v>0.65485000000000004</v>
      </c>
      <c r="Q3">
        <f t="shared" ref="Q3:Q10" si="1">(C3-O3)/B3 *100</f>
        <v>45.919294494922504</v>
      </c>
      <c r="R3">
        <f t="shared" ref="R3:R10" si="2">(D3-O3)/B3*100</f>
        <v>35.764297167290223</v>
      </c>
      <c r="S3" s="7">
        <f>(E3-O3)/B3 *100</f>
        <v>19.302512025654728</v>
      </c>
    </row>
    <row r="4" spans="1:20" x14ac:dyDescent="0.35">
      <c r="A4">
        <v>3</v>
      </c>
      <c r="B4">
        <v>1.966</v>
      </c>
      <c r="C4">
        <v>1.6759999999999999</v>
      </c>
      <c r="D4">
        <v>1.2210000000000001</v>
      </c>
      <c r="E4" s="6"/>
      <c r="O4">
        <f t="shared" si="0"/>
        <v>0.68810000000000004</v>
      </c>
      <c r="Q4">
        <f t="shared" si="1"/>
        <v>50.249237029501529</v>
      </c>
      <c r="R4" s="7">
        <f t="shared" si="2"/>
        <v>27.105798575788402</v>
      </c>
    </row>
    <row r="5" spans="1:20" x14ac:dyDescent="0.35">
      <c r="A5">
        <v>4</v>
      </c>
      <c r="B5">
        <v>1.8280000000000001</v>
      </c>
      <c r="C5">
        <v>1.494</v>
      </c>
      <c r="D5">
        <v>1.129</v>
      </c>
      <c r="E5" s="6"/>
      <c r="O5">
        <f t="shared" si="0"/>
        <v>0.63980000000000004</v>
      </c>
      <c r="Q5">
        <f t="shared" si="1"/>
        <v>46.728665207877455</v>
      </c>
      <c r="R5" s="7">
        <f t="shared" si="2"/>
        <v>26.761487964989055</v>
      </c>
      <c r="S5" s="4"/>
    </row>
    <row r="6" spans="1:20" x14ac:dyDescent="0.35">
      <c r="A6">
        <v>5</v>
      </c>
      <c r="B6">
        <v>1.768</v>
      </c>
      <c r="C6">
        <v>1.369</v>
      </c>
      <c r="D6">
        <v>1.1439999999999999</v>
      </c>
      <c r="E6">
        <v>1.01</v>
      </c>
      <c r="F6" s="6"/>
      <c r="O6">
        <f t="shared" si="0"/>
        <v>0.61880000000000002</v>
      </c>
      <c r="Q6">
        <f t="shared" si="1"/>
        <v>42.432126696832576</v>
      </c>
      <c r="R6">
        <f t="shared" si="2"/>
        <v>29.70588235294117</v>
      </c>
      <c r="S6" s="7">
        <f t="shared" ref="S6:S10" si="3">(E6-O6)/B6 *100</f>
        <v>22.126696832579185</v>
      </c>
    </row>
    <row r="7" spans="1:20" x14ac:dyDescent="0.35">
      <c r="A7">
        <v>6</v>
      </c>
      <c r="B7">
        <v>2.0110000000000001</v>
      </c>
      <c r="C7">
        <v>1.512</v>
      </c>
      <c r="D7">
        <v>1.2130000000000001</v>
      </c>
      <c r="E7">
        <v>1.042</v>
      </c>
      <c r="F7" s="6"/>
      <c r="O7">
        <f t="shared" si="0"/>
        <v>0.70385000000000009</v>
      </c>
      <c r="Q7">
        <f t="shared" si="1"/>
        <v>40.186474390850321</v>
      </c>
      <c r="R7">
        <f t="shared" si="2"/>
        <v>25.318249627051216</v>
      </c>
      <c r="S7" s="7">
        <f t="shared" si="3"/>
        <v>16.815017404276475</v>
      </c>
    </row>
    <row r="8" spans="1:20" x14ac:dyDescent="0.35">
      <c r="A8">
        <v>7</v>
      </c>
      <c r="B8">
        <v>1.8959999999999999</v>
      </c>
      <c r="C8">
        <v>1.518</v>
      </c>
      <c r="D8">
        <v>1.2370000000000001</v>
      </c>
      <c r="E8">
        <v>1.034</v>
      </c>
      <c r="F8">
        <v>0.90700000000000003</v>
      </c>
      <c r="G8" s="6"/>
      <c r="O8">
        <f t="shared" si="0"/>
        <v>0.66359999999999997</v>
      </c>
      <c r="Q8">
        <f t="shared" si="1"/>
        <v>45.063291139240512</v>
      </c>
      <c r="R8">
        <f t="shared" si="2"/>
        <v>30.242616033755283</v>
      </c>
      <c r="S8">
        <f t="shared" si="3"/>
        <v>19.535864978902957</v>
      </c>
      <c r="T8" s="7">
        <f>(F8-O8)/B8 *100</f>
        <v>12.837552742616037</v>
      </c>
    </row>
    <row r="9" spans="1:20" x14ac:dyDescent="0.35">
      <c r="A9">
        <v>8</v>
      </c>
      <c r="B9">
        <v>1.6919999999999999</v>
      </c>
      <c r="C9">
        <v>1.4790000000000001</v>
      </c>
      <c r="D9">
        <v>1.1319999999999999</v>
      </c>
      <c r="E9">
        <v>1.0609999999999999</v>
      </c>
      <c r="F9">
        <v>0.76500000000000001</v>
      </c>
      <c r="G9" s="6"/>
      <c r="O9">
        <f t="shared" si="0"/>
        <v>0.59220000000000006</v>
      </c>
      <c r="Q9">
        <f t="shared" si="1"/>
        <v>52.411347517730498</v>
      </c>
      <c r="R9">
        <f t="shared" ref="R9" si="4">(D9-O9)/B9*100</f>
        <v>31.903073286052003</v>
      </c>
      <c r="S9">
        <f t="shared" ref="S9" si="5">(E9-O9)/B9 *100</f>
        <v>27.70685579196217</v>
      </c>
      <c r="T9" s="7">
        <f>(F9-O9)/B9 *100</f>
        <v>10.212765957446807</v>
      </c>
    </row>
    <row r="10" spans="1:20" x14ac:dyDescent="0.35">
      <c r="A10">
        <v>9</v>
      </c>
      <c r="B10">
        <v>1.756</v>
      </c>
      <c r="C10">
        <v>1.4890000000000001</v>
      </c>
      <c r="D10">
        <v>1.1870000000000001</v>
      </c>
      <c r="E10">
        <v>1.0289999999999999</v>
      </c>
      <c r="F10">
        <v>0.77600000000000002</v>
      </c>
      <c r="G10" s="6"/>
      <c r="O10">
        <f t="shared" si="0"/>
        <v>0.61459999999999992</v>
      </c>
      <c r="Q10">
        <f t="shared" si="1"/>
        <v>49.79498861047837</v>
      </c>
      <c r="R10">
        <f t="shared" si="2"/>
        <v>32.596810933940787</v>
      </c>
      <c r="S10">
        <f t="shared" si="3"/>
        <v>23.599088838268791</v>
      </c>
      <c r="T10" s="7">
        <f>(F10-O10)/B10 *100</f>
        <v>9.1913439635535354</v>
      </c>
    </row>
    <row r="13" spans="1:20" x14ac:dyDescent="0.35">
      <c r="D13" s="11">
        <v>0.3</v>
      </c>
      <c r="H13" s="11">
        <v>0.2</v>
      </c>
      <c r="N13" s="11">
        <v>0.1</v>
      </c>
    </row>
    <row r="14" spans="1:20" x14ac:dyDescent="0.35">
      <c r="C14">
        <v>32.1</v>
      </c>
      <c r="D14">
        <v>27.1</v>
      </c>
      <c r="E14">
        <v>26.8</v>
      </c>
      <c r="H14">
        <v>22.1</v>
      </c>
      <c r="I14">
        <v>19.3</v>
      </c>
      <c r="J14">
        <v>16.8</v>
      </c>
      <c r="M14" s="8">
        <v>41817</v>
      </c>
      <c r="N14">
        <v>12.8</v>
      </c>
      <c r="O14">
        <v>10.199999999999999</v>
      </c>
      <c r="P14">
        <v>9.1999999999999993</v>
      </c>
    </row>
    <row r="15" spans="1:20" x14ac:dyDescent="0.35">
      <c r="B15" s="8">
        <v>41814</v>
      </c>
      <c r="C15">
        <v>1</v>
      </c>
      <c r="D15">
        <v>2</v>
      </c>
      <c r="E15">
        <v>3</v>
      </c>
      <c r="G15" s="8">
        <v>41816</v>
      </c>
      <c r="H15">
        <v>1</v>
      </c>
      <c r="I15">
        <v>2</v>
      </c>
      <c r="J15">
        <v>3</v>
      </c>
      <c r="M15" s="8">
        <v>41818</v>
      </c>
      <c r="N15">
        <v>1</v>
      </c>
      <c r="O15">
        <v>1</v>
      </c>
      <c r="P15">
        <v>2</v>
      </c>
    </row>
    <row r="16" spans="1:20" x14ac:dyDescent="0.35">
      <c r="B16" s="8">
        <v>41815</v>
      </c>
      <c r="C16">
        <v>0</v>
      </c>
      <c r="D16" s="6"/>
      <c r="E16" s="6"/>
      <c r="G16" s="8">
        <v>41817</v>
      </c>
      <c r="H16">
        <v>3</v>
      </c>
      <c r="I16">
        <v>2</v>
      </c>
      <c r="J16">
        <v>2</v>
      </c>
      <c r="M16" s="8">
        <v>41820</v>
      </c>
      <c r="N16">
        <v>1</v>
      </c>
      <c r="O16">
        <v>1</v>
      </c>
      <c r="P16">
        <v>1</v>
      </c>
    </row>
    <row r="17" spans="2:16" x14ac:dyDescent="0.35">
      <c r="B17" s="8">
        <v>41817</v>
      </c>
      <c r="C17">
        <v>4</v>
      </c>
      <c r="D17">
        <v>4</v>
      </c>
      <c r="E17">
        <v>3</v>
      </c>
      <c r="G17" s="8">
        <v>41820</v>
      </c>
      <c r="H17">
        <v>2</v>
      </c>
      <c r="I17">
        <v>2</v>
      </c>
      <c r="J17">
        <v>1</v>
      </c>
      <c r="M17" s="8">
        <v>41822</v>
      </c>
      <c r="N17">
        <v>2</v>
      </c>
      <c r="O17">
        <v>2</v>
      </c>
      <c r="P17">
        <v>2</v>
      </c>
    </row>
    <row r="18" spans="2:16" x14ac:dyDescent="0.35">
      <c r="B18" s="8">
        <v>41820</v>
      </c>
      <c r="C18">
        <v>3</v>
      </c>
      <c r="D18">
        <v>2</v>
      </c>
      <c r="E18">
        <v>3</v>
      </c>
      <c r="G18" s="8">
        <v>41822</v>
      </c>
      <c r="H18">
        <v>3</v>
      </c>
      <c r="I18">
        <v>3</v>
      </c>
      <c r="J18">
        <v>2</v>
      </c>
      <c r="M18" s="8">
        <v>41825</v>
      </c>
      <c r="N18">
        <v>3</v>
      </c>
      <c r="O18">
        <v>2</v>
      </c>
      <c r="P18">
        <v>2</v>
      </c>
    </row>
    <row r="19" spans="2:16" x14ac:dyDescent="0.35">
      <c r="B19" s="8">
        <v>41822</v>
      </c>
      <c r="C19">
        <v>4</v>
      </c>
      <c r="D19">
        <v>3</v>
      </c>
      <c r="E19">
        <v>4</v>
      </c>
      <c r="G19" s="8">
        <v>41825</v>
      </c>
      <c r="H19">
        <v>1</v>
      </c>
      <c r="I19">
        <v>3</v>
      </c>
      <c r="J19">
        <v>3</v>
      </c>
      <c r="M19" s="8">
        <v>41828</v>
      </c>
      <c r="N19">
        <v>2</v>
      </c>
      <c r="O19">
        <v>2</v>
      </c>
      <c r="P19">
        <v>1</v>
      </c>
    </row>
    <row r="20" spans="2:16" x14ac:dyDescent="0.35">
      <c r="B20" s="8">
        <v>41825</v>
      </c>
      <c r="C20">
        <v>3</v>
      </c>
      <c r="D20">
        <v>5</v>
      </c>
      <c r="E20">
        <v>3</v>
      </c>
      <c r="G20" s="8">
        <v>41828</v>
      </c>
      <c r="H20">
        <v>3</v>
      </c>
      <c r="I20">
        <v>1</v>
      </c>
      <c r="J20">
        <v>1</v>
      </c>
      <c r="M20" s="8">
        <v>41830</v>
      </c>
      <c r="N20">
        <v>1</v>
      </c>
      <c r="O20">
        <v>2</v>
      </c>
      <c r="P20">
        <v>1</v>
      </c>
    </row>
    <row r="21" spans="2:16" x14ac:dyDescent="0.35">
      <c r="B21" s="8">
        <v>41828</v>
      </c>
      <c r="C21" t="s">
        <v>18</v>
      </c>
      <c r="D21" t="s">
        <v>18</v>
      </c>
      <c r="E21">
        <v>1</v>
      </c>
      <c r="G21" s="8">
        <v>41830</v>
      </c>
      <c r="H21">
        <v>1</v>
      </c>
      <c r="I21">
        <v>1</v>
      </c>
      <c r="J21">
        <v>1</v>
      </c>
      <c r="M21" s="8">
        <v>41832</v>
      </c>
      <c r="N21">
        <v>2</v>
      </c>
      <c r="O21">
        <v>3</v>
      </c>
      <c r="P21">
        <v>2</v>
      </c>
    </row>
    <row r="22" spans="2:16" x14ac:dyDescent="0.35">
      <c r="B22" s="8">
        <v>41830</v>
      </c>
      <c r="C22" s="9"/>
      <c r="D22" s="9"/>
      <c r="E22">
        <v>1</v>
      </c>
      <c r="G22" s="8">
        <v>41832</v>
      </c>
      <c r="H22">
        <v>1</v>
      </c>
      <c r="I22" t="s">
        <v>18</v>
      </c>
      <c r="J22" t="s">
        <v>17</v>
      </c>
      <c r="M22" s="8">
        <v>41834</v>
      </c>
      <c r="N22">
        <v>1</v>
      </c>
      <c r="O22">
        <v>1</v>
      </c>
      <c r="P22">
        <v>1</v>
      </c>
    </row>
    <row r="23" spans="2:16" x14ac:dyDescent="0.35">
      <c r="C23">
        <v>14</v>
      </c>
      <c r="D23">
        <v>14</v>
      </c>
      <c r="E23">
        <v>15</v>
      </c>
      <c r="H23">
        <v>15</v>
      </c>
      <c r="I23">
        <v>14</v>
      </c>
      <c r="J23">
        <v>13</v>
      </c>
      <c r="M23" s="8">
        <v>41685</v>
      </c>
      <c r="N23" t="s">
        <v>17</v>
      </c>
      <c r="O23" t="s">
        <v>18</v>
      </c>
      <c r="P23" t="s">
        <v>19</v>
      </c>
    </row>
    <row r="24" spans="2:16" x14ac:dyDescent="0.35">
      <c r="C24">
        <f>C23/15*100</f>
        <v>93.333333333333329</v>
      </c>
      <c r="D24">
        <f t="shared" ref="D24:E24" si="6">D23/15*100</f>
        <v>93.333333333333329</v>
      </c>
      <c r="E24">
        <f t="shared" si="6"/>
        <v>100</v>
      </c>
      <c r="H24">
        <f>H23/15*100</f>
        <v>100</v>
      </c>
      <c r="I24">
        <f t="shared" ref="I24" si="7">I23/15*100</f>
        <v>93.333333333333329</v>
      </c>
      <c r="J24">
        <f t="shared" ref="J24" si="8">J23/15*100</f>
        <v>86.666666666666671</v>
      </c>
      <c r="N24">
        <v>13</v>
      </c>
      <c r="O24">
        <v>14</v>
      </c>
      <c r="P24">
        <v>12</v>
      </c>
    </row>
    <row r="25" spans="2:16" x14ac:dyDescent="0.35">
      <c r="N25">
        <f>N24/15*100</f>
        <v>86.666666666666671</v>
      </c>
      <c r="O25">
        <f t="shared" ref="O25" si="9">O24/15*100</f>
        <v>93.333333333333329</v>
      </c>
      <c r="P25">
        <f t="shared" ref="P25" si="10">P24/15*100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Seed moisture content</vt:lpstr>
      <vt:lpstr>summary of drying experiment</vt:lpstr>
      <vt:lpstr>Drying A. kleiniana</vt:lpstr>
      <vt:lpstr>Drying A. hirtusa</vt:lpstr>
      <vt:lpstr>Drying A.zeylanica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E113960@esoft.academy</dc:creator>
  <cp:lastModifiedBy>Ranithu Sensith Jayasuriya</cp:lastModifiedBy>
  <dcterms:created xsi:type="dcterms:W3CDTF">2024-05-21T15:31:45Z</dcterms:created>
  <dcterms:modified xsi:type="dcterms:W3CDTF">2024-05-22T03:06:25Z</dcterms:modified>
</cp:coreProperties>
</file>