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os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M5" i="1" s="1"/>
  <c r="M4" i="1"/>
  <c r="R4" i="1" s="1"/>
  <c r="N4" i="1" s="1"/>
  <c r="P4" i="1" l="1"/>
  <c r="H3" i="1"/>
  <c r="I3" i="1" s="1"/>
  <c r="F3" i="1"/>
  <c r="D4" i="1" s="1"/>
  <c r="F4" i="1" s="1"/>
  <c r="D5" i="1" s="1"/>
  <c r="F5" i="1" s="1"/>
  <c r="D6" i="1" s="1"/>
  <c r="F6" i="1" s="1"/>
  <c r="H4" i="1"/>
  <c r="I4" i="1" s="1"/>
  <c r="H5" i="1"/>
  <c r="I5" i="1" s="1"/>
  <c r="H6" i="1"/>
  <c r="I6" i="1" s="1"/>
  <c r="H7" i="1"/>
  <c r="I7" i="1" s="1"/>
  <c r="F7" i="1"/>
  <c r="D8" i="1" s="1"/>
  <c r="H8" i="1"/>
  <c r="I8" i="1" s="1"/>
  <c r="F8" i="1"/>
  <c r="D9" i="1" s="1"/>
  <c r="F9" i="1" s="1"/>
  <c r="D10" i="1" s="1"/>
  <c r="F10" i="1" s="1"/>
  <c r="H9" i="1"/>
  <c r="I9" i="1" s="1"/>
  <c r="H10" i="1"/>
  <c r="I10" i="1" s="1"/>
  <c r="H11" i="1"/>
  <c r="I11" i="1" s="1"/>
  <c r="F11" i="1"/>
  <c r="D12" i="1" s="1"/>
  <c r="F12" i="1" s="1"/>
  <c r="D13" i="1" s="1"/>
  <c r="F13" i="1" s="1"/>
  <c r="D14" i="1" s="1"/>
  <c r="F14" i="1" s="1"/>
  <c r="H12" i="1"/>
  <c r="I12" i="1" s="1"/>
  <c r="H13" i="1"/>
  <c r="I13" i="1" s="1"/>
  <c r="H14" i="1"/>
  <c r="I14" i="1" s="1"/>
  <c r="H15" i="1"/>
  <c r="I15" i="1" s="1"/>
  <c r="F15" i="1"/>
  <c r="D16" i="1" s="1"/>
  <c r="F16" i="1" s="1"/>
  <c r="D17" i="1" s="1"/>
  <c r="F17" i="1" s="1"/>
  <c r="D18" i="1" s="1"/>
  <c r="F18" i="1" s="1"/>
  <c r="R5" i="1" s="1"/>
  <c r="H16" i="1"/>
  <c r="I16" i="1" s="1"/>
  <c r="H17" i="1"/>
  <c r="I17" i="1" s="1"/>
  <c r="H18" i="1"/>
  <c r="I18" i="1" s="1"/>
  <c r="P5" i="1" l="1"/>
  <c r="N5" i="1"/>
</calcChain>
</file>

<file path=xl/sharedStrings.xml><?xml version="1.0" encoding="utf-8"?>
<sst xmlns="http://schemas.openxmlformats.org/spreadsheetml/2006/main" count="34" uniqueCount="34">
  <si>
    <t>Duración</t>
  </si>
  <si>
    <t>Completado</t>
  </si>
  <si>
    <t>Pendiente</t>
  </si>
  <si>
    <t>Certificado</t>
  </si>
  <si>
    <t>Proceso</t>
  </si>
  <si>
    <t>Proceso 1</t>
  </si>
  <si>
    <t>Proceso 2</t>
  </si>
  <si>
    <t>Proceso 3</t>
  </si>
  <si>
    <t>Proceso 4</t>
  </si>
  <si>
    <t>Proceso 5</t>
  </si>
  <si>
    <t>Proceso 6</t>
  </si>
  <si>
    <t>Proceso 7</t>
  </si>
  <si>
    <t>Proceso 8</t>
  </si>
  <si>
    <t>Proceso 9</t>
  </si>
  <si>
    <t>Proceso 10</t>
  </si>
  <si>
    <t>Proceso 11</t>
  </si>
  <si>
    <t>Proceso 12</t>
  </si>
  <si>
    <t>Proceso 13</t>
  </si>
  <si>
    <t>Proceso 14</t>
  </si>
  <si>
    <t>Proceso 15</t>
  </si>
  <si>
    <t>Proceso 16</t>
  </si>
  <si>
    <t>Etapa</t>
  </si>
  <si>
    <t>Etapa 1</t>
  </si>
  <si>
    <t>Etapa 2</t>
  </si>
  <si>
    <t>Etapa 3</t>
  </si>
  <si>
    <t>Etapa 4</t>
  </si>
  <si>
    <t>Fecha Inicio</t>
  </si>
  <si>
    <t>Fecha Fin</t>
  </si>
  <si>
    <t>El día</t>
  </si>
  <si>
    <t xml:space="preserve">le sumo </t>
  </si>
  <si>
    <t>corresponde con</t>
  </si>
  <si>
    <t>para que caiga en</t>
  </si>
  <si>
    <t>Cálculo límites de fechas para escala en gráfica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</si>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</sst>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ont="1" applyFill="1"/>
    <xf numFmtId="0" fontId="0" fillId="0" borderId="0" xfId="0" applyFont="1"/>
    <xf numFmtId="0" fontId="0" fillId="0" borderId="1" xfId="0" applyFont="1" applyBorder="1"/>
    <xf numFmtId="14" fontId="0" fillId="3" borderId="0" xfId="0" applyNumberFormat="1" applyFont="1" applyFill="1"/>
    <xf numFmtId="14" fontId="0" fillId="0" borderId="0" xfId="0" applyNumberFormat="1" applyFont="1"/>
    <xf numFmtId="14" fontId="0" fillId="0" borderId="1" xfId="0" applyNumberFormat="1" applyFont="1" applyBorder="1"/>
    <xf numFmtId="0" fontId="1" fillId="2" borderId="2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9" fontId="0" fillId="3" borderId="2" xfId="1" applyFont="1" applyFill="1" applyBorder="1"/>
    <xf numFmtId="9" fontId="0" fillId="0" borderId="0" xfId="1" applyFont="1"/>
    <xf numFmtId="9" fontId="0" fillId="3" borderId="0" xfId="1" applyFont="1" applyFill="1"/>
    <xf numFmtId="9" fontId="0" fillId="0" borderId="1" xfId="1" applyFont="1" applyBorder="1"/>
    <xf numFmtId="4" fontId="0" fillId="3" borderId="2" xfId="0" applyNumberFormat="1" applyFont="1" applyFill="1" applyBorder="1"/>
    <xf numFmtId="4" fontId="0" fillId="0" borderId="0" xfId="0" applyNumberFormat="1" applyFont="1"/>
    <xf numFmtId="4" fontId="0" fillId="3" borderId="0" xfId="0" applyNumberFormat="1" applyFont="1" applyFill="1"/>
    <xf numFmtId="4" fontId="0" fillId="0" borderId="1" xfId="0" applyNumberFormat="1" applyFont="1" applyBorder="1"/>
    <xf numFmtId="0" fontId="0" fillId="3" borderId="2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6" borderId="3" xfId="2" applyNumberFormat="1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68138554469109E-2"/>
          <c:y val="6.2317546127629568E-2"/>
          <c:w val="0.89128816076831707"/>
          <c:h val="0.922757080738042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Datos!$D$2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</c:spPr>
          <c:invertIfNegative val="0"/>
          <c:cat>
            <c:multiLvlStrRef>
              <c:f>Datos!$B$3:$C$18</c:f>
              <c:multiLvlStrCache>
                <c:ptCount val="16"/>
                <c:lvl>
                  <c:pt idx="0">
                    <c:v>Proceso 1</c:v>
                  </c:pt>
                  <c:pt idx="1">
                    <c:v>Proceso 2</c:v>
                  </c:pt>
                  <c:pt idx="2">
                    <c:v>Proceso 3</c:v>
                  </c:pt>
                  <c:pt idx="3">
                    <c:v>Proceso 4</c:v>
                  </c:pt>
                  <c:pt idx="4">
                    <c:v>Proceso 5</c:v>
                  </c:pt>
                  <c:pt idx="5">
                    <c:v>Proceso 6</c:v>
                  </c:pt>
                  <c:pt idx="6">
                    <c:v>Proceso 7</c:v>
                  </c:pt>
                  <c:pt idx="7">
                    <c:v>Proceso 8</c:v>
                  </c:pt>
                  <c:pt idx="8">
                    <c:v>Proceso 9</c:v>
                  </c:pt>
                  <c:pt idx="9">
                    <c:v>Proceso 10</c:v>
                  </c:pt>
                  <c:pt idx="10">
                    <c:v>Proceso 11</c:v>
                  </c:pt>
                  <c:pt idx="11">
                    <c:v>Proceso 12</c:v>
                  </c:pt>
                  <c:pt idx="12">
                    <c:v>Proceso 13</c:v>
                  </c:pt>
                  <c:pt idx="13">
                    <c:v>Proceso 14</c:v>
                  </c:pt>
                  <c:pt idx="14">
                    <c:v>Proceso 15</c:v>
                  </c:pt>
                  <c:pt idx="15">
                    <c:v>Proceso 16</c:v>
                  </c:pt>
                </c:lvl>
                <c:lvl>
                  <c:pt idx="0">
                    <c:v>Etapa 1</c:v>
                  </c:pt>
                  <c:pt idx="4">
                    <c:v>Etapa 2</c:v>
                  </c:pt>
                  <c:pt idx="8">
                    <c:v>Etapa 3</c:v>
                  </c:pt>
                  <c:pt idx="12">
                    <c:v>Etapa 4</c:v>
                  </c:pt>
                </c:lvl>
              </c:multiLvlStrCache>
            </c:multiLvlStrRef>
          </c:cat>
          <c:val>
            <c:numRef>
              <c:f>Datos!$D$3:$D$18</c:f>
              <c:numCache>
                <c:formatCode>m/d/yyyy</c:formatCode>
                <c:ptCount val="16"/>
                <c:pt idx="0">
                  <c:v>42139</c:v>
                </c:pt>
                <c:pt idx="1">
                  <c:v>42152</c:v>
                </c:pt>
                <c:pt idx="2">
                  <c:v>42163</c:v>
                </c:pt>
                <c:pt idx="3">
                  <c:v>42168</c:v>
                </c:pt>
                <c:pt idx="4">
                  <c:v>42169</c:v>
                </c:pt>
                <c:pt idx="5">
                  <c:v>42181</c:v>
                </c:pt>
                <c:pt idx="6">
                  <c:v>42191</c:v>
                </c:pt>
                <c:pt idx="7">
                  <c:v>42198</c:v>
                </c:pt>
                <c:pt idx="8">
                  <c:v>42190</c:v>
                </c:pt>
                <c:pt idx="9">
                  <c:v>42199</c:v>
                </c:pt>
                <c:pt idx="10">
                  <c:v>42211</c:v>
                </c:pt>
                <c:pt idx="11">
                  <c:v>42219</c:v>
                </c:pt>
                <c:pt idx="12">
                  <c:v>42200</c:v>
                </c:pt>
                <c:pt idx="13">
                  <c:v>42210</c:v>
                </c:pt>
                <c:pt idx="14">
                  <c:v>42226</c:v>
                </c:pt>
                <c:pt idx="15">
                  <c:v>42236</c:v>
                </c:pt>
              </c:numCache>
            </c:numRef>
          </c:val>
        </c:ser>
        <c:ser>
          <c:idx val="1"/>
          <c:order val="1"/>
          <c:tx>
            <c:strRef>
              <c:f>Datos!$H$2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val>
            <c:numRef>
              <c:f>Datos!$H$3:$H$18</c:f>
              <c:numCache>
                <c:formatCode>#,##0.00</c:formatCode>
                <c:ptCount val="16"/>
                <c:pt idx="0">
                  <c:v>12</c:v>
                </c:pt>
                <c:pt idx="1">
                  <c:v>10</c:v>
                </c:pt>
                <c:pt idx="2">
                  <c:v>3.8</c:v>
                </c:pt>
                <c:pt idx="3">
                  <c:v>3.6</c:v>
                </c:pt>
                <c:pt idx="4">
                  <c:v>3.3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Datos!$I$2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Datos!$I$3:$I$18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0.20000000000000018</c:v>
                </c:pt>
                <c:pt idx="3">
                  <c:v>5.4</c:v>
                </c:pt>
                <c:pt idx="4">
                  <c:v>7.7</c:v>
                </c:pt>
                <c:pt idx="5">
                  <c:v>9</c:v>
                </c:pt>
                <c:pt idx="6">
                  <c:v>6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15</c:v>
                </c:pt>
                <c:pt idx="14">
                  <c:v>9</c:v>
                </c:pt>
                <c:pt idx="1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32421376"/>
        <c:axId val="32422912"/>
      </c:barChart>
      <c:catAx>
        <c:axId val="32421376"/>
        <c:scaling>
          <c:orientation val="maxMin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majorTickMark val="out"/>
        <c:minorTickMark val="none"/>
        <c:tickLblPos val="nextTo"/>
        <c:crossAx val="32422912"/>
        <c:crosses val="autoZero"/>
        <c:auto val="1"/>
        <c:lblAlgn val="ctr"/>
        <c:lblOffset val="100"/>
        <c:noMultiLvlLbl val="0"/>
      </c:catAx>
      <c:valAx>
        <c:axId val="32422912"/>
        <c:scaling>
          <c:orientation val="minMax"/>
          <c:max val="42247"/>
          <c:min val="42135"/>
        </c:scaling>
        <c:delete val="0"/>
        <c:axPos val="t"/>
        <c:majorGridlines>
          <c:spPr>
            <a:ln>
              <a:solidFill>
                <a:schemeClr val="bg1"/>
              </a:solidFill>
            </a:ln>
          </c:spPr>
        </c:majorGridlines>
        <c:numFmt formatCode="d\-m;@" sourceLinked="0"/>
        <c:majorTickMark val="out"/>
        <c:minorTickMark val="none"/>
        <c:tickLblPos val="nextTo"/>
        <c:crossAx val="32421376"/>
        <c:crosses val="autoZero"/>
        <c:crossBetween val="between"/>
        <c:majorUnit val="7"/>
      </c:valAx>
      <c:spPr>
        <a:gradFill>
          <a:gsLst>
            <a:gs pos="0">
              <a:schemeClr val="accent1">
                <a:lumMod val="60000"/>
                <a:lumOff val="40000"/>
              </a:schemeClr>
            </a:gs>
            <a:gs pos="100000">
              <a:schemeClr val="accent1">
                <a:lumMod val="75000"/>
              </a:schemeClr>
            </a:gs>
          </a:gsLst>
          <a:lin ang="16200000" scaled="0"/>
        </a:gradFill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022421000901336"/>
          <c:y val="9.6705449132291316E-2"/>
          <c:w val="0.26507106007215092"/>
          <c:h val="9.7633681983781875E-2"/>
        </c:manualLayout>
      </c:layout>
      <c:overlay val="0"/>
      <c:spPr>
        <a:solidFill>
          <a:schemeClr val="bg1">
            <a:lumMod val="85000"/>
          </a:schemeClr>
        </a:solidFill>
      </c:spPr>
      <c:txPr>
        <a:bodyPr/>
        <a:lstStyle/>
        <a:p>
          <a:pPr>
            <a:defRPr sz="1800"/>
          </a:pPr>
          <a:endParaRPr lang="es-E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20000"/>
            <a:lumOff val="80000"/>
          </a:schemeClr>
        </a:gs>
        <a:gs pos="100000">
          <a:schemeClr val="accent1">
            <a:lumMod val="75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78092706564546"/>
          <c:y val="5.7689472753729619E-2"/>
          <c:w val="0.86706492898578758"/>
          <c:h val="0.91697949673389267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Datos!$D$2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</c:spPr>
          <c:invertIfNegative val="0"/>
          <c:cat>
            <c:multiLvlStrRef>
              <c:f>Datos!$B$3:$C$18</c:f>
              <c:multiLvlStrCache>
                <c:ptCount val="16"/>
                <c:lvl>
                  <c:pt idx="0">
                    <c:v>Proceso 1</c:v>
                  </c:pt>
                  <c:pt idx="1">
                    <c:v>Proceso 2</c:v>
                  </c:pt>
                  <c:pt idx="2">
                    <c:v>Proceso 3</c:v>
                  </c:pt>
                  <c:pt idx="3">
                    <c:v>Proceso 4</c:v>
                  </c:pt>
                  <c:pt idx="4">
                    <c:v>Proceso 5</c:v>
                  </c:pt>
                  <c:pt idx="5">
                    <c:v>Proceso 6</c:v>
                  </c:pt>
                  <c:pt idx="6">
                    <c:v>Proceso 7</c:v>
                  </c:pt>
                  <c:pt idx="7">
                    <c:v>Proceso 8</c:v>
                  </c:pt>
                  <c:pt idx="8">
                    <c:v>Proceso 9</c:v>
                  </c:pt>
                  <c:pt idx="9">
                    <c:v>Proceso 10</c:v>
                  </c:pt>
                  <c:pt idx="10">
                    <c:v>Proceso 11</c:v>
                  </c:pt>
                  <c:pt idx="11">
                    <c:v>Proceso 12</c:v>
                  </c:pt>
                  <c:pt idx="12">
                    <c:v>Proceso 13</c:v>
                  </c:pt>
                  <c:pt idx="13">
                    <c:v>Proceso 14</c:v>
                  </c:pt>
                  <c:pt idx="14">
                    <c:v>Proceso 15</c:v>
                  </c:pt>
                  <c:pt idx="15">
                    <c:v>Proceso 16</c:v>
                  </c:pt>
                </c:lvl>
                <c:lvl>
                  <c:pt idx="0">
                    <c:v>Etapa 1</c:v>
                  </c:pt>
                  <c:pt idx="4">
                    <c:v>Etapa 2</c:v>
                  </c:pt>
                  <c:pt idx="8">
                    <c:v>Etapa 3</c:v>
                  </c:pt>
                  <c:pt idx="12">
                    <c:v>Etapa 4</c:v>
                  </c:pt>
                </c:lvl>
              </c:multiLvlStrCache>
            </c:multiLvlStrRef>
          </c:cat>
          <c:val>
            <c:numRef>
              <c:f>Datos!$D$3:$D$18</c:f>
              <c:numCache>
                <c:formatCode>m/d/yyyy</c:formatCode>
                <c:ptCount val="16"/>
                <c:pt idx="0">
                  <c:v>42139</c:v>
                </c:pt>
                <c:pt idx="1">
                  <c:v>42152</c:v>
                </c:pt>
                <c:pt idx="2">
                  <c:v>42163</c:v>
                </c:pt>
                <c:pt idx="3">
                  <c:v>42168</c:v>
                </c:pt>
                <c:pt idx="4">
                  <c:v>42169</c:v>
                </c:pt>
                <c:pt idx="5">
                  <c:v>42181</c:v>
                </c:pt>
                <c:pt idx="6">
                  <c:v>42191</c:v>
                </c:pt>
                <c:pt idx="7">
                  <c:v>42198</c:v>
                </c:pt>
                <c:pt idx="8">
                  <c:v>42190</c:v>
                </c:pt>
                <c:pt idx="9">
                  <c:v>42199</c:v>
                </c:pt>
                <c:pt idx="10">
                  <c:v>42211</c:v>
                </c:pt>
                <c:pt idx="11">
                  <c:v>42219</c:v>
                </c:pt>
                <c:pt idx="12">
                  <c:v>42200</c:v>
                </c:pt>
                <c:pt idx="13">
                  <c:v>42210</c:v>
                </c:pt>
                <c:pt idx="14">
                  <c:v>42226</c:v>
                </c:pt>
                <c:pt idx="15">
                  <c:v>42236</c:v>
                </c:pt>
              </c:numCache>
            </c:numRef>
          </c:val>
        </c:ser>
        <c:ser>
          <c:idx val="0"/>
          <c:order val="1"/>
          <c:tx>
            <c:strRef>
              <c:f>Datos!$H$2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rgbClr val="C0504D">
                <a:lumMod val="75000"/>
              </a:srgbClr>
            </a:solidFill>
          </c:spPr>
          <c:invertIfNegative val="0"/>
          <c:val>
            <c:numRef>
              <c:f>Datos!$H$3:$H$18</c:f>
              <c:numCache>
                <c:formatCode>#,##0.00</c:formatCode>
                <c:ptCount val="16"/>
                <c:pt idx="0">
                  <c:v>12</c:v>
                </c:pt>
                <c:pt idx="1">
                  <c:v>10</c:v>
                </c:pt>
                <c:pt idx="2">
                  <c:v>3.8</c:v>
                </c:pt>
                <c:pt idx="3">
                  <c:v>3.6</c:v>
                </c:pt>
                <c:pt idx="4">
                  <c:v>3.3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2"/>
          <c:tx>
            <c:strRef>
              <c:f>Datos!$I$2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Datos!$I$3:$I$18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0.20000000000000018</c:v>
                </c:pt>
                <c:pt idx="3">
                  <c:v>5.4</c:v>
                </c:pt>
                <c:pt idx="4">
                  <c:v>7.7</c:v>
                </c:pt>
                <c:pt idx="5">
                  <c:v>9</c:v>
                </c:pt>
                <c:pt idx="6">
                  <c:v>6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15</c:v>
                </c:pt>
                <c:pt idx="14">
                  <c:v>9</c:v>
                </c:pt>
                <c:pt idx="1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0360960"/>
        <c:axId val="80375808"/>
      </c:barChart>
      <c:catAx>
        <c:axId val="80360960"/>
        <c:scaling>
          <c:orientation val="maxMin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80375808"/>
        <c:crosses val="autoZero"/>
        <c:auto val="1"/>
        <c:lblAlgn val="ctr"/>
        <c:lblOffset val="100"/>
        <c:noMultiLvlLbl val="0"/>
      </c:catAx>
      <c:valAx>
        <c:axId val="80375808"/>
        <c:scaling>
          <c:orientation val="minMax"/>
          <c:max val="42247"/>
          <c:min val="42135"/>
        </c:scaling>
        <c:delete val="0"/>
        <c:axPos val="t"/>
        <c:majorGridlines/>
        <c:numFmt formatCode="d\-m;@" sourceLinked="0"/>
        <c:majorTickMark val="out"/>
        <c:minorTickMark val="none"/>
        <c:tickLblPos val="nextTo"/>
        <c:crossAx val="80360960"/>
        <c:crosses val="autoZero"/>
        <c:crossBetween val="between"/>
        <c:majorUnit val="7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1472055874971776"/>
          <c:y val="0.12669419952270031"/>
          <c:w val="0.3403902041755742"/>
          <c:h val="9.8072795347042593E-2"/>
        </c:manualLayout>
      </c:layout>
      <c:overlay val="0"/>
      <c:spPr>
        <a:solidFill>
          <a:sysClr val="window" lastClr="FFFFFF"/>
        </a:solidFill>
        <a:ln>
          <a:solidFill>
            <a:sysClr val="window" lastClr="FFFFFF">
              <a:lumMod val="50000"/>
            </a:sysClr>
          </a:solidFill>
        </a:ln>
      </c:spPr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20</xdr:row>
      <xdr:rowOff>104775</xdr:rowOff>
    </xdr:from>
    <xdr:to>
      <xdr:col>16</xdr:col>
      <xdr:colOff>438149</xdr:colOff>
      <xdr:row>47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188119</xdr:colOff>
      <xdr:row>49</xdr:row>
      <xdr:rowOff>4763</xdr:rowOff>
    </xdr:from>
    <xdr:to>
      <xdr:col>16</xdr:col>
      <xdr:colOff>404813</xdr:colOff>
      <xdr:row>76</xdr:row>
      <xdr:rowOff>109538</xdr:rowOff>
    </xdr:to>
    <xdr:graphicFrame macro="">
      <xdr:nvGraphicFramePr>
        <xdr:cNvPr id="5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tabSelected="1" topLeftCell="A21" zoomScaleNormal="100" workbookViewId="0">
      <selection activeCell="Q49" sqref="Q49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15.5703125" customWidth="1"/>
    <col min="4" max="4" width="11.85546875" customWidth="1"/>
    <col min="5" max="5" width="9.85546875" customWidth="1"/>
    <col min="6" max="6" width="11.85546875" customWidth="1"/>
    <col min="7" max="7" width="12.85546875" customWidth="1"/>
    <col min="8" max="9" width="12.5703125" customWidth="1"/>
    <col min="13" max="16" width="9.140625" customWidth="1"/>
    <col min="19" max="19" width="21.140625" customWidth="1"/>
    <col min="21" max="21" width="11.5703125" bestFit="1" customWidth="1"/>
    <col min="23" max="23" width="10.7109375" bestFit="1" customWidth="1"/>
  </cols>
  <sheetData>
    <row r="1" spans="2:18" ht="15.75" thickBot="1" x14ac:dyDescent="0.3"/>
    <row r="2" spans="2:18" ht="15.75" thickBot="1" x14ac:dyDescent="0.3">
      <c r="B2" s="7" t="s">
        <v>21</v>
      </c>
      <c r="C2" s="7" t="s">
        <v>4</v>
      </c>
      <c r="D2" s="7" t="s">
        <v>26</v>
      </c>
      <c r="E2" s="7" t="s">
        <v>0</v>
      </c>
      <c r="F2" s="7" t="s">
        <v>27</v>
      </c>
      <c r="G2" s="7" t="s">
        <v>3</v>
      </c>
      <c r="H2" s="7" t="s">
        <v>1</v>
      </c>
      <c r="I2" s="7" t="s">
        <v>2</v>
      </c>
      <c r="K2" s="23" t="s">
        <v>32</v>
      </c>
      <c r="L2" s="23"/>
      <c r="M2" s="23"/>
      <c r="N2" s="23"/>
      <c r="O2" s="23"/>
      <c r="P2" s="23"/>
      <c r="Q2" s="23"/>
      <c r="R2" s="23"/>
    </row>
    <row r="3" spans="2:18" x14ac:dyDescent="0.25">
      <c r="B3" s="18" t="s">
        <v>22</v>
      </c>
      <c r="C3" s="8" t="s">
        <v>5</v>
      </c>
      <c r="D3" s="9">
        <v>42139</v>
      </c>
      <c r="E3" s="8">
        <v>12</v>
      </c>
      <c r="F3" s="9">
        <f>D3+E3</f>
        <v>42151</v>
      </c>
      <c r="G3" s="10">
        <v>1</v>
      </c>
      <c r="H3" s="14">
        <f>G3*E3</f>
        <v>12</v>
      </c>
      <c r="I3" s="14">
        <f>E3-H3</f>
        <v>0</v>
      </c>
      <c r="K3" s="24" t="s">
        <v>28</v>
      </c>
      <c r="L3" s="24"/>
      <c r="M3" s="25" t="s">
        <v>29</v>
      </c>
      <c r="N3" s="24" t="s">
        <v>31</v>
      </c>
      <c r="O3" s="24"/>
      <c r="P3" s="24" t="s">
        <v>30</v>
      </c>
      <c r="Q3" s="24"/>
      <c r="R3" s="25" t="s">
        <v>33</v>
      </c>
    </row>
    <row r="4" spans="2:18" x14ac:dyDescent="0.25">
      <c r="B4" s="19"/>
      <c r="C4" s="2" t="s">
        <v>6</v>
      </c>
      <c r="D4" s="5">
        <f>F3+1</f>
        <v>42152</v>
      </c>
      <c r="E4" s="2">
        <v>10</v>
      </c>
      <c r="F4" s="5">
        <f t="shared" ref="F4:F18" si="0">D4+E4</f>
        <v>42162</v>
      </c>
      <c r="G4" s="11">
        <v>1</v>
      </c>
      <c r="H4" s="15">
        <f t="shared" ref="H4:H18" si="1">G4*E4</f>
        <v>10</v>
      </c>
      <c r="I4" s="15">
        <f t="shared" ref="I4:I18" si="2">E4-H4</f>
        <v>0</v>
      </c>
      <c r="K4" s="26">
        <f>D3</f>
        <v>42139</v>
      </c>
      <c r="L4" s="26"/>
      <c r="M4" s="29">
        <f>1-WEEKDAY(K4,2)</f>
        <v>-4</v>
      </c>
      <c r="N4" s="27" t="str">
        <f>TEXT(R4,"ddddd")</f>
        <v>lunes</v>
      </c>
      <c r="O4" s="27"/>
      <c r="P4" s="26">
        <f>R4</f>
        <v>42135</v>
      </c>
      <c r="Q4" s="26"/>
      <c r="R4" s="28">
        <f>K4+M4</f>
        <v>42135</v>
      </c>
    </row>
    <row r="5" spans="2:18" x14ac:dyDescent="0.25">
      <c r="B5" s="19"/>
      <c r="C5" s="1" t="s">
        <v>7</v>
      </c>
      <c r="D5" s="4">
        <f>F4+1</f>
        <v>42163</v>
      </c>
      <c r="E5" s="1">
        <v>4</v>
      </c>
      <c r="F5" s="4">
        <f t="shared" si="0"/>
        <v>42167</v>
      </c>
      <c r="G5" s="12">
        <v>0.95</v>
      </c>
      <c r="H5" s="16">
        <f t="shared" si="1"/>
        <v>3.8</v>
      </c>
      <c r="I5" s="16">
        <f t="shared" si="2"/>
        <v>0.20000000000000018</v>
      </c>
      <c r="K5" s="26">
        <f>F18</f>
        <v>42244</v>
      </c>
      <c r="L5" s="26"/>
      <c r="M5" s="29">
        <f>IF(WEEKDAY(K5,2)=1,0,8-WEEKDAY(K5,2))</f>
        <v>3</v>
      </c>
      <c r="N5" s="27" t="str">
        <f>TEXT(R5,"ddddd")</f>
        <v>lunes</v>
      </c>
      <c r="O5" s="27"/>
      <c r="P5" s="26">
        <f>R5</f>
        <v>42247</v>
      </c>
      <c r="Q5" s="26"/>
      <c r="R5" s="28">
        <f>K5+M5</f>
        <v>42247</v>
      </c>
    </row>
    <row r="6" spans="2:18" x14ac:dyDescent="0.25">
      <c r="B6" s="19"/>
      <c r="C6" s="2" t="s">
        <v>8</v>
      </c>
      <c r="D6" s="5">
        <f>F5+1</f>
        <v>42168</v>
      </c>
      <c r="E6" s="2">
        <v>9</v>
      </c>
      <c r="F6" s="5">
        <f t="shared" si="0"/>
        <v>42177</v>
      </c>
      <c r="G6" s="11">
        <v>0.4</v>
      </c>
      <c r="H6" s="15">
        <f t="shared" si="1"/>
        <v>3.6</v>
      </c>
      <c r="I6" s="15">
        <f t="shared" si="2"/>
        <v>5.4</v>
      </c>
    </row>
    <row r="7" spans="2:18" x14ac:dyDescent="0.25">
      <c r="B7" s="21" t="s">
        <v>23</v>
      </c>
      <c r="C7" s="1" t="s">
        <v>9</v>
      </c>
      <c r="D7" s="4">
        <v>42169</v>
      </c>
      <c r="E7" s="1">
        <v>11</v>
      </c>
      <c r="F7" s="4">
        <f t="shared" si="0"/>
        <v>42180</v>
      </c>
      <c r="G7" s="12">
        <v>0.3</v>
      </c>
      <c r="H7" s="16">
        <f t="shared" si="1"/>
        <v>3.3</v>
      </c>
      <c r="I7" s="16">
        <f t="shared" si="2"/>
        <v>7.7</v>
      </c>
    </row>
    <row r="8" spans="2:18" x14ac:dyDescent="0.25">
      <c r="B8" s="21"/>
      <c r="C8" s="2" t="s">
        <v>10</v>
      </c>
      <c r="D8" s="5">
        <f>F7+1</f>
        <v>42181</v>
      </c>
      <c r="E8" s="2">
        <v>9</v>
      </c>
      <c r="F8" s="5">
        <f t="shared" si="0"/>
        <v>42190</v>
      </c>
      <c r="G8" s="11">
        <v>0</v>
      </c>
      <c r="H8" s="15">
        <f t="shared" si="1"/>
        <v>0</v>
      </c>
      <c r="I8" s="15">
        <f t="shared" si="2"/>
        <v>9</v>
      </c>
    </row>
    <row r="9" spans="2:18" x14ac:dyDescent="0.25">
      <c r="B9" s="21"/>
      <c r="C9" s="1" t="s">
        <v>11</v>
      </c>
      <c r="D9" s="4">
        <f>F8+1</f>
        <v>42191</v>
      </c>
      <c r="E9" s="1">
        <v>6</v>
      </c>
      <c r="F9" s="4">
        <f t="shared" si="0"/>
        <v>42197</v>
      </c>
      <c r="G9" s="12">
        <v>0</v>
      </c>
      <c r="H9" s="16">
        <f t="shared" si="1"/>
        <v>0</v>
      </c>
      <c r="I9" s="16">
        <f t="shared" si="2"/>
        <v>6</v>
      </c>
    </row>
    <row r="10" spans="2:18" x14ac:dyDescent="0.25">
      <c r="B10" s="21"/>
      <c r="C10" s="2" t="s">
        <v>12</v>
      </c>
      <c r="D10" s="5">
        <f>F9+1</f>
        <v>42198</v>
      </c>
      <c r="E10" s="2">
        <v>12</v>
      </c>
      <c r="F10" s="5">
        <f t="shared" si="0"/>
        <v>42210</v>
      </c>
      <c r="G10" s="11">
        <v>0</v>
      </c>
      <c r="H10" s="15">
        <f t="shared" si="1"/>
        <v>0</v>
      </c>
      <c r="I10" s="15">
        <f t="shared" si="2"/>
        <v>12</v>
      </c>
    </row>
    <row r="11" spans="2:18" x14ac:dyDescent="0.25">
      <c r="B11" s="20" t="s">
        <v>24</v>
      </c>
      <c r="C11" s="1" t="s">
        <v>13</v>
      </c>
      <c r="D11" s="4">
        <v>42190</v>
      </c>
      <c r="E11" s="1">
        <v>8</v>
      </c>
      <c r="F11" s="4">
        <f t="shared" si="0"/>
        <v>42198</v>
      </c>
      <c r="G11" s="12">
        <v>0</v>
      </c>
      <c r="H11" s="16">
        <f t="shared" si="1"/>
        <v>0</v>
      </c>
      <c r="I11" s="16">
        <f t="shared" si="2"/>
        <v>8</v>
      </c>
    </row>
    <row r="12" spans="2:18" x14ac:dyDescent="0.25">
      <c r="B12" s="20"/>
      <c r="C12" s="2" t="s">
        <v>14</v>
      </c>
      <c r="D12" s="5">
        <f>F11+1</f>
        <v>42199</v>
      </c>
      <c r="E12" s="2">
        <v>11</v>
      </c>
      <c r="F12" s="5">
        <f t="shared" si="0"/>
        <v>42210</v>
      </c>
      <c r="G12" s="11">
        <v>0</v>
      </c>
      <c r="H12" s="15">
        <f t="shared" si="1"/>
        <v>0</v>
      </c>
      <c r="I12" s="15">
        <f t="shared" si="2"/>
        <v>11</v>
      </c>
    </row>
    <row r="13" spans="2:18" x14ac:dyDescent="0.25">
      <c r="B13" s="20"/>
      <c r="C13" s="1" t="s">
        <v>15</v>
      </c>
      <c r="D13" s="4">
        <f>F12+1</f>
        <v>42211</v>
      </c>
      <c r="E13" s="1">
        <v>7</v>
      </c>
      <c r="F13" s="4">
        <f t="shared" si="0"/>
        <v>42218</v>
      </c>
      <c r="G13" s="12">
        <v>0</v>
      </c>
      <c r="H13" s="16">
        <f t="shared" si="1"/>
        <v>0</v>
      </c>
      <c r="I13" s="16">
        <f t="shared" si="2"/>
        <v>7</v>
      </c>
    </row>
    <row r="14" spans="2:18" x14ac:dyDescent="0.25">
      <c r="B14" s="20"/>
      <c r="C14" s="2" t="s">
        <v>16</v>
      </c>
      <c r="D14" s="5">
        <f>F13+1</f>
        <v>42219</v>
      </c>
      <c r="E14" s="2">
        <v>7</v>
      </c>
      <c r="F14" s="5">
        <f t="shared" si="0"/>
        <v>42226</v>
      </c>
      <c r="G14" s="11">
        <v>0</v>
      </c>
      <c r="H14" s="15">
        <f t="shared" si="1"/>
        <v>0</v>
      </c>
      <c r="I14" s="15">
        <f t="shared" si="2"/>
        <v>7</v>
      </c>
    </row>
    <row r="15" spans="2:18" x14ac:dyDescent="0.25">
      <c r="B15" s="21" t="s">
        <v>25</v>
      </c>
      <c r="C15" s="1" t="s">
        <v>17</v>
      </c>
      <c r="D15" s="4">
        <v>42200</v>
      </c>
      <c r="E15" s="1">
        <v>9</v>
      </c>
      <c r="F15" s="4">
        <f t="shared" si="0"/>
        <v>42209</v>
      </c>
      <c r="G15" s="12">
        <v>0</v>
      </c>
      <c r="H15" s="16">
        <f t="shared" si="1"/>
        <v>0</v>
      </c>
      <c r="I15" s="16">
        <f t="shared" si="2"/>
        <v>9</v>
      </c>
    </row>
    <row r="16" spans="2:18" x14ac:dyDescent="0.25">
      <c r="B16" s="21"/>
      <c r="C16" s="2" t="s">
        <v>18</v>
      </c>
      <c r="D16" s="5">
        <f>F15+1</f>
        <v>42210</v>
      </c>
      <c r="E16" s="2">
        <v>15</v>
      </c>
      <c r="F16" s="5">
        <f t="shared" si="0"/>
        <v>42225</v>
      </c>
      <c r="G16" s="11">
        <v>0</v>
      </c>
      <c r="H16" s="15">
        <f t="shared" si="1"/>
        <v>0</v>
      </c>
      <c r="I16" s="15">
        <f t="shared" si="2"/>
        <v>15</v>
      </c>
    </row>
    <row r="17" spans="2:9" x14ac:dyDescent="0.25">
      <c r="B17" s="21"/>
      <c r="C17" s="1" t="s">
        <v>19</v>
      </c>
      <c r="D17" s="4">
        <f>F16+1</f>
        <v>42226</v>
      </c>
      <c r="E17" s="1">
        <v>9</v>
      </c>
      <c r="F17" s="4">
        <f t="shared" si="0"/>
        <v>42235</v>
      </c>
      <c r="G17" s="12">
        <v>0</v>
      </c>
      <c r="H17" s="16">
        <f t="shared" si="1"/>
        <v>0</v>
      </c>
      <c r="I17" s="16">
        <f t="shared" si="2"/>
        <v>9</v>
      </c>
    </row>
    <row r="18" spans="2:9" ht="15.75" thickBot="1" x14ac:dyDescent="0.3">
      <c r="B18" s="22"/>
      <c r="C18" s="3" t="s">
        <v>20</v>
      </c>
      <c r="D18" s="6">
        <f>F17+1</f>
        <v>42236</v>
      </c>
      <c r="E18" s="3">
        <v>8</v>
      </c>
      <c r="F18" s="6">
        <f t="shared" si="0"/>
        <v>42244</v>
      </c>
      <c r="G18" s="13">
        <v>0</v>
      </c>
      <c r="H18" s="17">
        <f t="shared" si="1"/>
        <v>0</v>
      </c>
      <c r="I18" s="17">
        <f t="shared" si="2"/>
        <v>8</v>
      </c>
    </row>
  </sheetData>
  <mergeCells count="14">
    <mergeCell ref="K2:R2"/>
    <mergeCell ref="P4:Q4"/>
    <mergeCell ref="P5:Q5"/>
    <mergeCell ref="N5:O5"/>
    <mergeCell ref="N4:O4"/>
    <mergeCell ref="N3:O3"/>
    <mergeCell ref="P3:Q3"/>
    <mergeCell ref="B3:B6"/>
    <mergeCell ref="B7:B10"/>
    <mergeCell ref="B11:B14"/>
    <mergeCell ref="B15:B18"/>
    <mergeCell ref="K4:L4"/>
    <mergeCell ref="K5:L5"/>
    <mergeCell ref="K3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2015-05-23T22:34:16Z</dcterms:modified>
</cp:coreProperties>
</file>