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data keuangan\"/>
    </mc:Choice>
  </mc:AlternateContent>
  <xr:revisionPtr revIDLastSave="0" documentId="13_ncr:1_{96A56C60-0B06-414C-9C73-71570DA5B489}" xr6:coauthVersionLast="47" xr6:coauthVersionMax="47" xr10:uidLastSave="{00000000-0000-0000-0000-000000000000}"/>
  <bookViews>
    <workbookView xWindow="-110" yWindow="-110" windowWidth="19420" windowHeight="10300" activeTab="4" xr2:uid="{7819C2C3-81CD-4EEA-98B7-92F13FA99A4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5" l="1"/>
  <c r="D27" i="5"/>
  <c r="D21" i="5"/>
  <c r="F2" i="5"/>
  <c r="F3" i="5" s="1"/>
  <c r="F4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4" i="5"/>
  <c r="E39" i="5"/>
  <c r="D74" i="1"/>
  <c r="E42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24" i="3"/>
  <c r="F5" i="3"/>
  <c r="E7" i="3" s="1"/>
  <c r="F7" i="3" s="1"/>
  <c r="E8" i="3" s="1"/>
  <c r="F8" i="3" s="1"/>
  <c r="E10" i="3" s="1"/>
  <c r="F10" i="3" s="1"/>
  <c r="E11" i="3" s="1"/>
  <c r="F11" i="3" s="1"/>
  <c r="E13" i="3" s="1"/>
  <c r="F13" i="3" s="1"/>
  <c r="E14" i="3" s="1"/>
  <c r="F14" i="3" s="1"/>
  <c r="E16" i="3" s="1"/>
  <c r="F16" i="3" s="1"/>
  <c r="E17" i="3" s="1"/>
  <c r="F17" i="3" s="1"/>
  <c r="E19" i="3" s="1"/>
  <c r="F19" i="3" s="1"/>
  <c r="E20" i="3" s="1"/>
  <c r="F20" i="3" s="1"/>
  <c r="E22" i="3" s="1"/>
  <c r="F22" i="3" s="1"/>
  <c r="E23" i="3" s="1"/>
  <c r="F23" i="3" s="1"/>
  <c r="E24" i="3" s="1"/>
  <c r="F4" i="3"/>
  <c r="B21" i="2"/>
  <c r="B22" i="2"/>
  <c r="B23" i="2"/>
  <c r="B24" i="2"/>
  <c r="B25" i="2"/>
  <c r="B26" i="2"/>
  <c r="B27" i="2"/>
  <c r="B11" i="2"/>
  <c r="B7" i="2"/>
  <c r="F8" i="2"/>
  <c r="F9" i="2" s="1"/>
  <c r="F10" i="2" s="1"/>
  <c r="F7" i="2"/>
  <c r="F4" i="2"/>
  <c r="B6" i="2" s="1"/>
  <c r="F6" i="2" s="1"/>
  <c r="B43" i="1"/>
  <c r="F43" i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F56" i="1" s="1"/>
  <c r="B57" i="1" s="1"/>
  <c r="F57" i="1" s="1"/>
  <c r="B58" i="1" s="1"/>
  <c r="F58" i="1" s="1"/>
  <c r="B59" i="1" s="1"/>
  <c r="F59" i="1" s="1"/>
  <c r="B60" i="1" s="1"/>
  <c r="F60" i="1" s="1"/>
  <c r="B61" i="1" s="1"/>
  <c r="F61" i="1" s="1"/>
  <c r="B62" i="1" s="1"/>
  <c r="F62" i="1" s="1"/>
  <c r="B63" i="1" s="1"/>
  <c r="F63" i="1" s="1"/>
  <c r="B64" i="1" s="1"/>
  <c r="F64" i="1" s="1"/>
  <c r="B65" i="1" s="1"/>
  <c r="F65" i="1" s="1"/>
  <c r="B66" i="1" s="1"/>
  <c r="F66" i="1" s="1"/>
  <c r="B67" i="1" s="1"/>
  <c r="F67" i="1" s="1"/>
  <c r="B68" i="1" s="1"/>
  <c r="F68" i="1" s="1"/>
  <c r="B69" i="1" s="1"/>
  <c r="F69" i="1" s="1"/>
  <c r="B70" i="1" s="1"/>
  <c r="F70" i="1" s="1"/>
  <c r="B71" i="1" s="1"/>
  <c r="F71" i="1" s="1"/>
  <c r="B72" i="1" s="1"/>
  <c r="F72" i="1" s="1"/>
  <c r="B73" i="1" s="1"/>
  <c r="F73" i="1" s="1"/>
  <c r="B74" i="1" s="1"/>
  <c r="F4" i="1"/>
  <c r="B6" i="1" s="1"/>
  <c r="F6" i="1" s="1"/>
  <c r="B7" i="1" s="1"/>
  <c r="F20" i="1"/>
  <c r="F12" i="1"/>
  <c r="F16" i="1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6" i="4"/>
  <c r="F37" i="4" s="1"/>
  <c r="F38" i="4" s="1"/>
  <c r="F39" i="4" s="1"/>
  <c r="F40" i="4" s="1"/>
  <c r="F41" i="4" s="1"/>
  <c r="F74" i="1"/>
  <c r="B75" i="1" s="1"/>
  <c r="F75" i="1" s="1"/>
  <c r="B76" i="1" s="1"/>
  <c r="F76" i="1" s="1"/>
  <c r="B77" i="1" s="1"/>
  <c r="F77" i="1" s="1"/>
  <c r="B78" i="1" s="1"/>
  <c r="F78" i="1" s="1"/>
  <c r="B79" i="1" s="1"/>
  <c r="F79" i="1" s="1"/>
  <c r="B80" i="1" s="1"/>
  <c r="F80" i="1" s="1"/>
  <c r="B81" i="1" s="1"/>
  <c r="F81" i="1" s="1"/>
  <c r="B82" i="1" s="1"/>
  <c r="F82" i="1" s="1"/>
  <c r="B83" i="1" s="1"/>
  <c r="F83" i="1" s="1"/>
  <c r="B84" i="1" s="1"/>
  <c r="F84" i="1" s="1"/>
  <c r="B85" i="1" s="1"/>
  <c r="F85" i="1" s="1"/>
  <c r="B86" i="1" s="1"/>
  <c r="F86" i="1" s="1"/>
  <c r="B87" i="1" s="1"/>
  <c r="F87" i="1" s="1"/>
  <c r="B88" i="1" s="1"/>
  <c r="F88" i="1" s="1"/>
  <c r="B89" i="1" s="1"/>
  <c r="F89" i="1" s="1"/>
  <c r="F11" i="2"/>
  <c r="F7" i="1"/>
  <c r="B8" i="1" s="1"/>
  <c r="F8" i="1" s="1"/>
  <c r="B12" i="2" l="1"/>
  <c r="F12" i="2" s="1"/>
  <c r="B13" i="2" s="1"/>
  <c r="F13" i="2" s="1"/>
  <c r="B9" i="1"/>
  <c r="F9" i="1" s="1"/>
  <c r="B10" i="1" s="1"/>
  <c r="F10" i="1" s="1"/>
  <c r="B11" i="1" s="1"/>
  <c r="B14" i="2" l="1"/>
  <c r="F14" i="2" s="1"/>
  <c r="F11" i="1"/>
  <c r="B13" i="1" s="1"/>
  <c r="B15" i="2" l="1"/>
  <c r="F15" i="2" s="1"/>
  <c r="F13" i="1"/>
  <c r="B14" i="1" s="1"/>
  <c r="B16" i="2" l="1"/>
  <c r="F16" i="2" s="1"/>
  <c r="B17" i="2" s="1"/>
  <c r="F17" i="2" s="1"/>
  <c r="B18" i="2" s="1"/>
  <c r="F18" i="2" s="1"/>
  <c r="B19" i="2" s="1"/>
  <c r="F19" i="2" s="1"/>
  <c r="B20" i="2" s="1"/>
  <c r="F14" i="1"/>
  <c r="B15" i="1" s="1"/>
  <c r="F15" i="1" l="1"/>
  <c r="B17" i="1" s="1"/>
  <c r="F17" i="1" l="1"/>
  <c r="B18" i="1" s="1"/>
  <c r="F18" i="1" l="1"/>
  <c r="B19" i="1" s="1"/>
  <c r="F19" i="1" s="1"/>
  <c r="B21" i="1" l="1"/>
  <c r="F21" i="1" s="1"/>
  <c r="B22" i="1" s="1"/>
  <c r="F22" i="1" s="1"/>
  <c r="B24" i="1" s="1"/>
  <c r="F24" i="1" s="1"/>
  <c r="B25" i="1" s="1"/>
  <c r="F25" i="1" s="1"/>
  <c r="B27" i="1" s="1"/>
  <c r="F27" i="1" s="1"/>
  <c r="B29" i="1" s="1"/>
  <c r="F29" i="1" s="1"/>
  <c r="B31" i="1" s="1"/>
  <c r="F31" i="1" s="1"/>
  <c r="B32" i="1" s="1"/>
  <c r="F32" i="1" s="1"/>
  <c r="B33" i="1" s="1"/>
  <c r="F33" i="1" s="1"/>
  <c r="B35" i="1" s="1"/>
  <c r="F35" i="1" s="1"/>
  <c r="B36" i="1" s="1"/>
  <c r="F36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</calcChain>
</file>

<file path=xl/sharedStrings.xml><?xml version="1.0" encoding="utf-8"?>
<sst xmlns="http://schemas.openxmlformats.org/spreadsheetml/2006/main" count="152" uniqueCount="104">
  <si>
    <t>Barang yg dibeli</t>
  </si>
  <si>
    <t>Pengeluaran</t>
  </si>
  <si>
    <t>Saldo</t>
  </si>
  <si>
    <t>Bensin</t>
  </si>
  <si>
    <t>Bekel sekolah</t>
  </si>
  <si>
    <t>Beli makan malam</t>
  </si>
  <si>
    <t>Bando</t>
  </si>
  <si>
    <t>Cermin</t>
  </si>
  <si>
    <t>Paket mascara</t>
  </si>
  <si>
    <t>Makan malam</t>
  </si>
  <si>
    <t>Jajan+es</t>
  </si>
  <si>
    <t>Pemasukan</t>
  </si>
  <si>
    <t>No</t>
  </si>
  <si>
    <t>Sisa Saldo</t>
  </si>
  <si>
    <t>KEUANGAN BULAN JANUARI</t>
  </si>
  <si>
    <t>Makan Pagi,Siang</t>
  </si>
  <si>
    <t>Jedai</t>
  </si>
  <si>
    <t xml:space="preserve">Jajan </t>
  </si>
  <si>
    <t>(AWAL KOS)</t>
  </si>
  <si>
    <t>PULANG</t>
  </si>
  <si>
    <t>Tanggal 16-senin</t>
  </si>
  <si>
    <t>Tanggal 17-selasa</t>
  </si>
  <si>
    <t>Tanggal 18-rabu</t>
  </si>
  <si>
    <t>Tanggal 19-kamis</t>
  </si>
  <si>
    <t>Tanggal 20-jumat</t>
  </si>
  <si>
    <t>beli jajan</t>
  </si>
  <si>
    <t>22_minggu</t>
  </si>
  <si>
    <t>23_senin</t>
  </si>
  <si>
    <t>Sekolah</t>
  </si>
  <si>
    <t>jajan</t>
  </si>
  <si>
    <t>24_selasa</t>
  </si>
  <si>
    <t>sekolah</t>
  </si>
  <si>
    <t>makan malam</t>
  </si>
  <si>
    <t>Tanggal 15</t>
  </si>
  <si>
    <t>KEUANGAN SELAMA KULIAH</t>
  </si>
  <si>
    <t>BULAN SEPTEMBER</t>
  </si>
  <si>
    <t>beli baju kemeja</t>
  </si>
  <si>
    <t>beli celana trening</t>
  </si>
  <si>
    <t>alat tulis</t>
  </si>
  <si>
    <t>totebag</t>
  </si>
  <si>
    <t>print+nametag</t>
  </si>
  <si>
    <t>dasi</t>
  </si>
  <si>
    <t>sabuk</t>
  </si>
  <si>
    <t>baju kaos polos 2</t>
  </si>
  <si>
    <t>Bulan September</t>
  </si>
  <si>
    <t>Kebutuhan</t>
  </si>
  <si>
    <t>Kredit</t>
  </si>
  <si>
    <t>Debit</t>
  </si>
  <si>
    <t>Total</t>
  </si>
  <si>
    <t>Harga</t>
  </si>
  <si>
    <t>Gantungan baju dan rak</t>
  </si>
  <si>
    <t>makan 3x</t>
  </si>
  <si>
    <t xml:space="preserve">makan </t>
  </si>
  <si>
    <t xml:space="preserve">beli buku </t>
  </si>
  <si>
    <t>makan</t>
  </si>
  <si>
    <t>panci listrik</t>
  </si>
  <si>
    <t>NO</t>
  </si>
  <si>
    <t>Tanggal</t>
  </si>
  <si>
    <t>Keterangan</t>
  </si>
  <si>
    <t>Bekel Orang tua</t>
  </si>
  <si>
    <t xml:space="preserve">Beli bensin </t>
  </si>
  <si>
    <t>PENGELUARAN BULAN NOVEMBER</t>
  </si>
  <si>
    <t>Beli jajan</t>
  </si>
  <si>
    <t>makan di kfc</t>
  </si>
  <si>
    <t>beli asinan</t>
  </si>
  <si>
    <t>beli makan malam(ayam geprek)</t>
  </si>
  <si>
    <t>beli air aqua</t>
  </si>
  <si>
    <t>makan gogo</t>
  </si>
  <si>
    <t>nonton</t>
  </si>
  <si>
    <t>jajan di kampus</t>
  </si>
  <si>
    <t>lumpia di jerman</t>
  </si>
  <si>
    <t xml:space="preserve">beli makan  </t>
  </si>
  <si>
    <t>bayar londre</t>
  </si>
  <si>
    <t>makan gacoan</t>
  </si>
  <si>
    <t>londre</t>
  </si>
  <si>
    <t>air</t>
  </si>
  <si>
    <t xml:space="preserve">cc </t>
  </si>
  <si>
    <t>beli bensin</t>
  </si>
  <si>
    <t>Beli mixue oats milk tea</t>
  </si>
  <si>
    <t>Print tugas</t>
  </si>
  <si>
    <t>makan jfc</t>
  </si>
  <si>
    <t>beli minum dan jajan</t>
  </si>
  <si>
    <t xml:space="preserve">beli bakso </t>
  </si>
  <si>
    <t>Bekel dari orang tua</t>
  </si>
  <si>
    <t>makan kampus</t>
  </si>
  <si>
    <t>ayam gepek + minum</t>
  </si>
  <si>
    <t>kampus</t>
  </si>
  <si>
    <t>narik</t>
  </si>
  <si>
    <t>sarapan</t>
  </si>
  <si>
    <t>ACK</t>
  </si>
  <si>
    <t xml:space="preserve">sarapan </t>
  </si>
  <si>
    <t>malming</t>
  </si>
  <si>
    <t>angkringan</t>
  </si>
  <si>
    <t>tanggal</t>
  </si>
  <si>
    <t>debit</t>
  </si>
  <si>
    <t>kredit</t>
  </si>
  <si>
    <t>saldo</t>
  </si>
  <si>
    <t>NARIK REK</t>
  </si>
  <si>
    <t>makan pagi</t>
  </si>
  <si>
    <t>makan sore</t>
  </si>
  <si>
    <t>beli air</t>
  </si>
  <si>
    <t>bayar londry</t>
  </si>
  <si>
    <t>jajan ack</t>
  </si>
  <si>
    <t>Beli mixue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</si>
</sst>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2" fontId="2" fillId="0" borderId="0" applyFont="0" applyFill="0" applyBorder="0" applyAlignment="0" applyProtection="0"/>
    <xf numFmtId="0" fontId="3" fillId="0" borderId="7" applyNumberFormat="0" applyFill="0" applyAlignment="0" applyProtection="0"/>
    <xf numFmtId="0" fontId="2" fillId="3" borderId="8" applyNumberFormat="0" applyFont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42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6" fontId="0" fillId="0" borderId="0" xfId="0" applyNumberFormat="1"/>
    <xf numFmtId="164" fontId="0" fillId="0" borderId="0" xfId="0" applyNumberFormat="1"/>
    <xf numFmtId="42" fontId="0" fillId="0" borderId="0" xfId="1" applyFont="1"/>
    <xf numFmtId="164" fontId="0" fillId="0" borderId="0" xfId="1" applyNumberFormat="1" applyFont="1"/>
    <xf numFmtId="0" fontId="4" fillId="4" borderId="1" xfId="4" applyBorder="1"/>
    <xf numFmtId="0" fontId="0" fillId="3" borderId="4" xfId="3" applyFont="1" applyBorder="1"/>
    <xf numFmtId="0" fontId="0" fillId="3" borderId="1" xfId="3" applyFont="1" applyBorder="1"/>
    <xf numFmtId="164" fontId="0" fillId="3" borderId="1" xfId="3" applyNumberFormat="1" applyFont="1" applyBorder="1"/>
    <xf numFmtId="0" fontId="0" fillId="3" borderId="10" xfId="3" applyFont="1" applyBorder="1"/>
    <xf numFmtId="0" fontId="0" fillId="3" borderId="11" xfId="3" applyFont="1" applyBorder="1"/>
    <xf numFmtId="164" fontId="0" fillId="3" borderId="11" xfId="3" applyNumberFormat="1" applyFont="1" applyBorder="1"/>
    <xf numFmtId="0" fontId="0" fillId="3" borderId="9" xfId="3" applyFont="1" applyBorder="1"/>
    <xf numFmtId="14" fontId="0" fillId="3" borderId="1" xfId="3" applyNumberFormat="1" applyFont="1" applyBorder="1"/>
    <xf numFmtId="14" fontId="0" fillId="3" borderId="4" xfId="3" applyNumberFormat="1" applyFont="1" applyBorder="1"/>
    <xf numFmtId="0" fontId="0" fillId="0" borderId="1" xfId="0" applyBorder="1"/>
    <xf numFmtId="14" fontId="0" fillId="0" borderId="1" xfId="0" applyNumberFormat="1" applyBorder="1"/>
    <xf numFmtId="42" fontId="0" fillId="0" borderId="1" xfId="1" applyFont="1" applyBorder="1"/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2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1" xfId="0" applyBorder="1"/>
    <xf numFmtId="164" fontId="0" fillId="0" borderId="11" xfId="0" applyNumberFormat="1" applyBorder="1"/>
  </cellXfs>
  <cellStyles count="5">
    <cellStyle name="Accent6" xfId="4" builtinId="49"/>
    <cellStyle name="Currency [0]" xfId="1" builtinId="7"/>
    <cellStyle name="Heading 1" xfId="2" builtinId="16"/>
    <cellStyle name="Normal" xfId="0" builtinId="0"/>
    <cellStyle name="Note" xfId="3" builtinId="10"/>
  </cellStyles>
  <dxfs count="44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p-3809]* #,##0.00_-;\-[$Rp-3809]* #,##0.00_-;_-[$Rp-3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p-3809]* #,##0.00_-;\-[$Rp-3809]* #,##0.00_-;_-[$Rp-3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p-3809]* #,##0.00_-;\-[$Rp-3809]* #,##0.00_-;_-[$Rp-3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p-3809]* #,##0.00_-;\-[$Rp-3809]* #,##0.00_-;_-[$Rp-3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3526F1-A06F-43F4-8415-199F5803BDB0}" name="Table1" displayName="Table1" ref="A4:F42" headerRowCount="0" headerRowDxfId="43" headerRowBorderDxfId="42" tableBorderDxfId="41" totalsRowBorderDxfId="40">
  <tableColumns count="6">
    <tableColumn id="1" xr3:uid="{4A1B3D84-9E4B-4BFD-B0CE-2525993AD329}" name="Column1" totalsRowLabel="Total" headerRowDxfId="39" dataDxfId="38" totalsRowDxfId="37"/>
    <tableColumn id="6" xr3:uid="{2679A064-C23E-49C1-89DC-296CEF3EFFEA}" name="Column6" headerRowDxfId="36" dataDxfId="35" totalsRowDxfId="34"/>
    <tableColumn id="2" xr3:uid="{490F9921-D0C3-4E80-86C3-92DB8DDF2730}" name="Column2" headerRowDxfId="33" dataDxfId="32" totalsRowDxfId="31"/>
    <tableColumn id="3" xr3:uid="{F6B8CBF8-F4E7-43CA-B449-84FB80B4B7B6}" name="Column3" headerRowDxfId="30" dataDxfId="29" totalsRowDxfId="28"/>
    <tableColumn id="4" xr3:uid="{34647CB3-EEEA-4AED-9E15-220B8459AEAE}" name="Column4" headerRowDxfId="27" dataDxfId="26" totalsRowDxfId="25"/>
    <tableColumn id="5" xr3:uid="{34541C6F-A6AF-413C-BE17-DBE7ADDA08E6}" name="Column5" totalsRowFunction="count" headerRowDxfId="24" dataDxfId="23" totalsRow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75C79-8BCD-40C6-9801-BF2CE182D30A}" name="Table13" displayName="Table13" ref="A1:F49" headerRowCount="0" headerRowDxfId="21" headerRowBorderDxfId="20" tableBorderDxfId="19" totalsRowBorderDxfId="18">
  <tableColumns count="6">
    <tableColumn id="1" xr3:uid="{9C3C7812-D2D0-406A-8DA7-FD47539E48A5}" name="Column1" totalsRowLabel="Total" headerRowDxfId="17" dataDxfId="16" totalsRowDxfId="15"/>
    <tableColumn id="6" xr3:uid="{3F35925A-2BB9-47F0-A9D4-6B8E4D9B3929}" name="Column6" headerRowDxfId="14" dataDxfId="13" totalsRowDxfId="12"/>
    <tableColumn id="2" xr3:uid="{5AFFD56E-80FB-44D1-BECC-2B70AB34AE3C}" name="Column2" headerRowDxfId="11" dataDxfId="10" totalsRowDxfId="9"/>
    <tableColumn id="3" xr3:uid="{11533C4C-1769-46B2-8DF9-5BAAACA5B6FA}" name="Column3" headerRowDxfId="8" dataDxfId="7" totalsRowDxfId="6"/>
    <tableColumn id="4" xr3:uid="{96CE1C9C-445D-47E1-BF92-EF3B4F4055C9}" name="Column4" headerRowDxfId="5" dataDxfId="4" totalsRowDxfId="3"/>
    <tableColumn id="5" xr3:uid="{8B3AD808-8025-47E4-87E8-F841569BA0F7}" name="Column5" totalsRowFunction="count" headerRowDxfId="2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0947-31B7-4759-9567-33E2648726A9}">
  <dimension ref="A1:F89"/>
  <sheetViews>
    <sheetView topLeftCell="A3" zoomScale="86" zoomScaleNormal="76" workbookViewId="0">
      <selection activeCell="D75" sqref="D75"/>
    </sheetView>
  </sheetViews>
  <sheetFormatPr defaultRowHeight="14.5" x14ac:dyDescent="0.35"/>
  <cols>
    <col min="1" max="1" width="4.54296875" customWidth="1"/>
    <col min="2" max="2" width="16.6328125" style="1" customWidth="1"/>
    <col min="3" max="3" width="16.1796875" customWidth="1"/>
    <col min="4" max="4" width="14.453125" style="1" customWidth="1"/>
    <col min="5" max="5" width="19.6328125" customWidth="1"/>
    <col min="6" max="6" width="18.90625" style="1" customWidth="1"/>
  </cols>
  <sheetData>
    <row r="1" spans="1:6" x14ac:dyDescent="0.35">
      <c r="A1" s="25" t="s">
        <v>14</v>
      </c>
      <c r="B1" s="25"/>
      <c r="C1" s="25"/>
      <c r="D1" s="25"/>
      <c r="E1" s="25"/>
      <c r="F1" s="25"/>
    </row>
    <row r="2" spans="1:6" x14ac:dyDescent="0.35">
      <c r="A2" s="26"/>
      <c r="B2" s="26"/>
      <c r="C2" s="26"/>
      <c r="D2" s="26"/>
      <c r="E2" s="26"/>
      <c r="F2" s="26"/>
    </row>
    <row r="3" spans="1:6" x14ac:dyDescent="0.35">
      <c r="A3" s="2" t="s">
        <v>12</v>
      </c>
      <c r="B3" s="2" t="s">
        <v>2</v>
      </c>
      <c r="C3" s="2" t="s">
        <v>0</v>
      </c>
      <c r="D3" s="2" t="s">
        <v>1</v>
      </c>
      <c r="E3" s="2" t="s">
        <v>11</v>
      </c>
      <c r="F3" s="2" t="s">
        <v>13</v>
      </c>
    </row>
    <row r="4" spans="1:6" x14ac:dyDescent="0.35">
      <c r="A4" s="3">
        <v>1</v>
      </c>
      <c r="B4" s="2">
        <v>300000</v>
      </c>
      <c r="C4" s="22" t="s">
        <v>18</v>
      </c>
      <c r="D4" s="23"/>
      <c r="E4" s="24"/>
      <c r="F4" s="2">
        <f>B4-D4+E4</f>
        <v>300000</v>
      </c>
    </row>
    <row r="5" spans="1:6" x14ac:dyDescent="0.35">
      <c r="A5" s="3"/>
      <c r="B5" s="2"/>
      <c r="C5" s="22" t="s">
        <v>20</v>
      </c>
      <c r="D5" s="23"/>
      <c r="E5" s="24"/>
      <c r="F5" s="2"/>
    </row>
    <row r="6" spans="1:6" x14ac:dyDescent="0.35">
      <c r="A6" s="3">
        <v>2</v>
      </c>
      <c r="B6" s="2">
        <f>F4</f>
        <v>300000</v>
      </c>
      <c r="C6" s="2" t="s">
        <v>3</v>
      </c>
      <c r="D6" s="2">
        <v>20000</v>
      </c>
      <c r="E6" s="2"/>
      <c r="F6" s="2">
        <f>B6-D6+E6</f>
        <v>280000</v>
      </c>
    </row>
    <row r="7" spans="1:6" x14ac:dyDescent="0.35">
      <c r="A7" s="3">
        <v>3</v>
      </c>
      <c r="B7" s="2">
        <f>F6</f>
        <v>280000</v>
      </c>
      <c r="C7" s="2" t="s">
        <v>4</v>
      </c>
      <c r="D7" s="2">
        <v>20000</v>
      </c>
      <c r="E7" s="2"/>
      <c r="F7" s="2">
        <f t="shared" ref="F7:F42" si="0">B7-D7+E7</f>
        <v>260000</v>
      </c>
    </row>
    <row r="8" spans="1:6" x14ac:dyDescent="0.35">
      <c r="A8" s="3">
        <v>4</v>
      </c>
      <c r="B8" s="2">
        <f>F7</f>
        <v>260000</v>
      </c>
      <c r="C8" s="2" t="s">
        <v>5</v>
      </c>
      <c r="D8" s="2">
        <v>10000</v>
      </c>
      <c r="E8" s="2"/>
      <c r="F8" s="2">
        <f t="shared" si="0"/>
        <v>250000</v>
      </c>
    </row>
    <row r="9" spans="1:6" x14ac:dyDescent="0.35">
      <c r="A9" s="3">
        <v>5</v>
      </c>
      <c r="B9" s="2">
        <f>F8</f>
        <v>250000</v>
      </c>
      <c r="C9" s="2" t="s">
        <v>6</v>
      </c>
      <c r="D9" s="2">
        <v>14000</v>
      </c>
      <c r="E9" s="2"/>
      <c r="F9" s="2">
        <f t="shared" si="0"/>
        <v>236000</v>
      </c>
    </row>
    <row r="10" spans="1:6" x14ac:dyDescent="0.35">
      <c r="A10" s="3">
        <v>6</v>
      </c>
      <c r="B10" s="2">
        <f t="shared" ref="B10:B11" si="1">F9</f>
        <v>236000</v>
      </c>
      <c r="C10" s="2" t="s">
        <v>16</v>
      </c>
      <c r="D10" s="2">
        <v>3000</v>
      </c>
      <c r="E10" s="2"/>
      <c r="F10" s="2">
        <f t="shared" si="0"/>
        <v>233000</v>
      </c>
    </row>
    <row r="11" spans="1:6" x14ac:dyDescent="0.35">
      <c r="A11" s="3">
        <v>7</v>
      </c>
      <c r="B11" s="2">
        <f t="shared" si="1"/>
        <v>233000</v>
      </c>
      <c r="C11" s="2" t="s">
        <v>7</v>
      </c>
      <c r="D11" s="2">
        <v>9000</v>
      </c>
      <c r="E11" s="2"/>
      <c r="F11" s="2">
        <f t="shared" si="0"/>
        <v>224000</v>
      </c>
    </row>
    <row r="12" spans="1:6" x14ac:dyDescent="0.35">
      <c r="A12" s="4"/>
      <c r="B12" s="2"/>
      <c r="C12" s="22" t="s">
        <v>21</v>
      </c>
      <c r="D12" s="23"/>
      <c r="E12" s="24"/>
      <c r="F12" s="2">
        <f t="shared" si="0"/>
        <v>0</v>
      </c>
    </row>
    <row r="13" spans="1:6" x14ac:dyDescent="0.35">
      <c r="A13" s="3">
        <v>8</v>
      </c>
      <c r="B13" s="2">
        <f>F11</f>
        <v>224000</v>
      </c>
      <c r="C13" s="2" t="s">
        <v>8</v>
      </c>
      <c r="D13" s="2">
        <v>50000</v>
      </c>
      <c r="E13" s="2"/>
      <c r="F13" s="2">
        <f t="shared" si="0"/>
        <v>174000</v>
      </c>
    </row>
    <row r="14" spans="1:6" x14ac:dyDescent="0.35">
      <c r="A14" s="3">
        <v>9</v>
      </c>
      <c r="B14" s="2">
        <f t="shared" ref="B14:B15" si="2">F13</f>
        <v>174000</v>
      </c>
      <c r="C14" s="2" t="s">
        <v>4</v>
      </c>
      <c r="D14" s="2">
        <v>20000</v>
      </c>
      <c r="E14" s="2"/>
      <c r="F14" s="2">
        <f t="shared" si="0"/>
        <v>154000</v>
      </c>
    </row>
    <row r="15" spans="1:6" x14ac:dyDescent="0.35">
      <c r="A15" s="3">
        <v>10</v>
      </c>
      <c r="B15" s="2">
        <f t="shared" si="2"/>
        <v>154000</v>
      </c>
      <c r="C15" s="2" t="s">
        <v>9</v>
      </c>
      <c r="D15" s="2">
        <v>10000</v>
      </c>
      <c r="E15" s="2"/>
      <c r="F15" s="2">
        <f t="shared" si="0"/>
        <v>144000</v>
      </c>
    </row>
    <row r="16" spans="1:6" x14ac:dyDescent="0.35">
      <c r="A16" s="4"/>
      <c r="B16" s="2"/>
      <c r="C16" s="22" t="s">
        <v>22</v>
      </c>
      <c r="D16" s="23"/>
      <c r="E16" s="24"/>
      <c r="F16" s="2">
        <f t="shared" si="0"/>
        <v>0</v>
      </c>
    </row>
    <row r="17" spans="1:6" x14ac:dyDescent="0.35">
      <c r="A17" s="3">
        <v>11</v>
      </c>
      <c r="B17" s="2">
        <f>F15</f>
        <v>144000</v>
      </c>
      <c r="C17" s="2" t="s">
        <v>4</v>
      </c>
      <c r="D17" s="2">
        <v>20000</v>
      </c>
      <c r="E17" s="2"/>
      <c r="F17" s="2">
        <f t="shared" si="0"/>
        <v>124000</v>
      </c>
    </row>
    <row r="18" spans="1:6" x14ac:dyDescent="0.35">
      <c r="A18" s="3">
        <v>12</v>
      </c>
      <c r="B18" s="2">
        <f t="shared" ref="B18" si="3">F17</f>
        <v>124000</v>
      </c>
      <c r="C18" s="2" t="s">
        <v>10</v>
      </c>
      <c r="D18" s="2">
        <v>10000</v>
      </c>
      <c r="E18" s="2"/>
      <c r="F18" s="2">
        <f t="shared" si="0"/>
        <v>114000</v>
      </c>
    </row>
    <row r="19" spans="1:6" x14ac:dyDescent="0.35">
      <c r="A19" s="3">
        <v>13</v>
      </c>
      <c r="B19" s="2">
        <f>F18</f>
        <v>114000</v>
      </c>
      <c r="C19" s="2" t="s">
        <v>9</v>
      </c>
      <c r="D19" s="2">
        <v>10000</v>
      </c>
      <c r="E19" s="2">
        <v>15000</v>
      </c>
      <c r="F19" s="2">
        <f>B19-D19+E19</f>
        <v>119000</v>
      </c>
    </row>
    <row r="20" spans="1:6" x14ac:dyDescent="0.35">
      <c r="A20" s="4"/>
      <c r="B20" s="2"/>
      <c r="C20" s="22" t="s">
        <v>23</v>
      </c>
      <c r="D20" s="23"/>
      <c r="E20" s="24"/>
      <c r="F20" s="2">
        <f t="shared" si="0"/>
        <v>0</v>
      </c>
    </row>
    <row r="21" spans="1:6" x14ac:dyDescent="0.35">
      <c r="A21" s="3">
        <v>14</v>
      </c>
      <c r="B21" s="2">
        <f>F19</f>
        <v>119000</v>
      </c>
      <c r="C21" s="2" t="s">
        <v>4</v>
      </c>
      <c r="D21" s="2">
        <v>20000</v>
      </c>
      <c r="E21" s="2"/>
      <c r="F21" s="2">
        <f t="shared" si="0"/>
        <v>99000</v>
      </c>
    </row>
    <row r="22" spans="1:6" x14ac:dyDescent="0.35">
      <c r="A22" s="3">
        <v>15</v>
      </c>
      <c r="B22" s="2">
        <f t="shared" ref="B22:B42" si="4">F21</f>
        <v>99000</v>
      </c>
      <c r="C22" s="2" t="s">
        <v>9</v>
      </c>
      <c r="D22" s="2">
        <v>10000</v>
      </c>
      <c r="E22" s="2"/>
      <c r="F22" s="2">
        <f t="shared" si="0"/>
        <v>89000</v>
      </c>
    </row>
    <row r="23" spans="1:6" x14ac:dyDescent="0.35">
      <c r="A23" s="4"/>
      <c r="B23" s="2"/>
      <c r="C23" s="22" t="s">
        <v>24</v>
      </c>
      <c r="D23" s="23"/>
      <c r="E23" s="24"/>
      <c r="F23" s="2"/>
    </row>
    <row r="24" spans="1:6" x14ac:dyDescent="0.35">
      <c r="A24" s="3">
        <v>16</v>
      </c>
      <c r="B24" s="2">
        <f>F22</f>
        <v>89000</v>
      </c>
      <c r="C24" s="2" t="s">
        <v>15</v>
      </c>
      <c r="D24" s="2">
        <v>20000</v>
      </c>
      <c r="E24" s="2"/>
      <c r="F24" s="2">
        <f t="shared" si="0"/>
        <v>69000</v>
      </c>
    </row>
    <row r="25" spans="1:6" x14ac:dyDescent="0.35">
      <c r="A25" s="3">
        <v>17</v>
      </c>
      <c r="B25" s="2">
        <f t="shared" si="4"/>
        <v>69000</v>
      </c>
      <c r="C25" s="2" t="s">
        <v>17</v>
      </c>
      <c r="D25" s="2">
        <v>20000</v>
      </c>
      <c r="E25" s="2"/>
      <c r="F25" s="2">
        <f t="shared" si="0"/>
        <v>49000</v>
      </c>
    </row>
    <row r="26" spans="1:6" x14ac:dyDescent="0.35">
      <c r="A26" s="27" t="s">
        <v>19</v>
      </c>
      <c r="B26" s="28"/>
      <c r="C26" s="28"/>
      <c r="D26" s="28"/>
      <c r="E26" s="28"/>
      <c r="F26" s="29"/>
    </row>
    <row r="27" spans="1:6" x14ac:dyDescent="0.35">
      <c r="A27" s="3">
        <v>18</v>
      </c>
      <c r="B27" s="2">
        <f>F25</f>
        <v>49000</v>
      </c>
      <c r="C27" s="2" t="s">
        <v>25</v>
      </c>
      <c r="D27" s="2">
        <v>30000</v>
      </c>
      <c r="E27" s="2"/>
      <c r="F27" s="2">
        <f t="shared" si="0"/>
        <v>19000</v>
      </c>
    </row>
    <row r="28" spans="1:6" x14ac:dyDescent="0.35">
      <c r="A28" s="30" t="s">
        <v>26</v>
      </c>
      <c r="B28" s="31"/>
      <c r="C28" s="31"/>
      <c r="D28" s="31"/>
      <c r="E28" s="31"/>
      <c r="F28" s="32"/>
    </row>
    <row r="29" spans="1:6" x14ac:dyDescent="0.35">
      <c r="A29" s="3">
        <v>19</v>
      </c>
      <c r="B29" s="2">
        <f>F27</f>
        <v>19000</v>
      </c>
      <c r="C29" s="2"/>
      <c r="D29" s="2"/>
      <c r="E29" s="2">
        <v>200000</v>
      </c>
      <c r="F29" s="2">
        <f t="shared" si="0"/>
        <v>219000</v>
      </c>
    </row>
    <row r="30" spans="1:6" x14ac:dyDescent="0.35">
      <c r="A30" s="30" t="s">
        <v>27</v>
      </c>
      <c r="B30" s="31"/>
      <c r="C30" s="31"/>
      <c r="D30" s="31"/>
      <c r="E30" s="31"/>
      <c r="F30" s="32"/>
    </row>
    <row r="31" spans="1:6" x14ac:dyDescent="0.35">
      <c r="A31" s="2"/>
      <c r="B31" s="2">
        <f>F29</f>
        <v>219000</v>
      </c>
      <c r="C31" s="2" t="s">
        <v>28</v>
      </c>
      <c r="D31" s="2">
        <v>20000</v>
      </c>
      <c r="E31" s="2"/>
      <c r="F31" s="2">
        <f t="shared" si="0"/>
        <v>199000</v>
      </c>
    </row>
    <row r="32" spans="1:6" x14ac:dyDescent="0.35">
      <c r="A32" s="2"/>
      <c r="B32" s="2">
        <f>F31</f>
        <v>199000</v>
      </c>
      <c r="C32" s="2" t="s">
        <v>9</v>
      </c>
      <c r="D32" s="2">
        <v>15000</v>
      </c>
      <c r="E32" s="2"/>
      <c r="F32" s="2">
        <f t="shared" si="0"/>
        <v>184000</v>
      </c>
    </row>
    <row r="33" spans="1:6" x14ac:dyDescent="0.35">
      <c r="A33" s="2"/>
      <c r="B33" s="2">
        <f t="shared" si="4"/>
        <v>184000</v>
      </c>
      <c r="C33" s="2" t="s">
        <v>29</v>
      </c>
      <c r="D33" s="2">
        <v>10000</v>
      </c>
      <c r="E33" s="2"/>
      <c r="F33" s="2">
        <f t="shared" si="0"/>
        <v>174000</v>
      </c>
    </row>
    <row r="34" spans="1:6" x14ac:dyDescent="0.35">
      <c r="A34" s="22" t="s">
        <v>30</v>
      </c>
      <c r="B34" s="23"/>
      <c r="C34" s="23"/>
      <c r="D34" s="23"/>
      <c r="E34" s="23"/>
      <c r="F34" s="24"/>
    </row>
    <row r="35" spans="1:6" x14ac:dyDescent="0.35">
      <c r="A35" s="2"/>
      <c r="B35" s="2">
        <f>F33</f>
        <v>174000</v>
      </c>
      <c r="C35" s="2" t="s">
        <v>31</v>
      </c>
      <c r="D35" s="2">
        <v>20000</v>
      </c>
      <c r="E35" s="2"/>
      <c r="F35" s="2">
        <f t="shared" si="0"/>
        <v>154000</v>
      </c>
    </row>
    <row r="36" spans="1:6" x14ac:dyDescent="0.35">
      <c r="A36" s="2"/>
      <c r="B36" s="2">
        <f t="shared" si="4"/>
        <v>154000</v>
      </c>
      <c r="C36" s="2" t="s">
        <v>32</v>
      </c>
      <c r="D36" s="2">
        <v>20000</v>
      </c>
      <c r="E36" s="2"/>
      <c r="F36" s="2">
        <f t="shared" si="0"/>
        <v>134000</v>
      </c>
    </row>
    <row r="37" spans="1:6" x14ac:dyDescent="0.35">
      <c r="A37" s="2"/>
      <c r="B37" s="2"/>
      <c r="C37" s="2"/>
      <c r="D37" s="2"/>
      <c r="E37" s="2"/>
      <c r="F37" s="2"/>
    </row>
    <row r="38" spans="1:6" x14ac:dyDescent="0.35">
      <c r="A38" s="2"/>
      <c r="B38" s="2">
        <f>F36</f>
        <v>134000</v>
      </c>
      <c r="C38" s="2"/>
      <c r="D38" s="2"/>
      <c r="E38" s="2"/>
      <c r="F38" s="2">
        <f t="shared" si="0"/>
        <v>134000</v>
      </c>
    </row>
    <row r="39" spans="1:6" x14ac:dyDescent="0.35">
      <c r="A39" s="2"/>
      <c r="B39" s="2">
        <f t="shared" si="4"/>
        <v>134000</v>
      </c>
      <c r="C39" s="2"/>
      <c r="D39" s="2"/>
      <c r="E39" s="2"/>
      <c r="F39" s="2">
        <f t="shared" si="0"/>
        <v>134000</v>
      </c>
    </row>
    <row r="40" spans="1:6" x14ac:dyDescent="0.35">
      <c r="A40" s="2"/>
      <c r="B40" s="2">
        <f t="shared" si="4"/>
        <v>134000</v>
      </c>
      <c r="C40" s="2"/>
      <c r="D40" s="2"/>
      <c r="E40" s="2"/>
      <c r="F40" s="2">
        <f t="shared" si="0"/>
        <v>134000</v>
      </c>
    </row>
    <row r="41" spans="1:6" x14ac:dyDescent="0.35">
      <c r="A41" s="2"/>
      <c r="B41" s="2">
        <f t="shared" si="4"/>
        <v>134000</v>
      </c>
      <c r="C41" s="2"/>
      <c r="D41" s="2"/>
      <c r="E41" s="2"/>
      <c r="F41" s="2">
        <f t="shared" si="0"/>
        <v>134000</v>
      </c>
    </row>
    <row r="42" spans="1:6" x14ac:dyDescent="0.35">
      <c r="A42" s="2"/>
      <c r="B42" s="2">
        <f t="shared" si="4"/>
        <v>134000</v>
      </c>
      <c r="C42" s="2"/>
      <c r="D42" s="2"/>
      <c r="E42" s="2"/>
      <c r="F42" s="2">
        <f t="shared" si="0"/>
        <v>134000</v>
      </c>
    </row>
    <row r="43" spans="1:6" x14ac:dyDescent="0.35">
      <c r="A43" s="2"/>
      <c r="B43" s="2">
        <f t="shared" ref="B43:B89" si="5">F42</f>
        <v>134000</v>
      </c>
      <c r="C43" s="2"/>
      <c r="D43" s="2"/>
      <c r="E43" s="2"/>
      <c r="F43" s="2">
        <f t="shared" ref="F43:F89" si="6">B43-D43+E43</f>
        <v>134000</v>
      </c>
    </row>
    <row r="44" spans="1:6" x14ac:dyDescent="0.35">
      <c r="A44" s="2"/>
      <c r="B44" s="2">
        <f t="shared" si="5"/>
        <v>134000</v>
      </c>
      <c r="C44" s="2"/>
      <c r="D44" s="2"/>
      <c r="E44" s="2"/>
      <c r="F44" s="2">
        <f t="shared" si="6"/>
        <v>134000</v>
      </c>
    </row>
    <row r="45" spans="1:6" x14ac:dyDescent="0.35">
      <c r="A45" s="2"/>
      <c r="B45" s="2">
        <f t="shared" si="5"/>
        <v>134000</v>
      </c>
      <c r="C45" s="2"/>
      <c r="D45" s="2"/>
      <c r="E45" s="2"/>
      <c r="F45" s="2">
        <f t="shared" si="6"/>
        <v>134000</v>
      </c>
    </row>
    <row r="46" spans="1:6" x14ac:dyDescent="0.35">
      <c r="A46" s="2"/>
      <c r="B46" s="2">
        <f t="shared" si="5"/>
        <v>134000</v>
      </c>
      <c r="C46" s="2"/>
      <c r="D46" s="2"/>
      <c r="E46" s="2"/>
      <c r="F46" s="2">
        <f t="shared" si="6"/>
        <v>134000</v>
      </c>
    </row>
    <row r="47" spans="1:6" x14ac:dyDescent="0.35">
      <c r="A47" s="2"/>
      <c r="B47" s="2">
        <f t="shared" si="5"/>
        <v>134000</v>
      </c>
      <c r="C47" s="2"/>
      <c r="D47" s="2"/>
      <c r="E47" s="2"/>
      <c r="F47" s="2">
        <f t="shared" si="6"/>
        <v>134000</v>
      </c>
    </row>
    <row r="48" spans="1:6" x14ac:dyDescent="0.35">
      <c r="A48" s="2"/>
      <c r="B48" s="2">
        <f t="shared" si="5"/>
        <v>134000</v>
      </c>
      <c r="C48" s="2"/>
      <c r="D48" s="2"/>
      <c r="E48" s="2"/>
      <c r="F48" s="2">
        <f t="shared" si="6"/>
        <v>134000</v>
      </c>
    </row>
    <row r="49" spans="1:6" x14ac:dyDescent="0.35">
      <c r="A49" s="2"/>
      <c r="B49" s="2">
        <f t="shared" si="5"/>
        <v>134000</v>
      </c>
      <c r="C49" s="2"/>
      <c r="D49" s="2"/>
      <c r="E49" s="2"/>
      <c r="F49" s="2">
        <f t="shared" si="6"/>
        <v>134000</v>
      </c>
    </row>
    <row r="50" spans="1:6" x14ac:dyDescent="0.35">
      <c r="A50" s="2"/>
      <c r="B50" s="2">
        <f t="shared" si="5"/>
        <v>134000</v>
      </c>
      <c r="C50" s="2"/>
      <c r="D50" s="2"/>
      <c r="E50" s="2"/>
      <c r="F50" s="2">
        <f t="shared" si="6"/>
        <v>134000</v>
      </c>
    </row>
    <row r="51" spans="1:6" x14ac:dyDescent="0.35">
      <c r="A51" s="2"/>
      <c r="B51" s="2">
        <f t="shared" si="5"/>
        <v>134000</v>
      </c>
      <c r="C51" s="2"/>
      <c r="D51" s="2"/>
      <c r="E51" s="2"/>
      <c r="F51" s="2">
        <f t="shared" si="6"/>
        <v>134000</v>
      </c>
    </row>
    <row r="52" spans="1:6" x14ac:dyDescent="0.35">
      <c r="A52" s="2"/>
      <c r="B52" s="2">
        <f t="shared" si="5"/>
        <v>134000</v>
      </c>
      <c r="C52" s="2"/>
      <c r="D52" s="2"/>
      <c r="E52" s="2"/>
      <c r="F52" s="2">
        <f t="shared" si="6"/>
        <v>134000</v>
      </c>
    </row>
    <row r="53" spans="1:6" x14ac:dyDescent="0.35">
      <c r="A53" s="2"/>
      <c r="B53" s="2">
        <f t="shared" si="5"/>
        <v>134000</v>
      </c>
      <c r="C53" s="2"/>
      <c r="D53" s="2"/>
      <c r="E53" s="2"/>
      <c r="F53" s="2">
        <f t="shared" si="6"/>
        <v>134000</v>
      </c>
    </row>
    <row r="54" spans="1:6" x14ac:dyDescent="0.35">
      <c r="A54" s="2"/>
      <c r="B54" s="2">
        <f t="shared" si="5"/>
        <v>134000</v>
      </c>
      <c r="C54" s="2"/>
      <c r="D54" s="2"/>
      <c r="E54" s="2"/>
      <c r="F54" s="2">
        <f t="shared" si="6"/>
        <v>134000</v>
      </c>
    </row>
    <row r="55" spans="1:6" x14ac:dyDescent="0.35">
      <c r="A55" s="2"/>
      <c r="B55" s="2">
        <f t="shared" si="5"/>
        <v>134000</v>
      </c>
      <c r="C55" s="2"/>
      <c r="D55" s="2"/>
      <c r="E55" s="2"/>
      <c r="F55" s="2">
        <f t="shared" si="6"/>
        <v>134000</v>
      </c>
    </row>
    <row r="56" spans="1:6" x14ac:dyDescent="0.35">
      <c r="A56" s="2"/>
      <c r="B56" s="2">
        <f t="shared" si="5"/>
        <v>134000</v>
      </c>
      <c r="C56" s="2"/>
      <c r="D56" s="2"/>
      <c r="E56" s="2"/>
      <c r="F56" s="2">
        <f t="shared" si="6"/>
        <v>134000</v>
      </c>
    </row>
    <row r="57" spans="1:6" x14ac:dyDescent="0.35">
      <c r="A57" s="2"/>
      <c r="B57" s="2">
        <f t="shared" si="5"/>
        <v>134000</v>
      </c>
      <c r="C57" s="2"/>
      <c r="D57" s="2"/>
      <c r="E57" s="2"/>
      <c r="F57" s="2">
        <f t="shared" si="6"/>
        <v>134000</v>
      </c>
    </row>
    <row r="58" spans="1:6" x14ac:dyDescent="0.35">
      <c r="A58" s="2"/>
      <c r="B58" s="2">
        <f t="shared" si="5"/>
        <v>134000</v>
      </c>
      <c r="C58" s="2"/>
      <c r="D58" s="2"/>
      <c r="E58" s="2"/>
      <c r="F58" s="2">
        <f t="shared" si="6"/>
        <v>134000</v>
      </c>
    </row>
    <row r="59" spans="1:6" x14ac:dyDescent="0.35">
      <c r="A59" s="2"/>
      <c r="B59" s="2">
        <f t="shared" si="5"/>
        <v>134000</v>
      </c>
      <c r="C59" s="2"/>
      <c r="D59" s="2"/>
      <c r="E59" s="2"/>
      <c r="F59" s="2">
        <f t="shared" si="6"/>
        <v>134000</v>
      </c>
    </row>
    <row r="60" spans="1:6" x14ac:dyDescent="0.35">
      <c r="A60" s="2"/>
      <c r="B60" s="2">
        <f t="shared" si="5"/>
        <v>134000</v>
      </c>
      <c r="C60" s="2"/>
      <c r="D60" s="2"/>
      <c r="E60" s="2"/>
      <c r="F60" s="2">
        <f t="shared" si="6"/>
        <v>134000</v>
      </c>
    </row>
    <row r="61" spans="1:6" x14ac:dyDescent="0.35">
      <c r="A61" s="2"/>
      <c r="B61" s="2">
        <f t="shared" si="5"/>
        <v>134000</v>
      </c>
      <c r="C61" s="2"/>
      <c r="D61" s="2"/>
      <c r="E61" s="2"/>
      <c r="F61" s="2">
        <f t="shared" si="6"/>
        <v>134000</v>
      </c>
    </row>
    <row r="62" spans="1:6" x14ac:dyDescent="0.35">
      <c r="A62" s="2"/>
      <c r="B62" s="2">
        <f t="shared" si="5"/>
        <v>134000</v>
      </c>
      <c r="C62" s="2"/>
      <c r="D62" s="2"/>
      <c r="E62" s="2"/>
      <c r="F62" s="2">
        <f t="shared" si="6"/>
        <v>134000</v>
      </c>
    </row>
    <row r="63" spans="1:6" x14ac:dyDescent="0.35">
      <c r="A63" s="2"/>
      <c r="B63" s="2">
        <f t="shared" si="5"/>
        <v>134000</v>
      </c>
      <c r="C63" s="2"/>
      <c r="D63" s="2"/>
      <c r="E63" s="2"/>
      <c r="F63" s="2">
        <f t="shared" si="6"/>
        <v>134000</v>
      </c>
    </row>
    <row r="64" spans="1:6" x14ac:dyDescent="0.35">
      <c r="A64" s="2"/>
      <c r="B64" s="2">
        <f t="shared" si="5"/>
        <v>134000</v>
      </c>
      <c r="C64" s="2"/>
      <c r="D64" s="2"/>
      <c r="E64" s="2"/>
      <c r="F64" s="2">
        <f t="shared" si="6"/>
        <v>134000</v>
      </c>
    </row>
    <row r="65" spans="1:6" x14ac:dyDescent="0.35">
      <c r="A65" s="2"/>
      <c r="B65" s="2">
        <f t="shared" si="5"/>
        <v>134000</v>
      </c>
      <c r="C65" s="2"/>
      <c r="D65" s="2"/>
      <c r="E65" s="2"/>
      <c r="F65" s="2">
        <f t="shared" si="6"/>
        <v>134000</v>
      </c>
    </row>
    <row r="66" spans="1:6" x14ac:dyDescent="0.35">
      <c r="A66" s="2"/>
      <c r="B66" s="2">
        <f t="shared" si="5"/>
        <v>134000</v>
      </c>
      <c r="C66" s="2"/>
      <c r="D66" s="2"/>
      <c r="E66" s="2"/>
      <c r="F66" s="2">
        <f t="shared" si="6"/>
        <v>134000</v>
      </c>
    </row>
    <row r="67" spans="1:6" x14ac:dyDescent="0.35">
      <c r="A67" s="2"/>
      <c r="B67" s="2">
        <f t="shared" si="5"/>
        <v>134000</v>
      </c>
      <c r="C67" s="2"/>
      <c r="D67" s="2"/>
      <c r="E67" s="2"/>
      <c r="F67" s="2">
        <f t="shared" si="6"/>
        <v>134000</v>
      </c>
    </row>
    <row r="68" spans="1:6" x14ac:dyDescent="0.35">
      <c r="A68" s="2"/>
      <c r="B68" s="2">
        <f t="shared" si="5"/>
        <v>134000</v>
      </c>
      <c r="C68" s="2"/>
      <c r="D68" s="2"/>
      <c r="E68" s="2"/>
      <c r="F68" s="2">
        <f t="shared" si="6"/>
        <v>134000</v>
      </c>
    </row>
    <row r="69" spans="1:6" x14ac:dyDescent="0.35">
      <c r="A69" s="2"/>
      <c r="B69" s="2">
        <f t="shared" si="5"/>
        <v>134000</v>
      </c>
      <c r="C69" s="2"/>
      <c r="D69" s="2"/>
      <c r="E69" s="2"/>
      <c r="F69" s="2">
        <f t="shared" si="6"/>
        <v>134000</v>
      </c>
    </row>
    <row r="70" spans="1:6" x14ac:dyDescent="0.35">
      <c r="A70" s="2"/>
      <c r="B70" s="2">
        <f t="shared" si="5"/>
        <v>134000</v>
      </c>
      <c r="C70" s="2"/>
      <c r="D70" s="2"/>
      <c r="E70" s="2"/>
      <c r="F70" s="2">
        <f t="shared" si="6"/>
        <v>134000</v>
      </c>
    </row>
    <row r="71" spans="1:6" x14ac:dyDescent="0.35">
      <c r="A71" s="2"/>
      <c r="B71" s="2">
        <f t="shared" si="5"/>
        <v>134000</v>
      </c>
      <c r="C71" s="2"/>
      <c r="D71" s="2"/>
      <c r="E71" s="2"/>
      <c r="F71" s="2">
        <f t="shared" si="6"/>
        <v>134000</v>
      </c>
    </row>
    <row r="72" spans="1:6" x14ac:dyDescent="0.35">
      <c r="A72" s="2"/>
      <c r="B72" s="2">
        <f t="shared" si="5"/>
        <v>134000</v>
      </c>
      <c r="C72" s="2"/>
      <c r="D72" s="2"/>
      <c r="E72" s="2"/>
      <c r="F72" s="2">
        <f t="shared" si="6"/>
        <v>134000</v>
      </c>
    </row>
    <row r="73" spans="1:6" x14ac:dyDescent="0.35">
      <c r="A73" s="2"/>
      <c r="B73" s="2">
        <f t="shared" si="5"/>
        <v>134000</v>
      </c>
      <c r="C73" s="2"/>
      <c r="D73" s="2"/>
      <c r="E73" s="2"/>
      <c r="F73" s="2">
        <f t="shared" si="6"/>
        <v>134000</v>
      </c>
    </row>
    <row r="74" spans="1:6" x14ac:dyDescent="0.35">
      <c r="A74" s="2"/>
      <c r="B74" s="2">
        <f t="shared" si="5"/>
        <v>134000</v>
      </c>
      <c r="C74" s="2"/>
      <c r="D74" s="2">
        <f>SUM(D1:D73)</f>
        <v>381000</v>
      </c>
      <c r="E74" s="2"/>
      <c r="F74" s="2">
        <f t="shared" si="6"/>
        <v>-247000</v>
      </c>
    </row>
    <row r="75" spans="1:6" x14ac:dyDescent="0.35">
      <c r="A75" s="2"/>
      <c r="B75" s="2">
        <f t="shared" si="5"/>
        <v>-247000</v>
      </c>
      <c r="C75" s="2"/>
      <c r="D75" s="2"/>
      <c r="E75" s="2"/>
      <c r="F75" s="2">
        <f t="shared" si="6"/>
        <v>-247000</v>
      </c>
    </row>
    <row r="76" spans="1:6" x14ac:dyDescent="0.35">
      <c r="A76" s="2"/>
      <c r="B76" s="2">
        <f t="shared" si="5"/>
        <v>-247000</v>
      </c>
      <c r="C76" s="2"/>
      <c r="D76" s="2"/>
      <c r="E76" s="2"/>
      <c r="F76" s="2">
        <f t="shared" si="6"/>
        <v>-247000</v>
      </c>
    </row>
    <row r="77" spans="1:6" x14ac:dyDescent="0.35">
      <c r="A77" s="2"/>
      <c r="B77" s="2">
        <f t="shared" si="5"/>
        <v>-247000</v>
      </c>
      <c r="C77" s="2"/>
      <c r="D77" s="2"/>
      <c r="E77" s="2"/>
      <c r="F77" s="2">
        <f t="shared" si="6"/>
        <v>-247000</v>
      </c>
    </row>
    <row r="78" spans="1:6" x14ac:dyDescent="0.35">
      <c r="A78" s="2"/>
      <c r="B78" s="2">
        <f t="shared" si="5"/>
        <v>-247000</v>
      </c>
      <c r="C78" s="2"/>
      <c r="D78" s="2"/>
      <c r="E78" s="2"/>
      <c r="F78" s="2">
        <f t="shared" si="6"/>
        <v>-247000</v>
      </c>
    </row>
    <row r="79" spans="1:6" x14ac:dyDescent="0.35">
      <c r="A79" s="2"/>
      <c r="B79" s="2">
        <f t="shared" si="5"/>
        <v>-247000</v>
      </c>
      <c r="C79" s="2"/>
      <c r="D79" s="2"/>
      <c r="E79" s="2"/>
      <c r="F79" s="2">
        <f t="shared" si="6"/>
        <v>-247000</v>
      </c>
    </row>
    <row r="80" spans="1:6" x14ac:dyDescent="0.35">
      <c r="A80" s="2"/>
      <c r="B80" s="2">
        <f t="shared" si="5"/>
        <v>-247000</v>
      </c>
      <c r="C80" s="2"/>
      <c r="D80" s="2"/>
      <c r="E80" s="2"/>
      <c r="F80" s="2">
        <f t="shared" si="6"/>
        <v>-247000</v>
      </c>
    </row>
    <row r="81" spans="1:6" x14ac:dyDescent="0.35">
      <c r="A81" s="2"/>
      <c r="B81" s="2">
        <f t="shared" si="5"/>
        <v>-247000</v>
      </c>
      <c r="C81" s="2"/>
      <c r="D81" s="2"/>
      <c r="E81" s="2"/>
      <c r="F81" s="2">
        <f t="shared" si="6"/>
        <v>-247000</v>
      </c>
    </row>
    <row r="82" spans="1:6" x14ac:dyDescent="0.35">
      <c r="A82" s="2"/>
      <c r="B82" s="2">
        <f t="shared" si="5"/>
        <v>-247000</v>
      </c>
      <c r="C82" s="2"/>
      <c r="D82" s="2"/>
      <c r="E82" s="2"/>
      <c r="F82" s="2">
        <f t="shared" si="6"/>
        <v>-247000</v>
      </c>
    </row>
    <row r="83" spans="1:6" x14ac:dyDescent="0.35">
      <c r="A83" s="2"/>
      <c r="B83" s="2">
        <f t="shared" si="5"/>
        <v>-247000</v>
      </c>
      <c r="C83" s="2"/>
      <c r="D83" s="2"/>
      <c r="E83" s="2"/>
      <c r="F83" s="2">
        <f t="shared" si="6"/>
        <v>-247000</v>
      </c>
    </row>
    <row r="84" spans="1:6" x14ac:dyDescent="0.35">
      <c r="A84" s="2"/>
      <c r="B84" s="2">
        <f t="shared" si="5"/>
        <v>-247000</v>
      </c>
      <c r="C84" s="2"/>
      <c r="D84" s="2"/>
      <c r="E84" s="2"/>
      <c r="F84" s="2">
        <f t="shared" si="6"/>
        <v>-247000</v>
      </c>
    </row>
    <row r="85" spans="1:6" x14ac:dyDescent="0.35">
      <c r="A85" s="2"/>
      <c r="B85" s="2">
        <f t="shared" si="5"/>
        <v>-247000</v>
      </c>
      <c r="C85" s="2"/>
      <c r="D85" s="2"/>
      <c r="E85" s="2"/>
      <c r="F85" s="2">
        <f t="shared" si="6"/>
        <v>-247000</v>
      </c>
    </row>
    <row r="86" spans="1:6" x14ac:dyDescent="0.35">
      <c r="A86" s="2"/>
      <c r="B86" s="2">
        <f t="shared" si="5"/>
        <v>-247000</v>
      </c>
      <c r="C86" s="2"/>
      <c r="D86" s="2"/>
      <c r="E86" s="2"/>
      <c r="F86" s="2">
        <f t="shared" si="6"/>
        <v>-247000</v>
      </c>
    </row>
    <row r="87" spans="1:6" x14ac:dyDescent="0.35">
      <c r="A87" s="2"/>
      <c r="B87" s="2">
        <f t="shared" si="5"/>
        <v>-247000</v>
      </c>
      <c r="C87" s="2"/>
      <c r="D87" s="2"/>
      <c r="E87" s="2"/>
      <c r="F87" s="2">
        <f t="shared" si="6"/>
        <v>-247000</v>
      </c>
    </row>
    <row r="88" spans="1:6" x14ac:dyDescent="0.35">
      <c r="A88" s="2"/>
      <c r="B88" s="2">
        <f t="shared" si="5"/>
        <v>-247000</v>
      </c>
      <c r="C88" s="2"/>
      <c r="D88" s="2"/>
      <c r="E88" s="2"/>
      <c r="F88" s="2">
        <f t="shared" si="6"/>
        <v>-247000</v>
      </c>
    </row>
    <row r="89" spans="1:6" x14ac:dyDescent="0.35">
      <c r="A89" s="2"/>
      <c r="B89" s="2">
        <f t="shared" si="5"/>
        <v>-247000</v>
      </c>
      <c r="C89" s="2"/>
      <c r="D89" s="2"/>
      <c r="E89" s="2"/>
      <c r="F89" s="2">
        <f t="shared" si="6"/>
        <v>-247000</v>
      </c>
    </row>
  </sheetData>
  <mergeCells count="11">
    <mergeCell ref="A34:F34"/>
    <mergeCell ref="A1:F2"/>
    <mergeCell ref="A26:F26"/>
    <mergeCell ref="A28:F28"/>
    <mergeCell ref="A30:F30"/>
    <mergeCell ref="C23:E23"/>
    <mergeCell ref="C5:E5"/>
    <mergeCell ref="C4:E4"/>
    <mergeCell ref="C12:E12"/>
    <mergeCell ref="C16:E16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16BA-EA15-44DC-979E-0775D935548A}">
  <dimension ref="A1:F27"/>
  <sheetViews>
    <sheetView workbookViewId="0">
      <selection activeCell="F19" sqref="F19"/>
    </sheetView>
  </sheetViews>
  <sheetFormatPr defaultRowHeight="14.5" x14ac:dyDescent="0.35"/>
  <cols>
    <col min="2" max="2" width="13.1796875" customWidth="1"/>
    <col min="3" max="3" width="22.6328125" customWidth="1"/>
    <col min="4" max="4" width="18.81640625" customWidth="1"/>
    <col min="5" max="5" width="22.1796875" customWidth="1"/>
    <col min="6" max="6" width="31.26953125" customWidth="1"/>
  </cols>
  <sheetData>
    <row r="1" spans="1:6" x14ac:dyDescent="0.35">
      <c r="A1" s="25" t="s">
        <v>34</v>
      </c>
      <c r="B1" s="25"/>
      <c r="C1" s="25"/>
      <c r="D1" s="25"/>
      <c r="E1" s="25"/>
      <c r="F1" s="25"/>
    </row>
    <row r="2" spans="1:6" x14ac:dyDescent="0.35">
      <c r="A2" s="26"/>
      <c r="B2" s="26"/>
      <c r="C2" s="26"/>
      <c r="D2" s="26"/>
      <c r="E2" s="26"/>
      <c r="F2" s="26"/>
    </row>
    <row r="3" spans="1:6" x14ac:dyDescent="0.35">
      <c r="A3" s="2" t="s">
        <v>12</v>
      </c>
      <c r="B3" s="2" t="s">
        <v>2</v>
      </c>
      <c r="C3" s="2" t="s">
        <v>0</v>
      </c>
      <c r="D3" s="2" t="s">
        <v>1</v>
      </c>
      <c r="E3" s="2" t="s">
        <v>11</v>
      </c>
      <c r="F3" s="2" t="s">
        <v>13</v>
      </c>
    </row>
    <row r="4" spans="1:6" x14ac:dyDescent="0.35">
      <c r="A4" s="3">
        <v>1</v>
      </c>
      <c r="B4" s="2">
        <v>300000</v>
      </c>
      <c r="C4" s="22" t="s">
        <v>18</v>
      </c>
      <c r="D4" s="23"/>
      <c r="E4" s="24"/>
      <c r="F4" s="2">
        <f>B4-D4+E4</f>
        <v>300000</v>
      </c>
    </row>
    <row r="5" spans="1:6" x14ac:dyDescent="0.35">
      <c r="A5" s="3"/>
      <c r="B5" s="2"/>
      <c r="C5" s="22" t="s">
        <v>33</v>
      </c>
      <c r="D5" s="23"/>
      <c r="E5" s="24"/>
      <c r="F5" s="2"/>
    </row>
    <row r="6" spans="1:6" x14ac:dyDescent="0.35">
      <c r="A6" s="3">
        <v>2</v>
      </c>
      <c r="B6" s="2">
        <f>F4</f>
        <v>300000</v>
      </c>
      <c r="C6" s="2" t="s">
        <v>3</v>
      </c>
      <c r="D6" s="2">
        <v>20000</v>
      </c>
      <c r="E6" s="2"/>
      <c r="F6" s="2">
        <f>B6-D6+E6</f>
        <v>280000</v>
      </c>
    </row>
    <row r="7" spans="1:6" x14ac:dyDescent="0.35">
      <c r="A7" s="3">
        <v>3</v>
      </c>
      <c r="B7" s="2">
        <f>F6</f>
        <v>280000</v>
      </c>
      <c r="C7" s="2" t="s">
        <v>4</v>
      </c>
      <c r="D7" s="2">
        <v>20000</v>
      </c>
      <c r="E7" s="2"/>
      <c r="F7" s="2">
        <f>B7-D7+E7</f>
        <v>260000</v>
      </c>
    </row>
    <row r="8" spans="1:6" x14ac:dyDescent="0.35">
      <c r="C8" s="33" t="s">
        <v>35</v>
      </c>
      <c r="D8" s="33"/>
      <c r="E8" s="33"/>
      <c r="F8" s="2">
        <f t="shared" ref="F8:F19" si="0">B8-D8+E8</f>
        <v>0</v>
      </c>
    </row>
    <row r="9" spans="1:6" x14ac:dyDescent="0.35">
      <c r="C9" s="34"/>
      <c r="D9" s="34"/>
      <c r="E9" s="34"/>
      <c r="F9" s="2">
        <f t="shared" si="0"/>
        <v>0</v>
      </c>
    </row>
    <row r="10" spans="1:6" x14ac:dyDescent="0.35">
      <c r="A10">
        <v>1</v>
      </c>
      <c r="B10" s="5">
        <v>1000000</v>
      </c>
      <c r="C10" t="s">
        <v>36</v>
      </c>
      <c r="D10" s="5">
        <v>120000</v>
      </c>
      <c r="F10" s="2">
        <f t="shared" si="0"/>
        <v>880000</v>
      </c>
    </row>
    <row r="11" spans="1:6" x14ac:dyDescent="0.35">
      <c r="A11">
        <v>2</v>
      </c>
      <c r="B11" s="6">
        <f>F10</f>
        <v>880000</v>
      </c>
      <c r="C11" t="s">
        <v>37</v>
      </c>
      <c r="D11" s="5">
        <v>65000</v>
      </c>
      <c r="F11" s="2">
        <f t="shared" si="0"/>
        <v>815000</v>
      </c>
    </row>
    <row r="12" spans="1:6" x14ac:dyDescent="0.35">
      <c r="A12">
        <v>3</v>
      </c>
      <c r="B12" s="6">
        <f t="shared" ref="B12:B27" si="1">F11</f>
        <v>815000</v>
      </c>
      <c r="C12" t="s">
        <v>38</v>
      </c>
      <c r="D12" s="1">
        <v>50000</v>
      </c>
      <c r="F12" s="2">
        <f t="shared" si="0"/>
        <v>765000</v>
      </c>
    </row>
    <row r="13" spans="1:6" x14ac:dyDescent="0.35">
      <c r="A13">
        <v>4</v>
      </c>
      <c r="B13" s="6">
        <f t="shared" si="1"/>
        <v>765000</v>
      </c>
      <c r="C13" t="s">
        <v>39</v>
      </c>
      <c r="D13" s="1">
        <v>45000</v>
      </c>
      <c r="F13" s="2">
        <f t="shared" si="0"/>
        <v>720000</v>
      </c>
    </row>
    <row r="14" spans="1:6" x14ac:dyDescent="0.35">
      <c r="A14">
        <v>5</v>
      </c>
      <c r="B14" s="6">
        <f t="shared" si="1"/>
        <v>720000</v>
      </c>
      <c r="C14" t="s">
        <v>40</v>
      </c>
      <c r="D14" s="1">
        <v>50000</v>
      </c>
      <c r="F14" s="2">
        <f t="shared" si="0"/>
        <v>670000</v>
      </c>
    </row>
    <row r="15" spans="1:6" x14ac:dyDescent="0.35">
      <c r="A15">
        <v>6</v>
      </c>
      <c r="B15" s="6">
        <f t="shared" si="1"/>
        <v>670000</v>
      </c>
      <c r="C15" t="s">
        <v>41</v>
      </c>
      <c r="D15" s="1">
        <v>20000</v>
      </c>
      <c r="F15" s="2">
        <f t="shared" si="0"/>
        <v>650000</v>
      </c>
    </row>
    <row r="16" spans="1:6" x14ac:dyDescent="0.35">
      <c r="A16">
        <v>7</v>
      </c>
      <c r="B16" s="6">
        <f t="shared" si="1"/>
        <v>650000</v>
      </c>
      <c r="C16" t="s">
        <v>42</v>
      </c>
      <c r="D16" s="1">
        <v>12000</v>
      </c>
      <c r="F16" s="2">
        <f t="shared" si="0"/>
        <v>638000</v>
      </c>
    </row>
    <row r="17" spans="1:6" x14ac:dyDescent="0.35">
      <c r="A17">
        <v>8</v>
      </c>
      <c r="B17" s="6">
        <f t="shared" si="1"/>
        <v>638000</v>
      </c>
      <c r="C17" t="s">
        <v>43</v>
      </c>
      <c r="D17" s="1">
        <v>100000</v>
      </c>
      <c r="F17" s="2">
        <f t="shared" si="0"/>
        <v>538000</v>
      </c>
    </row>
    <row r="18" spans="1:6" x14ac:dyDescent="0.35">
      <c r="A18">
        <v>9</v>
      </c>
      <c r="B18" s="6">
        <f t="shared" si="1"/>
        <v>538000</v>
      </c>
      <c r="F18" s="2">
        <f t="shared" si="0"/>
        <v>538000</v>
      </c>
    </row>
    <row r="19" spans="1:6" x14ac:dyDescent="0.35">
      <c r="A19">
        <v>10</v>
      </c>
      <c r="B19" s="6">
        <f t="shared" si="1"/>
        <v>538000</v>
      </c>
      <c r="F19" s="2">
        <f t="shared" si="0"/>
        <v>538000</v>
      </c>
    </row>
    <row r="20" spans="1:6" x14ac:dyDescent="0.35">
      <c r="A20">
        <v>11</v>
      </c>
      <c r="B20" s="6">
        <f t="shared" si="1"/>
        <v>538000</v>
      </c>
    </row>
    <row r="21" spans="1:6" x14ac:dyDescent="0.35">
      <c r="A21">
        <v>12</v>
      </c>
      <c r="B21" s="6">
        <f t="shared" si="1"/>
        <v>0</v>
      </c>
    </row>
    <row r="22" spans="1:6" x14ac:dyDescent="0.35">
      <c r="A22">
        <v>13</v>
      </c>
      <c r="B22" s="6">
        <f t="shared" si="1"/>
        <v>0</v>
      </c>
    </row>
    <row r="23" spans="1:6" x14ac:dyDescent="0.35">
      <c r="A23">
        <v>14</v>
      </c>
      <c r="B23" s="6">
        <f t="shared" si="1"/>
        <v>0</v>
      </c>
    </row>
    <row r="24" spans="1:6" x14ac:dyDescent="0.35">
      <c r="B24" s="6">
        <f t="shared" si="1"/>
        <v>0</v>
      </c>
    </row>
    <row r="25" spans="1:6" x14ac:dyDescent="0.35">
      <c r="B25" s="6">
        <f t="shared" si="1"/>
        <v>0</v>
      </c>
    </row>
    <row r="26" spans="1:6" x14ac:dyDescent="0.35">
      <c r="B26" s="6">
        <f t="shared" si="1"/>
        <v>0</v>
      </c>
    </row>
    <row r="27" spans="1:6" x14ac:dyDescent="0.35">
      <c r="B27" s="6">
        <f t="shared" si="1"/>
        <v>0</v>
      </c>
    </row>
  </sheetData>
  <mergeCells count="4">
    <mergeCell ref="A1:F2"/>
    <mergeCell ref="C4:E4"/>
    <mergeCell ref="C5:E5"/>
    <mergeCell ref="C8:E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3C70-15E1-4EE8-9D64-2DFD13609A9F}">
  <dimension ref="A1:G27"/>
  <sheetViews>
    <sheetView topLeftCell="A14" workbookViewId="0">
      <selection activeCell="H21" sqref="H21"/>
    </sheetView>
  </sheetViews>
  <sheetFormatPr defaultRowHeight="14.5" x14ac:dyDescent="0.35"/>
  <cols>
    <col min="2" max="2" width="4.81640625" customWidth="1"/>
    <col min="3" max="4" width="19.7265625" customWidth="1"/>
    <col min="5" max="5" width="13.7265625" customWidth="1"/>
    <col min="6" max="6" width="13.36328125" bestFit="1" customWidth="1"/>
  </cols>
  <sheetData>
    <row r="1" spans="1:7" x14ac:dyDescent="0.35">
      <c r="C1" t="s">
        <v>44</v>
      </c>
    </row>
    <row r="3" spans="1:7" x14ac:dyDescent="0.35">
      <c r="B3" t="s">
        <v>12</v>
      </c>
      <c r="C3" t="s">
        <v>45</v>
      </c>
      <c r="D3" t="s">
        <v>49</v>
      </c>
      <c r="E3" t="s">
        <v>46</v>
      </c>
      <c r="F3" t="s">
        <v>47</v>
      </c>
      <c r="G3" t="s">
        <v>48</v>
      </c>
    </row>
    <row r="4" spans="1:7" x14ac:dyDescent="0.35">
      <c r="D4" s="7"/>
      <c r="E4" s="8">
        <v>550000</v>
      </c>
      <c r="F4" s="8">
        <f>E4-D4</f>
        <v>550000</v>
      </c>
    </row>
    <row r="5" spans="1:7" x14ac:dyDescent="0.35">
      <c r="A5">
        <v>15</v>
      </c>
      <c r="C5" t="s">
        <v>50</v>
      </c>
      <c r="D5" s="7">
        <v>137000</v>
      </c>
      <c r="E5" s="8">
        <v>550000</v>
      </c>
      <c r="F5" s="8">
        <f t="shared" ref="F5:F24" si="0">E5-D5</f>
        <v>413000</v>
      </c>
    </row>
    <row r="6" spans="1:7" x14ac:dyDescent="0.35">
      <c r="D6" s="7"/>
      <c r="E6" s="8"/>
      <c r="F6" s="8"/>
    </row>
    <row r="7" spans="1:7" x14ac:dyDescent="0.35">
      <c r="A7">
        <v>16</v>
      </c>
      <c r="C7" t="s">
        <v>51</v>
      </c>
      <c r="D7" s="7">
        <v>30000</v>
      </c>
      <c r="E7" s="8">
        <f>F5</f>
        <v>413000</v>
      </c>
      <c r="F7" s="8">
        <f t="shared" si="0"/>
        <v>383000</v>
      </c>
    </row>
    <row r="8" spans="1:7" x14ac:dyDescent="0.35">
      <c r="C8" t="s">
        <v>29</v>
      </c>
      <c r="D8" s="7">
        <v>15000</v>
      </c>
      <c r="E8" s="8">
        <f t="shared" ref="E8:E14" si="1">F7</f>
        <v>383000</v>
      </c>
      <c r="F8" s="8">
        <f t="shared" si="0"/>
        <v>368000</v>
      </c>
    </row>
    <row r="9" spans="1:7" x14ac:dyDescent="0.35">
      <c r="D9" s="7"/>
      <c r="E9" s="8"/>
      <c r="F9" s="8"/>
    </row>
    <row r="10" spans="1:7" x14ac:dyDescent="0.35">
      <c r="A10">
        <v>17</v>
      </c>
      <c r="C10" t="s">
        <v>52</v>
      </c>
      <c r="D10" s="7">
        <v>20000</v>
      </c>
      <c r="E10" s="8">
        <f>F8</f>
        <v>368000</v>
      </c>
      <c r="F10" s="8">
        <f t="shared" si="0"/>
        <v>348000</v>
      </c>
    </row>
    <row r="11" spans="1:7" x14ac:dyDescent="0.35">
      <c r="C11" t="s">
        <v>53</v>
      </c>
      <c r="D11" s="7">
        <v>16000</v>
      </c>
      <c r="E11" s="8">
        <f>F10</f>
        <v>348000</v>
      </c>
      <c r="F11" s="8">
        <f t="shared" si="0"/>
        <v>332000</v>
      </c>
    </row>
    <row r="12" spans="1:7" x14ac:dyDescent="0.35">
      <c r="D12" s="7"/>
      <c r="E12" s="8"/>
      <c r="F12" s="8"/>
    </row>
    <row r="13" spans="1:7" x14ac:dyDescent="0.35">
      <c r="A13">
        <v>18</v>
      </c>
      <c r="C13" t="s">
        <v>54</v>
      </c>
      <c r="D13" s="7">
        <v>30000</v>
      </c>
      <c r="E13" s="8">
        <f>F11</f>
        <v>332000</v>
      </c>
      <c r="F13" s="8">
        <f t="shared" si="0"/>
        <v>302000</v>
      </c>
    </row>
    <row r="14" spans="1:7" x14ac:dyDescent="0.35">
      <c r="C14" t="s">
        <v>29</v>
      </c>
      <c r="D14" s="7">
        <v>20000</v>
      </c>
      <c r="E14" s="8">
        <f t="shared" si="1"/>
        <v>302000</v>
      </c>
      <c r="F14" s="8">
        <f t="shared" si="0"/>
        <v>282000</v>
      </c>
    </row>
    <row r="15" spans="1:7" x14ac:dyDescent="0.35">
      <c r="D15" s="7"/>
      <c r="E15" s="8"/>
      <c r="F15" s="8"/>
    </row>
    <row r="16" spans="1:7" x14ac:dyDescent="0.35">
      <c r="A16">
        <v>19</v>
      </c>
      <c r="C16" t="s">
        <v>54</v>
      </c>
      <c r="D16" s="7"/>
      <c r="E16" s="8">
        <f>F14</f>
        <v>282000</v>
      </c>
      <c r="F16" s="8">
        <f t="shared" si="0"/>
        <v>282000</v>
      </c>
    </row>
    <row r="17" spans="1:6" x14ac:dyDescent="0.35">
      <c r="C17" t="s">
        <v>29</v>
      </c>
      <c r="D17" s="7"/>
      <c r="E17" s="8">
        <f t="shared" ref="E17:E24" si="2">F16</f>
        <v>282000</v>
      </c>
      <c r="F17" s="8">
        <f t="shared" si="0"/>
        <v>282000</v>
      </c>
    </row>
    <row r="18" spans="1:6" x14ac:dyDescent="0.35">
      <c r="D18" s="7"/>
      <c r="E18" s="8"/>
      <c r="F18" s="8"/>
    </row>
    <row r="19" spans="1:6" x14ac:dyDescent="0.35">
      <c r="A19">
        <v>20</v>
      </c>
      <c r="C19" t="s">
        <v>54</v>
      </c>
      <c r="D19" s="7">
        <v>20000</v>
      </c>
      <c r="E19" s="8">
        <f>F17</f>
        <v>282000</v>
      </c>
      <c r="F19" s="8">
        <f t="shared" si="0"/>
        <v>262000</v>
      </c>
    </row>
    <row r="20" spans="1:6" x14ac:dyDescent="0.35">
      <c r="C20" t="s">
        <v>29</v>
      </c>
      <c r="D20" s="7">
        <v>30000</v>
      </c>
      <c r="E20" s="8">
        <f t="shared" si="2"/>
        <v>262000</v>
      </c>
      <c r="F20" s="8">
        <f t="shared" si="0"/>
        <v>232000</v>
      </c>
    </row>
    <row r="21" spans="1:6" x14ac:dyDescent="0.35">
      <c r="D21" s="7"/>
      <c r="E21" s="8"/>
      <c r="F21" s="8"/>
    </row>
    <row r="22" spans="1:6" x14ac:dyDescent="0.35">
      <c r="A22">
        <v>21</v>
      </c>
      <c r="C22" t="s">
        <v>55</v>
      </c>
      <c r="D22" s="7">
        <v>60000</v>
      </c>
      <c r="E22" s="8">
        <f>F20</f>
        <v>232000</v>
      </c>
      <c r="F22" s="8">
        <f t="shared" si="0"/>
        <v>172000</v>
      </c>
    </row>
    <row r="23" spans="1:6" x14ac:dyDescent="0.35">
      <c r="C23" t="s">
        <v>54</v>
      </c>
      <c r="D23" s="7">
        <v>30000</v>
      </c>
      <c r="E23" s="8">
        <f t="shared" si="2"/>
        <v>172000</v>
      </c>
      <c r="F23" s="8">
        <f t="shared" si="0"/>
        <v>142000</v>
      </c>
    </row>
    <row r="24" spans="1:6" x14ac:dyDescent="0.35">
      <c r="C24" t="s">
        <v>29</v>
      </c>
      <c r="D24" s="7">
        <v>20000</v>
      </c>
      <c r="E24" s="8">
        <f t="shared" si="2"/>
        <v>142000</v>
      </c>
      <c r="F24" s="8">
        <f t="shared" si="0"/>
        <v>122000</v>
      </c>
    </row>
    <row r="25" spans="1:6" x14ac:dyDescent="0.35">
      <c r="D25" s="7"/>
    </row>
    <row r="26" spans="1:6" x14ac:dyDescent="0.35">
      <c r="D26" s="7"/>
    </row>
    <row r="27" spans="1:6" x14ac:dyDescent="0.35">
      <c r="D2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AF1C-6BC4-47D1-A981-1969653E36F6}">
  <dimension ref="A2:F42"/>
  <sheetViews>
    <sheetView topLeftCell="A34" workbookViewId="0">
      <selection activeCell="B28" sqref="A4:F42"/>
    </sheetView>
  </sheetViews>
  <sheetFormatPr defaultRowHeight="14.5" x14ac:dyDescent="0.35"/>
  <cols>
    <col min="1" max="1" width="3.81640625" customWidth="1"/>
    <col min="2" max="2" width="11.81640625" customWidth="1"/>
    <col min="3" max="3" width="28.36328125" bestFit="1" customWidth="1"/>
    <col min="4" max="4" width="15.36328125" customWidth="1"/>
    <col min="5" max="5" width="15.7265625" customWidth="1"/>
    <col min="6" max="6" width="15.26953125" customWidth="1"/>
    <col min="7" max="7" width="8.7265625" customWidth="1"/>
  </cols>
  <sheetData>
    <row r="2" spans="1:6" ht="20" thickBot="1" x14ac:dyDescent="0.5">
      <c r="C2" s="35" t="s">
        <v>61</v>
      </c>
      <c r="D2" s="35"/>
      <c r="E2" s="35"/>
    </row>
    <row r="3" spans="1:6" ht="15" thickTop="1" x14ac:dyDescent="0.35"/>
    <row r="4" spans="1:6" x14ac:dyDescent="0.35">
      <c r="A4" s="9" t="s">
        <v>56</v>
      </c>
      <c r="B4" s="9" t="s">
        <v>57</v>
      </c>
      <c r="C4" s="9" t="s">
        <v>58</v>
      </c>
      <c r="D4" s="9" t="s">
        <v>11</v>
      </c>
      <c r="E4" s="9" t="s">
        <v>1</v>
      </c>
      <c r="F4" s="9" t="s">
        <v>2</v>
      </c>
    </row>
    <row r="5" spans="1:6" x14ac:dyDescent="0.35">
      <c r="A5" s="11">
        <v>1</v>
      </c>
      <c r="B5" s="17">
        <v>45243</v>
      </c>
      <c r="C5" s="11" t="s">
        <v>59</v>
      </c>
      <c r="D5" s="12">
        <v>400000</v>
      </c>
      <c r="E5" s="12"/>
      <c r="F5" s="12">
        <f>Table1[[#This Row],[Column3]]</f>
        <v>400000</v>
      </c>
    </row>
    <row r="6" spans="1:6" x14ac:dyDescent="0.35">
      <c r="A6" s="11">
        <v>2</v>
      </c>
      <c r="B6" s="17">
        <v>45244</v>
      </c>
      <c r="C6" s="11" t="s">
        <v>60</v>
      </c>
      <c r="D6" s="12"/>
      <c r="E6" s="12">
        <v>30000</v>
      </c>
      <c r="F6" s="12">
        <f>F5-Table1[[#This Row],[Column4]]+Table1[[#This Row],[Column3]]</f>
        <v>370000</v>
      </c>
    </row>
    <row r="7" spans="1:6" x14ac:dyDescent="0.35">
      <c r="A7" s="11">
        <v>3</v>
      </c>
      <c r="B7" s="17">
        <v>45244</v>
      </c>
      <c r="C7" s="11" t="s">
        <v>62</v>
      </c>
      <c r="D7" s="12"/>
      <c r="E7" s="12">
        <v>10000</v>
      </c>
      <c r="F7" s="12">
        <f>F6-Table1[[#This Row],[Column4]]+Table1[[#This Row],[Column3]]</f>
        <v>360000</v>
      </c>
    </row>
    <row r="8" spans="1:6" x14ac:dyDescent="0.35">
      <c r="A8" s="11">
        <v>4</v>
      </c>
      <c r="B8" s="17">
        <v>45244</v>
      </c>
      <c r="C8" s="11" t="s">
        <v>63</v>
      </c>
      <c r="D8" s="12"/>
      <c r="E8" s="12">
        <v>35000</v>
      </c>
      <c r="F8" s="12">
        <f>F7-Table1[[#This Row],[Column4]]+Table1[[#This Row],[Column3]]</f>
        <v>325000</v>
      </c>
    </row>
    <row r="9" spans="1:6" x14ac:dyDescent="0.35">
      <c r="A9" s="11">
        <v>5</v>
      </c>
      <c r="B9" s="17">
        <v>45244</v>
      </c>
      <c r="C9" s="11" t="s">
        <v>64</v>
      </c>
      <c r="D9" s="12"/>
      <c r="E9" s="12">
        <v>10000</v>
      </c>
      <c r="F9" s="12">
        <f>F8-Table1[[#This Row],[Column4]]+Table1[[#This Row],[Column3]]</f>
        <v>315000</v>
      </c>
    </row>
    <row r="10" spans="1:6" x14ac:dyDescent="0.35">
      <c r="A10" s="11">
        <v>6</v>
      </c>
      <c r="B10" s="17">
        <v>45244</v>
      </c>
      <c r="C10" s="11" t="s">
        <v>65</v>
      </c>
      <c r="D10" s="12"/>
      <c r="E10" s="12">
        <v>10000</v>
      </c>
      <c r="F10" s="12">
        <f>F9-Table1[[#This Row],[Column4]]+Table1[[#This Row],[Column3]]</f>
        <v>305000</v>
      </c>
    </row>
    <row r="11" spans="1:6" x14ac:dyDescent="0.35">
      <c r="A11" s="11">
        <v>7</v>
      </c>
      <c r="B11" s="17">
        <v>45244</v>
      </c>
      <c r="C11" s="11" t="s">
        <v>66</v>
      </c>
      <c r="D11" s="12"/>
      <c r="E11" s="12">
        <v>10000</v>
      </c>
      <c r="F11" s="12">
        <f>F10-Table1[[#This Row],[Column4]]+Table1[[#This Row],[Column3]]</f>
        <v>295000</v>
      </c>
    </row>
    <row r="12" spans="1:6" x14ac:dyDescent="0.35">
      <c r="A12" s="11"/>
      <c r="B12" s="17">
        <v>45245</v>
      </c>
      <c r="C12" s="11" t="s">
        <v>67</v>
      </c>
      <c r="D12" s="12"/>
      <c r="E12" s="12">
        <v>18000</v>
      </c>
      <c r="F12" s="12">
        <f>F11-Table1[[#This Row],[Column4]]+Table1[[#This Row],[Column3]]</f>
        <v>277000</v>
      </c>
    </row>
    <row r="13" spans="1:6" x14ac:dyDescent="0.35">
      <c r="A13" s="11"/>
      <c r="B13" s="17">
        <v>45245</v>
      </c>
      <c r="C13" s="11" t="s">
        <v>68</v>
      </c>
      <c r="D13" s="12"/>
      <c r="E13" s="12">
        <v>50000</v>
      </c>
      <c r="F13" s="12">
        <f>F12-Table1[[#This Row],[Column4]]+Table1[[#This Row],[Column3]]</f>
        <v>227000</v>
      </c>
    </row>
    <row r="14" spans="1:6" x14ac:dyDescent="0.35">
      <c r="A14" s="11"/>
      <c r="B14" s="17">
        <v>45245</v>
      </c>
      <c r="C14" s="11" t="s">
        <v>69</v>
      </c>
      <c r="D14" s="12"/>
      <c r="E14" s="12">
        <v>15000</v>
      </c>
      <c r="F14" s="12">
        <f>F13-Table1[[#This Row],[Column4]]+Table1[[#This Row],[Column3]]</f>
        <v>212000</v>
      </c>
    </row>
    <row r="15" spans="1:6" x14ac:dyDescent="0.35">
      <c r="A15" s="11"/>
      <c r="B15" s="17">
        <v>45246</v>
      </c>
      <c r="C15" s="11" t="s">
        <v>54</v>
      </c>
      <c r="D15" s="12"/>
      <c r="E15" s="12">
        <v>10000</v>
      </c>
      <c r="F15" s="12">
        <f>F14-Table1[[#This Row],[Column4]]+Table1[[#This Row],[Column3]]</f>
        <v>202000</v>
      </c>
    </row>
    <row r="16" spans="1:6" x14ac:dyDescent="0.35">
      <c r="A16" s="10"/>
      <c r="B16" s="18">
        <v>45246</v>
      </c>
      <c r="C16" s="11" t="s">
        <v>69</v>
      </c>
      <c r="D16" s="12"/>
      <c r="E16" s="12">
        <v>20000</v>
      </c>
      <c r="F16" s="12">
        <f>F15-Table1[[#This Row],[Column4]]+Table1[[#This Row],[Column3]]</f>
        <v>182000</v>
      </c>
    </row>
    <row r="17" spans="1:6" x14ac:dyDescent="0.35">
      <c r="A17" s="10"/>
      <c r="B17" s="18">
        <v>45246</v>
      </c>
      <c r="C17" s="11" t="s">
        <v>70</v>
      </c>
      <c r="D17" s="12"/>
      <c r="E17" s="12">
        <v>10000</v>
      </c>
      <c r="F17" s="12">
        <f>F16-Table1[[#This Row],[Column4]]+Table1[[#This Row],[Column3]]</f>
        <v>172000</v>
      </c>
    </row>
    <row r="18" spans="1:6" x14ac:dyDescent="0.35">
      <c r="A18" s="10"/>
      <c r="B18" s="18">
        <v>45247</v>
      </c>
      <c r="C18" s="11" t="s">
        <v>71</v>
      </c>
      <c r="D18" s="12"/>
      <c r="E18" s="12">
        <v>10000</v>
      </c>
      <c r="F18" s="12">
        <f>F17-Table1[[#This Row],[Column4]]+Table1[[#This Row],[Column3]]</f>
        <v>162000</v>
      </c>
    </row>
    <row r="19" spans="1:6" x14ac:dyDescent="0.35">
      <c r="A19" s="10"/>
      <c r="B19" s="18">
        <v>45247</v>
      </c>
      <c r="C19" s="11" t="s">
        <v>72</v>
      </c>
      <c r="D19" s="12"/>
      <c r="E19" s="12">
        <v>22000</v>
      </c>
      <c r="F19" s="12">
        <f>F18-Table1[[#This Row],[Column4]]+Table1[[#This Row],[Column3]]</f>
        <v>140000</v>
      </c>
    </row>
    <row r="20" spans="1:6" x14ac:dyDescent="0.35">
      <c r="A20" s="10"/>
      <c r="B20" s="18">
        <v>45247</v>
      </c>
      <c r="C20" s="11" t="s">
        <v>69</v>
      </c>
      <c r="D20" s="12"/>
      <c r="E20" s="12">
        <v>10000</v>
      </c>
      <c r="F20" s="12">
        <f>F19-Table1[[#This Row],[Column4]]+Table1[[#This Row],[Column3]]</f>
        <v>130000</v>
      </c>
    </row>
    <row r="21" spans="1:6" x14ac:dyDescent="0.35">
      <c r="A21" s="10"/>
      <c r="B21" s="18">
        <v>45247</v>
      </c>
      <c r="C21" s="11" t="s">
        <v>73</v>
      </c>
      <c r="D21" s="12"/>
      <c r="E21" s="12">
        <v>25000</v>
      </c>
      <c r="F21" s="12">
        <f>F20-Table1[[#This Row],[Column4]]+Table1[[#This Row],[Column3]]</f>
        <v>105000</v>
      </c>
    </row>
    <row r="22" spans="1:6" x14ac:dyDescent="0.35">
      <c r="A22" s="10"/>
      <c r="B22" s="18">
        <v>45247</v>
      </c>
      <c r="C22" s="11" t="s">
        <v>76</v>
      </c>
      <c r="D22" s="12">
        <v>100000</v>
      </c>
      <c r="E22" s="12"/>
      <c r="F22" s="12">
        <f>F21-Table1[[#This Row],[Column4]]+Table1[[#This Row],[Column3]]</f>
        <v>205000</v>
      </c>
    </row>
    <row r="23" spans="1:6" x14ac:dyDescent="0.35">
      <c r="A23" s="10"/>
      <c r="B23" s="18">
        <v>45248</v>
      </c>
      <c r="C23" s="11" t="s">
        <v>54</v>
      </c>
      <c r="D23" s="12"/>
      <c r="E23" s="12">
        <v>12000</v>
      </c>
      <c r="F23" s="12">
        <f>F22-Table1[[#This Row],[Column4]]+Table1[[#This Row],[Column3]]</f>
        <v>193000</v>
      </c>
    </row>
    <row r="24" spans="1:6" x14ac:dyDescent="0.35">
      <c r="A24" s="13"/>
      <c r="B24" s="18">
        <v>45248</v>
      </c>
      <c r="C24" s="14" t="s">
        <v>74</v>
      </c>
      <c r="D24" s="15"/>
      <c r="E24" s="15">
        <v>13000</v>
      </c>
      <c r="F24" s="12">
        <f>F23-Table1[[#This Row],[Column4]]+Table1[[#This Row],[Column3]]</f>
        <v>180000</v>
      </c>
    </row>
    <row r="25" spans="1:6" x14ac:dyDescent="0.35">
      <c r="A25" s="10"/>
      <c r="B25" s="18">
        <v>45248</v>
      </c>
      <c r="C25" s="11" t="s">
        <v>69</v>
      </c>
      <c r="D25" s="12"/>
      <c r="E25" s="12">
        <v>15000</v>
      </c>
      <c r="F25" s="12">
        <f>F24-Table1[[#This Row],[Column4]]+Table1[[#This Row],[Column3]]</f>
        <v>165000</v>
      </c>
    </row>
    <row r="26" spans="1:6" x14ac:dyDescent="0.35">
      <c r="A26" s="10"/>
      <c r="B26" s="18">
        <v>45248</v>
      </c>
      <c r="C26" s="11" t="s">
        <v>32</v>
      </c>
      <c r="D26" s="12"/>
      <c r="E26" s="12">
        <v>30000</v>
      </c>
      <c r="F26" s="12">
        <f>F25-Table1[[#This Row],[Column4]]+Table1[[#This Row],[Column3]]</f>
        <v>135000</v>
      </c>
    </row>
    <row r="27" spans="1:6" x14ac:dyDescent="0.35">
      <c r="A27" s="10"/>
      <c r="B27" s="18">
        <v>45248</v>
      </c>
      <c r="C27" s="11" t="s">
        <v>75</v>
      </c>
      <c r="D27" s="12"/>
      <c r="E27" s="12">
        <v>10000</v>
      </c>
      <c r="F27" s="12">
        <f>F26-Table1[[#This Row],[Column4]]+Table1[[#This Row],[Column3]]</f>
        <v>125000</v>
      </c>
    </row>
    <row r="28" spans="1:6" x14ac:dyDescent="0.35">
      <c r="A28" s="10"/>
      <c r="B28" s="10"/>
      <c r="C28" s="11"/>
      <c r="D28" s="12"/>
      <c r="E28" s="12"/>
      <c r="F28" s="12">
        <f>F27-Table1[[#This Row],[Column4]]+Table1[[#This Row],[Column3]]</f>
        <v>125000</v>
      </c>
    </row>
    <row r="29" spans="1:6" x14ac:dyDescent="0.35">
      <c r="A29" s="10"/>
      <c r="B29" s="10"/>
      <c r="C29" s="11"/>
      <c r="D29" s="12"/>
      <c r="E29" s="12"/>
      <c r="F29" s="12">
        <f>F28-Table1[[#This Row],[Column4]]+Table1[[#This Row],[Column3]]</f>
        <v>125000</v>
      </c>
    </row>
    <row r="30" spans="1:6" x14ac:dyDescent="0.35">
      <c r="A30" s="10"/>
      <c r="B30" s="10"/>
      <c r="C30" s="11"/>
      <c r="D30" s="12"/>
      <c r="E30" s="12"/>
      <c r="F30" s="12">
        <f>F29-Table1[[#This Row],[Column4]]+Table1[[#This Row],[Column3]]</f>
        <v>125000</v>
      </c>
    </row>
    <row r="31" spans="1:6" x14ac:dyDescent="0.35">
      <c r="A31" s="10"/>
      <c r="B31" s="10"/>
      <c r="C31" s="11"/>
      <c r="D31" s="12"/>
      <c r="E31" s="12"/>
      <c r="F31" s="12">
        <f>F30-Table1[[#This Row],[Column4]]+Table1[[#This Row],[Column3]]</f>
        <v>125000</v>
      </c>
    </row>
    <row r="32" spans="1:6" x14ac:dyDescent="0.35">
      <c r="A32" s="10"/>
      <c r="B32" s="10"/>
      <c r="C32" s="11"/>
      <c r="D32" s="12"/>
      <c r="E32" s="12"/>
      <c r="F32" s="12">
        <f>F31-Table1[[#This Row],[Column4]]+Table1[[#This Row],[Column3]]</f>
        <v>125000</v>
      </c>
    </row>
    <row r="33" spans="1:6" x14ac:dyDescent="0.35">
      <c r="A33" s="10"/>
      <c r="B33" s="10"/>
      <c r="C33" s="11"/>
      <c r="D33" s="12"/>
      <c r="E33" s="12"/>
      <c r="F33" s="12">
        <f>F32-Table1[[#This Row],[Column4]]+Table1[[#This Row],[Column3]]</f>
        <v>125000</v>
      </c>
    </row>
    <row r="34" spans="1:6" x14ac:dyDescent="0.35">
      <c r="A34" s="10"/>
      <c r="B34" s="10"/>
      <c r="C34" s="11"/>
      <c r="D34" s="12"/>
      <c r="E34" s="12"/>
      <c r="F34" s="12">
        <f>F33-Table1[[#This Row],[Column4]]+Table1[[#This Row],[Column3]]</f>
        <v>125000</v>
      </c>
    </row>
    <row r="35" spans="1:6" x14ac:dyDescent="0.35">
      <c r="A35" s="10"/>
      <c r="B35" s="10"/>
      <c r="C35" s="11"/>
      <c r="D35" s="12"/>
      <c r="E35" s="12"/>
      <c r="F35" s="12">
        <f>F34-Table1[[#This Row],[Column4]]+Table1[[#This Row],[Column3]]</f>
        <v>125000</v>
      </c>
    </row>
    <row r="36" spans="1:6" x14ac:dyDescent="0.35">
      <c r="A36" s="10"/>
      <c r="B36" s="10"/>
      <c r="C36" s="11"/>
      <c r="D36" s="12"/>
      <c r="E36" s="12"/>
      <c r="F36" s="12">
        <f>F35-Table1[[#This Row],[Column4]]+Table1[[#This Row],[Column3]]</f>
        <v>125000</v>
      </c>
    </row>
    <row r="37" spans="1:6" x14ac:dyDescent="0.35">
      <c r="A37" s="10"/>
      <c r="B37" s="10"/>
      <c r="C37" s="11"/>
      <c r="D37" s="12"/>
      <c r="E37" s="12"/>
      <c r="F37" s="12">
        <f>F36-Table1[[#This Row],[Column4]]+Table1[[#This Row],[Column3]]</f>
        <v>125000</v>
      </c>
    </row>
    <row r="38" spans="1:6" x14ac:dyDescent="0.35">
      <c r="A38" s="10"/>
      <c r="B38" s="10"/>
      <c r="C38" s="11"/>
      <c r="D38" s="12"/>
      <c r="E38" s="12"/>
      <c r="F38" s="12">
        <f>F37-Table1[[#This Row],[Column4]]+Table1[[#This Row],[Column3]]</f>
        <v>125000</v>
      </c>
    </row>
    <row r="39" spans="1:6" x14ac:dyDescent="0.35">
      <c r="A39" s="13"/>
      <c r="B39" s="13"/>
      <c r="C39" s="14"/>
      <c r="D39" s="15"/>
      <c r="E39" s="15"/>
      <c r="F39" s="12">
        <f>F38-Table1[[#This Row],[Column4]]+Table1[[#This Row],[Column3]]</f>
        <v>125000</v>
      </c>
    </row>
    <row r="40" spans="1:6" x14ac:dyDescent="0.35">
      <c r="A40" s="10"/>
      <c r="B40" s="10"/>
      <c r="C40" s="11"/>
      <c r="D40" s="12"/>
      <c r="E40" s="12"/>
      <c r="F40" s="12">
        <f>F39-Table1[[#This Row],[Column4]]+Table1[[#This Row],[Column3]]</f>
        <v>125000</v>
      </c>
    </row>
    <row r="41" spans="1:6" x14ac:dyDescent="0.35">
      <c r="A41" s="10"/>
      <c r="B41" s="10"/>
      <c r="C41" s="11"/>
      <c r="D41" s="12"/>
      <c r="E41" s="12"/>
      <c r="F41" s="12">
        <f>F40-Table1[[#This Row],[Column4]]+Table1[[#This Row],[Column3]]</f>
        <v>125000</v>
      </c>
    </row>
    <row r="42" spans="1:6" x14ac:dyDescent="0.35">
      <c r="A42" s="13"/>
      <c r="B42" s="13"/>
      <c r="C42" s="14"/>
      <c r="D42" s="15"/>
      <c r="E42" s="15">
        <f>SUBTOTAL(109,E4:E41)</f>
        <v>375000</v>
      </c>
      <c r="F42" s="16"/>
    </row>
  </sheetData>
  <mergeCells count="1">
    <mergeCell ref="C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7DC3-8B7B-44D5-A57A-4507EBCA93DB}">
  <dimension ref="A1:L49"/>
  <sheetViews>
    <sheetView tabSelected="1" topLeftCell="A15" zoomScale="55" workbookViewId="0">
      <selection activeCell="E34" sqref="E34"/>
    </sheetView>
  </sheetViews>
  <sheetFormatPr defaultRowHeight="14.5" x14ac:dyDescent="0.35"/>
  <cols>
    <col min="2" max="2" width="12.81640625" customWidth="1"/>
    <col min="3" max="3" width="27.90625" customWidth="1"/>
    <col min="4" max="4" width="30.08984375" customWidth="1"/>
    <col min="5" max="5" width="36" customWidth="1"/>
    <col min="6" max="6" width="45.54296875" customWidth="1"/>
    <col min="9" max="9" width="15" customWidth="1"/>
    <col min="10" max="10" width="13.81640625" customWidth="1"/>
    <col min="11" max="11" width="13" customWidth="1"/>
    <col min="12" max="12" width="17.26953125" customWidth="1"/>
  </cols>
  <sheetData>
    <row r="1" spans="1:12" x14ac:dyDescent="0.35">
      <c r="A1" s="9" t="s">
        <v>56</v>
      </c>
      <c r="B1" s="9" t="s">
        <v>57</v>
      </c>
      <c r="C1" s="9" t="s">
        <v>58</v>
      </c>
      <c r="D1" s="9" t="s">
        <v>11</v>
      </c>
      <c r="E1" s="9" t="s">
        <v>1</v>
      </c>
      <c r="F1" s="9" t="s">
        <v>2</v>
      </c>
    </row>
    <row r="2" spans="1:12" x14ac:dyDescent="0.35">
      <c r="A2" s="11">
        <v>1</v>
      </c>
      <c r="B2" s="17">
        <v>45251</v>
      </c>
      <c r="C2" s="11" t="s">
        <v>83</v>
      </c>
      <c r="D2" s="12">
        <v>200000</v>
      </c>
      <c r="E2" s="12"/>
      <c r="F2" s="12">
        <f>Table13[[#This Row],[Column3]]</f>
        <v>200000</v>
      </c>
    </row>
    <row r="3" spans="1:12" x14ac:dyDescent="0.35">
      <c r="A3" s="11">
        <v>2</v>
      </c>
      <c r="B3" s="17">
        <v>45251</v>
      </c>
      <c r="C3" s="11" t="s">
        <v>77</v>
      </c>
      <c r="D3" s="12"/>
      <c r="E3" s="12">
        <v>32000</v>
      </c>
      <c r="F3" s="12">
        <f>F2-Table13[[#This Row],[Column4]]+Table13[[#This Row],[Column3]]</f>
        <v>168000</v>
      </c>
      <c r="I3" s="19" t="s">
        <v>93</v>
      </c>
      <c r="J3" s="19" t="s">
        <v>95</v>
      </c>
      <c r="K3" s="19" t="s">
        <v>94</v>
      </c>
      <c r="L3" s="19" t="s">
        <v>96</v>
      </c>
    </row>
    <row r="4" spans="1:12" x14ac:dyDescent="0.35">
      <c r="A4" s="11">
        <v>3</v>
      </c>
      <c r="B4" s="17">
        <v>45251</v>
      </c>
      <c r="C4" s="11" t="s">
        <v>78</v>
      </c>
      <c r="D4" s="12"/>
      <c r="E4" s="12">
        <v>22000</v>
      </c>
      <c r="F4" s="12">
        <f>F3-Table13[[#This Row],[Column4]]+Table13[[#This Row],[Column3]]</f>
        <v>146000</v>
      </c>
      <c r="I4" s="20">
        <v>45255</v>
      </c>
      <c r="J4" s="21">
        <v>500000</v>
      </c>
      <c r="K4" s="21"/>
      <c r="L4" s="21">
        <f>K4+J4</f>
        <v>500000</v>
      </c>
    </row>
    <row r="5" spans="1:12" x14ac:dyDescent="0.35">
      <c r="A5" s="11">
        <v>4</v>
      </c>
      <c r="B5" s="17">
        <v>45251</v>
      </c>
      <c r="C5" s="11" t="s">
        <v>79</v>
      </c>
      <c r="D5" s="12"/>
      <c r="E5" s="12">
        <v>12000</v>
      </c>
      <c r="F5" s="12">
        <f>F4-Table13[[#This Row],[Column4]]+Table13[[#This Row],[Column3]]</f>
        <v>134000</v>
      </c>
      <c r="I5" s="20">
        <v>45255</v>
      </c>
      <c r="J5" s="21"/>
      <c r="K5" s="21">
        <v>200000</v>
      </c>
      <c r="L5" s="21">
        <f>L4-K5+J5</f>
        <v>300000</v>
      </c>
    </row>
    <row r="6" spans="1:12" x14ac:dyDescent="0.35">
      <c r="A6" s="11">
        <v>5</v>
      </c>
      <c r="B6" s="17">
        <v>45251</v>
      </c>
      <c r="C6" s="11" t="s">
        <v>80</v>
      </c>
      <c r="D6" s="12"/>
      <c r="E6" s="12">
        <v>16000</v>
      </c>
      <c r="F6" s="12">
        <f>F5-Table13[[#This Row],[Column4]]+Table13[[#This Row],[Column3]]</f>
        <v>118000</v>
      </c>
      <c r="I6" s="19"/>
      <c r="J6" s="21"/>
      <c r="K6" s="21">
        <v>100000</v>
      </c>
      <c r="L6" s="21">
        <f t="shared" ref="L6:L17" si="0">L5-K6+J6</f>
        <v>200000</v>
      </c>
    </row>
    <row r="7" spans="1:12" x14ac:dyDescent="0.35">
      <c r="A7" s="11">
        <v>6</v>
      </c>
      <c r="B7" s="17">
        <v>45251</v>
      </c>
      <c r="C7" s="11" t="s">
        <v>81</v>
      </c>
      <c r="D7" s="12"/>
      <c r="E7" s="12">
        <v>10000</v>
      </c>
      <c r="F7" s="12">
        <f>F6-Table13[[#This Row],[Column4]]+Table13[[#This Row],[Column3]]</f>
        <v>108000</v>
      </c>
      <c r="I7" s="19"/>
      <c r="J7" s="21"/>
      <c r="K7" s="21">
        <v>14000</v>
      </c>
      <c r="L7" s="21">
        <f t="shared" si="0"/>
        <v>186000</v>
      </c>
    </row>
    <row r="8" spans="1:12" x14ac:dyDescent="0.35">
      <c r="A8" s="11">
        <v>7</v>
      </c>
      <c r="B8" s="17">
        <v>45251</v>
      </c>
      <c r="C8" s="11" t="s">
        <v>82</v>
      </c>
      <c r="D8" s="12"/>
      <c r="E8" s="12">
        <v>12000</v>
      </c>
      <c r="F8" s="12">
        <f>F7-Table13[[#This Row],[Column4]]+Table13[[#This Row],[Column3]]</f>
        <v>96000</v>
      </c>
      <c r="I8" s="19"/>
      <c r="J8" s="21"/>
      <c r="K8" s="21"/>
      <c r="L8" s="21">
        <f t="shared" si="0"/>
        <v>186000</v>
      </c>
    </row>
    <row r="9" spans="1:12" x14ac:dyDescent="0.35">
      <c r="A9" s="11">
        <v>8</v>
      </c>
      <c r="B9" s="17">
        <v>45251</v>
      </c>
      <c r="C9" s="11" t="s">
        <v>84</v>
      </c>
      <c r="D9" s="12"/>
      <c r="E9" s="12">
        <v>20000</v>
      </c>
      <c r="F9" s="12">
        <f>F8-Table13[[#This Row],[Column4]]+Table13[[#This Row],[Column3]]</f>
        <v>76000</v>
      </c>
      <c r="I9" s="19"/>
      <c r="J9" s="21"/>
      <c r="K9" s="21"/>
      <c r="L9" s="21">
        <f t="shared" si="0"/>
        <v>186000</v>
      </c>
    </row>
    <row r="10" spans="1:12" x14ac:dyDescent="0.35">
      <c r="A10" s="11">
        <v>9</v>
      </c>
      <c r="B10" s="17">
        <v>45252</v>
      </c>
      <c r="C10" s="11" t="s">
        <v>85</v>
      </c>
      <c r="D10" s="12"/>
      <c r="E10" s="12">
        <v>20000</v>
      </c>
      <c r="F10" s="12">
        <f>F9-Table13[[#This Row],[Column4]]+Table13[[#This Row],[Column3]]</f>
        <v>56000</v>
      </c>
      <c r="I10" s="19"/>
      <c r="J10" s="21"/>
      <c r="K10" s="21"/>
      <c r="L10" s="21">
        <f t="shared" si="0"/>
        <v>186000</v>
      </c>
    </row>
    <row r="11" spans="1:12" x14ac:dyDescent="0.35">
      <c r="A11" s="11"/>
      <c r="B11" s="17">
        <v>45252</v>
      </c>
      <c r="C11" s="11" t="s">
        <v>75</v>
      </c>
      <c r="D11" s="12"/>
      <c r="E11" s="12">
        <v>5000</v>
      </c>
      <c r="F11" s="12">
        <f>F10-Table13[[#This Row],[Column4]]+Table13[[#This Row],[Column3]]</f>
        <v>51000</v>
      </c>
      <c r="I11" s="19"/>
      <c r="J11" s="21"/>
      <c r="K11" s="21"/>
      <c r="L11" s="21">
        <f t="shared" si="0"/>
        <v>186000</v>
      </c>
    </row>
    <row r="12" spans="1:12" x14ac:dyDescent="0.35">
      <c r="A12" s="11"/>
      <c r="B12" s="17">
        <v>45252</v>
      </c>
      <c r="C12" s="11" t="s">
        <v>86</v>
      </c>
      <c r="D12" s="12"/>
      <c r="E12" s="12">
        <v>20000</v>
      </c>
      <c r="F12" s="12">
        <f>F11-Table13[[#This Row],[Column4]]+Table13[[#This Row],[Column3]]</f>
        <v>31000</v>
      </c>
      <c r="I12" s="19"/>
      <c r="J12" s="21"/>
      <c r="K12" s="21"/>
      <c r="L12" s="21">
        <f t="shared" si="0"/>
        <v>186000</v>
      </c>
    </row>
    <row r="13" spans="1:12" x14ac:dyDescent="0.35">
      <c r="A13" s="10"/>
      <c r="B13" s="18">
        <v>45252</v>
      </c>
      <c r="C13" s="11" t="s">
        <v>32</v>
      </c>
      <c r="D13" s="12"/>
      <c r="E13" s="12">
        <v>20000</v>
      </c>
      <c r="F13" s="12">
        <f>F12-Table13[[#This Row],[Column4]]+Table13[[#This Row],[Column3]]</f>
        <v>11000</v>
      </c>
      <c r="I13" s="19"/>
      <c r="J13" s="21"/>
      <c r="K13" s="21"/>
      <c r="L13" s="21">
        <f t="shared" si="0"/>
        <v>186000</v>
      </c>
    </row>
    <row r="14" spans="1:12" x14ac:dyDescent="0.35">
      <c r="A14" s="10"/>
      <c r="B14" s="18">
        <v>45253</v>
      </c>
      <c r="C14" s="11" t="s">
        <v>87</v>
      </c>
      <c r="D14" s="12">
        <v>100000</v>
      </c>
      <c r="E14" s="12"/>
      <c r="F14" s="12">
        <f>F13-Table13[[#This Row],[Column4]]+Table13[[#This Row],[Column3]]</f>
        <v>111000</v>
      </c>
      <c r="I14" s="19"/>
      <c r="J14" s="21"/>
      <c r="K14" s="21"/>
      <c r="L14" s="21">
        <f t="shared" si="0"/>
        <v>186000</v>
      </c>
    </row>
    <row r="15" spans="1:12" x14ac:dyDescent="0.35">
      <c r="A15" s="10"/>
      <c r="B15" s="18">
        <v>45253</v>
      </c>
      <c r="C15" s="11" t="s">
        <v>88</v>
      </c>
      <c r="D15" s="12"/>
      <c r="E15" s="12">
        <v>15000</v>
      </c>
      <c r="F15" s="12">
        <f>F14-Table13[[#This Row],[Column4]]+Table13[[#This Row],[Column3]]</f>
        <v>96000</v>
      </c>
      <c r="I15" s="19"/>
      <c r="J15" s="21"/>
      <c r="K15" s="21"/>
      <c r="L15" s="21">
        <f t="shared" si="0"/>
        <v>186000</v>
      </c>
    </row>
    <row r="16" spans="1:12" x14ac:dyDescent="0.35">
      <c r="A16" s="10"/>
      <c r="B16" s="18">
        <v>45253</v>
      </c>
      <c r="C16" s="11" t="s">
        <v>29</v>
      </c>
      <c r="D16" s="12"/>
      <c r="E16" s="12">
        <v>20000</v>
      </c>
      <c r="F16" s="12">
        <f>F15-Table13[[#This Row],[Column4]]+Table13[[#This Row],[Column3]]</f>
        <v>76000</v>
      </c>
      <c r="I16" s="19"/>
      <c r="J16" s="21"/>
      <c r="K16" s="21"/>
      <c r="L16" s="21">
        <f t="shared" si="0"/>
        <v>186000</v>
      </c>
    </row>
    <row r="17" spans="1:12" x14ac:dyDescent="0.35">
      <c r="A17" s="10"/>
      <c r="B17" s="18">
        <v>45253</v>
      </c>
      <c r="C17" s="11" t="s">
        <v>89</v>
      </c>
      <c r="D17" s="12"/>
      <c r="E17" s="12">
        <v>30000</v>
      </c>
      <c r="F17" s="12">
        <f>F16-Table13[[#This Row],[Column4]]+Table13[[#This Row],[Column3]]</f>
        <v>46000</v>
      </c>
      <c r="I17" s="19"/>
      <c r="J17" s="21"/>
      <c r="K17" s="21"/>
      <c r="L17" s="21">
        <f t="shared" si="0"/>
        <v>186000</v>
      </c>
    </row>
    <row r="18" spans="1:12" x14ac:dyDescent="0.35">
      <c r="A18" s="10"/>
      <c r="B18" s="18">
        <v>45254</v>
      </c>
      <c r="C18" s="11" t="s">
        <v>90</v>
      </c>
      <c r="D18" s="12"/>
      <c r="E18" s="12">
        <v>15000</v>
      </c>
      <c r="F18" s="12">
        <f>F17-Table13[[#This Row],[Column4]]+Table13[[#This Row],[Column3]]</f>
        <v>31000</v>
      </c>
      <c r="J18" s="7"/>
      <c r="K18" s="7"/>
      <c r="L18" s="7"/>
    </row>
    <row r="19" spans="1:12" x14ac:dyDescent="0.35">
      <c r="A19" s="10"/>
      <c r="B19" s="18">
        <v>45254</v>
      </c>
      <c r="C19" s="11" t="s">
        <v>29</v>
      </c>
      <c r="D19" s="12"/>
      <c r="E19" s="12">
        <v>15000</v>
      </c>
      <c r="F19" s="12">
        <f>F18-Table13[[#This Row],[Column4]]+Table13[[#This Row],[Column3]]</f>
        <v>16000</v>
      </c>
      <c r="J19" s="7"/>
      <c r="K19" s="7"/>
      <c r="L19" s="7"/>
    </row>
    <row r="20" spans="1:12" x14ac:dyDescent="0.35">
      <c r="A20" s="10"/>
      <c r="B20" s="18">
        <v>45254</v>
      </c>
      <c r="C20" s="11" t="s">
        <v>54</v>
      </c>
      <c r="D20" s="12"/>
      <c r="E20" s="12">
        <v>15000</v>
      </c>
      <c r="F20" s="12">
        <f>F19-Table13[[#This Row],[Column4]]+Table13[[#This Row],[Column3]]</f>
        <v>1000</v>
      </c>
      <c r="J20" s="7"/>
      <c r="K20" s="7"/>
      <c r="L20" s="7"/>
    </row>
    <row r="21" spans="1:12" x14ac:dyDescent="0.35">
      <c r="A21" s="13"/>
      <c r="B21" s="18">
        <v>45255</v>
      </c>
      <c r="C21" s="14" t="s">
        <v>97</v>
      </c>
      <c r="D21" s="15">
        <f>K5</f>
        <v>200000</v>
      </c>
      <c r="E21" s="15"/>
      <c r="F21" s="12">
        <f>F20-Table13[[#This Row],[Column4]]+Table13[[#This Row],[Column3]]</f>
        <v>201000</v>
      </c>
      <c r="J21" s="7"/>
      <c r="K21" s="7"/>
      <c r="L21" s="7"/>
    </row>
    <row r="22" spans="1:12" x14ac:dyDescent="0.35">
      <c r="A22" s="10"/>
      <c r="B22" s="18">
        <v>45255</v>
      </c>
      <c r="C22" s="11" t="s">
        <v>91</v>
      </c>
      <c r="D22" s="12"/>
      <c r="E22" s="12">
        <v>50000</v>
      </c>
      <c r="F22" s="12">
        <f>F21-Table13[[#This Row],[Column4]]+Table13[[#This Row],[Column3]]</f>
        <v>151000</v>
      </c>
    </row>
    <row r="23" spans="1:12" x14ac:dyDescent="0.35">
      <c r="A23" s="10"/>
      <c r="B23" s="18">
        <v>45256</v>
      </c>
      <c r="C23" s="11" t="s">
        <v>67</v>
      </c>
      <c r="D23" s="12"/>
      <c r="E23" s="12">
        <v>32000</v>
      </c>
      <c r="F23" s="12">
        <f>F22-Table13[[#This Row],[Column4]]+Table13[[#This Row],[Column3]]</f>
        <v>119000</v>
      </c>
    </row>
    <row r="24" spans="1:12" x14ac:dyDescent="0.35">
      <c r="A24" s="10"/>
      <c r="B24" s="18">
        <v>45256</v>
      </c>
      <c r="C24" s="11" t="s">
        <v>92</v>
      </c>
      <c r="D24" s="12"/>
      <c r="E24" s="12">
        <v>50000</v>
      </c>
      <c r="F24" s="12">
        <f>F23-Table13[[#This Row],[Column4]]+Table13[[#This Row],[Column3]]</f>
        <v>69000</v>
      </c>
    </row>
    <row r="25" spans="1:12" x14ac:dyDescent="0.35">
      <c r="A25" s="10"/>
      <c r="B25" s="18">
        <v>45256</v>
      </c>
      <c r="C25" s="11" t="s">
        <v>29</v>
      </c>
      <c r="D25" s="12"/>
      <c r="E25" s="12">
        <v>20000</v>
      </c>
      <c r="F25" s="12">
        <f>F24-Table13[[#This Row],[Column4]]+Table13[[#This Row],[Column3]]</f>
        <v>49000</v>
      </c>
    </row>
    <row r="26" spans="1:12" x14ac:dyDescent="0.35">
      <c r="A26" s="10"/>
      <c r="B26" s="18">
        <v>45257</v>
      </c>
      <c r="C26" s="11" t="s">
        <v>98</v>
      </c>
      <c r="D26" s="12"/>
      <c r="E26" s="12">
        <v>10000</v>
      </c>
      <c r="F26" s="12">
        <f>F25-Table13[[#This Row],[Column4]]+Table13[[#This Row],[Column3]]</f>
        <v>39000</v>
      </c>
    </row>
    <row r="27" spans="1:12" x14ac:dyDescent="0.35">
      <c r="A27" s="10"/>
      <c r="B27" s="10"/>
      <c r="C27" s="11" t="s">
        <v>29</v>
      </c>
      <c r="D27" s="12">
        <f>K6</f>
        <v>100000</v>
      </c>
      <c r="E27" s="12">
        <v>20000</v>
      </c>
      <c r="F27" s="12">
        <f>F26-Table13[[#This Row],[Column4]]+Table13[[#This Row],[Column3]]</f>
        <v>119000</v>
      </c>
    </row>
    <row r="28" spans="1:12" x14ac:dyDescent="0.35">
      <c r="A28" s="10"/>
      <c r="B28" s="10"/>
      <c r="C28" s="11" t="s">
        <v>99</v>
      </c>
      <c r="D28" s="12"/>
      <c r="E28" s="12">
        <v>20000</v>
      </c>
      <c r="F28" s="12">
        <f>F27-Table13[[#This Row],[Column4]]+Table13[[#This Row],[Column3]]</f>
        <v>99000</v>
      </c>
    </row>
    <row r="29" spans="1:12" x14ac:dyDescent="0.35">
      <c r="A29" s="10"/>
      <c r="B29" s="18">
        <v>45258</v>
      </c>
      <c r="C29" s="11" t="s">
        <v>54</v>
      </c>
      <c r="D29" s="12"/>
      <c r="E29" s="12">
        <v>15000</v>
      </c>
      <c r="F29" s="12">
        <f>F28-Table13[[#This Row],[Column4]]+Table13[[#This Row],[Column3]]</f>
        <v>84000</v>
      </c>
    </row>
    <row r="30" spans="1:12" x14ac:dyDescent="0.35">
      <c r="A30" s="10"/>
      <c r="B30" s="10"/>
      <c r="C30" s="11" t="s">
        <v>100</v>
      </c>
      <c r="D30" s="12"/>
      <c r="E30" s="12">
        <v>10000</v>
      </c>
      <c r="F30" s="12">
        <f>F29-Table13[[#This Row],[Column4]]+Table13[[#This Row],[Column3]]</f>
        <v>74000</v>
      </c>
    </row>
    <row r="31" spans="1:12" x14ac:dyDescent="0.35">
      <c r="A31" s="10"/>
      <c r="B31" s="10"/>
      <c r="C31" s="11" t="s">
        <v>101</v>
      </c>
      <c r="D31" s="12"/>
      <c r="E31" s="12">
        <v>22000</v>
      </c>
      <c r="F31" s="12">
        <f>F30-Table13[[#This Row],[Column4]]+Table13[[#This Row],[Column3]]</f>
        <v>52000</v>
      </c>
    </row>
    <row r="32" spans="1:12" x14ac:dyDescent="0.35">
      <c r="A32" s="10"/>
      <c r="B32" s="10"/>
      <c r="C32" s="11" t="s">
        <v>102</v>
      </c>
      <c r="D32" s="12"/>
      <c r="E32" s="12">
        <v>40000</v>
      </c>
      <c r="F32" s="12">
        <f>F31-Table13[[#This Row],[Column4]]+Table13[[#This Row],[Column3]]</f>
        <v>12000</v>
      </c>
    </row>
    <row r="33" spans="1:6" x14ac:dyDescent="0.35">
      <c r="A33" s="10"/>
      <c r="B33" s="18">
        <v>45259</v>
      </c>
      <c r="C33" s="11" t="s">
        <v>103</v>
      </c>
      <c r="D33" s="12">
        <f>K7</f>
        <v>14000</v>
      </c>
      <c r="E33" s="12">
        <v>13000</v>
      </c>
      <c r="F33" s="12">
        <f>F32-Table13[[#This Row],[Column4]]+Table13[[#This Row],[Column3]]</f>
        <v>13000</v>
      </c>
    </row>
    <row r="34" spans="1:6" x14ac:dyDescent="0.35">
      <c r="A34" s="10"/>
      <c r="B34" s="10"/>
      <c r="C34" s="11"/>
      <c r="D34" s="12"/>
      <c r="E34" s="12"/>
      <c r="F34" s="12">
        <f>F33-Table13[[#This Row],[Column4]]+Table13[[#This Row],[Column3]]</f>
        <v>13000</v>
      </c>
    </row>
    <row r="35" spans="1:6" x14ac:dyDescent="0.35">
      <c r="A35" s="10"/>
      <c r="B35" s="10"/>
      <c r="C35" s="11"/>
      <c r="D35" s="12"/>
      <c r="E35" s="12"/>
      <c r="F35" s="12">
        <f>F34-Table13[[#This Row],[Column4]]+Table13[[#This Row],[Column3]]</f>
        <v>13000</v>
      </c>
    </row>
    <row r="36" spans="1:6" x14ac:dyDescent="0.35">
      <c r="A36" s="13"/>
      <c r="B36" s="13"/>
      <c r="C36" s="14"/>
      <c r="D36" s="15"/>
      <c r="E36" s="15"/>
      <c r="F36" s="12">
        <f>F35-Table13[[#This Row],[Column4]]+Table13[[#This Row],[Column3]]</f>
        <v>13000</v>
      </c>
    </row>
    <row r="37" spans="1:6" x14ac:dyDescent="0.35">
      <c r="A37" s="10"/>
      <c r="B37" s="10"/>
      <c r="C37" s="11"/>
      <c r="D37" s="12"/>
      <c r="E37" s="12"/>
      <c r="F37" s="12">
        <f>F36-Table13[[#This Row],[Column4]]+Table13[[#This Row],[Column3]]</f>
        <v>13000</v>
      </c>
    </row>
    <row r="38" spans="1:6" x14ac:dyDescent="0.35">
      <c r="A38" s="10"/>
      <c r="B38" s="10"/>
      <c r="C38" s="11"/>
      <c r="D38" s="12"/>
      <c r="E38" s="12"/>
      <c r="F38" s="12">
        <f>F37-Table13[[#This Row],[Column4]]+Table13[[#This Row],[Column3]]</f>
        <v>13000</v>
      </c>
    </row>
    <row r="39" spans="1:6" x14ac:dyDescent="0.35">
      <c r="A39" s="13"/>
      <c r="B39" s="13"/>
      <c r="C39" s="14"/>
      <c r="D39" s="15"/>
      <c r="E39" s="15">
        <f>SUBTOTAL(109,E1:E38)</f>
        <v>601000</v>
      </c>
      <c r="F39" s="16"/>
    </row>
    <row r="40" spans="1:6" x14ac:dyDescent="0.35">
      <c r="A40" s="38"/>
      <c r="B40" s="38"/>
      <c r="C40" s="19"/>
      <c r="D40" s="2"/>
      <c r="E40" s="2"/>
      <c r="F40" s="39"/>
    </row>
    <row r="41" spans="1:6" x14ac:dyDescent="0.35">
      <c r="A41" s="38"/>
      <c r="B41" s="38"/>
      <c r="C41" s="19"/>
      <c r="D41" s="2"/>
      <c r="E41" s="2"/>
      <c r="F41" s="39"/>
    </row>
    <row r="42" spans="1:6" x14ac:dyDescent="0.35">
      <c r="A42" s="38"/>
      <c r="B42" s="38"/>
      <c r="C42" s="19"/>
      <c r="D42" s="2"/>
      <c r="E42" s="2"/>
      <c r="F42" s="39"/>
    </row>
    <row r="43" spans="1:6" x14ac:dyDescent="0.35">
      <c r="A43" s="38"/>
      <c r="B43" s="38"/>
      <c r="C43" s="19"/>
      <c r="D43" s="2"/>
      <c r="E43" s="2"/>
      <c r="F43" s="39"/>
    </row>
    <row r="44" spans="1:6" x14ac:dyDescent="0.35">
      <c r="A44" s="38"/>
      <c r="B44" s="38"/>
      <c r="C44" s="19"/>
      <c r="D44" s="2"/>
      <c r="E44" s="2"/>
      <c r="F44" s="39"/>
    </row>
    <row r="45" spans="1:6" x14ac:dyDescent="0.35">
      <c r="A45" s="38"/>
      <c r="B45" s="38"/>
      <c r="C45" s="19"/>
      <c r="D45" s="2"/>
      <c r="E45" s="2"/>
      <c r="F45" s="39"/>
    </row>
    <row r="46" spans="1:6" x14ac:dyDescent="0.35">
      <c r="A46" s="38"/>
      <c r="B46" s="38"/>
      <c r="C46" s="19"/>
      <c r="D46" s="2"/>
      <c r="E46" s="2"/>
      <c r="F46" s="39"/>
    </row>
    <row r="47" spans="1:6" x14ac:dyDescent="0.35">
      <c r="A47" s="38"/>
      <c r="B47" s="38"/>
      <c r="C47" s="19"/>
      <c r="D47" s="2"/>
      <c r="E47" s="2"/>
      <c r="F47" s="39"/>
    </row>
    <row r="48" spans="1:6" x14ac:dyDescent="0.35">
      <c r="A48" s="38"/>
      <c r="B48" s="38"/>
      <c r="C48" s="19"/>
      <c r="D48" s="2"/>
      <c r="E48" s="2"/>
      <c r="F48" s="39"/>
    </row>
    <row r="49" spans="1:6" x14ac:dyDescent="0.35">
      <c r="A49" s="37"/>
      <c r="B49" s="37"/>
      <c r="C49" s="40"/>
      <c r="D49" s="41"/>
      <c r="E49" s="41"/>
      <c r="F49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wahyu shintya</cp:lastModifiedBy>
  <cp:lastPrinted>2023-01-19T15:26:27Z</cp:lastPrinted>
  <dcterms:created xsi:type="dcterms:W3CDTF">2023-01-15T13:49:57Z</dcterms:created>
  <dcterms:modified xsi:type="dcterms:W3CDTF">2023-11-29T11:17:52Z</dcterms:modified>
</cp:coreProperties>
</file>