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Дані" sheetId="1" r:id="rId4"/>
  </sheets>
</workbook>
</file>

<file path=xl/sharedStrings.xml><?xml version="1.0" encoding="utf-8"?>
<sst xmlns="http://schemas.openxmlformats.org/spreadsheetml/2006/main" uniqueCount="79">
  <si>
    <t>N</t>
  </si>
  <si>
    <t>возраст</t>
  </si>
  <si>
    <t>к-во госпитал.</t>
  </si>
  <si>
    <t>к/д первая госп</t>
  </si>
  <si>
    <t>к/д max</t>
  </si>
  <si>
    <t>к/д сумма</t>
  </si>
  <si>
    <t>длит забол</t>
  </si>
  <si>
    <t>Hachinsky до</t>
  </si>
  <si>
    <t>протр.инд.</t>
  </si>
  <si>
    <t>УЗДГ ОСА пр. стеноз</t>
  </si>
  <si>
    <t>УЗДГ ОСА лев. стеноз</t>
  </si>
  <si>
    <t>УЗДГ лев. ВСА стеноз</t>
  </si>
  <si>
    <t>УЗДГ пр. ВСА стеноз</t>
  </si>
  <si>
    <t>УЗДГлев. ПА стеноз</t>
  </si>
  <si>
    <t>УЗДГ пр. ПА стеноз</t>
  </si>
  <si>
    <t>ЦАГ лев.Подкл.А</t>
  </si>
  <si>
    <t>ЦАГ пр.Подкл.А</t>
  </si>
  <si>
    <t>ЦАГ л.ПА</t>
  </si>
  <si>
    <t>ЦАГ пр.ПА</t>
  </si>
  <si>
    <t>ЦАГ пр.ОСА</t>
  </si>
  <si>
    <t>ЦАГ лев.ОСА</t>
  </si>
  <si>
    <t>ЦАГ л.ВСА стеноз устье</t>
  </si>
  <si>
    <t>ЦАГ пр.ВСА стеноз устье</t>
  </si>
  <si>
    <t>ЦАГ л.ВСА стеноз каменист. част.</t>
  </si>
  <si>
    <t>ЦАГ пр.ВСА стеноз каменист. част.</t>
  </si>
  <si>
    <t>ЦАГ пр.СМА стеноз М1</t>
  </si>
  <si>
    <t>ЦАГ лев.СМА стеноз М1</t>
  </si>
  <si>
    <t>группа</t>
  </si>
  <si>
    <t>подгруппа</t>
  </si>
  <si>
    <t>пол</t>
  </si>
  <si>
    <t>операция</t>
  </si>
  <si>
    <t>гол. боль</t>
  </si>
  <si>
    <t>общ.слаб.</t>
  </si>
  <si>
    <t>сниж. памяти</t>
  </si>
  <si>
    <t>головокруж.</t>
  </si>
  <si>
    <t>шаткость</t>
  </si>
  <si>
    <t>нар. походки</t>
  </si>
  <si>
    <t>ц.парез ЧМН</t>
  </si>
  <si>
    <t>гемипар.лег.</t>
  </si>
  <si>
    <t>гемипар.уме.</t>
  </si>
  <si>
    <t>гемипар.глуб.</t>
  </si>
  <si>
    <t>моторн.афазия</t>
  </si>
  <si>
    <t>сенсорн.афазия</t>
  </si>
  <si>
    <t>амнест.афазия</t>
  </si>
  <si>
    <t>дизартрия</t>
  </si>
  <si>
    <t>гемигипестез.</t>
  </si>
  <si>
    <t>Сдавлив.боль в груд. Клетке</t>
  </si>
  <si>
    <t>Сердцебиение</t>
  </si>
  <si>
    <t>Чувство не хватки воздх.</t>
  </si>
  <si>
    <t>ОИМ в анамнезе</t>
  </si>
  <si>
    <t>ИБС без ИМ анамнез</t>
  </si>
  <si>
    <t>стенокардия ФК</t>
  </si>
  <si>
    <t>СН ФК</t>
  </si>
  <si>
    <t>Атеросклероз МАГ</t>
  </si>
  <si>
    <t>ИИ в анамнезе</t>
  </si>
  <si>
    <t>ТИА</t>
  </si>
  <si>
    <t>ДЭП без ИИ в анамнезе</t>
  </si>
  <si>
    <t>ГБ IIст</t>
  </si>
  <si>
    <t>ГБ IIIст</t>
  </si>
  <si>
    <t>хр.пиелон.</t>
  </si>
  <si>
    <t>СД</t>
  </si>
  <si>
    <t>язв.б-нь</t>
  </si>
  <si>
    <t>ожирен.</t>
  </si>
  <si>
    <t>хрон. бронх.</t>
  </si>
  <si>
    <t>АС н/к</t>
  </si>
  <si>
    <t>ЭКГ без особ.</t>
  </si>
  <si>
    <t>ЭКГ синус.ритм ГЛЖ</t>
  </si>
  <si>
    <t>ЭКГ рубцовые изм.</t>
  </si>
  <si>
    <t>ЭКГ наруш. ритма</t>
  </si>
  <si>
    <t>ЭКГ дифузн. измен.</t>
  </si>
  <si>
    <t>УЗДГ ОСА пр. стеноз (извитость)</t>
  </si>
  <si>
    <t>УЗДГ ОСА лев. стеноз (извитость)</t>
  </si>
  <si>
    <t>УЗДГ лев. ВСА стеноз (извитость)</t>
  </si>
  <si>
    <t>УЗДГ пр. ВСА стеноз (извитость)</t>
  </si>
  <si>
    <t>УЗДГлев. ПА стеноз (извитость)</t>
  </si>
  <si>
    <t>УЗДГ пр. ПА стеноз (извитость)</t>
  </si>
  <si>
    <t>ЦАГ перетоки</t>
  </si>
  <si>
    <t>КТ очаг ишемии</t>
  </si>
  <si>
    <t>осложнения есть/нет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</si>
</sst>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top"/>
    </xf>
    <xf numFmtId="49" fontId="0" fillId="2" borderId="2" applyNumberFormat="1" applyFont="1" applyFill="1" applyBorder="1" applyAlignment="1" applyProtection="0">
      <alignment vertical="top"/>
    </xf>
    <xf numFmtId="49" fontId="0" fillId="3" borderId="3" applyNumberFormat="1" applyFont="1" applyFill="1" applyBorder="1" applyAlignment="1" applyProtection="0">
      <alignment vertical="top"/>
    </xf>
    <xf numFmtId="49" fontId="0" fillId="2" borderId="4" applyNumberFormat="1" applyFont="1" applyFill="1" applyBorder="1" applyAlignment="1" applyProtection="0">
      <alignment vertical="top"/>
    </xf>
    <xf numFmtId="49" fontId="0" fillId="2" borderId="5" applyNumberFormat="1" applyFont="1" applyFill="1" applyBorder="1" applyAlignment="1" applyProtection="0">
      <alignment vertical="top"/>
    </xf>
    <xf numFmtId="0" fontId="0" fillId="2" borderId="1" applyNumberFormat="1" applyFont="1" applyFill="1" applyBorder="1" applyAlignment="1" applyProtection="0">
      <alignment vertical="top"/>
    </xf>
    <xf numFmtId="1" fontId="0" fillId="2" borderId="1" applyNumberFormat="1" applyFont="1" applyFill="1" applyBorder="1" applyAlignment="1" applyProtection="0">
      <alignment vertical="top"/>
    </xf>
    <xf numFmtId="0" fontId="0" fillId="2" borderId="6" applyNumberFormat="1" applyFont="1" applyFill="1" applyBorder="1" applyAlignment="1" applyProtection="0">
      <alignment vertical="top"/>
    </xf>
    <xf numFmtId="0" fontId="0" fillId="2" borderId="1" applyNumberFormat="0" applyFont="1" applyFill="1" applyBorder="1" applyAlignment="1" applyProtection="0">
      <alignment vertical="top"/>
    </xf>
    <xf numFmtId="0" fontId="0" fillId="2" borderId="7" applyNumberFormat="0" applyFont="1" applyFill="1" applyBorder="1" applyAlignment="1" applyProtection="0">
      <alignment vertical="top"/>
    </xf>
    <xf numFmtId="0" fontId="0" fillId="2" borderId="2" applyNumberFormat="1" applyFont="1" applyFill="1" applyBorder="1" applyAlignment="1" applyProtection="0">
      <alignment vertical="top"/>
    </xf>
    <xf numFmtId="0" fontId="0" fillId="3" borderId="3" applyNumberFormat="1" applyFont="1" applyFill="1" applyBorder="1" applyAlignment="1" applyProtection="0">
      <alignment vertical="top"/>
    </xf>
    <xf numFmtId="0" fontId="0" fillId="2" borderId="5" applyNumberFormat="1" applyFont="1" applyFill="1" applyBorder="1" applyAlignment="1" applyProtection="0">
      <alignment vertical="top"/>
    </xf>
    <xf numFmtId="0" fontId="0" fillId="2" borderId="7" applyNumberFormat="1" applyFont="1" applyFill="1" applyBorder="1" applyAlignment="1" applyProtection="0">
      <alignment vertical="top"/>
    </xf>
    <xf numFmtId="0" fontId="0" fillId="2" borderId="8" applyNumberFormat="1" applyFont="1" applyFill="1" applyBorder="1" applyAlignment="1" applyProtection="0">
      <alignment vertical="top"/>
    </xf>
    <xf numFmtId="0" fontId="0" fillId="3" borderId="3" applyNumberFormat="0" applyFont="1" applyFill="1" applyBorder="1" applyAlignment="1" applyProtection="0">
      <alignment vertical="top"/>
    </xf>
    <xf numFmtId="0" fontId="0" fillId="2" borderId="2" applyNumberFormat="0" applyFont="1" applyFill="1" applyBorder="1" applyAlignment="1" applyProtection="0">
      <alignment vertical="top"/>
    </xf>
    <xf numFmtId="2" fontId="0" fillId="2" borderId="1" applyNumberFormat="1" applyFont="1" applyFill="1" applyBorder="1" applyAlignment="1" applyProtection="0">
      <alignment vertical="top"/>
    </xf>
  </cellXfs>
  <cellStyles count="1">
    <cellStyle name="Normal" xfId="0" builtinId="0"/>
  </cellStyles>
  <dxfs count="16"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ff0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CA294"/>
  <sheetViews>
    <sheetView workbookViewId="0" showGridLines="0" defaultGridColor="1"/>
  </sheetViews>
  <sheetFormatPr defaultColWidth="8.83333" defaultRowHeight="15" customHeight="1" outlineLevelRow="0" outlineLevelCol="0"/>
  <cols>
    <col min="1" max="56" width="9.17188" style="1" customWidth="1"/>
    <col min="57" max="57" width="11" style="1" customWidth="1"/>
    <col min="58" max="79" width="9.17188" style="1" customWidth="1"/>
    <col min="80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3">
        <v>26</v>
      </c>
      <c r="AB1" t="s" s="4">
        <v>27</v>
      </c>
      <c r="AC1" t="s" s="4">
        <v>28</v>
      </c>
      <c r="AD1" t="s" s="5">
        <v>29</v>
      </c>
      <c r="AE1" t="s" s="4">
        <v>30</v>
      </c>
      <c r="AF1" t="s" s="6">
        <v>31</v>
      </c>
      <c r="AG1" t="s" s="2">
        <v>32</v>
      </c>
      <c r="AH1" t="s" s="2">
        <v>33</v>
      </c>
      <c r="AI1" t="s" s="2">
        <v>34</v>
      </c>
      <c r="AJ1" t="s" s="2">
        <v>35</v>
      </c>
      <c r="AK1" t="s" s="2">
        <v>36</v>
      </c>
      <c r="AL1" t="s" s="2">
        <v>37</v>
      </c>
      <c r="AM1" t="s" s="2">
        <v>38</v>
      </c>
      <c r="AN1" t="s" s="2">
        <v>39</v>
      </c>
      <c r="AO1" t="s" s="2">
        <v>40</v>
      </c>
      <c r="AP1" t="s" s="2">
        <v>41</v>
      </c>
      <c r="AQ1" t="s" s="2">
        <v>42</v>
      </c>
      <c r="AR1" t="s" s="2">
        <v>43</v>
      </c>
      <c r="AS1" t="s" s="2">
        <v>44</v>
      </c>
      <c r="AT1" t="s" s="2">
        <v>45</v>
      </c>
      <c r="AU1" t="s" s="2">
        <v>46</v>
      </c>
      <c r="AV1" t="s" s="2">
        <v>47</v>
      </c>
      <c r="AW1" t="s" s="2">
        <v>48</v>
      </c>
      <c r="AX1" t="s" s="2">
        <v>49</v>
      </c>
      <c r="AY1" t="s" s="3">
        <v>50</v>
      </c>
      <c r="AZ1" t="s" s="4">
        <v>51</v>
      </c>
      <c r="BA1" t="s" s="4">
        <v>52</v>
      </c>
      <c r="BB1" t="s" s="6">
        <v>53</v>
      </c>
      <c r="BC1" t="s" s="2">
        <v>54</v>
      </c>
      <c r="BD1" t="s" s="2">
        <v>55</v>
      </c>
      <c r="BE1" t="s" s="2">
        <v>56</v>
      </c>
      <c r="BF1" t="s" s="2">
        <v>57</v>
      </c>
      <c r="BG1" t="s" s="2">
        <v>58</v>
      </c>
      <c r="BH1" t="s" s="2">
        <v>59</v>
      </c>
      <c r="BI1" t="s" s="2">
        <v>60</v>
      </c>
      <c r="BJ1" t="s" s="2">
        <v>61</v>
      </c>
      <c r="BK1" t="s" s="2">
        <v>62</v>
      </c>
      <c r="BL1" t="s" s="2">
        <v>63</v>
      </c>
      <c r="BM1" t="s" s="2">
        <v>64</v>
      </c>
      <c r="BN1" t="s" s="2">
        <v>65</v>
      </c>
      <c r="BO1" t="s" s="2">
        <v>66</v>
      </c>
      <c r="BP1" t="s" s="2">
        <v>67</v>
      </c>
      <c r="BQ1" t="s" s="2">
        <v>68</v>
      </c>
      <c r="BR1" t="s" s="2">
        <v>69</v>
      </c>
      <c r="BS1" t="s" s="2">
        <v>70</v>
      </c>
      <c r="BT1" t="s" s="2">
        <v>71</v>
      </c>
      <c r="BU1" t="s" s="2">
        <v>72</v>
      </c>
      <c r="BV1" t="s" s="2">
        <v>73</v>
      </c>
      <c r="BW1" t="s" s="2">
        <v>74</v>
      </c>
      <c r="BX1" t="s" s="3">
        <v>75</v>
      </c>
      <c r="BY1" t="s" s="4">
        <v>76</v>
      </c>
      <c r="BZ1" t="s" s="4">
        <v>77</v>
      </c>
      <c r="CA1" t="s" s="6">
        <v>78</v>
      </c>
    </row>
    <row r="2" ht="13.55" customHeight="1">
      <c r="A2" s="7">
        <v>2</v>
      </c>
      <c r="B2" s="7">
        <v>63</v>
      </c>
      <c r="C2" s="7">
        <v>1</v>
      </c>
      <c r="D2" s="7">
        <v>40</v>
      </c>
      <c r="E2" s="7">
        <f>D2</f>
        <v>40</v>
      </c>
      <c r="F2" s="7">
        <v>40</v>
      </c>
      <c r="G2" s="7">
        <v>3285</v>
      </c>
      <c r="H2" s="7">
        <v>95</v>
      </c>
      <c r="I2" s="7">
        <v>74</v>
      </c>
      <c r="J2" s="8">
        <v>30</v>
      </c>
      <c r="K2" s="8">
        <v>30</v>
      </c>
      <c r="L2" s="8">
        <v>70</v>
      </c>
      <c r="M2" s="8">
        <v>100</v>
      </c>
      <c r="N2" s="8">
        <v>0</v>
      </c>
      <c r="O2" s="8">
        <v>0</v>
      </c>
      <c r="P2" s="7">
        <v>35</v>
      </c>
      <c r="Q2" s="7">
        <v>0</v>
      </c>
      <c r="R2" s="7">
        <v>40</v>
      </c>
      <c r="S2" s="7">
        <v>0</v>
      </c>
      <c r="T2" s="7">
        <v>0</v>
      </c>
      <c r="U2" s="7">
        <v>0</v>
      </c>
      <c r="V2" s="7">
        <v>70</v>
      </c>
      <c r="W2" s="7">
        <v>100</v>
      </c>
      <c r="X2" s="7">
        <v>0</v>
      </c>
      <c r="Y2" s="7">
        <v>0</v>
      </c>
      <c r="Z2" s="7">
        <v>0</v>
      </c>
      <c r="AA2" s="7">
        <v>0</v>
      </c>
      <c r="AB2" s="9">
        <v>1</v>
      </c>
      <c r="AC2" s="9">
        <v>1</v>
      </c>
      <c r="AD2" s="7">
        <v>1</v>
      </c>
      <c r="AE2" s="9">
        <v>1</v>
      </c>
      <c r="AF2" s="7">
        <v>0</v>
      </c>
      <c r="AG2" s="7">
        <v>1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1</v>
      </c>
      <c r="AZ2" s="9">
        <v>1</v>
      </c>
      <c r="BA2" s="9">
        <v>1</v>
      </c>
      <c r="BB2" s="7">
        <v>1</v>
      </c>
      <c r="BC2" s="7">
        <v>0</v>
      </c>
      <c r="BD2" s="7">
        <v>0</v>
      </c>
      <c r="BE2" s="7">
        <v>1</v>
      </c>
      <c r="BF2" s="7">
        <v>0</v>
      </c>
      <c r="BG2" s="7">
        <v>1</v>
      </c>
      <c r="BH2" s="7">
        <v>1</v>
      </c>
      <c r="BI2" s="7">
        <v>0</v>
      </c>
      <c r="BJ2" s="7">
        <v>0</v>
      </c>
      <c r="BK2" s="7">
        <v>0</v>
      </c>
      <c r="BL2" s="7">
        <v>0</v>
      </c>
      <c r="BM2" s="7">
        <v>1</v>
      </c>
      <c r="BN2" s="7">
        <v>0</v>
      </c>
      <c r="BO2" s="7">
        <v>1</v>
      </c>
      <c r="BP2" s="7">
        <v>0</v>
      </c>
      <c r="BQ2" s="7">
        <v>0</v>
      </c>
      <c r="BR2" s="7">
        <v>0</v>
      </c>
      <c r="BS2" s="7">
        <v>0</v>
      </c>
      <c r="BT2" s="7">
        <v>0</v>
      </c>
      <c r="BU2" s="7">
        <v>0</v>
      </c>
      <c r="BV2" s="7">
        <v>0</v>
      </c>
      <c r="BW2" s="7">
        <v>1</v>
      </c>
      <c r="BX2" s="7">
        <v>1</v>
      </c>
      <c r="BY2" s="9">
        <v>1</v>
      </c>
      <c r="BZ2" s="9">
        <v>0</v>
      </c>
      <c r="CA2" s="7">
        <v>1</v>
      </c>
    </row>
    <row r="3" ht="13.55" customHeight="1">
      <c r="A3" s="7">
        <v>9</v>
      </c>
      <c r="B3" s="7">
        <v>50</v>
      </c>
      <c r="C3" s="7">
        <v>1</v>
      </c>
      <c r="D3" s="7">
        <v>21</v>
      </c>
      <c r="E3" s="7">
        <f>D3</f>
        <v>21</v>
      </c>
      <c r="F3" s="7">
        <v>21</v>
      </c>
      <c r="G3" s="7">
        <v>15</v>
      </c>
      <c r="H3" s="7">
        <v>105</v>
      </c>
      <c r="I3" s="7">
        <v>113.5</v>
      </c>
      <c r="J3" s="8">
        <v>0</v>
      </c>
      <c r="K3" s="8">
        <v>0</v>
      </c>
      <c r="L3" s="8">
        <v>50</v>
      </c>
      <c r="M3" s="8">
        <v>40</v>
      </c>
      <c r="N3" s="8">
        <v>0</v>
      </c>
      <c r="O3" s="8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60</v>
      </c>
      <c r="W3" s="7">
        <v>50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0</v>
      </c>
      <c r="AI3" s="7">
        <v>1</v>
      </c>
      <c r="AJ3" s="7">
        <v>0</v>
      </c>
      <c r="AK3" s="7">
        <v>0</v>
      </c>
      <c r="AL3" s="7">
        <v>1</v>
      </c>
      <c r="AM3" s="7">
        <v>1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1</v>
      </c>
      <c r="AU3" s="7">
        <v>0</v>
      </c>
      <c r="AV3" s="7">
        <v>0</v>
      </c>
      <c r="AW3" s="7">
        <v>0</v>
      </c>
      <c r="AX3" s="7">
        <v>0</v>
      </c>
      <c r="AY3" s="7">
        <v>1</v>
      </c>
      <c r="AZ3" s="7">
        <v>1</v>
      </c>
      <c r="BA3" s="7">
        <v>1</v>
      </c>
      <c r="BB3" s="7">
        <v>1</v>
      </c>
      <c r="BC3" s="7">
        <v>1</v>
      </c>
      <c r="BD3" s="7">
        <v>0</v>
      </c>
      <c r="BE3" s="7">
        <v>0</v>
      </c>
      <c r="BF3" s="7">
        <v>0</v>
      </c>
      <c r="BG3" s="7">
        <v>1</v>
      </c>
      <c r="BH3" s="7">
        <v>0</v>
      </c>
      <c r="BI3" s="7">
        <v>0</v>
      </c>
      <c r="BJ3" s="7">
        <v>0</v>
      </c>
      <c r="BK3" s="7">
        <v>0</v>
      </c>
      <c r="BL3" s="7">
        <v>1</v>
      </c>
      <c r="BM3" s="7">
        <v>1</v>
      </c>
      <c r="BN3" s="7">
        <v>1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</row>
    <row r="4" ht="13.55" customHeight="1">
      <c r="A4" s="7">
        <v>11</v>
      </c>
      <c r="B4" s="7">
        <v>61</v>
      </c>
      <c r="C4" s="7">
        <v>1</v>
      </c>
      <c r="D4" s="7">
        <v>23</v>
      </c>
      <c r="E4" s="7">
        <f>D4</f>
        <v>23</v>
      </c>
      <c r="F4" s="7">
        <v>23</v>
      </c>
      <c r="G4" s="7">
        <v>0</v>
      </c>
      <c r="H4" s="7">
        <v>60</v>
      </c>
      <c r="I4" s="7">
        <v>97.5</v>
      </c>
      <c r="J4" s="8">
        <v>0</v>
      </c>
      <c r="K4" s="8">
        <v>0</v>
      </c>
      <c r="L4" s="8">
        <v>50</v>
      </c>
      <c r="M4" s="8">
        <v>34</v>
      </c>
      <c r="N4" s="8">
        <v>0</v>
      </c>
      <c r="O4" s="8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50</v>
      </c>
      <c r="W4" s="7">
        <v>0</v>
      </c>
      <c r="X4" s="7">
        <v>0</v>
      </c>
      <c r="Y4" s="7">
        <v>0</v>
      </c>
      <c r="Z4" s="7">
        <v>0</v>
      </c>
      <c r="AA4" s="7">
        <v>100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0</v>
      </c>
      <c r="AJ4" s="7">
        <v>1</v>
      </c>
      <c r="AK4" s="7">
        <v>1</v>
      </c>
      <c r="AL4" s="7">
        <v>1</v>
      </c>
      <c r="AM4" s="7">
        <v>0</v>
      </c>
      <c r="AN4" s="7">
        <v>1</v>
      </c>
      <c r="AO4" s="7">
        <v>0</v>
      </c>
      <c r="AP4" s="7">
        <v>1</v>
      </c>
      <c r="AQ4" s="7">
        <v>0</v>
      </c>
      <c r="AR4" s="7">
        <v>0</v>
      </c>
      <c r="AS4" s="7">
        <v>1</v>
      </c>
      <c r="AT4" s="7">
        <v>1</v>
      </c>
      <c r="AU4" s="7">
        <v>0</v>
      </c>
      <c r="AV4" s="7">
        <v>0</v>
      </c>
      <c r="AW4" s="7">
        <v>0</v>
      </c>
      <c r="AX4" s="7">
        <v>0</v>
      </c>
      <c r="AY4" s="7">
        <v>1</v>
      </c>
      <c r="AZ4" s="7">
        <v>1</v>
      </c>
      <c r="BA4" s="7">
        <v>1</v>
      </c>
      <c r="BB4" s="7">
        <v>1</v>
      </c>
      <c r="BC4" s="7">
        <v>1</v>
      </c>
      <c r="BD4" s="7">
        <v>0</v>
      </c>
      <c r="BE4" s="7">
        <v>1</v>
      </c>
      <c r="BF4" s="7">
        <v>0</v>
      </c>
      <c r="BG4" s="7">
        <v>1</v>
      </c>
      <c r="BH4" s="7">
        <v>0</v>
      </c>
      <c r="BI4" s="7">
        <v>0</v>
      </c>
      <c r="BJ4" s="7">
        <v>0</v>
      </c>
      <c r="BK4" s="7">
        <v>0</v>
      </c>
      <c r="BL4" s="7">
        <v>1</v>
      </c>
      <c r="BM4" s="7">
        <v>0</v>
      </c>
      <c r="BN4" s="7">
        <v>0</v>
      </c>
      <c r="BO4" s="7">
        <v>1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4</v>
      </c>
      <c r="CA4" s="7">
        <v>0</v>
      </c>
    </row>
    <row r="5" ht="13.55" customHeight="1">
      <c r="A5" s="7">
        <v>12</v>
      </c>
      <c r="B5" s="7">
        <v>57</v>
      </c>
      <c r="C5" s="7">
        <v>2</v>
      </c>
      <c r="D5" s="7">
        <v>36</v>
      </c>
      <c r="E5" s="7">
        <v>36</v>
      </c>
      <c r="F5" s="7">
        <f>36+20</f>
        <v>56</v>
      </c>
      <c r="G5" s="7">
        <v>30</v>
      </c>
      <c r="H5" s="7">
        <v>85</v>
      </c>
      <c r="I5" s="7">
        <v>104.5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87</v>
      </c>
      <c r="W5" s="7">
        <v>75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0</v>
      </c>
      <c r="AI5" s="7">
        <v>0</v>
      </c>
      <c r="AJ5" s="7">
        <v>1</v>
      </c>
      <c r="AK5" s="7">
        <v>0</v>
      </c>
      <c r="AL5" s="7">
        <v>1</v>
      </c>
      <c r="AM5" s="7">
        <v>1</v>
      </c>
      <c r="AN5" s="7">
        <v>0</v>
      </c>
      <c r="AO5" s="7">
        <v>0</v>
      </c>
      <c r="AP5" s="7">
        <v>1</v>
      </c>
      <c r="AQ5" s="7">
        <v>0</v>
      </c>
      <c r="AR5" s="7">
        <v>0</v>
      </c>
      <c r="AS5" s="7">
        <v>1</v>
      </c>
      <c r="AT5" s="7">
        <v>1</v>
      </c>
      <c r="AU5" s="7">
        <v>0</v>
      </c>
      <c r="AV5" s="7">
        <v>0</v>
      </c>
      <c r="AW5" s="7">
        <v>0</v>
      </c>
      <c r="AX5" s="7">
        <v>1</v>
      </c>
      <c r="AY5" s="7">
        <v>0</v>
      </c>
      <c r="AZ5" s="7">
        <v>1</v>
      </c>
      <c r="BA5" s="7">
        <v>1</v>
      </c>
      <c r="BB5" s="7">
        <v>1</v>
      </c>
      <c r="BC5" s="7">
        <v>1</v>
      </c>
      <c r="BD5" s="7">
        <v>0</v>
      </c>
      <c r="BE5" s="7">
        <v>0</v>
      </c>
      <c r="BF5" s="7">
        <v>0</v>
      </c>
      <c r="BG5" s="7">
        <v>1</v>
      </c>
      <c r="BH5" s="7">
        <v>0</v>
      </c>
      <c r="BI5" s="7">
        <v>1</v>
      </c>
      <c r="BJ5" s="7">
        <v>0</v>
      </c>
      <c r="BK5" s="7">
        <v>0</v>
      </c>
      <c r="BL5" s="7">
        <v>1</v>
      </c>
      <c r="BM5" s="7">
        <v>0</v>
      </c>
      <c r="BN5" s="7">
        <v>0</v>
      </c>
      <c r="BO5" s="7">
        <v>0</v>
      </c>
      <c r="BP5" s="7">
        <v>1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</row>
    <row r="6" ht="13.55" customHeight="1">
      <c r="A6" s="7">
        <v>16</v>
      </c>
      <c r="B6" s="7">
        <v>77</v>
      </c>
      <c r="C6" s="7">
        <v>2</v>
      </c>
      <c r="D6" s="7">
        <v>14</v>
      </c>
      <c r="E6" s="7">
        <v>26</v>
      </c>
      <c r="F6" s="7">
        <f>14+26</f>
        <v>40</v>
      </c>
      <c r="G6" s="7">
        <v>365</v>
      </c>
      <c r="H6" s="7">
        <v>85</v>
      </c>
      <c r="I6" s="7">
        <v>105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75</v>
      </c>
      <c r="W6" s="7">
        <v>35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1</v>
      </c>
      <c r="AD6" s="7">
        <v>1</v>
      </c>
      <c r="AE6" s="7">
        <v>1</v>
      </c>
      <c r="AF6" s="7">
        <v>0</v>
      </c>
      <c r="AG6" s="7">
        <v>1</v>
      </c>
      <c r="AH6" s="7">
        <v>0</v>
      </c>
      <c r="AI6" s="7">
        <v>1</v>
      </c>
      <c r="AJ6" s="7">
        <v>1</v>
      </c>
      <c r="AK6" s="7">
        <v>1</v>
      </c>
      <c r="AL6" s="7">
        <v>0</v>
      </c>
      <c r="AM6" s="7">
        <v>1</v>
      </c>
      <c r="AN6" s="7">
        <v>0</v>
      </c>
      <c r="AO6" s="7">
        <v>0</v>
      </c>
      <c r="AP6" s="7">
        <v>1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1</v>
      </c>
      <c r="AZ6" s="7">
        <v>1</v>
      </c>
      <c r="BA6" s="7">
        <v>1</v>
      </c>
      <c r="BB6" s="7">
        <v>1</v>
      </c>
      <c r="BC6" s="7">
        <v>1</v>
      </c>
      <c r="BD6" s="7">
        <v>1</v>
      </c>
      <c r="BE6" s="7">
        <v>0</v>
      </c>
      <c r="BF6" s="7">
        <v>0</v>
      </c>
      <c r="BG6" s="7">
        <v>1</v>
      </c>
      <c r="BH6" s="7">
        <v>1</v>
      </c>
      <c r="BI6" s="7">
        <v>0</v>
      </c>
      <c r="BJ6" s="7">
        <v>0</v>
      </c>
      <c r="BK6" s="7">
        <v>0</v>
      </c>
      <c r="BL6" s="7">
        <v>1</v>
      </c>
      <c r="BM6" s="7">
        <v>0</v>
      </c>
      <c r="BN6" s="7">
        <v>0</v>
      </c>
      <c r="BO6" s="7">
        <v>0</v>
      </c>
      <c r="BP6" s="7">
        <v>0</v>
      </c>
      <c r="BQ6" s="7">
        <v>1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1</v>
      </c>
      <c r="BZ6" s="7">
        <v>0</v>
      </c>
      <c r="CA6" s="7">
        <v>1</v>
      </c>
    </row>
    <row r="7" ht="13.55" customHeight="1">
      <c r="A7" s="7">
        <v>20</v>
      </c>
      <c r="B7" s="7">
        <v>64</v>
      </c>
      <c r="C7" s="7">
        <v>1</v>
      </c>
      <c r="D7" s="7">
        <v>6</v>
      </c>
      <c r="E7" s="7">
        <f>D7</f>
        <v>6</v>
      </c>
      <c r="F7" s="7">
        <v>6</v>
      </c>
      <c r="G7" s="7">
        <v>0</v>
      </c>
      <c r="H7" s="7">
        <v>110</v>
      </c>
      <c r="I7" s="7">
        <v>97</v>
      </c>
      <c r="J7" s="8">
        <v>0</v>
      </c>
      <c r="K7" s="8">
        <v>0</v>
      </c>
      <c r="L7" s="8">
        <v>100</v>
      </c>
      <c r="M7" s="8">
        <v>70</v>
      </c>
      <c r="N7" s="8">
        <v>0</v>
      </c>
      <c r="O7" s="8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100</v>
      </c>
      <c r="W7" s="7">
        <v>60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1</v>
      </c>
      <c r="AD7" s="7">
        <v>1</v>
      </c>
      <c r="AE7" s="7">
        <v>1</v>
      </c>
      <c r="AF7" s="7">
        <v>1</v>
      </c>
      <c r="AG7" s="7">
        <v>1</v>
      </c>
      <c r="AH7" s="7">
        <v>0</v>
      </c>
      <c r="AI7" s="7">
        <v>1</v>
      </c>
      <c r="AJ7" s="7">
        <v>1</v>
      </c>
      <c r="AK7" s="7">
        <v>0</v>
      </c>
      <c r="AL7" s="7">
        <v>0</v>
      </c>
      <c r="AM7" s="7">
        <v>1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1</v>
      </c>
      <c r="AU7" s="7">
        <v>0</v>
      </c>
      <c r="AV7" s="7">
        <v>0</v>
      </c>
      <c r="AW7" s="7">
        <v>0</v>
      </c>
      <c r="AX7" s="7">
        <v>0</v>
      </c>
      <c r="AY7" s="7">
        <v>1</v>
      </c>
      <c r="AZ7" s="7">
        <v>1</v>
      </c>
      <c r="BA7" s="7">
        <v>1</v>
      </c>
      <c r="BB7" s="7">
        <v>1</v>
      </c>
      <c r="BC7" s="7">
        <v>0</v>
      </c>
      <c r="BD7" s="7">
        <v>0</v>
      </c>
      <c r="BE7" s="7">
        <v>1</v>
      </c>
      <c r="BF7" s="7">
        <v>0</v>
      </c>
      <c r="BG7" s="7">
        <v>1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1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1</v>
      </c>
      <c r="BZ7" s="7">
        <v>0</v>
      </c>
      <c r="CA7" s="7">
        <v>0</v>
      </c>
    </row>
    <row r="8" ht="13.55" customHeight="1">
      <c r="A8" s="7">
        <v>21</v>
      </c>
      <c r="B8" s="7">
        <v>42</v>
      </c>
      <c r="C8" s="7">
        <v>1</v>
      </c>
      <c r="D8" s="7">
        <v>28</v>
      </c>
      <c r="E8" s="7">
        <f>D8</f>
        <v>28</v>
      </c>
      <c r="F8" s="7">
        <v>28</v>
      </c>
      <c r="G8" s="7">
        <v>1</v>
      </c>
      <c r="H8" s="7">
        <v>55</v>
      </c>
      <c r="I8" s="7">
        <v>100</v>
      </c>
      <c r="J8" s="8">
        <v>0</v>
      </c>
      <c r="K8" s="8">
        <v>0</v>
      </c>
      <c r="L8" s="8">
        <v>0</v>
      </c>
      <c r="M8" s="8">
        <v>40</v>
      </c>
      <c r="N8" s="8">
        <v>0</v>
      </c>
      <c r="O8" s="8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60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1</v>
      </c>
      <c r="AD8" s="7">
        <v>0</v>
      </c>
      <c r="AE8" s="7">
        <v>1</v>
      </c>
      <c r="AF8" s="7">
        <v>1</v>
      </c>
      <c r="AG8" s="7">
        <v>1</v>
      </c>
      <c r="AH8" s="7">
        <v>1</v>
      </c>
      <c r="AI8" s="7">
        <v>1</v>
      </c>
      <c r="AJ8" s="7">
        <v>0</v>
      </c>
      <c r="AK8" s="7">
        <v>0</v>
      </c>
      <c r="AL8" s="7">
        <v>1</v>
      </c>
      <c r="AM8" s="7">
        <v>0</v>
      </c>
      <c r="AN8" s="7">
        <v>0</v>
      </c>
      <c r="AO8" s="7">
        <v>1</v>
      </c>
      <c r="AP8" s="7">
        <v>1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1</v>
      </c>
      <c r="AZ8" s="7">
        <v>1</v>
      </c>
      <c r="BA8" s="7">
        <v>1</v>
      </c>
      <c r="BB8" s="7">
        <v>1</v>
      </c>
      <c r="BC8" s="7">
        <v>0</v>
      </c>
      <c r="BD8" s="7">
        <v>1</v>
      </c>
      <c r="BE8" s="7">
        <v>1</v>
      </c>
      <c r="BF8" s="7">
        <v>0</v>
      </c>
      <c r="BG8" s="7">
        <v>1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1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1</v>
      </c>
      <c r="BX8" s="7">
        <v>1</v>
      </c>
      <c r="BY8" s="7">
        <v>0</v>
      </c>
      <c r="BZ8" s="7">
        <v>0</v>
      </c>
      <c r="CA8" s="7">
        <v>0</v>
      </c>
    </row>
    <row r="9" ht="13.55" customHeight="1">
      <c r="A9" s="7">
        <v>22</v>
      </c>
      <c r="B9" s="7">
        <v>49</v>
      </c>
      <c r="C9" s="7">
        <v>1</v>
      </c>
      <c r="D9" s="7">
        <v>11</v>
      </c>
      <c r="E9" s="7">
        <f>D9</f>
        <v>11</v>
      </c>
      <c r="F9" s="7">
        <v>11</v>
      </c>
      <c r="G9" s="7">
        <v>2555</v>
      </c>
      <c r="H9" s="7">
        <v>85</v>
      </c>
      <c r="I9" s="7">
        <v>85.5</v>
      </c>
      <c r="J9" s="8">
        <v>33</v>
      </c>
      <c r="K9" s="8">
        <v>55</v>
      </c>
      <c r="L9" s="8">
        <v>55</v>
      </c>
      <c r="M9" s="8">
        <v>33</v>
      </c>
      <c r="N9" s="8">
        <v>0</v>
      </c>
      <c r="O9" s="8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90</v>
      </c>
      <c r="W9" s="7">
        <v>70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1</v>
      </c>
      <c r="AD9" s="7">
        <v>1</v>
      </c>
      <c r="AE9" s="7">
        <v>1</v>
      </c>
      <c r="AF9" s="7">
        <v>1</v>
      </c>
      <c r="AG9" s="7">
        <v>1</v>
      </c>
      <c r="AH9" s="7">
        <v>0</v>
      </c>
      <c r="AI9" s="7">
        <v>0</v>
      </c>
      <c r="AJ9" s="7">
        <v>1</v>
      </c>
      <c r="AK9" s="7">
        <v>0</v>
      </c>
      <c r="AL9" s="7">
        <v>1</v>
      </c>
      <c r="AM9" s="7">
        <v>1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1</v>
      </c>
      <c r="AY9" s="7">
        <v>0</v>
      </c>
      <c r="AZ9" s="7">
        <v>2</v>
      </c>
      <c r="BA9" s="7">
        <v>1</v>
      </c>
      <c r="BB9" s="7">
        <v>1</v>
      </c>
      <c r="BC9" s="7">
        <v>1</v>
      </c>
      <c r="BD9" s="7">
        <v>1</v>
      </c>
      <c r="BE9" s="7">
        <v>0</v>
      </c>
      <c r="BF9" s="7">
        <v>0</v>
      </c>
      <c r="BG9" s="7">
        <v>1</v>
      </c>
      <c r="BH9" s="7">
        <v>0</v>
      </c>
      <c r="BI9" s="7">
        <v>0</v>
      </c>
      <c r="BJ9" s="7">
        <v>0</v>
      </c>
      <c r="BK9" s="7">
        <v>1</v>
      </c>
      <c r="BL9" s="7">
        <v>0</v>
      </c>
      <c r="BM9" s="7">
        <v>1</v>
      </c>
      <c r="BN9" s="7">
        <v>0</v>
      </c>
      <c r="BO9" s="7">
        <v>1</v>
      </c>
      <c r="BP9" s="7">
        <v>1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</v>
      </c>
      <c r="CA9" s="7">
        <v>1</v>
      </c>
    </row>
    <row r="10" ht="13.55" customHeight="1">
      <c r="A10" s="7">
        <v>23</v>
      </c>
      <c r="B10" s="7">
        <v>69</v>
      </c>
      <c r="C10" s="7">
        <v>1</v>
      </c>
      <c r="D10" s="7">
        <v>38</v>
      </c>
      <c r="E10" s="7">
        <f>D10</f>
        <v>38</v>
      </c>
      <c r="F10" s="7">
        <v>38</v>
      </c>
      <c r="G10" s="7">
        <v>3285</v>
      </c>
      <c r="H10" s="7">
        <v>95</v>
      </c>
      <c r="I10" s="7">
        <v>105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7">
        <v>0</v>
      </c>
      <c r="Q10" s="7">
        <v>0</v>
      </c>
      <c r="R10" s="7">
        <v>90</v>
      </c>
      <c r="S10" s="7">
        <v>90</v>
      </c>
      <c r="T10" s="7">
        <v>0</v>
      </c>
      <c r="U10" s="7">
        <v>0</v>
      </c>
      <c r="V10" s="7">
        <v>60</v>
      </c>
      <c r="W10" s="7">
        <v>60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1</v>
      </c>
      <c r="AD10" s="7">
        <v>1</v>
      </c>
      <c r="AE10" s="7">
        <v>1</v>
      </c>
      <c r="AF10" s="7">
        <v>1</v>
      </c>
      <c r="AG10" s="7">
        <v>1</v>
      </c>
      <c r="AH10" s="7">
        <v>1</v>
      </c>
      <c r="AI10" s="7">
        <v>1</v>
      </c>
      <c r="AJ10" s="7">
        <v>1</v>
      </c>
      <c r="AK10" s="7">
        <v>0</v>
      </c>
      <c r="AL10" s="7">
        <v>0</v>
      </c>
      <c r="AM10" s="7">
        <v>1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1</v>
      </c>
      <c r="AU10" s="7">
        <v>0</v>
      </c>
      <c r="AV10" s="7">
        <v>0</v>
      </c>
      <c r="AW10" s="7">
        <v>0</v>
      </c>
      <c r="AX10" s="7">
        <v>0</v>
      </c>
      <c r="AY10" s="7">
        <v>1</v>
      </c>
      <c r="AZ10" s="7">
        <v>1</v>
      </c>
      <c r="BA10" s="7">
        <v>1</v>
      </c>
      <c r="BB10" s="7">
        <v>1</v>
      </c>
      <c r="BC10" s="7">
        <v>1</v>
      </c>
      <c r="BD10" s="7">
        <v>1</v>
      </c>
      <c r="BE10" s="7">
        <v>0</v>
      </c>
      <c r="BF10" s="7">
        <v>0</v>
      </c>
      <c r="BG10" s="7">
        <v>1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1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1</v>
      </c>
    </row>
    <row r="11" ht="13.55" customHeight="1">
      <c r="A11" s="7">
        <v>25</v>
      </c>
      <c r="B11" s="7">
        <v>43</v>
      </c>
      <c r="C11" s="7">
        <v>1</v>
      </c>
      <c r="D11" s="7">
        <v>32</v>
      </c>
      <c r="E11" s="7">
        <f>D11</f>
        <v>32</v>
      </c>
      <c r="F11" s="7">
        <v>32</v>
      </c>
      <c r="G11" s="7">
        <v>1</v>
      </c>
      <c r="H11" s="7">
        <v>30</v>
      </c>
      <c r="I11" s="7">
        <v>109</v>
      </c>
      <c r="J11" s="8">
        <v>0</v>
      </c>
      <c r="K11" s="8">
        <v>0</v>
      </c>
      <c r="L11" s="8">
        <v>100</v>
      </c>
      <c r="M11" s="8">
        <v>0</v>
      </c>
      <c r="N11" s="8">
        <v>0</v>
      </c>
      <c r="O11" s="8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100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1</v>
      </c>
      <c r="AD11" s="7">
        <v>1</v>
      </c>
      <c r="AE11" s="7">
        <v>1</v>
      </c>
      <c r="AF11" s="7">
        <v>1</v>
      </c>
      <c r="AG11" s="7">
        <v>1</v>
      </c>
      <c r="AH11" s="7">
        <v>1</v>
      </c>
      <c r="AI11" s="7">
        <v>1</v>
      </c>
      <c r="AJ11" s="7">
        <v>1</v>
      </c>
      <c r="AK11" s="7">
        <v>1</v>
      </c>
      <c r="AL11" s="7">
        <v>1</v>
      </c>
      <c r="AM11" s="7">
        <v>0</v>
      </c>
      <c r="AN11" s="7">
        <v>0</v>
      </c>
      <c r="AO11" s="7">
        <v>1</v>
      </c>
      <c r="AP11" s="7">
        <v>1</v>
      </c>
      <c r="AQ11" s="7">
        <v>1</v>
      </c>
      <c r="AR11" s="7">
        <v>1</v>
      </c>
      <c r="AS11" s="7">
        <v>1</v>
      </c>
      <c r="AT11" s="7">
        <v>1</v>
      </c>
      <c r="AU11" s="7">
        <v>0</v>
      </c>
      <c r="AV11" s="7">
        <v>0</v>
      </c>
      <c r="AW11" s="7">
        <v>0</v>
      </c>
      <c r="AX11" s="7">
        <v>0</v>
      </c>
      <c r="AY11" s="7">
        <v>1</v>
      </c>
      <c r="AZ11" s="7">
        <v>1</v>
      </c>
      <c r="BA11" s="7">
        <v>1</v>
      </c>
      <c r="BB11" s="7">
        <v>1</v>
      </c>
      <c r="BC11" s="7">
        <v>1</v>
      </c>
      <c r="BD11" s="7">
        <v>0</v>
      </c>
      <c r="BE11" s="7">
        <v>0</v>
      </c>
      <c r="BF11" s="7">
        <v>1</v>
      </c>
      <c r="BG11" s="7">
        <v>0</v>
      </c>
      <c r="BH11" s="7">
        <v>0</v>
      </c>
      <c r="BI11" s="7">
        <v>0</v>
      </c>
      <c r="BJ11" s="7">
        <v>1</v>
      </c>
      <c r="BK11" s="7">
        <v>0</v>
      </c>
      <c r="BL11" s="7">
        <v>1</v>
      </c>
      <c r="BM11" s="7">
        <v>0</v>
      </c>
      <c r="BN11" s="7">
        <v>0</v>
      </c>
      <c r="BO11" s="7">
        <v>1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2</v>
      </c>
      <c r="CA11" s="7">
        <v>0</v>
      </c>
    </row>
    <row r="12" ht="13.55" customHeight="1">
      <c r="A12" s="7">
        <v>28</v>
      </c>
      <c r="B12" s="7">
        <v>43</v>
      </c>
      <c r="C12" s="7">
        <v>2</v>
      </c>
      <c r="D12" s="7">
        <v>53</v>
      </c>
      <c r="E12" s="7">
        <f>D12</f>
        <v>53</v>
      </c>
      <c r="F12" s="7">
        <v>53</v>
      </c>
      <c r="G12" s="7">
        <v>30</v>
      </c>
      <c r="H12" s="7">
        <v>30</v>
      </c>
      <c r="I12" s="7">
        <v>97.5</v>
      </c>
      <c r="J12" s="8">
        <v>0</v>
      </c>
      <c r="K12" s="8">
        <v>0</v>
      </c>
      <c r="L12" s="8">
        <v>100</v>
      </c>
      <c r="M12" s="8">
        <v>100</v>
      </c>
      <c r="N12" s="8">
        <v>0</v>
      </c>
      <c r="O12" s="8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100</v>
      </c>
      <c r="W12" s="7">
        <v>100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1</v>
      </c>
      <c r="AD12" s="7">
        <v>1</v>
      </c>
      <c r="AE12" s="7">
        <v>1</v>
      </c>
      <c r="AF12" s="7">
        <v>1</v>
      </c>
      <c r="AG12" s="7">
        <v>1</v>
      </c>
      <c r="AH12" s="7">
        <v>1</v>
      </c>
      <c r="AI12" s="7">
        <v>1</v>
      </c>
      <c r="AJ12" s="7">
        <v>1</v>
      </c>
      <c r="AK12" s="7">
        <v>1</v>
      </c>
      <c r="AL12" s="7">
        <v>1</v>
      </c>
      <c r="AM12" s="7">
        <v>0</v>
      </c>
      <c r="AN12" s="7">
        <v>0</v>
      </c>
      <c r="AO12" s="7">
        <v>1</v>
      </c>
      <c r="AP12" s="7">
        <v>1</v>
      </c>
      <c r="AQ12" s="7">
        <v>1</v>
      </c>
      <c r="AR12" s="7">
        <v>1</v>
      </c>
      <c r="AS12" s="7">
        <v>1</v>
      </c>
      <c r="AT12" s="7">
        <v>1</v>
      </c>
      <c r="AU12" s="7">
        <v>0</v>
      </c>
      <c r="AV12" s="7">
        <v>0</v>
      </c>
      <c r="AW12" s="7">
        <v>0</v>
      </c>
      <c r="AX12" s="7">
        <v>0</v>
      </c>
      <c r="AY12" s="7">
        <v>1</v>
      </c>
      <c r="AZ12" s="7">
        <v>2</v>
      </c>
      <c r="BA12" s="7">
        <v>1</v>
      </c>
      <c r="BB12" s="7">
        <v>1</v>
      </c>
      <c r="BC12" s="7">
        <v>1</v>
      </c>
      <c r="BD12" s="7">
        <v>0</v>
      </c>
      <c r="BE12" s="7">
        <v>0</v>
      </c>
      <c r="BF12" s="7">
        <v>0</v>
      </c>
      <c r="BG12" s="7">
        <v>1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1</v>
      </c>
      <c r="BN12" s="7">
        <v>0</v>
      </c>
      <c r="BO12" s="7">
        <v>1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2</v>
      </c>
      <c r="CA12" s="7">
        <v>0</v>
      </c>
    </row>
    <row r="13" ht="13.55" customHeight="1">
      <c r="A13" s="7">
        <v>29</v>
      </c>
      <c r="B13" s="7">
        <v>53</v>
      </c>
      <c r="C13" s="7">
        <v>1</v>
      </c>
      <c r="D13" s="7">
        <v>3</v>
      </c>
      <c r="E13" s="7">
        <f>D13</f>
        <v>3</v>
      </c>
      <c r="F13" s="7">
        <v>3</v>
      </c>
      <c r="G13" s="7">
        <v>1825</v>
      </c>
      <c r="H13" s="7">
        <v>110</v>
      </c>
      <c r="I13" s="7">
        <v>75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7">
        <v>90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1</v>
      </c>
      <c r="AD13" s="7">
        <v>1</v>
      </c>
      <c r="AE13" s="7">
        <v>2</v>
      </c>
      <c r="AF13" s="7">
        <v>1</v>
      </c>
      <c r="AG13" s="7">
        <v>1</v>
      </c>
      <c r="AH13" s="7">
        <v>0</v>
      </c>
      <c r="AI13" s="7">
        <v>1</v>
      </c>
      <c r="AJ13" s="7">
        <v>1</v>
      </c>
      <c r="AK13" s="7">
        <v>1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1</v>
      </c>
      <c r="AZ13" s="7">
        <v>1</v>
      </c>
      <c r="BA13" s="7">
        <v>1</v>
      </c>
      <c r="BB13" s="7">
        <v>1</v>
      </c>
      <c r="BC13" s="7">
        <v>1</v>
      </c>
      <c r="BD13" s="7">
        <v>0</v>
      </c>
      <c r="BE13" s="7">
        <v>0</v>
      </c>
      <c r="BF13" s="7">
        <v>0</v>
      </c>
      <c r="BG13" s="7">
        <v>1</v>
      </c>
      <c r="BH13" s="7">
        <v>0</v>
      </c>
      <c r="BI13" s="7">
        <v>1</v>
      </c>
      <c r="BJ13" s="7">
        <v>1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1</v>
      </c>
      <c r="BR13" s="7">
        <v>0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</row>
    <row r="14" ht="13.55" customHeight="1">
      <c r="A14" s="7">
        <v>42</v>
      </c>
      <c r="B14" s="7">
        <v>65</v>
      </c>
      <c r="C14" s="7">
        <v>1</v>
      </c>
      <c r="D14" s="7">
        <v>24</v>
      </c>
      <c r="E14" s="7">
        <f>D14</f>
        <v>24</v>
      </c>
      <c r="F14" s="7">
        <v>24</v>
      </c>
      <c r="G14" s="7">
        <v>30</v>
      </c>
      <c r="H14" s="7">
        <v>70</v>
      </c>
      <c r="I14" s="7">
        <v>85.5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75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90</v>
      </c>
      <c r="W14" s="7">
        <v>30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1</v>
      </c>
      <c r="AD14" s="7">
        <v>0</v>
      </c>
      <c r="AE14" s="7">
        <v>1</v>
      </c>
      <c r="AF14" s="7">
        <v>1</v>
      </c>
      <c r="AG14" s="7">
        <v>1</v>
      </c>
      <c r="AH14" s="7">
        <v>0</v>
      </c>
      <c r="AI14" s="7">
        <v>1</v>
      </c>
      <c r="AJ14" s="7">
        <v>1</v>
      </c>
      <c r="AK14" s="7">
        <v>0</v>
      </c>
      <c r="AL14" s="7">
        <v>1</v>
      </c>
      <c r="AM14" s="7">
        <v>1</v>
      </c>
      <c r="AN14" s="7">
        <v>0</v>
      </c>
      <c r="AO14" s="7">
        <v>0</v>
      </c>
      <c r="AP14" s="7">
        <v>1</v>
      </c>
      <c r="AQ14" s="7">
        <v>0</v>
      </c>
      <c r="AR14" s="7">
        <v>0</v>
      </c>
      <c r="AS14" s="7">
        <v>1</v>
      </c>
      <c r="AT14" s="7">
        <v>1</v>
      </c>
      <c r="AU14" s="7">
        <v>0</v>
      </c>
      <c r="AV14" s="7">
        <v>0</v>
      </c>
      <c r="AW14" s="7">
        <v>0</v>
      </c>
      <c r="AX14" s="7">
        <v>0</v>
      </c>
      <c r="AY14" s="7">
        <v>1</v>
      </c>
      <c r="AZ14" s="7">
        <v>1</v>
      </c>
      <c r="BA14" s="7">
        <v>1</v>
      </c>
      <c r="BB14" s="7">
        <v>1</v>
      </c>
      <c r="BC14" s="7">
        <v>1</v>
      </c>
      <c r="BD14" s="7">
        <v>0</v>
      </c>
      <c r="BE14" s="7">
        <v>0</v>
      </c>
      <c r="BF14" s="7">
        <v>0</v>
      </c>
      <c r="BG14" s="7">
        <v>1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1</v>
      </c>
      <c r="BR14" s="7">
        <v>0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2</v>
      </c>
      <c r="CA14" s="7">
        <v>0</v>
      </c>
    </row>
    <row r="15" ht="13.55" customHeight="1">
      <c r="A15" s="7">
        <v>46</v>
      </c>
      <c r="B15" s="7">
        <v>75</v>
      </c>
      <c r="C15" s="7">
        <v>1</v>
      </c>
      <c r="D15" s="7">
        <v>21</v>
      </c>
      <c r="E15" s="7">
        <f>D15</f>
        <v>21</v>
      </c>
      <c r="F15" s="7">
        <v>21</v>
      </c>
      <c r="G15" s="7">
        <v>30</v>
      </c>
      <c r="H15" s="7">
        <v>95</v>
      </c>
      <c r="I15" s="7">
        <v>107</v>
      </c>
      <c r="J15" s="8">
        <v>0</v>
      </c>
      <c r="K15" s="8">
        <v>0</v>
      </c>
      <c r="L15" s="8">
        <v>57</v>
      </c>
      <c r="M15" s="8">
        <v>72</v>
      </c>
      <c r="N15" s="8">
        <v>0</v>
      </c>
      <c r="O15" s="8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50</v>
      </c>
      <c r="W15" s="7">
        <v>65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1</v>
      </c>
      <c r="AD15" s="7">
        <v>1</v>
      </c>
      <c r="AE15" s="7">
        <v>1</v>
      </c>
      <c r="AF15" s="7">
        <v>1</v>
      </c>
      <c r="AG15" s="7">
        <v>1</v>
      </c>
      <c r="AH15" s="7">
        <v>1</v>
      </c>
      <c r="AI15" s="7">
        <v>1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1</v>
      </c>
      <c r="AZ15" s="7">
        <v>1</v>
      </c>
      <c r="BA15" s="7">
        <v>1</v>
      </c>
      <c r="BB15" s="7">
        <v>1</v>
      </c>
      <c r="BC15" s="7">
        <v>0</v>
      </c>
      <c r="BD15" s="7">
        <v>0</v>
      </c>
      <c r="BE15" s="7">
        <v>1</v>
      </c>
      <c r="BF15" s="7">
        <v>0</v>
      </c>
      <c r="BG15" s="7">
        <v>1</v>
      </c>
      <c r="BH15" s="7">
        <v>1</v>
      </c>
      <c r="BI15" s="7">
        <v>0</v>
      </c>
      <c r="BJ15" s="7">
        <v>0</v>
      </c>
      <c r="BK15" s="7">
        <v>0</v>
      </c>
      <c r="BL15" s="7">
        <v>1</v>
      </c>
      <c r="BM15" s="7">
        <v>0</v>
      </c>
      <c r="BN15" s="7">
        <v>1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1</v>
      </c>
      <c r="BX15" s="7">
        <v>1</v>
      </c>
      <c r="BY15" s="7">
        <v>0</v>
      </c>
      <c r="BZ15" s="7">
        <v>0</v>
      </c>
      <c r="CA15" s="7">
        <v>1</v>
      </c>
    </row>
    <row r="16" ht="13.55" customHeight="1">
      <c r="A16" s="7">
        <v>47</v>
      </c>
      <c r="B16" s="7">
        <v>65</v>
      </c>
      <c r="C16" s="7">
        <v>1</v>
      </c>
      <c r="D16" s="10"/>
      <c r="E16" s="7">
        <f>D16</f>
        <v>0</v>
      </c>
      <c r="F16" s="10"/>
      <c r="G16" s="7">
        <v>2920</v>
      </c>
      <c r="H16" s="7">
        <v>70</v>
      </c>
      <c r="I16" s="7">
        <v>102.5</v>
      </c>
      <c r="J16" s="8">
        <v>0</v>
      </c>
      <c r="K16" s="8">
        <v>0</v>
      </c>
      <c r="L16" s="8">
        <v>85</v>
      </c>
      <c r="M16" s="8">
        <v>100</v>
      </c>
      <c r="N16" s="8">
        <v>0</v>
      </c>
      <c r="O16" s="8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90</v>
      </c>
      <c r="W16" s="7">
        <v>100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1</v>
      </c>
      <c r="AD16" s="7">
        <v>1</v>
      </c>
      <c r="AE16" s="7">
        <v>1</v>
      </c>
      <c r="AF16" s="7">
        <v>1</v>
      </c>
      <c r="AG16" s="7">
        <v>1</v>
      </c>
      <c r="AH16" s="7">
        <v>0</v>
      </c>
      <c r="AI16" s="7">
        <v>1</v>
      </c>
      <c r="AJ16" s="7">
        <v>1</v>
      </c>
      <c r="AK16" s="7">
        <v>1</v>
      </c>
      <c r="AL16" s="7">
        <v>1</v>
      </c>
      <c r="AM16" s="7">
        <v>1</v>
      </c>
      <c r="AN16" s="7">
        <v>0</v>
      </c>
      <c r="AO16" s="7">
        <v>0</v>
      </c>
      <c r="AP16" s="7">
        <v>1</v>
      </c>
      <c r="AQ16" s="7">
        <v>0</v>
      </c>
      <c r="AR16" s="7">
        <v>0</v>
      </c>
      <c r="AS16" s="7">
        <v>1</v>
      </c>
      <c r="AT16" s="7">
        <v>1</v>
      </c>
      <c r="AU16" s="7">
        <v>0</v>
      </c>
      <c r="AV16" s="7">
        <v>0</v>
      </c>
      <c r="AW16" s="7">
        <v>0</v>
      </c>
      <c r="AX16" s="7">
        <v>0</v>
      </c>
      <c r="AY16" s="7">
        <v>1</v>
      </c>
      <c r="AZ16" s="7">
        <v>2</v>
      </c>
      <c r="BA16" s="7">
        <v>1</v>
      </c>
      <c r="BB16" s="7">
        <v>1</v>
      </c>
      <c r="BC16" s="7">
        <v>1</v>
      </c>
      <c r="BD16" s="7">
        <v>0</v>
      </c>
      <c r="BE16" s="7">
        <v>0</v>
      </c>
      <c r="BF16" s="7">
        <v>0</v>
      </c>
      <c r="BG16" s="7">
        <v>1</v>
      </c>
      <c r="BH16" s="7">
        <v>1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1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1</v>
      </c>
      <c r="BX16" s="7">
        <v>1</v>
      </c>
      <c r="BY16" s="7">
        <v>1</v>
      </c>
      <c r="BZ16" s="7">
        <v>0</v>
      </c>
      <c r="CA16" s="7">
        <v>0</v>
      </c>
    </row>
    <row r="17" ht="13.55" customHeight="1">
      <c r="A17" s="7">
        <v>51</v>
      </c>
      <c r="B17" s="10"/>
      <c r="C17" s="10"/>
      <c r="D17" s="10"/>
      <c r="E17" s="10"/>
      <c r="F17" s="10"/>
      <c r="G17" s="11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</row>
    <row r="18" ht="13.55" customHeight="1">
      <c r="A18" s="7">
        <v>52</v>
      </c>
      <c r="B18" s="7">
        <v>61</v>
      </c>
      <c r="C18" s="7">
        <v>5</v>
      </c>
      <c r="D18" s="7">
        <v>33</v>
      </c>
      <c r="E18" s="7">
        <f>D18</f>
        <v>33</v>
      </c>
      <c r="F18" s="12">
        <v>33</v>
      </c>
      <c r="G18" s="13">
        <f>120+2425</f>
        <v>2545</v>
      </c>
      <c r="H18" s="14">
        <v>120</v>
      </c>
      <c r="I18" s="7">
        <v>107.5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60</v>
      </c>
      <c r="W18" s="7">
        <v>90</v>
      </c>
      <c r="X18" s="7">
        <v>0</v>
      </c>
      <c r="Y18" s="7">
        <v>0</v>
      </c>
      <c r="Z18" s="7">
        <v>0</v>
      </c>
      <c r="AA18" s="7">
        <v>0</v>
      </c>
      <c r="AB18" s="7">
        <v>1</v>
      </c>
      <c r="AC18" s="7">
        <v>1</v>
      </c>
      <c r="AD18" s="7">
        <v>0</v>
      </c>
      <c r="AE18" s="7">
        <v>1</v>
      </c>
      <c r="AF18" s="7">
        <v>0</v>
      </c>
      <c r="AG18" s="7">
        <v>1</v>
      </c>
      <c r="AH18" s="7">
        <v>0</v>
      </c>
      <c r="AI18" s="7">
        <v>1</v>
      </c>
      <c r="AJ18" s="7">
        <v>1</v>
      </c>
      <c r="AK18" s="7">
        <v>1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1</v>
      </c>
      <c r="AZ18" s="7">
        <v>2</v>
      </c>
      <c r="BA18" s="7">
        <v>1</v>
      </c>
      <c r="BB18" s="7">
        <v>1</v>
      </c>
      <c r="BC18" s="7">
        <v>1</v>
      </c>
      <c r="BD18" s="7">
        <v>0</v>
      </c>
      <c r="BE18" s="7">
        <v>1</v>
      </c>
      <c r="BF18" s="7">
        <v>0</v>
      </c>
      <c r="BG18" s="7">
        <v>1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1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2</v>
      </c>
      <c r="CA18" s="7">
        <v>1</v>
      </c>
    </row>
    <row r="19" ht="13.55" customHeight="1">
      <c r="A19" s="7">
        <v>54</v>
      </c>
      <c r="B19" s="7">
        <v>49</v>
      </c>
      <c r="C19" s="7">
        <v>1</v>
      </c>
      <c r="D19" s="7">
        <v>52</v>
      </c>
      <c r="E19" s="7">
        <f>D19</f>
        <v>52</v>
      </c>
      <c r="F19" s="7">
        <v>52</v>
      </c>
      <c r="G19" s="9">
        <v>11</v>
      </c>
      <c r="H19" s="7">
        <v>80</v>
      </c>
      <c r="I19" s="7">
        <v>95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67</v>
      </c>
      <c r="P19" s="7">
        <v>0</v>
      </c>
      <c r="Q19" s="7">
        <v>0</v>
      </c>
      <c r="R19" s="7">
        <v>0</v>
      </c>
      <c r="S19" s="7">
        <v>90</v>
      </c>
      <c r="T19" s="7">
        <v>0</v>
      </c>
      <c r="U19" s="7">
        <v>0</v>
      </c>
      <c r="V19" s="7">
        <v>0</v>
      </c>
      <c r="W19" s="7">
        <v>40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1</v>
      </c>
      <c r="AD19" s="7">
        <v>1</v>
      </c>
      <c r="AE19" s="7">
        <v>1</v>
      </c>
      <c r="AF19" s="7">
        <v>1</v>
      </c>
      <c r="AG19" s="7">
        <v>1</v>
      </c>
      <c r="AH19" s="7">
        <v>0</v>
      </c>
      <c r="AI19" s="7">
        <v>1</v>
      </c>
      <c r="AJ19" s="7">
        <v>1</v>
      </c>
      <c r="AK19" s="7">
        <v>1</v>
      </c>
      <c r="AL19" s="7">
        <v>1</v>
      </c>
      <c r="AM19" s="7">
        <v>0</v>
      </c>
      <c r="AN19" s="7">
        <v>1</v>
      </c>
      <c r="AO19" s="7">
        <v>0</v>
      </c>
      <c r="AP19" s="7">
        <v>0</v>
      </c>
      <c r="AQ19" s="7">
        <v>0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>
        <v>0</v>
      </c>
      <c r="AX19" s="7">
        <v>0</v>
      </c>
      <c r="AY19" s="7">
        <v>1</v>
      </c>
      <c r="AZ19" s="7">
        <v>2</v>
      </c>
      <c r="BA19" s="7">
        <v>1</v>
      </c>
      <c r="BB19" s="7">
        <v>1</v>
      </c>
      <c r="BC19" s="7">
        <v>1</v>
      </c>
      <c r="BD19" s="7">
        <v>0</v>
      </c>
      <c r="BE19" s="7">
        <v>0</v>
      </c>
      <c r="BF19" s="7">
        <v>0</v>
      </c>
      <c r="BG19" s="7">
        <v>1</v>
      </c>
      <c r="BH19" s="7">
        <v>0</v>
      </c>
      <c r="BI19" s="7">
        <v>1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1</v>
      </c>
      <c r="BP19" s="7">
        <v>0</v>
      </c>
      <c r="BQ19" s="7">
        <v>1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0</v>
      </c>
      <c r="BZ19" s="7">
        <v>1</v>
      </c>
      <c r="CA19" s="7">
        <v>0</v>
      </c>
    </row>
    <row r="20" ht="13.55" customHeight="1">
      <c r="A20" s="7">
        <v>56</v>
      </c>
      <c r="B20" s="7">
        <v>49</v>
      </c>
      <c r="C20" s="7">
        <v>2</v>
      </c>
      <c r="D20" s="7">
        <v>13</v>
      </c>
      <c r="E20" s="7">
        <v>39</v>
      </c>
      <c r="F20" s="7">
        <f>13+39</f>
        <v>52</v>
      </c>
      <c r="G20" s="15">
        <v>30</v>
      </c>
      <c r="H20" s="7">
        <v>30</v>
      </c>
      <c r="I20" s="7">
        <v>94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1</v>
      </c>
      <c r="AD20" s="7">
        <v>1</v>
      </c>
      <c r="AE20" s="7">
        <v>1</v>
      </c>
      <c r="AF20" s="7">
        <v>1</v>
      </c>
      <c r="AG20" s="7">
        <v>1</v>
      </c>
      <c r="AH20" s="7">
        <v>1</v>
      </c>
      <c r="AI20" s="7">
        <v>0</v>
      </c>
      <c r="AJ20" s="7">
        <v>0</v>
      </c>
      <c r="AK20" s="7">
        <v>1</v>
      </c>
      <c r="AL20" s="7">
        <v>1</v>
      </c>
      <c r="AM20" s="7">
        <v>0</v>
      </c>
      <c r="AN20" s="7">
        <v>1</v>
      </c>
      <c r="AO20" s="7">
        <v>0</v>
      </c>
      <c r="AP20" s="7">
        <v>1</v>
      </c>
      <c r="AQ20" s="7">
        <v>1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>
        <v>0</v>
      </c>
      <c r="AX20" s="7">
        <v>0</v>
      </c>
      <c r="AY20" s="7">
        <v>1</v>
      </c>
      <c r="AZ20" s="7">
        <v>2</v>
      </c>
      <c r="BA20" s="7">
        <v>1</v>
      </c>
      <c r="BB20" s="7">
        <v>1</v>
      </c>
      <c r="BC20" s="7">
        <v>1</v>
      </c>
      <c r="BD20" s="7">
        <v>1</v>
      </c>
      <c r="BE20" s="7">
        <v>0</v>
      </c>
      <c r="BF20" s="7">
        <v>0</v>
      </c>
      <c r="BG20" s="7">
        <v>1</v>
      </c>
      <c r="BH20" s="7">
        <v>0</v>
      </c>
      <c r="BI20" s="7">
        <v>0</v>
      </c>
      <c r="BJ20" s="7">
        <v>0</v>
      </c>
      <c r="BK20" s="7">
        <v>0</v>
      </c>
      <c r="BL20" s="7">
        <v>1</v>
      </c>
      <c r="BM20" s="7">
        <v>0</v>
      </c>
      <c r="BN20" s="7">
        <v>1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10"/>
      <c r="CA20" s="7">
        <v>0</v>
      </c>
    </row>
    <row r="21" ht="13.55" customHeight="1">
      <c r="A21" s="7">
        <v>57</v>
      </c>
      <c r="B21" s="7">
        <v>63</v>
      </c>
      <c r="C21" s="7">
        <v>3</v>
      </c>
      <c r="D21" s="7">
        <v>47</v>
      </c>
      <c r="E21" s="7">
        <v>47</v>
      </c>
      <c r="F21" s="12">
        <f>47+17+27</f>
        <v>91</v>
      </c>
      <c r="G21" s="13">
        <f>1+183</f>
        <v>184</v>
      </c>
      <c r="H21" s="14">
        <v>120</v>
      </c>
      <c r="I21" s="7">
        <v>118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40</v>
      </c>
      <c r="W21" s="7">
        <v>60</v>
      </c>
      <c r="X21" s="7">
        <v>0</v>
      </c>
      <c r="Y21" s="7">
        <v>0</v>
      </c>
      <c r="Z21" s="7">
        <v>0</v>
      </c>
      <c r="AA21" s="7">
        <v>0</v>
      </c>
      <c r="AB21" s="7">
        <v>1</v>
      </c>
      <c r="AC21" s="7">
        <v>1</v>
      </c>
      <c r="AD21" s="7">
        <v>1</v>
      </c>
      <c r="AE21" s="7">
        <v>1</v>
      </c>
      <c r="AF21" s="7">
        <v>1</v>
      </c>
      <c r="AG21" s="7">
        <v>1</v>
      </c>
      <c r="AH21" s="7">
        <v>0</v>
      </c>
      <c r="AI21" s="7">
        <v>1</v>
      </c>
      <c r="AJ21" s="7">
        <v>1</v>
      </c>
      <c r="AK21" s="7">
        <v>1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1</v>
      </c>
      <c r="AZ21" s="7">
        <v>1</v>
      </c>
      <c r="BA21" s="7">
        <v>1</v>
      </c>
      <c r="BB21" s="7">
        <v>1</v>
      </c>
      <c r="BC21" s="7">
        <v>0</v>
      </c>
      <c r="BD21" s="7">
        <v>0</v>
      </c>
      <c r="BE21" s="7">
        <v>1</v>
      </c>
      <c r="BF21" s="7">
        <v>0</v>
      </c>
      <c r="BG21" s="7">
        <v>1</v>
      </c>
      <c r="BH21" s="7">
        <v>1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1</v>
      </c>
      <c r="BP21" s="7">
        <v>1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1</v>
      </c>
      <c r="CA21" s="7">
        <v>0</v>
      </c>
    </row>
    <row r="22" ht="13.55" customHeight="1">
      <c r="A22" s="7">
        <v>58</v>
      </c>
      <c r="B22" s="7">
        <v>62</v>
      </c>
      <c r="C22" s="7">
        <v>2</v>
      </c>
      <c r="D22" s="7">
        <v>19</v>
      </c>
      <c r="E22" s="7">
        <v>19</v>
      </c>
      <c r="F22" s="7">
        <f>19+13</f>
        <v>32</v>
      </c>
      <c r="G22" s="9">
        <v>14</v>
      </c>
      <c r="H22" s="7">
        <v>120</v>
      </c>
      <c r="I22" s="7">
        <v>105</v>
      </c>
      <c r="J22" s="8">
        <v>0</v>
      </c>
      <c r="K22" s="8">
        <v>58</v>
      </c>
      <c r="L22" s="8">
        <v>58</v>
      </c>
      <c r="M22" s="8">
        <v>41</v>
      </c>
      <c r="N22" s="8">
        <v>0</v>
      </c>
      <c r="O22" s="8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55</v>
      </c>
      <c r="W22" s="7">
        <v>35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1</v>
      </c>
      <c r="AD22" s="7">
        <v>1</v>
      </c>
      <c r="AE22" s="7">
        <v>1</v>
      </c>
      <c r="AF22" s="7">
        <v>0</v>
      </c>
      <c r="AG22" s="7">
        <v>1</v>
      </c>
      <c r="AH22" s="7">
        <v>0</v>
      </c>
      <c r="AI22" s="7">
        <v>1</v>
      </c>
      <c r="AJ22" s="7">
        <v>1</v>
      </c>
      <c r="AK22" s="7">
        <v>1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1</v>
      </c>
      <c r="AZ22" s="7">
        <v>2</v>
      </c>
      <c r="BA22" s="7">
        <v>1</v>
      </c>
      <c r="BB22" s="7">
        <v>1</v>
      </c>
      <c r="BC22" s="7">
        <v>0</v>
      </c>
      <c r="BD22" s="7">
        <v>0</v>
      </c>
      <c r="BE22" s="7">
        <v>1</v>
      </c>
      <c r="BF22" s="7">
        <v>0</v>
      </c>
      <c r="BG22" s="7">
        <v>1</v>
      </c>
      <c r="BH22" s="7">
        <v>1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1</v>
      </c>
      <c r="BR22" s="7">
        <v>0</v>
      </c>
      <c r="BS22" s="7">
        <v>0</v>
      </c>
      <c r="BT22" s="7">
        <v>0</v>
      </c>
      <c r="BU22" s="7">
        <v>1</v>
      </c>
      <c r="BV22" s="7">
        <v>1</v>
      </c>
      <c r="BW22" s="7">
        <v>1</v>
      </c>
      <c r="BX22" s="7">
        <v>1</v>
      </c>
      <c r="BY22" s="7">
        <v>0</v>
      </c>
      <c r="BZ22" s="7">
        <v>0</v>
      </c>
      <c r="CA22" s="7">
        <v>1</v>
      </c>
    </row>
    <row r="23" ht="13.55" customHeight="1">
      <c r="A23" s="7">
        <v>67</v>
      </c>
      <c r="B23" s="7">
        <v>49</v>
      </c>
      <c r="C23" s="7">
        <v>1</v>
      </c>
      <c r="D23" s="7">
        <v>45</v>
      </c>
      <c r="E23" s="7">
        <f>D23</f>
        <v>45</v>
      </c>
      <c r="F23" s="7">
        <v>45</v>
      </c>
      <c r="G23" s="7">
        <v>150</v>
      </c>
      <c r="H23" s="7">
        <v>90</v>
      </c>
      <c r="I23" s="7">
        <v>81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100</v>
      </c>
      <c r="AA23" s="7">
        <v>0</v>
      </c>
      <c r="AB23" s="7">
        <v>1</v>
      </c>
      <c r="AC23" s="7">
        <v>1</v>
      </c>
      <c r="AD23" s="7">
        <v>0</v>
      </c>
      <c r="AE23" s="7">
        <v>1</v>
      </c>
      <c r="AF23" s="7">
        <v>1</v>
      </c>
      <c r="AG23" s="7">
        <v>1</v>
      </c>
      <c r="AH23" s="7">
        <v>0</v>
      </c>
      <c r="AI23" s="7">
        <v>0</v>
      </c>
      <c r="AJ23" s="7">
        <v>0</v>
      </c>
      <c r="AK23" s="7">
        <v>0</v>
      </c>
      <c r="AL23" s="7">
        <v>1</v>
      </c>
      <c r="AM23" s="7">
        <v>1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1</v>
      </c>
      <c r="AU23" s="7">
        <v>0</v>
      </c>
      <c r="AV23" s="7">
        <v>0</v>
      </c>
      <c r="AW23" s="7">
        <v>0</v>
      </c>
      <c r="AX23" s="7">
        <v>1</v>
      </c>
      <c r="AY23" s="7">
        <v>1</v>
      </c>
      <c r="AZ23" s="7">
        <v>1</v>
      </c>
      <c r="BA23" s="7">
        <v>1</v>
      </c>
      <c r="BB23" s="7">
        <v>1</v>
      </c>
      <c r="BC23" s="7">
        <v>1</v>
      </c>
      <c r="BD23" s="7">
        <v>0</v>
      </c>
      <c r="BE23" s="7">
        <v>1</v>
      </c>
      <c r="BF23" s="7">
        <v>0</v>
      </c>
      <c r="BG23" s="7">
        <v>1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1</v>
      </c>
      <c r="BS23" s="7">
        <v>0</v>
      </c>
      <c r="BT23" s="7">
        <v>0</v>
      </c>
      <c r="BU23" s="7">
        <v>0</v>
      </c>
      <c r="BV23" s="7">
        <v>0</v>
      </c>
      <c r="BW23" s="7">
        <v>1</v>
      </c>
      <c r="BX23" s="7">
        <v>1</v>
      </c>
      <c r="BY23" s="7">
        <v>1</v>
      </c>
      <c r="BZ23" s="7">
        <v>0</v>
      </c>
      <c r="CA23" s="7">
        <v>1</v>
      </c>
    </row>
    <row r="24" ht="13.55" customHeight="1">
      <c r="A24" s="7">
        <v>68</v>
      </c>
      <c r="B24" s="7">
        <v>64</v>
      </c>
      <c r="C24" s="7">
        <v>1</v>
      </c>
      <c r="D24" s="7">
        <v>59</v>
      </c>
      <c r="E24" s="7">
        <f>D24</f>
        <v>59</v>
      </c>
      <c r="F24" s="7">
        <v>59</v>
      </c>
      <c r="G24" s="7">
        <v>2</v>
      </c>
      <c r="H24" s="7">
        <v>90</v>
      </c>
      <c r="I24" s="7">
        <v>100</v>
      </c>
      <c r="J24" s="8">
        <v>0</v>
      </c>
      <c r="K24" s="8">
        <v>0</v>
      </c>
      <c r="L24" s="8">
        <v>27</v>
      </c>
      <c r="M24" s="8">
        <v>61</v>
      </c>
      <c r="N24" s="8">
        <v>0</v>
      </c>
      <c r="O24" s="8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60</v>
      </c>
      <c r="W24" s="7">
        <v>100</v>
      </c>
      <c r="X24" s="7">
        <v>0</v>
      </c>
      <c r="Y24" s="7">
        <v>0</v>
      </c>
      <c r="Z24" s="7">
        <v>0</v>
      </c>
      <c r="AA24" s="7">
        <v>0</v>
      </c>
      <c r="AB24" s="7">
        <v>1</v>
      </c>
      <c r="AC24" s="7">
        <v>1</v>
      </c>
      <c r="AD24" s="7">
        <v>1</v>
      </c>
      <c r="AE24" s="7">
        <v>1</v>
      </c>
      <c r="AF24" s="7">
        <v>0</v>
      </c>
      <c r="AG24" s="7">
        <v>0</v>
      </c>
      <c r="AH24" s="7">
        <v>0</v>
      </c>
      <c r="AI24" s="7">
        <v>1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1</v>
      </c>
      <c r="AQ24" s="7">
        <v>0</v>
      </c>
      <c r="AR24" s="7">
        <v>0</v>
      </c>
      <c r="AS24" s="7">
        <v>0</v>
      </c>
      <c r="AT24" s="7">
        <v>1</v>
      </c>
      <c r="AU24" s="7">
        <v>0</v>
      </c>
      <c r="AV24" s="7">
        <v>0</v>
      </c>
      <c r="AW24" s="7">
        <v>0</v>
      </c>
      <c r="AX24" s="7">
        <v>0</v>
      </c>
      <c r="AY24" s="7">
        <v>1</v>
      </c>
      <c r="AZ24" s="7">
        <v>2</v>
      </c>
      <c r="BA24" s="7">
        <v>1</v>
      </c>
      <c r="BB24" s="7">
        <v>1</v>
      </c>
      <c r="BC24" s="7">
        <v>0</v>
      </c>
      <c r="BD24" s="7">
        <v>1</v>
      </c>
      <c r="BE24" s="7">
        <v>1</v>
      </c>
      <c r="BF24" s="7">
        <v>0</v>
      </c>
      <c r="BG24" s="7">
        <v>1</v>
      </c>
      <c r="BH24" s="7">
        <v>1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1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 s="7">
        <v>1</v>
      </c>
      <c r="BX24" s="7">
        <v>1</v>
      </c>
      <c r="BY24" s="7">
        <v>4</v>
      </c>
      <c r="BZ24" s="7">
        <v>1</v>
      </c>
      <c r="CA24" s="7">
        <v>0</v>
      </c>
    </row>
    <row r="25" ht="13.55" customHeight="1">
      <c r="A25" s="7">
        <v>74</v>
      </c>
      <c r="B25" s="7">
        <v>66</v>
      </c>
      <c r="C25" s="7">
        <v>1</v>
      </c>
      <c r="D25" s="7">
        <v>23</v>
      </c>
      <c r="E25" s="7">
        <f>D25</f>
        <v>23</v>
      </c>
      <c r="F25" s="7">
        <v>23</v>
      </c>
      <c r="G25" s="7">
        <v>150</v>
      </c>
      <c r="H25" s="7">
        <v>80</v>
      </c>
      <c r="I25" s="7">
        <v>100</v>
      </c>
      <c r="J25" s="8">
        <v>0</v>
      </c>
      <c r="K25" s="8">
        <v>44</v>
      </c>
      <c r="L25" s="8">
        <v>44</v>
      </c>
      <c r="M25" s="8">
        <v>100</v>
      </c>
      <c r="N25" s="8">
        <v>0</v>
      </c>
      <c r="O25" s="8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50</v>
      </c>
      <c r="W25" s="7">
        <v>100</v>
      </c>
      <c r="X25" s="7">
        <v>0</v>
      </c>
      <c r="Y25" s="7">
        <v>0</v>
      </c>
      <c r="Z25" s="7">
        <v>0</v>
      </c>
      <c r="AA25" s="7">
        <v>0</v>
      </c>
      <c r="AB25" s="7">
        <v>1</v>
      </c>
      <c r="AC25" s="7">
        <v>1</v>
      </c>
      <c r="AD25" s="7">
        <v>1</v>
      </c>
      <c r="AE25" s="7">
        <v>1</v>
      </c>
      <c r="AF25" s="7">
        <v>1</v>
      </c>
      <c r="AG25" s="7">
        <v>1</v>
      </c>
      <c r="AH25" s="7">
        <v>0</v>
      </c>
      <c r="AI25" s="7">
        <v>1</v>
      </c>
      <c r="AJ25" s="7">
        <v>1</v>
      </c>
      <c r="AK25" s="7">
        <v>1</v>
      </c>
      <c r="AL25" s="7">
        <v>1</v>
      </c>
      <c r="AM25" s="7">
        <v>1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1</v>
      </c>
      <c r="AZ25" s="7">
        <v>1</v>
      </c>
      <c r="BA25" s="7">
        <v>1</v>
      </c>
      <c r="BB25" s="7">
        <v>1</v>
      </c>
      <c r="BC25" s="7">
        <v>1</v>
      </c>
      <c r="BD25" s="7">
        <v>0</v>
      </c>
      <c r="BE25" s="7">
        <v>0</v>
      </c>
      <c r="BF25" s="7">
        <v>0</v>
      </c>
      <c r="BG25" s="7">
        <v>1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1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1</v>
      </c>
      <c r="BX25" s="7">
        <v>0</v>
      </c>
      <c r="BY25" s="7">
        <v>0</v>
      </c>
      <c r="BZ25" s="7">
        <v>2</v>
      </c>
      <c r="CA25" s="7">
        <v>0</v>
      </c>
    </row>
    <row r="26" ht="13.55" customHeight="1">
      <c r="A26" s="7">
        <v>76</v>
      </c>
      <c r="B26" s="7">
        <v>63</v>
      </c>
      <c r="C26" s="7">
        <v>1</v>
      </c>
      <c r="D26" s="7">
        <v>22</v>
      </c>
      <c r="E26" s="7">
        <f>D26</f>
        <v>22</v>
      </c>
      <c r="F26" s="7">
        <v>22</v>
      </c>
      <c r="G26" s="7">
        <v>365</v>
      </c>
      <c r="H26" s="7">
        <v>115</v>
      </c>
      <c r="I26" s="7">
        <v>105</v>
      </c>
      <c r="J26" s="8">
        <v>0</v>
      </c>
      <c r="K26" s="8">
        <v>0</v>
      </c>
      <c r="L26" s="8">
        <v>0</v>
      </c>
      <c r="M26" s="8">
        <v>30</v>
      </c>
      <c r="N26" s="8">
        <v>0</v>
      </c>
      <c r="O26" s="8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1</v>
      </c>
      <c r="AD26" s="7">
        <v>1</v>
      </c>
      <c r="AE26" s="7">
        <v>1</v>
      </c>
      <c r="AF26" s="7">
        <v>0</v>
      </c>
      <c r="AG26" s="7">
        <v>0</v>
      </c>
      <c r="AH26" s="7">
        <v>0</v>
      </c>
      <c r="AI26" s="7">
        <v>1</v>
      </c>
      <c r="AJ26" s="7">
        <v>1</v>
      </c>
      <c r="AK26" s="7">
        <v>0</v>
      </c>
      <c r="AL26" s="7">
        <v>0</v>
      </c>
      <c r="AM26" s="7">
        <v>1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1</v>
      </c>
      <c r="AZ26" s="7">
        <v>1</v>
      </c>
      <c r="BA26" s="7">
        <v>1</v>
      </c>
      <c r="BB26" s="7">
        <v>1</v>
      </c>
      <c r="BC26" s="7">
        <v>1</v>
      </c>
      <c r="BD26" s="7">
        <v>0</v>
      </c>
      <c r="BE26" s="7">
        <v>0</v>
      </c>
      <c r="BF26" s="7">
        <v>0</v>
      </c>
      <c r="BG26" s="7">
        <v>1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1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1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</row>
    <row r="27" ht="13.55" customHeight="1">
      <c r="A27" s="7">
        <v>79</v>
      </c>
      <c r="B27" s="7">
        <v>67</v>
      </c>
      <c r="C27" s="7">
        <v>1</v>
      </c>
      <c r="D27" s="7">
        <v>30</v>
      </c>
      <c r="E27" s="7">
        <f>D27</f>
        <v>30</v>
      </c>
      <c r="F27" s="7">
        <v>30</v>
      </c>
      <c r="G27" s="7">
        <v>60</v>
      </c>
      <c r="H27" s="7">
        <v>50</v>
      </c>
      <c r="I27" s="7">
        <v>110.5</v>
      </c>
      <c r="J27" s="8">
        <v>0</v>
      </c>
      <c r="K27" s="8">
        <v>26</v>
      </c>
      <c r="L27" s="8">
        <v>0</v>
      </c>
      <c r="M27" s="8">
        <v>60</v>
      </c>
      <c r="N27" s="8">
        <v>0</v>
      </c>
      <c r="O27" s="8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90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1</v>
      </c>
      <c r="AD27" s="7">
        <v>1</v>
      </c>
      <c r="AE27" s="7">
        <v>1</v>
      </c>
      <c r="AF27" s="7">
        <v>1</v>
      </c>
      <c r="AG27" s="7">
        <v>1</v>
      </c>
      <c r="AH27" s="7">
        <v>0</v>
      </c>
      <c r="AI27" s="7">
        <v>1</v>
      </c>
      <c r="AJ27" s="7">
        <v>1</v>
      </c>
      <c r="AK27" s="7">
        <v>1</v>
      </c>
      <c r="AL27" s="7">
        <v>1</v>
      </c>
      <c r="AM27" s="7">
        <v>0</v>
      </c>
      <c r="AN27" s="7">
        <v>0</v>
      </c>
      <c r="AO27" s="7">
        <v>1</v>
      </c>
      <c r="AP27" s="7">
        <v>0</v>
      </c>
      <c r="AQ27" s="7">
        <v>0</v>
      </c>
      <c r="AR27" s="7">
        <v>0</v>
      </c>
      <c r="AS27" s="7">
        <v>1</v>
      </c>
      <c r="AT27" s="7">
        <v>1</v>
      </c>
      <c r="AU27" s="7">
        <v>0</v>
      </c>
      <c r="AV27" s="7">
        <v>0</v>
      </c>
      <c r="AW27" s="7">
        <v>0</v>
      </c>
      <c r="AX27" s="7">
        <v>1</v>
      </c>
      <c r="AY27" s="7">
        <v>0</v>
      </c>
      <c r="AZ27" s="7">
        <v>2</v>
      </c>
      <c r="BA27" s="7">
        <v>1</v>
      </c>
      <c r="BB27" s="7">
        <v>1</v>
      </c>
      <c r="BC27" s="7">
        <v>1</v>
      </c>
      <c r="BD27" s="7">
        <v>0</v>
      </c>
      <c r="BE27" s="7">
        <v>0</v>
      </c>
      <c r="BF27" s="7">
        <v>0</v>
      </c>
      <c r="BG27" s="7">
        <v>1</v>
      </c>
      <c r="BH27" s="7">
        <v>0</v>
      </c>
      <c r="BI27" s="7">
        <v>0</v>
      </c>
      <c r="BJ27" s="7">
        <v>0</v>
      </c>
      <c r="BK27" s="7">
        <v>0</v>
      </c>
      <c r="BL27" s="7">
        <v>1</v>
      </c>
      <c r="BM27" s="7">
        <v>0</v>
      </c>
      <c r="BN27" s="7">
        <v>0</v>
      </c>
      <c r="BO27" s="7">
        <v>1</v>
      </c>
      <c r="BP27" s="7">
        <v>0</v>
      </c>
      <c r="BQ27" s="7">
        <v>1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7">
        <v>1</v>
      </c>
      <c r="BZ27" s="7">
        <v>3</v>
      </c>
      <c r="CA27" s="7">
        <v>1</v>
      </c>
    </row>
    <row r="28" ht="13.55" customHeight="1">
      <c r="A28" s="7">
        <v>80</v>
      </c>
      <c r="B28" s="7">
        <v>57</v>
      </c>
      <c r="C28" s="7">
        <v>1</v>
      </c>
      <c r="D28" s="7">
        <v>14</v>
      </c>
      <c r="E28" s="7">
        <f>D28</f>
        <v>14</v>
      </c>
      <c r="F28" s="7">
        <v>14</v>
      </c>
      <c r="G28" s="7">
        <v>120</v>
      </c>
      <c r="H28" s="7">
        <v>90</v>
      </c>
      <c r="I28" s="7">
        <v>91</v>
      </c>
      <c r="J28" s="8">
        <v>55</v>
      </c>
      <c r="K28" s="8">
        <v>0</v>
      </c>
      <c r="L28" s="8">
        <v>35</v>
      </c>
      <c r="M28" s="8">
        <v>100</v>
      </c>
      <c r="N28" s="8">
        <v>0</v>
      </c>
      <c r="O28" s="8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40</v>
      </c>
      <c r="W28" s="7">
        <v>99</v>
      </c>
      <c r="X28" s="7">
        <v>0</v>
      </c>
      <c r="Y28" s="7">
        <v>0</v>
      </c>
      <c r="Z28" s="7">
        <v>0</v>
      </c>
      <c r="AA28" s="7">
        <v>0</v>
      </c>
      <c r="AB28" s="7">
        <v>1</v>
      </c>
      <c r="AC28" s="7">
        <v>1</v>
      </c>
      <c r="AD28" s="7">
        <v>1</v>
      </c>
      <c r="AE28" s="7">
        <v>1</v>
      </c>
      <c r="AF28" s="7">
        <v>1</v>
      </c>
      <c r="AG28" s="7">
        <v>1</v>
      </c>
      <c r="AH28" s="7">
        <v>0</v>
      </c>
      <c r="AI28" s="7">
        <v>1</v>
      </c>
      <c r="AJ28" s="7">
        <v>1</v>
      </c>
      <c r="AK28" s="7">
        <v>0</v>
      </c>
      <c r="AL28" s="7">
        <v>0</v>
      </c>
      <c r="AM28" s="7">
        <v>1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1</v>
      </c>
      <c r="AU28" s="7">
        <v>0</v>
      </c>
      <c r="AV28" s="7">
        <v>0</v>
      </c>
      <c r="AW28" s="7">
        <v>0</v>
      </c>
      <c r="AX28" s="7">
        <v>0</v>
      </c>
      <c r="AY28" s="7">
        <v>1</v>
      </c>
      <c r="AZ28" s="7">
        <v>1</v>
      </c>
      <c r="BA28" s="7">
        <v>1</v>
      </c>
      <c r="BB28" s="7">
        <v>1</v>
      </c>
      <c r="BC28" s="7">
        <v>1</v>
      </c>
      <c r="BD28" s="7">
        <v>0</v>
      </c>
      <c r="BE28" s="7">
        <v>0</v>
      </c>
      <c r="BF28" s="7">
        <v>0</v>
      </c>
      <c r="BG28" s="7">
        <v>1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1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0</v>
      </c>
      <c r="BW28" s="7">
        <v>1</v>
      </c>
      <c r="BX28" s="7">
        <v>0</v>
      </c>
      <c r="BY28" s="7">
        <v>0</v>
      </c>
      <c r="BZ28" s="7">
        <v>0</v>
      </c>
      <c r="CA28" s="7">
        <v>0</v>
      </c>
    </row>
    <row r="29" ht="13.55" customHeight="1">
      <c r="A29" s="7">
        <v>83</v>
      </c>
      <c r="B29" s="7">
        <v>63</v>
      </c>
      <c r="C29" s="7">
        <v>1</v>
      </c>
      <c r="D29" s="7">
        <v>9</v>
      </c>
      <c r="E29" s="7">
        <f>D29</f>
        <v>9</v>
      </c>
      <c r="F29" s="7">
        <v>9</v>
      </c>
      <c r="G29" s="7">
        <v>1</v>
      </c>
      <c r="H29" s="7">
        <v>40</v>
      </c>
      <c r="I29" s="7">
        <v>84</v>
      </c>
      <c r="J29" s="8">
        <v>0</v>
      </c>
      <c r="K29" s="8">
        <v>0</v>
      </c>
      <c r="L29" s="8">
        <v>0</v>
      </c>
      <c r="M29" s="8">
        <v>70</v>
      </c>
      <c r="N29" s="8">
        <v>0</v>
      </c>
      <c r="O29" s="8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85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1</v>
      </c>
      <c r="AD29" s="7">
        <v>1</v>
      </c>
      <c r="AE29" s="7">
        <v>1</v>
      </c>
      <c r="AF29" s="7">
        <v>1</v>
      </c>
      <c r="AG29" s="7">
        <v>1</v>
      </c>
      <c r="AH29" s="7">
        <v>1</v>
      </c>
      <c r="AI29" s="7">
        <v>1</v>
      </c>
      <c r="AJ29" s="7">
        <v>1</v>
      </c>
      <c r="AK29" s="7">
        <v>1</v>
      </c>
      <c r="AL29" s="7">
        <v>1</v>
      </c>
      <c r="AM29" s="7">
        <v>0</v>
      </c>
      <c r="AN29" s="7">
        <v>1</v>
      </c>
      <c r="AO29" s="7">
        <v>0</v>
      </c>
      <c r="AP29" s="7">
        <v>1</v>
      </c>
      <c r="AQ29" s="7">
        <v>0</v>
      </c>
      <c r="AR29" s="7">
        <v>0</v>
      </c>
      <c r="AS29" s="7">
        <v>0</v>
      </c>
      <c r="AT29" s="7">
        <v>1</v>
      </c>
      <c r="AU29" s="7">
        <v>0</v>
      </c>
      <c r="AV29" s="7">
        <v>0</v>
      </c>
      <c r="AW29" s="7">
        <v>0</v>
      </c>
      <c r="AX29" s="7">
        <v>0</v>
      </c>
      <c r="AY29" s="7">
        <v>1</v>
      </c>
      <c r="AZ29" s="7">
        <v>2</v>
      </c>
      <c r="BA29" s="7">
        <v>1</v>
      </c>
      <c r="BB29" s="7">
        <v>1</v>
      </c>
      <c r="BC29" s="7">
        <v>0</v>
      </c>
      <c r="BD29" s="7">
        <v>0</v>
      </c>
      <c r="BE29" s="7">
        <v>1</v>
      </c>
      <c r="BF29" s="7">
        <v>0</v>
      </c>
      <c r="BG29" s="7">
        <v>1</v>
      </c>
      <c r="BH29" s="7">
        <v>0</v>
      </c>
      <c r="BI29" s="7">
        <v>0</v>
      </c>
      <c r="BJ29" s="7">
        <v>0</v>
      </c>
      <c r="BK29" s="7">
        <v>0</v>
      </c>
      <c r="BL29" s="7">
        <v>1</v>
      </c>
      <c r="BM29" s="7">
        <v>0</v>
      </c>
      <c r="BN29" s="7">
        <v>0</v>
      </c>
      <c r="BO29" s="7">
        <v>1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</row>
    <row r="30" ht="13.55" customHeight="1">
      <c r="A30" s="7">
        <v>84</v>
      </c>
      <c r="B30" s="7">
        <v>57</v>
      </c>
      <c r="C30" s="7">
        <v>2</v>
      </c>
      <c r="D30" s="7">
        <v>33</v>
      </c>
      <c r="E30" s="7">
        <v>33</v>
      </c>
      <c r="F30" s="7">
        <f>33+12</f>
        <v>45</v>
      </c>
      <c r="G30" s="7">
        <v>1825</v>
      </c>
      <c r="H30" s="7">
        <v>115</v>
      </c>
      <c r="I30" s="10"/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7">
        <v>0</v>
      </c>
      <c r="Q30" s="7">
        <v>0</v>
      </c>
      <c r="R30" s="7">
        <v>80</v>
      </c>
      <c r="S30" s="7">
        <v>30</v>
      </c>
      <c r="T30" s="7">
        <v>0</v>
      </c>
      <c r="U30" s="7">
        <v>0</v>
      </c>
      <c r="V30" s="7">
        <v>75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1</v>
      </c>
      <c r="AC30" s="7">
        <v>1</v>
      </c>
      <c r="AD30" s="7">
        <v>1</v>
      </c>
      <c r="AE30" s="7">
        <v>1</v>
      </c>
      <c r="AF30" s="7">
        <v>1</v>
      </c>
      <c r="AG30" s="7">
        <v>1</v>
      </c>
      <c r="AH30" s="7">
        <v>0</v>
      </c>
      <c r="AI30" s="7">
        <v>1</v>
      </c>
      <c r="AJ30" s="7">
        <v>1</v>
      </c>
      <c r="AK30" s="7">
        <v>1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1</v>
      </c>
      <c r="AZ30" s="7">
        <v>1</v>
      </c>
      <c r="BA30" s="7">
        <v>1</v>
      </c>
      <c r="BB30" s="7">
        <v>1</v>
      </c>
      <c r="BC30" s="7">
        <v>0</v>
      </c>
      <c r="BD30" s="7">
        <v>0</v>
      </c>
      <c r="BE30" s="7">
        <v>1</v>
      </c>
      <c r="BF30" s="7">
        <v>0</v>
      </c>
      <c r="BG30" s="7">
        <v>1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1</v>
      </c>
      <c r="BN30" s="7">
        <v>0</v>
      </c>
      <c r="BO30" s="7">
        <v>1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</row>
    <row r="31" ht="13.55" customHeight="1">
      <c r="A31" s="7">
        <v>96</v>
      </c>
      <c r="B31" s="7">
        <v>54</v>
      </c>
      <c r="C31" s="7">
        <v>2</v>
      </c>
      <c r="D31" s="7">
        <v>8</v>
      </c>
      <c r="E31" s="7">
        <f>D31</f>
        <v>8</v>
      </c>
      <c r="F31" s="7">
        <v>8</v>
      </c>
      <c r="G31" s="15">
        <v>0</v>
      </c>
      <c r="H31" s="7">
        <v>120</v>
      </c>
      <c r="I31" s="7">
        <v>92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70</v>
      </c>
      <c r="W31" s="7">
        <v>85</v>
      </c>
      <c r="X31" s="7">
        <v>0</v>
      </c>
      <c r="Y31" s="7">
        <v>0</v>
      </c>
      <c r="Z31" s="7">
        <v>0</v>
      </c>
      <c r="AA31" s="7">
        <v>0</v>
      </c>
      <c r="AB31" s="7">
        <v>1</v>
      </c>
      <c r="AC31" s="7">
        <v>1</v>
      </c>
      <c r="AD31" s="7">
        <v>1</v>
      </c>
      <c r="AE31" s="7">
        <v>1</v>
      </c>
      <c r="AF31" s="7">
        <v>1</v>
      </c>
      <c r="AG31" s="7">
        <v>1</v>
      </c>
      <c r="AH31" s="7">
        <v>0</v>
      </c>
      <c r="AI31" s="7">
        <v>1</v>
      </c>
      <c r="AJ31" s="7">
        <v>1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1</v>
      </c>
      <c r="AY31" s="7">
        <v>0</v>
      </c>
      <c r="AZ31" s="7">
        <v>1</v>
      </c>
      <c r="BA31" s="7">
        <v>1</v>
      </c>
      <c r="BB31" s="7">
        <v>1</v>
      </c>
      <c r="BC31" s="7">
        <v>0</v>
      </c>
      <c r="BD31" s="7">
        <v>0</v>
      </c>
      <c r="BE31" s="7">
        <v>1</v>
      </c>
      <c r="BF31" s="7">
        <v>0</v>
      </c>
      <c r="BG31" s="7">
        <v>1</v>
      </c>
      <c r="BH31" s="7">
        <v>0</v>
      </c>
      <c r="BI31" s="7">
        <v>0</v>
      </c>
      <c r="BJ31" s="7">
        <v>1</v>
      </c>
      <c r="BK31" s="7">
        <v>0</v>
      </c>
      <c r="BL31" s="7">
        <v>0</v>
      </c>
      <c r="BM31" s="7">
        <v>1</v>
      </c>
      <c r="BN31" s="7">
        <v>0</v>
      </c>
      <c r="BO31" s="7">
        <v>0</v>
      </c>
      <c r="BP31" s="7">
        <v>1</v>
      </c>
      <c r="BQ31" s="7">
        <v>1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  <c r="BY31" s="7">
        <v>1</v>
      </c>
      <c r="BZ31" s="7">
        <v>0</v>
      </c>
      <c r="CA31" s="7">
        <v>0</v>
      </c>
    </row>
    <row r="32" ht="13.55" customHeight="1">
      <c r="A32" s="7">
        <v>103</v>
      </c>
      <c r="B32" s="7">
        <v>60</v>
      </c>
      <c r="C32" s="7">
        <v>1</v>
      </c>
      <c r="D32" s="7">
        <v>26</v>
      </c>
      <c r="E32" s="7">
        <f>D32</f>
        <v>26</v>
      </c>
      <c r="F32" s="12">
        <v>26</v>
      </c>
      <c r="G32" s="13">
        <f>2*365</f>
        <v>730</v>
      </c>
      <c r="H32" s="14">
        <v>110</v>
      </c>
      <c r="I32" s="7">
        <v>88</v>
      </c>
      <c r="J32" s="8">
        <v>0</v>
      </c>
      <c r="K32" s="8">
        <v>0</v>
      </c>
      <c r="L32" s="8">
        <v>60</v>
      </c>
      <c r="M32" s="8">
        <v>20</v>
      </c>
      <c r="N32" s="8">
        <v>0</v>
      </c>
      <c r="O32" s="8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70</v>
      </c>
      <c r="W32" s="7">
        <v>35</v>
      </c>
      <c r="X32" s="7">
        <v>0</v>
      </c>
      <c r="Y32" s="7">
        <v>0</v>
      </c>
      <c r="Z32" s="7">
        <v>0</v>
      </c>
      <c r="AA32" s="7">
        <v>0</v>
      </c>
      <c r="AB32" s="7">
        <v>1</v>
      </c>
      <c r="AC32" s="7">
        <v>1</v>
      </c>
      <c r="AD32" s="7">
        <v>1</v>
      </c>
      <c r="AE32" s="7">
        <v>1</v>
      </c>
      <c r="AF32" s="7">
        <v>1</v>
      </c>
      <c r="AG32" s="7">
        <v>1</v>
      </c>
      <c r="AH32" s="7">
        <v>0</v>
      </c>
      <c r="AI32" s="7">
        <v>1</v>
      </c>
      <c r="AJ32" s="7">
        <v>1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1</v>
      </c>
      <c r="AZ32" s="7">
        <v>1</v>
      </c>
      <c r="BA32" s="7">
        <v>1</v>
      </c>
      <c r="BB32" s="7">
        <v>1</v>
      </c>
      <c r="BC32" s="7">
        <v>0</v>
      </c>
      <c r="BD32" s="7">
        <v>0</v>
      </c>
      <c r="BE32" s="7">
        <v>1</v>
      </c>
      <c r="BF32" s="7">
        <v>0</v>
      </c>
      <c r="BG32" s="7">
        <v>1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1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1</v>
      </c>
    </row>
    <row r="33" ht="13.55" customHeight="1">
      <c r="A33" s="7">
        <v>107</v>
      </c>
      <c r="B33" s="7">
        <v>61</v>
      </c>
      <c r="C33" s="7">
        <v>1</v>
      </c>
      <c r="D33" s="7">
        <v>23</v>
      </c>
      <c r="E33" s="7">
        <f>D33</f>
        <v>23</v>
      </c>
      <c r="F33" s="7">
        <v>23</v>
      </c>
      <c r="G33" s="9">
        <v>180</v>
      </c>
      <c r="H33" s="7">
        <v>70</v>
      </c>
      <c r="I33" s="7">
        <v>100</v>
      </c>
      <c r="J33" s="8">
        <v>0</v>
      </c>
      <c r="K33" s="8">
        <v>0</v>
      </c>
      <c r="L33" s="8">
        <v>50</v>
      </c>
      <c r="M33" s="8">
        <v>0</v>
      </c>
      <c r="N33" s="8">
        <v>0</v>
      </c>
      <c r="O33" s="8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100</v>
      </c>
      <c r="X33" s="7">
        <v>0</v>
      </c>
      <c r="Y33" s="7">
        <v>0</v>
      </c>
      <c r="Z33" s="7">
        <v>0</v>
      </c>
      <c r="AA33" s="7">
        <v>0</v>
      </c>
      <c r="AB33" s="7">
        <v>1</v>
      </c>
      <c r="AC33" s="7">
        <v>1</v>
      </c>
      <c r="AD33" s="7">
        <v>1</v>
      </c>
      <c r="AE33" s="7">
        <v>1</v>
      </c>
      <c r="AF33" s="7">
        <v>1</v>
      </c>
      <c r="AG33" s="7">
        <v>1</v>
      </c>
      <c r="AH33" s="7">
        <v>0</v>
      </c>
      <c r="AI33" s="7">
        <v>1</v>
      </c>
      <c r="AJ33" s="7">
        <v>1</v>
      </c>
      <c r="AK33" s="7">
        <v>0</v>
      </c>
      <c r="AL33" s="7">
        <v>1</v>
      </c>
      <c r="AM33" s="7">
        <v>1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1</v>
      </c>
      <c r="AT33" s="7">
        <v>1</v>
      </c>
      <c r="AU33" s="7">
        <v>0</v>
      </c>
      <c r="AV33" s="7">
        <v>0</v>
      </c>
      <c r="AW33" s="7">
        <v>0</v>
      </c>
      <c r="AX33" s="7">
        <v>0</v>
      </c>
      <c r="AY33" s="7">
        <v>1</v>
      </c>
      <c r="AZ33" s="7">
        <v>2</v>
      </c>
      <c r="BA33" s="7">
        <v>1</v>
      </c>
      <c r="BB33" s="7">
        <v>1</v>
      </c>
      <c r="BC33" s="7">
        <v>1</v>
      </c>
      <c r="BD33" s="7">
        <v>0</v>
      </c>
      <c r="BE33" s="7">
        <v>0</v>
      </c>
      <c r="BF33" s="7">
        <v>0</v>
      </c>
      <c r="BG33" s="7">
        <v>1</v>
      </c>
      <c r="BH33" s="7">
        <v>0</v>
      </c>
      <c r="BI33" s="7">
        <v>1</v>
      </c>
      <c r="BJ33" s="7">
        <v>0</v>
      </c>
      <c r="BK33" s="7">
        <v>0</v>
      </c>
      <c r="BL33" s="7">
        <v>0</v>
      </c>
      <c r="BM33" s="7">
        <v>0</v>
      </c>
      <c r="BN33" s="7">
        <v>1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4</v>
      </c>
      <c r="CA33" s="7">
        <v>0</v>
      </c>
    </row>
    <row r="34" ht="13.55" customHeight="1">
      <c r="A34" s="7">
        <v>109</v>
      </c>
      <c r="B34" s="7">
        <v>54</v>
      </c>
      <c r="C34" s="7">
        <v>1</v>
      </c>
      <c r="D34" s="7">
        <v>29</v>
      </c>
      <c r="E34" s="7">
        <f>D34</f>
        <v>29</v>
      </c>
      <c r="F34" s="7">
        <v>29</v>
      </c>
      <c r="G34" s="7">
        <v>185</v>
      </c>
      <c r="H34" s="7">
        <v>45</v>
      </c>
      <c r="I34" s="7">
        <v>116.7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100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1</v>
      </c>
      <c r="AC34" s="7">
        <v>1</v>
      </c>
      <c r="AD34" s="7">
        <v>1</v>
      </c>
      <c r="AE34" s="7">
        <v>1</v>
      </c>
      <c r="AF34" s="7">
        <v>0</v>
      </c>
      <c r="AG34" s="7">
        <v>0</v>
      </c>
      <c r="AH34" s="7">
        <v>1</v>
      </c>
      <c r="AI34" s="7">
        <v>0</v>
      </c>
      <c r="AJ34" s="7">
        <v>0</v>
      </c>
      <c r="AK34" s="7">
        <v>1</v>
      </c>
      <c r="AL34" s="7">
        <v>1</v>
      </c>
      <c r="AM34" s="7">
        <v>0</v>
      </c>
      <c r="AN34" s="7">
        <v>1</v>
      </c>
      <c r="AO34" s="7">
        <v>0</v>
      </c>
      <c r="AP34" s="7">
        <v>1</v>
      </c>
      <c r="AQ34" s="7">
        <v>1</v>
      </c>
      <c r="AR34" s="7">
        <v>1</v>
      </c>
      <c r="AS34" s="7">
        <v>0</v>
      </c>
      <c r="AT34" s="7">
        <v>1</v>
      </c>
      <c r="AU34" s="7">
        <v>0</v>
      </c>
      <c r="AV34" s="7">
        <v>0</v>
      </c>
      <c r="AW34" s="7">
        <v>0</v>
      </c>
      <c r="AX34" s="7">
        <v>0</v>
      </c>
      <c r="AY34" s="7">
        <v>1</v>
      </c>
      <c r="AZ34" s="7">
        <v>2</v>
      </c>
      <c r="BA34" s="7">
        <v>1</v>
      </c>
      <c r="BB34" s="7">
        <v>1</v>
      </c>
      <c r="BC34" s="7">
        <v>1</v>
      </c>
      <c r="BD34" s="7">
        <v>0</v>
      </c>
      <c r="BE34" s="7">
        <v>1</v>
      </c>
      <c r="BF34" s="7">
        <v>0</v>
      </c>
      <c r="BG34" s="7">
        <v>1</v>
      </c>
      <c r="BH34" s="7">
        <v>0</v>
      </c>
      <c r="BI34" s="7">
        <v>0</v>
      </c>
      <c r="BJ34" s="7">
        <v>0</v>
      </c>
      <c r="BK34" s="7">
        <v>0</v>
      </c>
      <c r="BL34" s="7">
        <v>1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1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  <c r="BY34" s="7">
        <v>1</v>
      </c>
      <c r="BZ34" s="7">
        <v>0</v>
      </c>
      <c r="CA34" s="7">
        <v>0</v>
      </c>
    </row>
    <row r="35" ht="13.55" customHeight="1">
      <c r="A35" s="7">
        <v>111</v>
      </c>
      <c r="B35" s="7">
        <v>60</v>
      </c>
      <c r="C35" s="7">
        <v>1</v>
      </c>
      <c r="D35" s="7">
        <v>41</v>
      </c>
      <c r="E35" s="7">
        <f>D35</f>
        <v>41</v>
      </c>
      <c r="F35" s="7">
        <v>41</v>
      </c>
      <c r="G35" s="7">
        <v>1</v>
      </c>
      <c r="H35" s="7">
        <v>35</v>
      </c>
      <c r="I35" s="7">
        <v>81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50</v>
      </c>
      <c r="W35" s="7">
        <v>30</v>
      </c>
      <c r="X35" s="7">
        <v>0</v>
      </c>
      <c r="Y35" s="7">
        <v>0</v>
      </c>
      <c r="Z35" s="7">
        <v>0</v>
      </c>
      <c r="AA35" s="7">
        <v>0</v>
      </c>
      <c r="AB35" s="7">
        <v>1</v>
      </c>
      <c r="AC35" s="7">
        <v>1</v>
      </c>
      <c r="AD35" s="7">
        <v>1</v>
      </c>
      <c r="AE35" s="7">
        <v>1</v>
      </c>
      <c r="AF35" s="7">
        <v>1</v>
      </c>
      <c r="AG35" s="7">
        <v>0</v>
      </c>
      <c r="AH35" s="7">
        <v>0</v>
      </c>
      <c r="AI35" s="7">
        <v>1</v>
      </c>
      <c r="AJ35" s="7">
        <v>0</v>
      </c>
      <c r="AK35" s="7">
        <v>0</v>
      </c>
      <c r="AL35" s="7">
        <v>1</v>
      </c>
      <c r="AM35" s="7">
        <v>0</v>
      </c>
      <c r="AN35" s="7">
        <v>0</v>
      </c>
      <c r="AO35" s="7">
        <v>1</v>
      </c>
      <c r="AP35" s="7">
        <v>0</v>
      </c>
      <c r="AQ35" s="7">
        <v>1</v>
      </c>
      <c r="AR35" s="7">
        <v>1</v>
      </c>
      <c r="AS35" s="7">
        <v>0</v>
      </c>
      <c r="AT35" s="7">
        <v>1</v>
      </c>
      <c r="AU35" s="7">
        <v>0</v>
      </c>
      <c r="AV35" s="7">
        <v>0</v>
      </c>
      <c r="AW35" s="7">
        <v>0</v>
      </c>
      <c r="AX35" s="7">
        <v>0</v>
      </c>
      <c r="AY35" s="7">
        <v>1</v>
      </c>
      <c r="AZ35" s="7">
        <v>1</v>
      </c>
      <c r="BA35" s="7">
        <v>1</v>
      </c>
      <c r="BB35" s="7">
        <v>1</v>
      </c>
      <c r="BC35" s="7">
        <v>1</v>
      </c>
      <c r="BD35" s="7">
        <v>0</v>
      </c>
      <c r="BE35" s="7">
        <v>0</v>
      </c>
      <c r="BF35" s="7">
        <v>0</v>
      </c>
      <c r="BG35" s="7">
        <v>1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1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1</v>
      </c>
      <c r="BZ35" s="7">
        <v>0</v>
      </c>
      <c r="CA35" s="7">
        <v>0</v>
      </c>
    </row>
    <row r="36" ht="13.55" customHeight="1">
      <c r="A36" s="7">
        <v>112</v>
      </c>
      <c r="B36" s="7">
        <v>67</v>
      </c>
      <c r="C36" s="7">
        <v>1</v>
      </c>
      <c r="D36" s="7">
        <v>34</v>
      </c>
      <c r="E36" s="7">
        <f>D36</f>
        <v>34</v>
      </c>
      <c r="F36" s="7">
        <v>34</v>
      </c>
      <c r="G36" s="7">
        <v>1800</v>
      </c>
      <c r="H36" s="7">
        <v>120</v>
      </c>
      <c r="I36" s="7">
        <v>95</v>
      </c>
      <c r="J36" s="8">
        <v>0</v>
      </c>
      <c r="K36" s="8">
        <v>0</v>
      </c>
      <c r="L36" s="8">
        <v>23</v>
      </c>
      <c r="M36" s="8">
        <v>0</v>
      </c>
      <c r="N36" s="8">
        <v>0</v>
      </c>
      <c r="O36" s="8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35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1</v>
      </c>
      <c r="AC36" s="7">
        <v>1</v>
      </c>
      <c r="AD36" s="7">
        <v>1</v>
      </c>
      <c r="AE36" s="7">
        <v>1</v>
      </c>
      <c r="AF36" s="7">
        <v>1</v>
      </c>
      <c r="AG36" s="7">
        <v>1</v>
      </c>
      <c r="AH36" s="7">
        <v>0</v>
      </c>
      <c r="AI36" s="7">
        <v>1</v>
      </c>
      <c r="AJ36" s="7">
        <v>1</v>
      </c>
      <c r="AK36" s="7">
        <v>1</v>
      </c>
      <c r="AL36" s="7">
        <v>0</v>
      </c>
      <c r="AM36" s="7">
        <v>0</v>
      </c>
      <c r="AN36" s="7">
        <v>0</v>
      </c>
      <c r="AO36" s="7">
        <v>1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1</v>
      </c>
      <c r="AZ36" s="7">
        <v>1</v>
      </c>
      <c r="BA36" s="7">
        <v>1</v>
      </c>
      <c r="BB36" s="7">
        <v>1</v>
      </c>
      <c r="BC36" s="7">
        <v>0</v>
      </c>
      <c r="BD36" s="7">
        <v>1</v>
      </c>
      <c r="BE36" s="7">
        <v>0</v>
      </c>
      <c r="BF36" s="7">
        <v>1</v>
      </c>
      <c r="BG36" s="7">
        <v>0</v>
      </c>
      <c r="BH36" s="7">
        <v>1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1</v>
      </c>
      <c r="BS36" s="7">
        <v>0</v>
      </c>
      <c r="BT36" s="7">
        <v>0</v>
      </c>
      <c r="BU36" s="7">
        <v>0</v>
      </c>
      <c r="BV36" s="7">
        <v>0</v>
      </c>
      <c r="BW36" s="7">
        <v>1</v>
      </c>
      <c r="BX36" s="7">
        <v>1</v>
      </c>
      <c r="BY36" s="7">
        <v>0</v>
      </c>
      <c r="BZ36" s="7">
        <v>0</v>
      </c>
      <c r="CA36" s="7">
        <v>0</v>
      </c>
    </row>
    <row r="37" ht="13.55" customHeight="1">
      <c r="A37" s="7">
        <v>113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</row>
    <row r="38" ht="13.55" customHeight="1">
      <c r="A38" s="7">
        <v>115</v>
      </c>
      <c r="B38" s="7">
        <v>53</v>
      </c>
      <c r="C38" s="7">
        <v>1</v>
      </c>
      <c r="D38" s="7">
        <v>63</v>
      </c>
      <c r="E38" s="7">
        <f>D38</f>
        <v>63</v>
      </c>
      <c r="F38" s="7">
        <v>63</v>
      </c>
      <c r="G38" s="7">
        <v>30</v>
      </c>
      <c r="H38" s="7">
        <v>80</v>
      </c>
      <c r="I38" s="7">
        <v>84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50</v>
      </c>
      <c r="W38" s="7">
        <v>100</v>
      </c>
      <c r="X38" s="7">
        <v>50</v>
      </c>
      <c r="Y38" s="7">
        <v>0</v>
      </c>
      <c r="Z38" s="7">
        <v>0</v>
      </c>
      <c r="AA38" s="7">
        <v>0</v>
      </c>
      <c r="AB38" s="7">
        <v>1</v>
      </c>
      <c r="AC38" s="7">
        <v>1</v>
      </c>
      <c r="AD38" s="7">
        <v>1</v>
      </c>
      <c r="AE38" s="7">
        <v>1</v>
      </c>
      <c r="AF38" s="7">
        <v>1</v>
      </c>
      <c r="AG38" s="7">
        <v>0</v>
      </c>
      <c r="AH38" s="7">
        <v>1</v>
      </c>
      <c r="AI38" s="7">
        <v>0</v>
      </c>
      <c r="AJ38" s="7">
        <v>1</v>
      </c>
      <c r="AK38" s="7">
        <v>1</v>
      </c>
      <c r="AL38" s="7">
        <v>0</v>
      </c>
      <c r="AM38" s="7">
        <v>0</v>
      </c>
      <c r="AN38" s="7">
        <v>1</v>
      </c>
      <c r="AO38" s="7">
        <v>0</v>
      </c>
      <c r="AP38" s="7">
        <v>1</v>
      </c>
      <c r="AQ38" s="7">
        <v>0</v>
      </c>
      <c r="AR38" s="7">
        <v>0</v>
      </c>
      <c r="AS38" s="7">
        <v>0</v>
      </c>
      <c r="AT38" s="7">
        <v>1</v>
      </c>
      <c r="AU38" s="7">
        <v>0</v>
      </c>
      <c r="AV38" s="7">
        <v>0</v>
      </c>
      <c r="AW38" s="7">
        <v>0</v>
      </c>
      <c r="AX38" s="7">
        <v>0</v>
      </c>
      <c r="AY38" s="7">
        <v>1</v>
      </c>
      <c r="AZ38" s="7">
        <v>2</v>
      </c>
      <c r="BA38" s="7">
        <v>1</v>
      </c>
      <c r="BB38" s="7">
        <v>1</v>
      </c>
      <c r="BC38" s="7">
        <v>1</v>
      </c>
      <c r="BD38" s="7">
        <v>0</v>
      </c>
      <c r="BE38" s="7">
        <v>1</v>
      </c>
      <c r="BF38" s="7">
        <v>0</v>
      </c>
      <c r="BG38" s="7">
        <v>1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1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1</v>
      </c>
      <c r="BZ38" s="7">
        <v>2</v>
      </c>
      <c r="CA38" s="7">
        <v>0</v>
      </c>
    </row>
    <row r="39" ht="13.55" customHeight="1">
      <c r="A39" s="7">
        <v>116</v>
      </c>
      <c r="B39" s="7">
        <v>49</v>
      </c>
      <c r="C39" s="7">
        <v>1</v>
      </c>
      <c r="D39" s="7">
        <v>50</v>
      </c>
      <c r="E39" s="7">
        <f>D39</f>
        <v>50</v>
      </c>
      <c r="F39" s="7">
        <v>50</v>
      </c>
      <c r="G39" s="7">
        <v>5</v>
      </c>
      <c r="H39" s="7">
        <v>25</v>
      </c>
      <c r="I39" s="7">
        <v>90.59999999999999</v>
      </c>
      <c r="J39" s="8">
        <v>0</v>
      </c>
      <c r="K39" s="8">
        <v>0</v>
      </c>
      <c r="L39" s="8">
        <v>0</v>
      </c>
      <c r="M39" s="8">
        <v>100</v>
      </c>
      <c r="N39" s="8">
        <v>0</v>
      </c>
      <c r="O39" s="8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100</v>
      </c>
      <c r="X39" s="7">
        <v>0</v>
      </c>
      <c r="Y39" s="7">
        <v>0</v>
      </c>
      <c r="Z39" s="7">
        <v>0</v>
      </c>
      <c r="AA39" s="7">
        <v>0</v>
      </c>
      <c r="AB39" s="7">
        <v>1</v>
      </c>
      <c r="AC39" s="7">
        <v>1</v>
      </c>
      <c r="AD39" s="7">
        <v>1</v>
      </c>
      <c r="AE39" s="7">
        <v>1</v>
      </c>
      <c r="AF39" s="7">
        <v>1</v>
      </c>
      <c r="AG39" s="7">
        <v>0</v>
      </c>
      <c r="AH39" s="7">
        <v>0</v>
      </c>
      <c r="AI39" s="7">
        <v>0</v>
      </c>
      <c r="AJ39" s="7">
        <v>1</v>
      </c>
      <c r="AK39" s="7">
        <v>0</v>
      </c>
      <c r="AL39" s="7">
        <v>0</v>
      </c>
      <c r="AM39" s="7">
        <v>0</v>
      </c>
      <c r="AN39" s="7">
        <v>0</v>
      </c>
      <c r="AO39" s="7">
        <v>1</v>
      </c>
      <c r="AP39" s="7">
        <v>0</v>
      </c>
      <c r="AQ39" s="7">
        <v>0</v>
      </c>
      <c r="AR39" s="7">
        <v>0</v>
      </c>
      <c r="AS39" s="7">
        <v>0</v>
      </c>
      <c r="AT39" s="7">
        <v>1</v>
      </c>
      <c r="AU39" s="7">
        <v>0</v>
      </c>
      <c r="AV39" s="7">
        <v>0</v>
      </c>
      <c r="AW39" s="7">
        <v>0</v>
      </c>
      <c r="AX39" s="7">
        <v>0</v>
      </c>
      <c r="AY39" s="7">
        <v>1</v>
      </c>
      <c r="AZ39" s="7">
        <v>1</v>
      </c>
      <c r="BA39" s="7">
        <v>1</v>
      </c>
      <c r="BB39" s="7">
        <v>1</v>
      </c>
      <c r="BC39" s="7">
        <v>1</v>
      </c>
      <c r="BD39" s="7">
        <v>0</v>
      </c>
      <c r="BE39" s="7">
        <v>1</v>
      </c>
      <c r="BF39" s="7">
        <v>1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1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1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  <c r="BY39" s="7">
        <v>1</v>
      </c>
      <c r="BZ39" s="7">
        <v>2</v>
      </c>
      <c r="CA39" s="7">
        <v>0</v>
      </c>
    </row>
    <row r="40" ht="13.55" customHeight="1">
      <c r="A40" s="7">
        <v>117</v>
      </c>
      <c r="B40" s="7">
        <v>51</v>
      </c>
      <c r="C40" s="7">
        <v>2</v>
      </c>
      <c r="D40" s="7">
        <v>26</v>
      </c>
      <c r="E40" s="7">
        <v>26</v>
      </c>
      <c r="F40" s="7">
        <f>26+21</f>
        <v>47</v>
      </c>
      <c r="G40" s="7">
        <v>365</v>
      </c>
      <c r="H40" s="7">
        <v>65</v>
      </c>
      <c r="I40" s="7">
        <v>103</v>
      </c>
      <c r="J40" s="8">
        <v>0</v>
      </c>
      <c r="K40" s="8">
        <v>0</v>
      </c>
      <c r="L40" s="8">
        <v>63</v>
      </c>
      <c r="M40" s="8">
        <v>52</v>
      </c>
      <c r="N40" s="8">
        <v>0</v>
      </c>
      <c r="O40" s="8">
        <v>0</v>
      </c>
      <c r="P40" s="7">
        <v>0</v>
      </c>
      <c r="Q40" s="7">
        <v>0</v>
      </c>
      <c r="R40" s="7">
        <v>65</v>
      </c>
      <c r="S40" s="7">
        <v>40</v>
      </c>
      <c r="T40" s="7">
        <v>0</v>
      </c>
      <c r="U40" s="7">
        <v>0</v>
      </c>
      <c r="V40" s="7">
        <v>70</v>
      </c>
      <c r="W40" s="7">
        <v>80</v>
      </c>
      <c r="X40" s="7">
        <v>0</v>
      </c>
      <c r="Y40" s="7">
        <v>0</v>
      </c>
      <c r="Z40" s="7">
        <v>0</v>
      </c>
      <c r="AA40" s="7">
        <v>0</v>
      </c>
      <c r="AB40" s="7">
        <v>1</v>
      </c>
      <c r="AC40" s="7">
        <v>1</v>
      </c>
      <c r="AD40" s="7">
        <v>1</v>
      </c>
      <c r="AE40" s="7">
        <v>1</v>
      </c>
      <c r="AF40" s="7">
        <v>1</v>
      </c>
      <c r="AG40" s="7">
        <v>1</v>
      </c>
      <c r="AH40" s="7">
        <v>1</v>
      </c>
      <c r="AI40" s="7">
        <v>1</v>
      </c>
      <c r="AJ40" s="7">
        <v>1</v>
      </c>
      <c r="AK40" s="7">
        <v>1</v>
      </c>
      <c r="AL40" s="7">
        <v>1</v>
      </c>
      <c r="AM40" s="7">
        <v>0</v>
      </c>
      <c r="AN40" s="7">
        <v>1</v>
      </c>
      <c r="AO40" s="7">
        <v>0</v>
      </c>
      <c r="AP40" s="7">
        <v>1</v>
      </c>
      <c r="AQ40" s="7">
        <v>0</v>
      </c>
      <c r="AR40" s="7">
        <v>0</v>
      </c>
      <c r="AS40" s="7">
        <v>1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1</v>
      </c>
      <c r="AZ40" s="7">
        <v>1</v>
      </c>
      <c r="BA40" s="7">
        <v>1</v>
      </c>
      <c r="BB40" s="7">
        <v>1</v>
      </c>
      <c r="BC40" s="7">
        <v>1</v>
      </c>
      <c r="BD40" s="7">
        <v>0</v>
      </c>
      <c r="BE40" s="7">
        <v>0</v>
      </c>
      <c r="BF40" s="7">
        <v>0</v>
      </c>
      <c r="BG40" s="7">
        <v>1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1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3</v>
      </c>
      <c r="CA40" s="7">
        <v>0</v>
      </c>
    </row>
    <row r="41" ht="13.55" customHeight="1">
      <c r="A41" s="7">
        <v>118</v>
      </c>
      <c r="B41" s="7">
        <v>54</v>
      </c>
      <c r="C41" s="7">
        <v>1</v>
      </c>
      <c r="D41" s="7">
        <v>30</v>
      </c>
      <c r="E41" s="7">
        <f>D41</f>
        <v>30</v>
      </c>
      <c r="F41" s="7">
        <v>30</v>
      </c>
      <c r="G41" s="7">
        <v>0</v>
      </c>
      <c r="H41" s="7">
        <v>90</v>
      </c>
      <c r="I41" s="7">
        <v>80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50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1</v>
      </c>
      <c r="AC41" s="7">
        <v>1</v>
      </c>
      <c r="AD41" s="7">
        <v>1</v>
      </c>
      <c r="AE41" s="7">
        <v>1</v>
      </c>
      <c r="AF41" s="7">
        <v>1</v>
      </c>
      <c r="AG41" s="7">
        <v>1</v>
      </c>
      <c r="AH41" s="7">
        <v>0</v>
      </c>
      <c r="AI41" s="7">
        <v>1</v>
      </c>
      <c r="AJ41" s="7">
        <v>1</v>
      </c>
      <c r="AK41" s="7">
        <v>1</v>
      </c>
      <c r="AL41" s="7">
        <v>0</v>
      </c>
      <c r="AM41" s="7">
        <v>0</v>
      </c>
      <c r="AN41" s="7">
        <v>1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1</v>
      </c>
      <c r="AU41" s="7">
        <v>0</v>
      </c>
      <c r="AV41" s="7">
        <v>0</v>
      </c>
      <c r="AW41" s="7">
        <v>0</v>
      </c>
      <c r="AX41" s="7">
        <v>0</v>
      </c>
      <c r="AY41" s="7">
        <v>1</v>
      </c>
      <c r="AZ41" s="7">
        <v>1</v>
      </c>
      <c r="BA41" s="7">
        <v>1</v>
      </c>
      <c r="BB41" s="7">
        <v>1</v>
      </c>
      <c r="BC41" s="7">
        <v>1</v>
      </c>
      <c r="BD41" s="7">
        <v>1</v>
      </c>
      <c r="BE41" s="7">
        <v>0</v>
      </c>
      <c r="BF41" s="7">
        <v>0</v>
      </c>
      <c r="BG41" s="7">
        <v>1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1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</row>
    <row r="42" ht="13.55" customHeight="1">
      <c r="A42" s="7">
        <v>122</v>
      </c>
      <c r="B42" s="7">
        <v>33</v>
      </c>
      <c r="C42" s="7">
        <v>1</v>
      </c>
      <c r="D42" s="7">
        <v>43</v>
      </c>
      <c r="E42" s="7">
        <f>D42</f>
        <v>43</v>
      </c>
      <c r="F42" s="7">
        <v>43</v>
      </c>
      <c r="G42" s="7">
        <v>660</v>
      </c>
      <c r="H42" s="7">
        <v>30</v>
      </c>
      <c r="I42" s="7">
        <v>105</v>
      </c>
      <c r="J42" s="8">
        <v>0</v>
      </c>
      <c r="K42" s="8">
        <v>0</v>
      </c>
      <c r="L42" s="8">
        <v>100</v>
      </c>
      <c r="M42" s="8">
        <v>0</v>
      </c>
      <c r="N42" s="8">
        <v>0</v>
      </c>
      <c r="O42" s="8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100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1</v>
      </c>
      <c r="AC42" s="7">
        <v>1</v>
      </c>
      <c r="AD42" s="7">
        <v>1</v>
      </c>
      <c r="AE42" s="7">
        <v>1</v>
      </c>
      <c r="AF42" s="7">
        <v>1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1</v>
      </c>
      <c r="AM42" s="7">
        <v>0</v>
      </c>
      <c r="AN42" s="7">
        <v>0</v>
      </c>
      <c r="AO42" s="7">
        <v>1</v>
      </c>
      <c r="AP42" s="7">
        <v>0</v>
      </c>
      <c r="AQ42" s="7">
        <v>0</v>
      </c>
      <c r="AR42" s="7">
        <v>0</v>
      </c>
      <c r="AS42" s="7">
        <v>0</v>
      </c>
      <c r="AT42" s="7">
        <v>1</v>
      </c>
      <c r="AU42" s="7">
        <v>0</v>
      </c>
      <c r="AV42" s="7">
        <v>0</v>
      </c>
      <c r="AW42" s="7">
        <v>0</v>
      </c>
      <c r="AX42" s="7">
        <v>0</v>
      </c>
      <c r="AY42" s="7">
        <v>1</v>
      </c>
      <c r="AZ42" s="7">
        <v>2</v>
      </c>
      <c r="BA42" s="7">
        <v>1</v>
      </c>
      <c r="BB42" s="7">
        <v>1</v>
      </c>
      <c r="BC42" s="7">
        <v>1</v>
      </c>
      <c r="BD42" s="7">
        <v>0</v>
      </c>
      <c r="BE42" s="7">
        <v>0</v>
      </c>
      <c r="BF42" s="7">
        <v>0</v>
      </c>
      <c r="BG42" s="7">
        <v>1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1</v>
      </c>
      <c r="BN42" s="7">
        <v>0</v>
      </c>
      <c r="BO42" s="7">
        <v>0</v>
      </c>
      <c r="BP42" s="7">
        <v>0</v>
      </c>
      <c r="BQ42" s="7">
        <v>0</v>
      </c>
      <c r="BR42" s="7">
        <v>1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1</v>
      </c>
      <c r="BZ42" s="7">
        <v>0</v>
      </c>
      <c r="CA42" s="7">
        <v>0</v>
      </c>
    </row>
    <row r="43" ht="13.55" customHeight="1">
      <c r="A43" s="7">
        <v>123</v>
      </c>
      <c r="B43" s="7">
        <v>71</v>
      </c>
      <c r="C43" s="7">
        <v>1</v>
      </c>
      <c r="D43" s="7">
        <v>9</v>
      </c>
      <c r="E43" s="7">
        <f>D43</f>
        <v>9</v>
      </c>
      <c r="F43" s="7">
        <v>9</v>
      </c>
      <c r="G43" s="7">
        <v>14</v>
      </c>
      <c r="H43" s="7">
        <v>120</v>
      </c>
      <c r="I43" s="7">
        <v>68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96</v>
      </c>
      <c r="W43" s="7">
        <v>90</v>
      </c>
      <c r="X43" s="7">
        <v>0</v>
      </c>
      <c r="Y43" s="7">
        <v>0</v>
      </c>
      <c r="Z43" s="7">
        <v>0</v>
      </c>
      <c r="AA43" s="7">
        <v>0</v>
      </c>
      <c r="AB43" s="7">
        <v>1</v>
      </c>
      <c r="AC43" s="7">
        <v>1</v>
      </c>
      <c r="AD43" s="7">
        <v>1</v>
      </c>
      <c r="AE43" s="7">
        <v>1</v>
      </c>
      <c r="AF43" s="7">
        <v>0</v>
      </c>
      <c r="AG43" s="7">
        <v>1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1</v>
      </c>
      <c r="AY43" s="7">
        <v>0</v>
      </c>
      <c r="AZ43" s="7">
        <v>1</v>
      </c>
      <c r="BA43" s="7">
        <v>1</v>
      </c>
      <c r="BB43" s="7">
        <v>1</v>
      </c>
      <c r="BC43" s="7">
        <v>0</v>
      </c>
      <c r="BD43" s="7">
        <v>0</v>
      </c>
      <c r="BE43" s="7">
        <v>1</v>
      </c>
      <c r="BF43" s="7">
        <v>0</v>
      </c>
      <c r="BG43" s="7">
        <v>1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1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</row>
    <row r="44" ht="13.55" customHeight="1">
      <c r="A44" s="7">
        <v>129</v>
      </c>
      <c r="B44" s="7">
        <v>55</v>
      </c>
      <c r="C44" s="7">
        <v>2</v>
      </c>
      <c r="D44" s="7">
        <v>37</v>
      </c>
      <c r="E44" s="7">
        <v>37</v>
      </c>
      <c r="F44" s="7">
        <f>37+23</f>
        <v>60</v>
      </c>
      <c r="G44" s="7">
        <v>2</v>
      </c>
      <c r="H44" s="7">
        <v>70</v>
      </c>
      <c r="I44" s="7">
        <v>100</v>
      </c>
      <c r="J44" s="8">
        <v>0</v>
      </c>
      <c r="K44" s="8">
        <v>65</v>
      </c>
      <c r="L44" s="8">
        <v>65</v>
      </c>
      <c r="M44" s="8">
        <v>100</v>
      </c>
      <c r="N44" s="8">
        <v>0</v>
      </c>
      <c r="O44" s="8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75</v>
      </c>
      <c r="W44" s="7">
        <v>100</v>
      </c>
      <c r="X44" s="7">
        <v>0</v>
      </c>
      <c r="Y44" s="7">
        <v>0</v>
      </c>
      <c r="Z44" s="7">
        <v>0</v>
      </c>
      <c r="AA44" s="7">
        <v>0</v>
      </c>
      <c r="AB44" s="7">
        <v>1</v>
      </c>
      <c r="AC44" s="7">
        <v>1</v>
      </c>
      <c r="AD44" s="7">
        <v>1</v>
      </c>
      <c r="AE44" s="7">
        <v>1</v>
      </c>
      <c r="AF44" s="7">
        <v>1</v>
      </c>
      <c r="AG44" s="7">
        <v>1</v>
      </c>
      <c r="AH44" s="7">
        <v>0</v>
      </c>
      <c r="AI44" s="7">
        <v>0</v>
      </c>
      <c r="AJ44" s="7">
        <v>1</v>
      </c>
      <c r="AK44" s="7">
        <v>1</v>
      </c>
      <c r="AL44" s="7">
        <v>0</v>
      </c>
      <c r="AM44" s="7">
        <v>0</v>
      </c>
      <c r="AN44" s="7">
        <v>0</v>
      </c>
      <c r="AO44" s="7">
        <v>1</v>
      </c>
      <c r="AP44" s="7">
        <v>1</v>
      </c>
      <c r="AQ44" s="7">
        <v>0</v>
      </c>
      <c r="AR44" s="7">
        <v>0</v>
      </c>
      <c r="AS44" s="7">
        <v>0</v>
      </c>
      <c r="AT44" s="7">
        <v>1</v>
      </c>
      <c r="AU44" s="7">
        <v>0</v>
      </c>
      <c r="AV44" s="7">
        <v>0</v>
      </c>
      <c r="AW44" s="7">
        <v>0</v>
      </c>
      <c r="AX44" s="7">
        <v>0</v>
      </c>
      <c r="AY44" s="7">
        <v>1</v>
      </c>
      <c r="AZ44" s="7">
        <v>1</v>
      </c>
      <c r="BA44" s="7">
        <v>1</v>
      </c>
      <c r="BB44" s="7">
        <v>1</v>
      </c>
      <c r="BC44" s="7">
        <v>0</v>
      </c>
      <c r="BD44" s="7">
        <v>1</v>
      </c>
      <c r="BE44" s="7">
        <v>1</v>
      </c>
      <c r="BF44" s="7">
        <v>0</v>
      </c>
      <c r="BG44" s="7">
        <v>1</v>
      </c>
      <c r="BH44" s="7">
        <v>0</v>
      </c>
      <c r="BI44" s="7">
        <v>0</v>
      </c>
      <c r="BJ44" s="7">
        <v>0</v>
      </c>
      <c r="BK44" s="7">
        <v>0</v>
      </c>
      <c r="BL44" s="7">
        <v>1</v>
      </c>
      <c r="BM44" s="7">
        <v>0</v>
      </c>
      <c r="BN44" s="7">
        <v>0</v>
      </c>
      <c r="BO44" s="7">
        <v>1</v>
      </c>
      <c r="BP44" s="7">
        <v>0</v>
      </c>
      <c r="BQ44" s="7">
        <v>1</v>
      </c>
      <c r="BR44" s="7">
        <v>0</v>
      </c>
      <c r="BS44" s="7">
        <v>0</v>
      </c>
      <c r="BT44" s="7">
        <v>0</v>
      </c>
      <c r="BU44" s="7">
        <v>0</v>
      </c>
      <c r="BV44" s="7">
        <v>0</v>
      </c>
      <c r="BW44" s="7">
        <v>1</v>
      </c>
      <c r="BX44" s="7">
        <v>1</v>
      </c>
      <c r="BY44" s="7">
        <v>1</v>
      </c>
      <c r="BZ44" s="7">
        <v>2</v>
      </c>
      <c r="CA44" s="7">
        <v>1</v>
      </c>
    </row>
    <row r="45" ht="13.55" customHeight="1">
      <c r="A45" s="7">
        <v>130</v>
      </c>
      <c r="B45" s="7">
        <v>57</v>
      </c>
      <c r="C45" s="7">
        <v>1</v>
      </c>
      <c r="D45" s="7">
        <v>28</v>
      </c>
      <c r="E45" s="7">
        <f>D45</f>
        <v>28</v>
      </c>
      <c r="F45" s="7">
        <v>28</v>
      </c>
      <c r="G45" s="7">
        <v>1</v>
      </c>
      <c r="H45" s="7">
        <v>10</v>
      </c>
      <c r="I45" s="7">
        <v>94</v>
      </c>
      <c r="J45" s="8">
        <v>20</v>
      </c>
      <c r="K45" s="8">
        <v>0</v>
      </c>
      <c r="L45" s="8">
        <v>100</v>
      </c>
      <c r="M45" s="8">
        <v>0</v>
      </c>
      <c r="N45" s="8">
        <v>0</v>
      </c>
      <c r="O45" s="8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100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1</v>
      </c>
      <c r="AC45" s="7">
        <v>1</v>
      </c>
      <c r="AD45" s="7">
        <v>1</v>
      </c>
      <c r="AE45" s="7">
        <v>1</v>
      </c>
      <c r="AF45" s="7">
        <v>1</v>
      </c>
      <c r="AG45" s="7">
        <v>1</v>
      </c>
      <c r="AH45" s="7">
        <v>1</v>
      </c>
      <c r="AI45" s="7">
        <v>1</v>
      </c>
      <c r="AJ45" s="7">
        <v>1</v>
      </c>
      <c r="AK45" s="7">
        <v>1</v>
      </c>
      <c r="AL45" s="7">
        <v>1</v>
      </c>
      <c r="AM45" s="7">
        <v>0</v>
      </c>
      <c r="AN45" s="7">
        <v>0</v>
      </c>
      <c r="AO45" s="7">
        <v>1</v>
      </c>
      <c r="AP45" s="7">
        <v>1</v>
      </c>
      <c r="AQ45" s="7">
        <v>1</v>
      </c>
      <c r="AR45" s="7">
        <v>1</v>
      </c>
      <c r="AS45" s="7">
        <v>1</v>
      </c>
      <c r="AT45" s="7">
        <v>1</v>
      </c>
      <c r="AU45" s="7">
        <v>0</v>
      </c>
      <c r="AV45" s="7">
        <v>0</v>
      </c>
      <c r="AW45" s="7">
        <v>0</v>
      </c>
      <c r="AX45" s="7">
        <v>0</v>
      </c>
      <c r="AY45" s="7">
        <v>1</v>
      </c>
      <c r="AZ45" s="7">
        <v>1</v>
      </c>
      <c r="BA45" s="7">
        <v>1</v>
      </c>
      <c r="BB45" s="7">
        <v>1</v>
      </c>
      <c r="BC45" s="7">
        <v>1</v>
      </c>
      <c r="BD45" s="7">
        <v>0</v>
      </c>
      <c r="BE45" s="7">
        <v>0</v>
      </c>
      <c r="BF45" s="7">
        <v>0</v>
      </c>
      <c r="BG45" s="7">
        <v>1</v>
      </c>
      <c r="BH45" s="7">
        <v>1</v>
      </c>
      <c r="BI45" s="7">
        <v>0</v>
      </c>
      <c r="BJ45" s="7">
        <v>1</v>
      </c>
      <c r="BK45" s="7">
        <v>0</v>
      </c>
      <c r="BL45" s="7">
        <v>1</v>
      </c>
      <c r="BM45" s="7">
        <v>0</v>
      </c>
      <c r="BN45" s="7">
        <v>0</v>
      </c>
      <c r="BO45" s="7">
        <v>0</v>
      </c>
      <c r="BP45" s="7">
        <v>0</v>
      </c>
      <c r="BQ45" s="7">
        <v>1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1</v>
      </c>
      <c r="BX45" s="7">
        <v>1</v>
      </c>
      <c r="BY45" s="7">
        <v>1</v>
      </c>
      <c r="BZ45" s="7">
        <v>2</v>
      </c>
      <c r="CA45" s="7">
        <v>1</v>
      </c>
    </row>
    <row r="46" ht="13.55" customHeight="1">
      <c r="A46" s="7">
        <v>131</v>
      </c>
      <c r="B46" s="7">
        <v>72</v>
      </c>
      <c r="C46" s="7">
        <v>2</v>
      </c>
      <c r="D46" s="7">
        <v>8</v>
      </c>
      <c r="E46" s="7">
        <v>18</v>
      </c>
      <c r="F46" s="7">
        <f>8+18</f>
        <v>26</v>
      </c>
      <c r="G46" s="7">
        <v>10</v>
      </c>
      <c r="H46" s="7">
        <v>95</v>
      </c>
      <c r="I46" s="7">
        <v>105</v>
      </c>
      <c r="J46" s="8">
        <v>0</v>
      </c>
      <c r="K46" s="8">
        <v>0</v>
      </c>
      <c r="L46" s="8">
        <v>25</v>
      </c>
      <c r="M46" s="8">
        <v>90</v>
      </c>
      <c r="N46" s="8">
        <v>0</v>
      </c>
      <c r="O46" s="8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90</v>
      </c>
      <c r="X46" s="7">
        <v>0</v>
      </c>
      <c r="Y46" s="7">
        <v>0</v>
      </c>
      <c r="Z46" s="7">
        <v>0</v>
      </c>
      <c r="AA46" s="7">
        <v>0</v>
      </c>
      <c r="AB46" s="7">
        <v>1</v>
      </c>
      <c r="AC46" s="7">
        <v>1</v>
      </c>
      <c r="AD46" s="7">
        <v>0</v>
      </c>
      <c r="AE46" s="7">
        <v>1</v>
      </c>
      <c r="AF46" s="7">
        <v>0</v>
      </c>
      <c r="AG46" s="7">
        <v>1</v>
      </c>
      <c r="AH46" s="7">
        <v>0</v>
      </c>
      <c r="AI46" s="7">
        <v>0</v>
      </c>
      <c r="AJ46" s="7">
        <v>1</v>
      </c>
      <c r="AK46" s="7">
        <v>1</v>
      </c>
      <c r="AL46" s="7">
        <v>1</v>
      </c>
      <c r="AM46" s="7">
        <v>0</v>
      </c>
      <c r="AN46" s="7">
        <v>1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1</v>
      </c>
      <c r="AZ46" s="7">
        <v>1</v>
      </c>
      <c r="BA46" s="7">
        <v>1</v>
      </c>
      <c r="BB46" s="7">
        <v>1</v>
      </c>
      <c r="BC46" s="7">
        <v>1</v>
      </c>
      <c r="BD46" s="7">
        <v>0</v>
      </c>
      <c r="BE46" s="7">
        <v>0</v>
      </c>
      <c r="BF46" s="7">
        <v>0</v>
      </c>
      <c r="BG46" s="7">
        <v>1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1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1</v>
      </c>
      <c r="BX46" s="7">
        <v>0</v>
      </c>
      <c r="BY46" s="7">
        <v>1</v>
      </c>
      <c r="BZ46" s="7">
        <v>1</v>
      </c>
      <c r="CA46" s="7">
        <v>1</v>
      </c>
    </row>
    <row r="47" ht="13.55" customHeight="1">
      <c r="A47" s="7">
        <v>134</v>
      </c>
      <c r="B47" s="7">
        <v>60</v>
      </c>
      <c r="C47" s="7">
        <v>1</v>
      </c>
      <c r="D47" s="7">
        <v>22</v>
      </c>
      <c r="E47" s="7">
        <f>D47</f>
        <v>22</v>
      </c>
      <c r="F47" s="7">
        <v>22</v>
      </c>
      <c r="G47" s="7">
        <v>60</v>
      </c>
      <c r="H47" s="7">
        <v>70</v>
      </c>
      <c r="I47" s="7">
        <v>112</v>
      </c>
      <c r="J47" s="8">
        <v>0</v>
      </c>
      <c r="K47" s="8">
        <v>0</v>
      </c>
      <c r="L47" s="8">
        <v>70</v>
      </c>
      <c r="M47" s="8">
        <v>90</v>
      </c>
      <c r="N47" s="8">
        <v>0</v>
      </c>
      <c r="O47" s="8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30</v>
      </c>
      <c r="W47" s="7">
        <v>99</v>
      </c>
      <c r="X47" s="7">
        <v>0</v>
      </c>
      <c r="Y47" s="7">
        <v>0</v>
      </c>
      <c r="Z47" s="7">
        <v>0</v>
      </c>
      <c r="AA47" s="7">
        <v>0</v>
      </c>
      <c r="AB47" s="7">
        <v>1</v>
      </c>
      <c r="AC47" s="7">
        <v>1</v>
      </c>
      <c r="AD47" s="7">
        <v>1</v>
      </c>
      <c r="AE47" s="7">
        <v>1</v>
      </c>
      <c r="AF47" s="7">
        <v>0</v>
      </c>
      <c r="AG47" s="7">
        <v>1</v>
      </c>
      <c r="AH47" s="7">
        <v>0</v>
      </c>
      <c r="AI47" s="7">
        <v>1</v>
      </c>
      <c r="AJ47" s="7">
        <v>1</v>
      </c>
      <c r="AK47" s="7">
        <v>1</v>
      </c>
      <c r="AL47" s="7">
        <v>0</v>
      </c>
      <c r="AM47" s="7">
        <v>0</v>
      </c>
      <c r="AN47" s="7">
        <v>0</v>
      </c>
      <c r="AO47" s="7">
        <v>1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1</v>
      </c>
      <c r="AZ47" s="7">
        <v>1</v>
      </c>
      <c r="BA47" s="7">
        <v>1</v>
      </c>
      <c r="BB47" s="7">
        <v>1</v>
      </c>
      <c r="BC47" s="7">
        <v>1</v>
      </c>
      <c r="BD47" s="7">
        <v>1</v>
      </c>
      <c r="BE47" s="7">
        <v>0</v>
      </c>
      <c r="BF47" s="7">
        <v>0</v>
      </c>
      <c r="BG47" s="7">
        <v>1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1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  <c r="BY47" s="7">
        <v>0</v>
      </c>
      <c r="BZ47" s="7">
        <v>2</v>
      </c>
      <c r="CA47" s="7">
        <v>0</v>
      </c>
    </row>
    <row r="48" ht="13.55" customHeight="1">
      <c r="A48" s="7">
        <v>135</v>
      </c>
      <c r="B48" s="7">
        <v>63</v>
      </c>
      <c r="C48" s="7">
        <v>1</v>
      </c>
      <c r="D48" s="7">
        <v>34</v>
      </c>
      <c r="E48" s="7">
        <f>D48</f>
        <v>34</v>
      </c>
      <c r="F48" s="7">
        <v>34</v>
      </c>
      <c r="G48" s="7">
        <v>0</v>
      </c>
      <c r="H48" s="7">
        <v>80</v>
      </c>
      <c r="I48" s="7">
        <v>84</v>
      </c>
      <c r="J48" s="8">
        <v>0</v>
      </c>
      <c r="K48" s="8">
        <v>29</v>
      </c>
      <c r="L48" s="8">
        <v>0</v>
      </c>
      <c r="M48" s="8">
        <v>50</v>
      </c>
      <c r="N48" s="8">
        <v>0</v>
      </c>
      <c r="O48" s="8">
        <v>0</v>
      </c>
      <c r="P48" s="7">
        <v>0</v>
      </c>
      <c r="Q48" s="7">
        <v>0</v>
      </c>
      <c r="R48" s="7">
        <v>100</v>
      </c>
      <c r="S48" s="7">
        <v>0</v>
      </c>
      <c r="T48" s="7">
        <v>0</v>
      </c>
      <c r="U48" s="7">
        <v>0</v>
      </c>
      <c r="V48" s="7">
        <v>80</v>
      </c>
      <c r="W48" s="7">
        <v>80</v>
      </c>
      <c r="X48" s="7">
        <v>0</v>
      </c>
      <c r="Y48" s="7">
        <v>0</v>
      </c>
      <c r="Z48" s="7">
        <v>0</v>
      </c>
      <c r="AA48" s="7">
        <v>0</v>
      </c>
      <c r="AB48" s="7">
        <v>1</v>
      </c>
      <c r="AC48" s="7">
        <v>1</v>
      </c>
      <c r="AD48" s="7">
        <v>1</v>
      </c>
      <c r="AE48" s="7">
        <v>1</v>
      </c>
      <c r="AF48" s="7">
        <v>1</v>
      </c>
      <c r="AG48" s="7">
        <v>1</v>
      </c>
      <c r="AH48" s="7">
        <v>0</v>
      </c>
      <c r="AI48" s="7">
        <v>0</v>
      </c>
      <c r="AJ48" s="7">
        <v>1</v>
      </c>
      <c r="AK48" s="7">
        <v>0</v>
      </c>
      <c r="AL48" s="7">
        <v>1</v>
      </c>
      <c r="AM48" s="7">
        <v>1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1</v>
      </c>
      <c r="AT48" s="7">
        <v>1</v>
      </c>
      <c r="AU48" s="7">
        <v>0</v>
      </c>
      <c r="AV48" s="7">
        <v>0</v>
      </c>
      <c r="AW48" s="7">
        <v>0</v>
      </c>
      <c r="AX48" s="7">
        <v>1</v>
      </c>
      <c r="AY48" s="7">
        <v>0</v>
      </c>
      <c r="AZ48" s="7">
        <v>2</v>
      </c>
      <c r="BA48" s="7">
        <v>1</v>
      </c>
      <c r="BB48" s="7">
        <v>1</v>
      </c>
      <c r="BC48" s="7">
        <v>1</v>
      </c>
      <c r="BD48" s="7">
        <v>0</v>
      </c>
      <c r="BE48" s="7">
        <v>1</v>
      </c>
      <c r="BF48" s="7">
        <v>0</v>
      </c>
      <c r="BG48" s="7">
        <v>1</v>
      </c>
      <c r="BH48" s="7">
        <v>1</v>
      </c>
      <c r="BI48" s="7">
        <v>0</v>
      </c>
      <c r="BJ48" s="7">
        <v>0</v>
      </c>
      <c r="BK48" s="7">
        <v>0</v>
      </c>
      <c r="BL48" s="7">
        <v>1</v>
      </c>
      <c r="BM48" s="7">
        <v>0</v>
      </c>
      <c r="BN48" s="7">
        <v>0</v>
      </c>
      <c r="BO48" s="7">
        <v>1</v>
      </c>
      <c r="BP48" s="7">
        <v>0</v>
      </c>
      <c r="BQ48" s="7">
        <v>0</v>
      </c>
      <c r="BR48" s="7">
        <v>0</v>
      </c>
      <c r="BS48" s="7">
        <v>1</v>
      </c>
      <c r="BT48" s="7">
        <v>0</v>
      </c>
      <c r="BU48" s="7">
        <v>1</v>
      </c>
      <c r="BV48" s="7">
        <v>0</v>
      </c>
      <c r="BW48" s="7">
        <v>1</v>
      </c>
      <c r="BX48" s="7">
        <v>0</v>
      </c>
      <c r="BY48" s="7">
        <v>7</v>
      </c>
      <c r="BZ48" s="7">
        <v>2</v>
      </c>
      <c r="CA48" s="7">
        <v>1</v>
      </c>
    </row>
    <row r="49" ht="13.55" customHeight="1">
      <c r="A49" s="7">
        <v>136</v>
      </c>
      <c r="B49" s="7">
        <v>68</v>
      </c>
      <c r="C49" s="7">
        <v>1</v>
      </c>
      <c r="D49" s="7">
        <v>16</v>
      </c>
      <c r="E49" s="7">
        <f>D49</f>
        <v>16</v>
      </c>
      <c r="F49" s="7">
        <v>16</v>
      </c>
      <c r="G49" s="7">
        <v>2</v>
      </c>
      <c r="H49" s="7">
        <v>100</v>
      </c>
      <c r="I49" s="7">
        <v>95.5</v>
      </c>
      <c r="J49" s="8">
        <v>0</v>
      </c>
      <c r="K49" s="8">
        <v>0</v>
      </c>
      <c r="L49" s="8">
        <v>0</v>
      </c>
      <c r="M49" s="8">
        <v>75</v>
      </c>
      <c r="N49" s="8">
        <v>0</v>
      </c>
      <c r="O49" s="8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23</v>
      </c>
      <c r="W49" s="7">
        <v>95</v>
      </c>
      <c r="X49" s="7">
        <v>0</v>
      </c>
      <c r="Y49" s="7">
        <v>0</v>
      </c>
      <c r="Z49" s="7">
        <v>0</v>
      </c>
      <c r="AA49" s="7">
        <v>0</v>
      </c>
      <c r="AB49" s="7">
        <v>1</v>
      </c>
      <c r="AC49" s="7">
        <v>1</v>
      </c>
      <c r="AD49" s="7">
        <v>1</v>
      </c>
      <c r="AE49" s="7">
        <v>1</v>
      </c>
      <c r="AF49" s="7">
        <v>1</v>
      </c>
      <c r="AG49" s="7">
        <v>1</v>
      </c>
      <c r="AH49" s="7">
        <v>0</v>
      </c>
      <c r="AI49" s="7">
        <v>1</v>
      </c>
      <c r="AJ49" s="7">
        <v>0</v>
      </c>
      <c r="AK49" s="7">
        <v>0</v>
      </c>
      <c r="AL49" s="7">
        <v>0</v>
      </c>
      <c r="AM49" s="7">
        <v>1</v>
      </c>
      <c r="AN49" s="7">
        <v>0</v>
      </c>
      <c r="AO49" s="7">
        <v>0</v>
      </c>
      <c r="AP49" s="7">
        <v>1</v>
      </c>
      <c r="AQ49" s="7">
        <v>0</v>
      </c>
      <c r="AR49" s="7">
        <v>0</v>
      </c>
      <c r="AS49" s="7">
        <v>0</v>
      </c>
      <c r="AT49" s="7">
        <v>1</v>
      </c>
      <c r="AU49" s="7">
        <v>0</v>
      </c>
      <c r="AV49" s="7">
        <v>0</v>
      </c>
      <c r="AW49" s="7">
        <v>0</v>
      </c>
      <c r="AX49" s="7">
        <v>0</v>
      </c>
      <c r="AY49" s="7">
        <v>1</v>
      </c>
      <c r="AZ49" s="7">
        <v>1</v>
      </c>
      <c r="BA49" s="7">
        <v>1</v>
      </c>
      <c r="BB49" s="7">
        <v>1</v>
      </c>
      <c r="BC49" s="7">
        <v>1</v>
      </c>
      <c r="BD49" s="7">
        <v>0</v>
      </c>
      <c r="BE49" s="7">
        <v>1</v>
      </c>
      <c r="BF49" s="7">
        <v>0</v>
      </c>
      <c r="BG49" s="7">
        <v>1</v>
      </c>
      <c r="BH49" s="7">
        <v>0</v>
      </c>
      <c r="BI49" s="7">
        <v>0</v>
      </c>
      <c r="BJ49" s="7">
        <v>0</v>
      </c>
      <c r="BK49" s="7">
        <v>0</v>
      </c>
      <c r="BL49" s="7">
        <v>1</v>
      </c>
      <c r="BM49" s="7">
        <v>0</v>
      </c>
      <c r="BN49" s="7">
        <v>0</v>
      </c>
      <c r="BO49" s="7">
        <v>0</v>
      </c>
      <c r="BP49" s="7">
        <v>0</v>
      </c>
      <c r="BQ49" s="7">
        <v>1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1</v>
      </c>
      <c r="BZ49" s="7">
        <v>2</v>
      </c>
      <c r="CA49" s="7">
        <v>1</v>
      </c>
    </row>
    <row r="50" ht="13.55" customHeight="1">
      <c r="A50" s="7">
        <v>139</v>
      </c>
      <c r="B50" s="7">
        <v>70</v>
      </c>
      <c r="C50" s="7">
        <v>1</v>
      </c>
      <c r="D50" s="7">
        <v>11</v>
      </c>
      <c r="E50" s="7">
        <f>D50</f>
        <v>11</v>
      </c>
      <c r="F50" s="7">
        <v>11</v>
      </c>
      <c r="G50" s="7">
        <v>0</v>
      </c>
      <c r="H50" s="7">
        <v>95</v>
      </c>
      <c r="I50" s="10"/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25</v>
      </c>
      <c r="W50" s="7">
        <v>70</v>
      </c>
      <c r="X50" s="7">
        <v>0</v>
      </c>
      <c r="Y50" s="7">
        <v>0</v>
      </c>
      <c r="Z50" s="7">
        <v>0</v>
      </c>
      <c r="AA50" s="7">
        <v>0</v>
      </c>
      <c r="AB50" s="7">
        <v>1</v>
      </c>
      <c r="AC50" s="7">
        <v>1</v>
      </c>
      <c r="AD50" s="7">
        <v>1</v>
      </c>
      <c r="AE50" s="7">
        <v>1</v>
      </c>
      <c r="AF50" s="7">
        <v>1</v>
      </c>
      <c r="AG50" s="7">
        <v>1</v>
      </c>
      <c r="AH50" s="7">
        <v>0</v>
      </c>
      <c r="AI50" s="7">
        <v>0</v>
      </c>
      <c r="AJ50" s="7">
        <v>1</v>
      </c>
      <c r="AK50" s="7">
        <v>0</v>
      </c>
      <c r="AL50" s="7">
        <v>0</v>
      </c>
      <c r="AM50" s="7">
        <v>1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1</v>
      </c>
      <c r="AZ50" s="7">
        <v>1</v>
      </c>
      <c r="BA50" s="7">
        <v>1</v>
      </c>
      <c r="BB50" s="7">
        <v>1</v>
      </c>
      <c r="BC50" s="7">
        <v>0</v>
      </c>
      <c r="BD50" s="7">
        <v>1</v>
      </c>
      <c r="BE50" s="7">
        <v>1</v>
      </c>
      <c r="BF50" s="7">
        <v>0</v>
      </c>
      <c r="BG50" s="7">
        <v>1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1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1</v>
      </c>
    </row>
    <row r="51" ht="13.55" customHeight="1">
      <c r="A51" s="7">
        <v>141</v>
      </c>
      <c r="B51" s="7">
        <v>70</v>
      </c>
      <c r="C51" s="7">
        <v>2</v>
      </c>
      <c r="D51" s="7">
        <v>12</v>
      </c>
      <c r="E51" s="7">
        <v>17</v>
      </c>
      <c r="F51" s="7">
        <f>12+17</f>
        <v>29</v>
      </c>
      <c r="G51" s="7">
        <v>13</v>
      </c>
      <c r="H51" s="7">
        <v>95</v>
      </c>
      <c r="I51" s="7">
        <v>92</v>
      </c>
      <c r="J51" s="8">
        <v>0</v>
      </c>
      <c r="K51" s="8">
        <v>0</v>
      </c>
      <c r="L51" s="8">
        <v>38</v>
      </c>
      <c r="M51" s="8">
        <v>75</v>
      </c>
      <c r="N51" s="8">
        <v>0</v>
      </c>
      <c r="O51" s="8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50</v>
      </c>
      <c r="W51" s="7">
        <v>75</v>
      </c>
      <c r="X51" s="7">
        <v>0</v>
      </c>
      <c r="Y51" s="7">
        <v>0</v>
      </c>
      <c r="Z51" s="7">
        <v>0</v>
      </c>
      <c r="AA51" s="7">
        <v>0</v>
      </c>
      <c r="AB51" s="7">
        <v>1</v>
      </c>
      <c r="AC51" s="7">
        <v>1</v>
      </c>
      <c r="AD51" s="7">
        <v>1</v>
      </c>
      <c r="AE51" s="7">
        <v>1</v>
      </c>
      <c r="AF51" s="7">
        <v>1</v>
      </c>
      <c r="AG51" s="7">
        <v>1</v>
      </c>
      <c r="AH51" s="7">
        <v>0</v>
      </c>
      <c r="AI51" s="7">
        <v>0</v>
      </c>
      <c r="AJ51" s="7">
        <v>1</v>
      </c>
      <c r="AK51" s="7">
        <v>0</v>
      </c>
      <c r="AL51" s="7">
        <v>0</v>
      </c>
      <c r="AM51" s="7">
        <v>1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1</v>
      </c>
      <c r="AZ51" s="7">
        <v>1</v>
      </c>
      <c r="BA51" s="7">
        <v>1</v>
      </c>
      <c r="BB51" s="7">
        <v>1</v>
      </c>
      <c r="BC51" s="7">
        <v>1</v>
      </c>
      <c r="BD51" s="7">
        <v>0</v>
      </c>
      <c r="BE51" s="7">
        <v>0</v>
      </c>
      <c r="BF51" s="7">
        <v>0</v>
      </c>
      <c r="BG51" s="7">
        <v>1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1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1</v>
      </c>
      <c r="CA51" s="7">
        <v>1</v>
      </c>
    </row>
    <row r="52" ht="13.55" customHeight="1">
      <c r="A52" s="7">
        <v>145</v>
      </c>
      <c r="B52" s="7">
        <v>54</v>
      </c>
      <c r="C52" s="7">
        <v>2</v>
      </c>
      <c r="D52" s="7">
        <v>31</v>
      </c>
      <c r="E52" s="7">
        <v>33</v>
      </c>
      <c r="F52" s="7">
        <f>31+33</f>
        <v>64</v>
      </c>
      <c r="G52" s="7">
        <v>545</v>
      </c>
      <c r="H52" s="7">
        <v>100</v>
      </c>
      <c r="I52" s="7">
        <v>95</v>
      </c>
      <c r="J52" s="8">
        <v>33</v>
      </c>
      <c r="K52" s="8">
        <v>47</v>
      </c>
      <c r="L52" s="8">
        <v>47</v>
      </c>
      <c r="M52" s="8">
        <v>33</v>
      </c>
      <c r="N52" s="8">
        <v>0</v>
      </c>
      <c r="O52" s="8">
        <v>0</v>
      </c>
      <c r="P52" s="7">
        <v>0</v>
      </c>
      <c r="Q52" s="7">
        <v>0</v>
      </c>
      <c r="R52" s="7">
        <v>100</v>
      </c>
      <c r="S52" s="7">
        <v>0</v>
      </c>
      <c r="T52" s="7">
        <v>0</v>
      </c>
      <c r="U52" s="7">
        <v>0</v>
      </c>
      <c r="V52" s="7">
        <v>60</v>
      </c>
      <c r="W52" s="7">
        <v>90</v>
      </c>
      <c r="X52" s="7">
        <v>0</v>
      </c>
      <c r="Y52" s="7">
        <v>0</v>
      </c>
      <c r="Z52" s="7">
        <v>0</v>
      </c>
      <c r="AA52" s="7">
        <v>0</v>
      </c>
      <c r="AB52" s="7">
        <v>1</v>
      </c>
      <c r="AC52" s="7">
        <v>1</v>
      </c>
      <c r="AD52" s="7">
        <v>1</v>
      </c>
      <c r="AE52" s="7">
        <v>1</v>
      </c>
      <c r="AF52" s="7">
        <v>0</v>
      </c>
      <c r="AG52" s="7">
        <v>1</v>
      </c>
      <c r="AH52" s="7">
        <v>0</v>
      </c>
      <c r="AI52" s="7">
        <v>1</v>
      </c>
      <c r="AJ52" s="7">
        <v>1</v>
      </c>
      <c r="AK52" s="7">
        <v>1</v>
      </c>
      <c r="AL52" s="7">
        <v>1</v>
      </c>
      <c r="AM52" s="7">
        <v>0</v>
      </c>
      <c r="AN52" s="7">
        <v>0</v>
      </c>
      <c r="AO52" s="7">
        <v>0</v>
      </c>
      <c r="AP52" s="7">
        <v>1</v>
      </c>
      <c r="AQ52" s="7">
        <v>0</v>
      </c>
      <c r="AR52" s="7">
        <v>0</v>
      </c>
      <c r="AS52" s="7">
        <v>1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1</v>
      </c>
      <c r="AZ52" s="7">
        <v>2</v>
      </c>
      <c r="BA52" s="7">
        <v>1</v>
      </c>
      <c r="BB52" s="7">
        <v>1</v>
      </c>
      <c r="BC52" s="7">
        <v>0</v>
      </c>
      <c r="BD52" s="7">
        <v>1</v>
      </c>
      <c r="BE52" s="7">
        <v>1</v>
      </c>
      <c r="BF52" s="7">
        <v>0</v>
      </c>
      <c r="BG52" s="7">
        <v>1</v>
      </c>
      <c r="BH52" s="7">
        <v>0</v>
      </c>
      <c r="BI52" s="7">
        <v>0</v>
      </c>
      <c r="BJ52" s="7">
        <v>1</v>
      </c>
      <c r="BK52" s="7">
        <v>0</v>
      </c>
      <c r="BL52" s="7">
        <v>0</v>
      </c>
      <c r="BM52" s="7">
        <v>1</v>
      </c>
      <c r="BN52" s="7">
        <v>0</v>
      </c>
      <c r="BO52" s="7">
        <v>1</v>
      </c>
      <c r="BP52" s="7">
        <v>0</v>
      </c>
      <c r="BQ52" s="7">
        <v>0</v>
      </c>
      <c r="BR52" s="7">
        <v>0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1</v>
      </c>
      <c r="BY52" s="7">
        <v>0</v>
      </c>
      <c r="BZ52" s="7">
        <v>4</v>
      </c>
      <c r="CA52" s="7">
        <v>0</v>
      </c>
    </row>
    <row r="53" ht="13.55" customHeight="1">
      <c r="A53" s="7">
        <v>146</v>
      </c>
      <c r="B53" s="7">
        <v>68</v>
      </c>
      <c r="C53" s="7">
        <v>1</v>
      </c>
      <c r="D53" s="7">
        <v>27</v>
      </c>
      <c r="E53" s="7">
        <f>D53</f>
        <v>27</v>
      </c>
      <c r="F53" s="7">
        <v>27</v>
      </c>
      <c r="G53" s="7">
        <v>7</v>
      </c>
      <c r="H53" s="7">
        <v>80</v>
      </c>
      <c r="I53" s="7">
        <v>93.2</v>
      </c>
      <c r="J53" s="8">
        <v>0</v>
      </c>
      <c r="K53" s="8">
        <v>0</v>
      </c>
      <c r="L53" s="8">
        <v>30</v>
      </c>
      <c r="M53" s="8">
        <v>35</v>
      </c>
      <c r="N53" s="8">
        <v>0</v>
      </c>
      <c r="O53" s="8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60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1</v>
      </c>
      <c r="AC53" s="7">
        <v>1</v>
      </c>
      <c r="AD53" s="7">
        <v>1</v>
      </c>
      <c r="AE53" s="7">
        <v>1</v>
      </c>
      <c r="AF53" s="7">
        <v>0</v>
      </c>
      <c r="AG53" s="7">
        <v>1</v>
      </c>
      <c r="AH53" s="7">
        <v>1</v>
      </c>
      <c r="AI53" s="7">
        <v>0</v>
      </c>
      <c r="AJ53" s="7">
        <v>1</v>
      </c>
      <c r="AK53" s="7">
        <v>1</v>
      </c>
      <c r="AL53" s="7">
        <v>0</v>
      </c>
      <c r="AM53" s="7">
        <v>1</v>
      </c>
      <c r="AN53" s="7">
        <v>0</v>
      </c>
      <c r="AO53" s="7">
        <v>0</v>
      </c>
      <c r="AP53" s="7">
        <v>0</v>
      </c>
      <c r="AQ53" s="7">
        <v>1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1</v>
      </c>
      <c r="AZ53" s="7">
        <v>1</v>
      </c>
      <c r="BA53" s="7">
        <v>1</v>
      </c>
      <c r="BB53" s="7">
        <v>1</v>
      </c>
      <c r="BC53" s="7">
        <v>1</v>
      </c>
      <c r="BD53" s="7">
        <v>1</v>
      </c>
      <c r="BE53" s="7">
        <v>0</v>
      </c>
      <c r="BF53" s="7">
        <v>0</v>
      </c>
      <c r="BG53" s="7">
        <v>1</v>
      </c>
      <c r="BH53" s="7">
        <v>1</v>
      </c>
      <c r="BI53" s="7">
        <v>0</v>
      </c>
      <c r="BJ53" s="7">
        <v>0</v>
      </c>
      <c r="BK53" s="7">
        <v>0</v>
      </c>
      <c r="BL53" s="7">
        <v>0</v>
      </c>
      <c r="BM53" s="7">
        <v>1</v>
      </c>
      <c r="BN53" s="7">
        <v>0</v>
      </c>
      <c r="BO53" s="7">
        <v>0</v>
      </c>
      <c r="BP53" s="7">
        <v>0</v>
      </c>
      <c r="BQ53" s="7">
        <v>0</v>
      </c>
      <c r="BR53" s="7">
        <v>1</v>
      </c>
      <c r="BS53" s="7">
        <v>0</v>
      </c>
      <c r="BT53" s="7">
        <v>0</v>
      </c>
      <c r="BU53" s="7">
        <v>0</v>
      </c>
      <c r="BV53" s="7">
        <v>0</v>
      </c>
      <c r="BW53" s="7">
        <v>1</v>
      </c>
      <c r="BX53" s="7">
        <v>1</v>
      </c>
      <c r="BY53" s="7">
        <v>0</v>
      </c>
      <c r="BZ53" s="7">
        <v>2</v>
      </c>
      <c r="CA53" s="7">
        <v>0</v>
      </c>
    </row>
    <row r="54" ht="13.55" customHeight="1">
      <c r="A54" s="7">
        <v>147</v>
      </c>
      <c r="B54" s="7">
        <v>36</v>
      </c>
      <c r="C54" s="7">
        <v>3</v>
      </c>
      <c r="D54" s="7">
        <v>1</v>
      </c>
      <c r="E54" s="7">
        <v>21</v>
      </c>
      <c r="F54" s="7">
        <f>1+21+14</f>
        <v>36</v>
      </c>
      <c r="G54" s="7">
        <v>7</v>
      </c>
      <c r="H54" s="7">
        <v>95</v>
      </c>
      <c r="I54" s="7">
        <v>90</v>
      </c>
      <c r="J54" s="8">
        <v>20</v>
      </c>
      <c r="K54" s="8">
        <v>35</v>
      </c>
      <c r="L54" s="8">
        <v>90</v>
      </c>
      <c r="M54" s="8">
        <v>0</v>
      </c>
      <c r="N54" s="8">
        <v>0</v>
      </c>
      <c r="O54" s="8">
        <v>0</v>
      </c>
      <c r="P54" s="7">
        <v>0</v>
      </c>
      <c r="Q54" s="7">
        <v>0</v>
      </c>
      <c r="R54" s="7">
        <v>0</v>
      </c>
      <c r="S54" s="7">
        <v>90</v>
      </c>
      <c r="T54" s="7">
        <v>0</v>
      </c>
      <c r="U54" s="7">
        <v>0</v>
      </c>
      <c r="V54" s="7">
        <v>40</v>
      </c>
      <c r="W54" s="7">
        <v>40</v>
      </c>
      <c r="X54" s="7">
        <v>0</v>
      </c>
      <c r="Y54" s="7">
        <v>0</v>
      </c>
      <c r="Z54" s="7">
        <v>0</v>
      </c>
      <c r="AA54" s="7">
        <v>100</v>
      </c>
      <c r="AB54" s="7">
        <v>1</v>
      </c>
      <c r="AC54" s="7">
        <v>1</v>
      </c>
      <c r="AD54" s="7">
        <v>1</v>
      </c>
      <c r="AE54" s="7">
        <v>1</v>
      </c>
      <c r="AF54" s="7">
        <v>1</v>
      </c>
      <c r="AG54" s="7">
        <v>1</v>
      </c>
      <c r="AH54" s="7">
        <v>0</v>
      </c>
      <c r="AI54" s="7">
        <v>1</v>
      </c>
      <c r="AJ54" s="7">
        <v>0</v>
      </c>
      <c r="AK54" s="7">
        <v>0</v>
      </c>
      <c r="AL54" s="7">
        <v>1</v>
      </c>
      <c r="AM54" s="7">
        <v>1</v>
      </c>
      <c r="AN54" s="7">
        <v>0</v>
      </c>
      <c r="AO54" s="7">
        <v>0</v>
      </c>
      <c r="AP54" s="7">
        <v>1</v>
      </c>
      <c r="AQ54" s="7">
        <v>0</v>
      </c>
      <c r="AR54" s="7">
        <v>0</v>
      </c>
      <c r="AS54" s="7">
        <v>1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1</v>
      </c>
      <c r="AZ54" s="7">
        <v>1</v>
      </c>
      <c r="BA54" s="7">
        <v>1</v>
      </c>
      <c r="BB54" s="7">
        <v>1</v>
      </c>
      <c r="BC54" s="7">
        <v>1</v>
      </c>
      <c r="BD54" s="7">
        <v>1</v>
      </c>
      <c r="BE54" s="7">
        <v>0</v>
      </c>
      <c r="BF54" s="7">
        <v>1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1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</row>
    <row r="55" ht="13.55" customHeight="1">
      <c r="A55" s="7">
        <v>149</v>
      </c>
      <c r="B55" s="7">
        <v>58</v>
      </c>
      <c r="C55" s="7">
        <v>2</v>
      </c>
      <c r="D55" s="7">
        <v>21</v>
      </c>
      <c r="E55" s="7">
        <v>30</v>
      </c>
      <c r="F55" s="7">
        <f>21+30</f>
        <v>51</v>
      </c>
      <c r="G55" s="7">
        <v>365</v>
      </c>
      <c r="H55" s="7">
        <v>65</v>
      </c>
      <c r="I55" s="7">
        <v>102</v>
      </c>
      <c r="J55" s="8">
        <v>0</v>
      </c>
      <c r="K55" s="8">
        <v>0</v>
      </c>
      <c r="L55" s="8">
        <v>83</v>
      </c>
      <c r="M55" s="8">
        <v>0</v>
      </c>
      <c r="N55" s="8">
        <v>0</v>
      </c>
      <c r="O55" s="8">
        <v>0</v>
      </c>
      <c r="P55" s="7">
        <v>45</v>
      </c>
      <c r="Q55" s="7">
        <v>0</v>
      </c>
      <c r="R55" s="7">
        <v>90</v>
      </c>
      <c r="S55" s="7">
        <v>0</v>
      </c>
      <c r="T55" s="7">
        <v>0</v>
      </c>
      <c r="U55" s="7">
        <v>0</v>
      </c>
      <c r="V55" s="7">
        <v>60</v>
      </c>
      <c r="W55" s="7">
        <v>45</v>
      </c>
      <c r="X55" s="7">
        <v>0</v>
      </c>
      <c r="Y55" s="7">
        <v>0</v>
      </c>
      <c r="Z55" s="7">
        <v>0</v>
      </c>
      <c r="AA55" s="7">
        <v>0</v>
      </c>
      <c r="AB55" s="7">
        <v>1</v>
      </c>
      <c r="AC55" s="7">
        <v>1</v>
      </c>
      <c r="AD55" s="7">
        <v>1</v>
      </c>
      <c r="AE55" s="7">
        <v>1</v>
      </c>
      <c r="AF55" s="7">
        <v>1</v>
      </c>
      <c r="AG55" s="7">
        <v>1</v>
      </c>
      <c r="AH55" s="7">
        <v>0</v>
      </c>
      <c r="AI55" s="7">
        <v>0</v>
      </c>
      <c r="AJ55" s="7">
        <v>0</v>
      </c>
      <c r="AK55" s="7">
        <v>0</v>
      </c>
      <c r="AL55" s="7">
        <v>1</v>
      </c>
      <c r="AM55" s="7">
        <v>0</v>
      </c>
      <c r="AN55" s="7">
        <v>1</v>
      </c>
      <c r="AO55" s="7">
        <v>0</v>
      </c>
      <c r="AP55" s="7">
        <v>1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1</v>
      </c>
      <c r="AZ55" s="7">
        <v>1</v>
      </c>
      <c r="BA55" s="7">
        <v>1</v>
      </c>
      <c r="BB55" s="7">
        <v>1</v>
      </c>
      <c r="BC55" s="7">
        <v>1</v>
      </c>
      <c r="BD55" s="7">
        <v>1</v>
      </c>
      <c r="BE55" s="7">
        <v>0</v>
      </c>
      <c r="BF55" s="7">
        <v>0</v>
      </c>
      <c r="BG55" s="7">
        <v>1</v>
      </c>
      <c r="BH55" s="7">
        <v>0</v>
      </c>
      <c r="BI55" s="7">
        <v>1</v>
      </c>
      <c r="BJ55" s="7">
        <v>0</v>
      </c>
      <c r="BK55" s="7">
        <v>1</v>
      </c>
      <c r="BL55" s="7">
        <v>0</v>
      </c>
      <c r="BM55" s="7">
        <v>0</v>
      </c>
      <c r="BN55" s="7">
        <v>0</v>
      </c>
      <c r="BO55" s="7">
        <v>1</v>
      </c>
      <c r="BP55" s="7">
        <v>0</v>
      </c>
      <c r="BQ55" s="7">
        <v>1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1</v>
      </c>
      <c r="BX55" s="7">
        <v>1</v>
      </c>
      <c r="BY55" s="7">
        <v>0</v>
      </c>
      <c r="BZ55" s="7">
        <v>2</v>
      </c>
      <c r="CA55" s="7">
        <v>1</v>
      </c>
    </row>
    <row r="56" ht="13.55" customHeight="1">
      <c r="A56" s="7">
        <v>154</v>
      </c>
      <c r="B56" s="7">
        <v>67</v>
      </c>
      <c r="C56" s="7">
        <v>1</v>
      </c>
      <c r="D56" s="7">
        <v>18</v>
      </c>
      <c r="E56" s="7">
        <f>D56</f>
        <v>18</v>
      </c>
      <c r="F56" s="7">
        <v>18</v>
      </c>
      <c r="G56" s="7">
        <v>1095</v>
      </c>
      <c r="H56" s="7">
        <v>65</v>
      </c>
      <c r="I56" s="10"/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1</v>
      </c>
      <c r="AC56" s="7">
        <v>1</v>
      </c>
      <c r="AD56" s="7">
        <v>1</v>
      </c>
      <c r="AE56" s="7">
        <v>1</v>
      </c>
      <c r="AF56" s="7">
        <v>0</v>
      </c>
      <c r="AG56" s="7">
        <v>1</v>
      </c>
      <c r="AH56" s="7">
        <v>0</v>
      </c>
      <c r="AI56" s="7">
        <v>0</v>
      </c>
      <c r="AJ56" s="7">
        <v>0</v>
      </c>
      <c r="AK56" s="7">
        <v>0</v>
      </c>
      <c r="AL56" s="7">
        <v>1</v>
      </c>
      <c r="AM56" s="7">
        <v>0</v>
      </c>
      <c r="AN56" s="7">
        <v>0</v>
      </c>
      <c r="AO56" s="7">
        <v>1</v>
      </c>
      <c r="AP56" s="7">
        <v>1</v>
      </c>
      <c r="AQ56" s="7">
        <v>1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1</v>
      </c>
      <c r="AZ56" s="7">
        <v>1</v>
      </c>
      <c r="BA56" s="7">
        <v>1</v>
      </c>
      <c r="BB56" s="7">
        <v>1</v>
      </c>
      <c r="BC56" s="7">
        <v>0</v>
      </c>
      <c r="BD56" s="7">
        <v>1</v>
      </c>
      <c r="BE56" s="7">
        <v>1</v>
      </c>
      <c r="BF56" s="7">
        <v>0</v>
      </c>
      <c r="BG56" s="7">
        <v>1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1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</row>
    <row r="57" ht="13.55" customHeight="1">
      <c r="A57" s="7">
        <v>156</v>
      </c>
      <c r="B57" s="7">
        <v>40</v>
      </c>
      <c r="C57" s="7">
        <v>1</v>
      </c>
      <c r="D57" s="7">
        <v>14</v>
      </c>
      <c r="E57" s="7">
        <f>D57</f>
        <v>14</v>
      </c>
      <c r="F57" s="7">
        <v>14</v>
      </c>
      <c r="G57" s="7">
        <v>270</v>
      </c>
      <c r="H57" s="7">
        <v>45</v>
      </c>
      <c r="I57" s="7">
        <v>111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50</v>
      </c>
      <c r="W57" s="7">
        <v>50</v>
      </c>
      <c r="X57" s="7">
        <v>0</v>
      </c>
      <c r="Y57" s="7">
        <v>0</v>
      </c>
      <c r="Z57" s="7">
        <v>0</v>
      </c>
      <c r="AA57" s="7">
        <v>100</v>
      </c>
      <c r="AB57" s="7">
        <v>1</v>
      </c>
      <c r="AC57" s="7">
        <v>1</v>
      </c>
      <c r="AD57" s="7">
        <v>1</v>
      </c>
      <c r="AE57" s="7">
        <v>1</v>
      </c>
      <c r="AF57" s="7">
        <v>0</v>
      </c>
      <c r="AG57" s="7">
        <v>1</v>
      </c>
      <c r="AH57" s="7">
        <v>1</v>
      </c>
      <c r="AI57" s="7">
        <v>1</v>
      </c>
      <c r="AJ57" s="7">
        <v>1</v>
      </c>
      <c r="AK57" s="7">
        <v>1</v>
      </c>
      <c r="AL57" s="7">
        <v>1</v>
      </c>
      <c r="AM57" s="7">
        <v>0</v>
      </c>
      <c r="AN57" s="7">
        <v>0</v>
      </c>
      <c r="AO57" s="7">
        <v>1</v>
      </c>
      <c r="AP57" s="7">
        <v>1</v>
      </c>
      <c r="AQ57" s="7">
        <v>1</v>
      </c>
      <c r="AR57" s="7">
        <v>0</v>
      </c>
      <c r="AS57" s="7">
        <v>1</v>
      </c>
      <c r="AT57" s="7">
        <v>1</v>
      </c>
      <c r="AU57" s="7">
        <v>0</v>
      </c>
      <c r="AV57" s="7">
        <v>0</v>
      </c>
      <c r="AW57" s="7">
        <v>0</v>
      </c>
      <c r="AX57" s="7">
        <v>1</v>
      </c>
      <c r="AY57" s="7">
        <v>0</v>
      </c>
      <c r="AZ57" s="7">
        <v>1</v>
      </c>
      <c r="BA57" s="7">
        <v>1</v>
      </c>
      <c r="BB57" s="7">
        <v>1</v>
      </c>
      <c r="BC57" s="7">
        <v>1</v>
      </c>
      <c r="BD57" s="7">
        <v>0</v>
      </c>
      <c r="BE57" s="7">
        <v>1</v>
      </c>
      <c r="BF57" s="7">
        <v>0</v>
      </c>
      <c r="BG57" s="7">
        <v>1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1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1</v>
      </c>
      <c r="BZ57" s="7">
        <v>0</v>
      </c>
      <c r="CA57" s="7">
        <v>0</v>
      </c>
    </row>
    <row r="58" ht="13.55" customHeight="1">
      <c r="A58" s="7">
        <v>159</v>
      </c>
      <c r="B58" s="7">
        <v>61</v>
      </c>
      <c r="C58" s="7">
        <v>1</v>
      </c>
      <c r="D58" s="7">
        <v>20</v>
      </c>
      <c r="E58" s="7">
        <f>D58</f>
        <v>20</v>
      </c>
      <c r="F58" s="7">
        <v>20</v>
      </c>
      <c r="G58" s="7">
        <v>365</v>
      </c>
      <c r="H58" s="7">
        <v>115</v>
      </c>
      <c r="I58" s="10"/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80</v>
      </c>
      <c r="X58" s="7">
        <v>0</v>
      </c>
      <c r="Y58" s="7">
        <v>0</v>
      </c>
      <c r="Z58" s="7">
        <v>0</v>
      </c>
      <c r="AA58" s="7">
        <v>0</v>
      </c>
      <c r="AB58" s="7">
        <v>1</v>
      </c>
      <c r="AC58" s="7">
        <v>1</v>
      </c>
      <c r="AD58" s="7">
        <v>1</v>
      </c>
      <c r="AE58" s="7">
        <v>1</v>
      </c>
      <c r="AF58" s="7">
        <v>1</v>
      </c>
      <c r="AG58" s="7">
        <v>1</v>
      </c>
      <c r="AH58" s="7">
        <v>0</v>
      </c>
      <c r="AI58" s="7">
        <v>1</v>
      </c>
      <c r="AJ58" s="7">
        <v>0</v>
      </c>
      <c r="AK58" s="7">
        <v>0</v>
      </c>
      <c r="AL58" s="7">
        <v>1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1</v>
      </c>
      <c r="AZ58" s="7">
        <v>1</v>
      </c>
      <c r="BA58" s="7">
        <v>1</v>
      </c>
      <c r="BB58" s="7">
        <v>1</v>
      </c>
      <c r="BC58" s="7">
        <v>0</v>
      </c>
      <c r="BD58" s="7">
        <v>0</v>
      </c>
      <c r="BE58" s="7">
        <v>1</v>
      </c>
      <c r="BF58" s="7">
        <v>0</v>
      </c>
      <c r="BG58" s="7">
        <v>1</v>
      </c>
      <c r="BH58" s="7">
        <v>0</v>
      </c>
      <c r="BI58" s="7">
        <v>0</v>
      </c>
      <c r="BJ58" s="7">
        <v>1</v>
      </c>
      <c r="BK58" s="7">
        <v>0</v>
      </c>
      <c r="BL58" s="7">
        <v>1</v>
      </c>
      <c r="BM58" s="7">
        <v>0</v>
      </c>
      <c r="BN58" s="7">
        <v>0</v>
      </c>
      <c r="BO58" s="7">
        <v>1</v>
      </c>
      <c r="BP58" s="7">
        <v>0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7">
        <v>0</v>
      </c>
    </row>
    <row r="59" ht="13.55" customHeight="1">
      <c r="A59" s="7">
        <v>162</v>
      </c>
      <c r="B59" s="7">
        <v>47</v>
      </c>
      <c r="C59" s="7">
        <v>2</v>
      </c>
      <c r="D59" s="7">
        <v>14</v>
      </c>
      <c r="E59" s="7">
        <f>D59</f>
        <v>14</v>
      </c>
      <c r="F59" s="7">
        <v>14</v>
      </c>
      <c r="G59" s="7">
        <v>90</v>
      </c>
      <c r="H59" s="7">
        <v>70</v>
      </c>
      <c r="I59" s="7">
        <v>97.5</v>
      </c>
      <c r="J59" s="8">
        <v>0</v>
      </c>
      <c r="K59" s="8">
        <v>0</v>
      </c>
      <c r="L59" s="8">
        <v>70</v>
      </c>
      <c r="M59" s="8">
        <v>60</v>
      </c>
      <c r="N59" s="8">
        <v>0</v>
      </c>
      <c r="O59" s="8">
        <v>20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69</v>
      </c>
      <c r="W59" s="7">
        <v>60</v>
      </c>
      <c r="X59" s="7">
        <v>0</v>
      </c>
      <c r="Y59" s="7">
        <v>0</v>
      </c>
      <c r="Z59" s="7">
        <v>0</v>
      </c>
      <c r="AA59" s="7">
        <v>0</v>
      </c>
      <c r="AB59" s="7">
        <v>1</v>
      </c>
      <c r="AC59" s="7">
        <v>1</v>
      </c>
      <c r="AD59" s="7">
        <v>1</v>
      </c>
      <c r="AE59" s="7">
        <v>1</v>
      </c>
      <c r="AF59" s="7">
        <v>1</v>
      </c>
      <c r="AG59" s="7">
        <v>1</v>
      </c>
      <c r="AH59" s="7">
        <v>1</v>
      </c>
      <c r="AI59" s="7">
        <v>1</v>
      </c>
      <c r="AJ59" s="7">
        <v>1</v>
      </c>
      <c r="AK59" s="7">
        <v>0</v>
      </c>
      <c r="AL59" s="7">
        <v>1</v>
      </c>
      <c r="AM59" s="7">
        <v>1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1</v>
      </c>
      <c r="AT59" s="7">
        <v>1</v>
      </c>
      <c r="AU59" s="7">
        <v>0</v>
      </c>
      <c r="AV59" s="7">
        <v>0</v>
      </c>
      <c r="AW59" s="7">
        <v>0</v>
      </c>
      <c r="AX59" s="7">
        <v>0</v>
      </c>
      <c r="AY59" s="7">
        <v>1</v>
      </c>
      <c r="AZ59" s="7">
        <v>1</v>
      </c>
      <c r="BA59" s="7">
        <v>1</v>
      </c>
      <c r="BB59" s="7">
        <v>1</v>
      </c>
      <c r="BC59" s="7">
        <v>1</v>
      </c>
      <c r="BD59" s="7">
        <v>0</v>
      </c>
      <c r="BE59" s="7">
        <v>0</v>
      </c>
      <c r="BF59" s="7">
        <v>0</v>
      </c>
      <c r="BG59" s="7">
        <v>1</v>
      </c>
      <c r="BH59" s="7">
        <v>0</v>
      </c>
      <c r="BI59" s="7">
        <v>0</v>
      </c>
      <c r="BJ59" s="7">
        <v>0</v>
      </c>
      <c r="BK59" s="7">
        <v>0</v>
      </c>
      <c r="BL59" s="7">
        <v>1</v>
      </c>
      <c r="BM59" s="7">
        <v>0</v>
      </c>
      <c r="BN59" s="7">
        <v>0</v>
      </c>
      <c r="BO59" s="7">
        <v>1</v>
      </c>
      <c r="BP59" s="7">
        <v>0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7">
        <v>1</v>
      </c>
    </row>
    <row r="60" ht="13.55" customHeight="1">
      <c r="A60" s="7">
        <v>165</v>
      </c>
      <c r="B60" s="7">
        <v>56</v>
      </c>
      <c r="C60" s="7">
        <v>1</v>
      </c>
      <c r="D60" s="7">
        <v>24</v>
      </c>
      <c r="E60" s="7">
        <f>D60</f>
        <v>24</v>
      </c>
      <c r="F60" s="7">
        <v>24</v>
      </c>
      <c r="G60" s="7">
        <v>1</v>
      </c>
      <c r="H60" s="7">
        <v>80</v>
      </c>
      <c r="I60" s="7">
        <v>103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7">
        <v>0</v>
      </c>
      <c r="Q60" s="7">
        <v>0</v>
      </c>
      <c r="R60" s="7">
        <v>70</v>
      </c>
      <c r="S60" s="7">
        <v>0</v>
      </c>
      <c r="T60" s="7">
        <v>0</v>
      </c>
      <c r="U60" s="7">
        <v>0</v>
      </c>
      <c r="V60" s="7">
        <v>0</v>
      </c>
      <c r="W60" s="7">
        <v>75</v>
      </c>
      <c r="X60" s="7">
        <v>0</v>
      </c>
      <c r="Y60" s="7">
        <v>0</v>
      </c>
      <c r="Z60" s="7">
        <v>0</v>
      </c>
      <c r="AA60" s="7">
        <v>0</v>
      </c>
      <c r="AB60" s="7">
        <v>1</v>
      </c>
      <c r="AC60" s="7">
        <v>1</v>
      </c>
      <c r="AD60" s="7">
        <v>1</v>
      </c>
      <c r="AE60" s="7">
        <v>1</v>
      </c>
      <c r="AF60" s="7">
        <v>1</v>
      </c>
      <c r="AG60" s="7">
        <v>1</v>
      </c>
      <c r="AH60" s="7">
        <v>0</v>
      </c>
      <c r="AI60" s="7">
        <v>1</v>
      </c>
      <c r="AJ60" s="7">
        <v>1</v>
      </c>
      <c r="AK60" s="7">
        <v>1</v>
      </c>
      <c r="AL60" s="7">
        <v>0</v>
      </c>
      <c r="AM60" s="7">
        <v>0</v>
      </c>
      <c r="AN60" s="7">
        <v>0</v>
      </c>
      <c r="AO60" s="7">
        <v>1</v>
      </c>
      <c r="AP60" s="7">
        <v>0</v>
      </c>
      <c r="AQ60" s="7">
        <v>0</v>
      </c>
      <c r="AR60" s="7">
        <v>0</v>
      </c>
      <c r="AS60" s="7">
        <v>0</v>
      </c>
      <c r="AT60" s="7">
        <v>1</v>
      </c>
      <c r="AU60" s="7">
        <v>0</v>
      </c>
      <c r="AV60" s="7">
        <v>0</v>
      </c>
      <c r="AW60" s="7">
        <v>0</v>
      </c>
      <c r="AX60" s="7">
        <v>0</v>
      </c>
      <c r="AY60" s="7">
        <v>1</v>
      </c>
      <c r="AZ60" s="7">
        <v>1</v>
      </c>
      <c r="BA60" s="7">
        <v>1</v>
      </c>
      <c r="BB60" s="7">
        <v>1</v>
      </c>
      <c r="BC60" s="7">
        <v>1</v>
      </c>
      <c r="BD60" s="7">
        <v>0</v>
      </c>
      <c r="BE60" s="7">
        <v>0</v>
      </c>
      <c r="BF60" s="7">
        <v>1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1</v>
      </c>
      <c r="BR60" s="7">
        <v>0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1</v>
      </c>
      <c r="CA60" s="7">
        <v>0</v>
      </c>
    </row>
    <row r="61" ht="13.55" customHeight="1">
      <c r="A61" s="7">
        <v>168</v>
      </c>
      <c r="B61" s="7">
        <v>55</v>
      </c>
      <c r="C61" s="7">
        <v>1</v>
      </c>
      <c r="D61" s="7">
        <v>30</v>
      </c>
      <c r="E61" s="7">
        <f>D61</f>
        <v>30</v>
      </c>
      <c r="F61" s="7">
        <v>30</v>
      </c>
      <c r="G61" s="7">
        <v>1460</v>
      </c>
      <c r="H61" s="7">
        <v>85</v>
      </c>
      <c r="I61" s="7">
        <v>100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7">
        <v>0</v>
      </c>
      <c r="Q61" s="7">
        <v>0</v>
      </c>
      <c r="R61" s="7">
        <v>0</v>
      </c>
      <c r="S61" s="7">
        <v>90</v>
      </c>
      <c r="T61" s="7">
        <v>0</v>
      </c>
      <c r="U61" s="7">
        <v>0</v>
      </c>
      <c r="V61" s="7">
        <v>0</v>
      </c>
      <c r="W61" s="7">
        <v>50</v>
      </c>
      <c r="X61" s="7">
        <v>0</v>
      </c>
      <c r="Y61" s="7">
        <v>0</v>
      </c>
      <c r="Z61" s="7">
        <v>0</v>
      </c>
      <c r="AA61" s="7">
        <v>0</v>
      </c>
      <c r="AB61" s="7">
        <v>1</v>
      </c>
      <c r="AC61" s="7">
        <v>1</v>
      </c>
      <c r="AD61" s="7">
        <v>1</v>
      </c>
      <c r="AE61" s="7">
        <v>1</v>
      </c>
      <c r="AF61" s="7">
        <v>1</v>
      </c>
      <c r="AG61" s="7">
        <v>1</v>
      </c>
      <c r="AH61" s="7">
        <v>0</v>
      </c>
      <c r="AI61" s="7">
        <v>1</v>
      </c>
      <c r="AJ61" s="7">
        <v>1</v>
      </c>
      <c r="AK61" s="7">
        <v>1</v>
      </c>
      <c r="AL61" s="7">
        <v>0</v>
      </c>
      <c r="AM61" s="7">
        <v>1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1</v>
      </c>
      <c r="AY61" s="7">
        <v>0</v>
      </c>
      <c r="AZ61" s="7">
        <v>1</v>
      </c>
      <c r="BA61" s="7">
        <v>1</v>
      </c>
      <c r="BB61" s="7">
        <v>1</v>
      </c>
      <c r="BC61" s="7">
        <v>1</v>
      </c>
      <c r="BD61" s="7">
        <v>0</v>
      </c>
      <c r="BE61" s="7">
        <v>0</v>
      </c>
      <c r="BF61" s="7">
        <v>0</v>
      </c>
      <c r="BG61" s="7">
        <v>1</v>
      </c>
      <c r="BH61" s="7">
        <v>0</v>
      </c>
      <c r="BI61" s="7">
        <v>0</v>
      </c>
      <c r="BJ61" s="7">
        <v>0</v>
      </c>
      <c r="BK61" s="7">
        <v>0</v>
      </c>
      <c r="BL61" s="7">
        <v>1</v>
      </c>
      <c r="BM61" s="7">
        <v>1</v>
      </c>
      <c r="BN61" s="7">
        <v>0</v>
      </c>
      <c r="BO61" s="7">
        <v>0</v>
      </c>
      <c r="BP61" s="7">
        <v>0</v>
      </c>
      <c r="BQ61" s="7">
        <v>1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4</v>
      </c>
      <c r="CA61" s="7">
        <v>0</v>
      </c>
    </row>
    <row r="62" ht="13.55" customHeight="1">
      <c r="A62" s="7">
        <v>173</v>
      </c>
      <c r="B62" s="7">
        <v>38</v>
      </c>
      <c r="C62" s="7">
        <v>1</v>
      </c>
      <c r="D62" s="7">
        <v>27</v>
      </c>
      <c r="E62" s="7">
        <f>D62</f>
        <v>27</v>
      </c>
      <c r="F62" s="7">
        <v>27</v>
      </c>
      <c r="G62" s="7">
        <v>30</v>
      </c>
      <c r="H62" s="7">
        <v>80</v>
      </c>
      <c r="I62" s="7">
        <v>94</v>
      </c>
      <c r="J62" s="8">
        <v>0</v>
      </c>
      <c r="K62" s="8">
        <v>0</v>
      </c>
      <c r="L62" s="8">
        <v>0</v>
      </c>
      <c r="M62" s="8">
        <v>100</v>
      </c>
      <c r="N62" s="8">
        <v>0</v>
      </c>
      <c r="O62" s="8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100</v>
      </c>
      <c r="X62" s="7">
        <v>0</v>
      </c>
      <c r="Y62" s="7">
        <v>0</v>
      </c>
      <c r="Z62" s="7">
        <v>0</v>
      </c>
      <c r="AA62" s="7">
        <v>0</v>
      </c>
      <c r="AB62" s="7">
        <v>1</v>
      </c>
      <c r="AC62" s="7">
        <v>1</v>
      </c>
      <c r="AD62" s="7">
        <v>1</v>
      </c>
      <c r="AE62" s="7">
        <v>1</v>
      </c>
      <c r="AF62" s="7">
        <v>1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1</v>
      </c>
      <c r="AM62" s="7">
        <v>0</v>
      </c>
      <c r="AN62" s="7">
        <v>1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1</v>
      </c>
      <c r="AU62" s="7">
        <v>0</v>
      </c>
      <c r="AV62" s="7">
        <v>0</v>
      </c>
      <c r="AW62" s="7">
        <v>0</v>
      </c>
      <c r="AX62" s="7">
        <v>0</v>
      </c>
      <c r="AY62" s="7">
        <v>1</v>
      </c>
      <c r="AZ62" s="7">
        <v>1</v>
      </c>
      <c r="BA62" s="7">
        <v>1</v>
      </c>
      <c r="BB62" s="7">
        <v>1</v>
      </c>
      <c r="BC62" s="7">
        <v>1</v>
      </c>
      <c r="BD62" s="7">
        <v>0</v>
      </c>
      <c r="BE62" s="7">
        <v>0</v>
      </c>
      <c r="BF62" s="7">
        <v>0</v>
      </c>
      <c r="BG62" s="7">
        <v>1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1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</row>
    <row r="63" ht="13.55" customHeight="1">
      <c r="A63" s="7">
        <v>181</v>
      </c>
      <c r="B63" s="7">
        <v>59</v>
      </c>
      <c r="C63" s="7">
        <v>2</v>
      </c>
      <c r="D63" s="7">
        <v>43</v>
      </c>
      <c r="E63" s="7">
        <v>43</v>
      </c>
      <c r="F63" s="7">
        <f>43+13</f>
        <v>56</v>
      </c>
      <c r="G63" s="7">
        <v>7</v>
      </c>
      <c r="H63" s="7">
        <v>45</v>
      </c>
      <c r="I63" s="7">
        <v>100</v>
      </c>
      <c r="J63" s="8">
        <v>0</v>
      </c>
      <c r="K63" s="8">
        <v>0</v>
      </c>
      <c r="L63" s="8">
        <v>60</v>
      </c>
      <c r="M63" s="8">
        <v>90</v>
      </c>
      <c r="N63" s="8">
        <v>0</v>
      </c>
      <c r="O63" s="8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65</v>
      </c>
      <c r="W63" s="7">
        <v>100</v>
      </c>
      <c r="X63" s="7">
        <v>0</v>
      </c>
      <c r="Y63" s="7">
        <v>0</v>
      </c>
      <c r="Z63" s="7">
        <v>0</v>
      </c>
      <c r="AA63" s="7">
        <v>0</v>
      </c>
      <c r="AB63" s="7">
        <v>1</v>
      </c>
      <c r="AC63" s="7">
        <v>1</v>
      </c>
      <c r="AD63" s="7">
        <v>0</v>
      </c>
      <c r="AE63" s="7">
        <v>1</v>
      </c>
      <c r="AF63" s="7">
        <v>0</v>
      </c>
      <c r="AG63" s="7">
        <v>1</v>
      </c>
      <c r="AH63" s="7">
        <v>1</v>
      </c>
      <c r="AI63" s="7">
        <v>1</v>
      </c>
      <c r="AJ63" s="7">
        <v>1</v>
      </c>
      <c r="AK63" s="7">
        <v>1</v>
      </c>
      <c r="AL63" s="7">
        <v>1</v>
      </c>
      <c r="AM63" s="7">
        <v>0</v>
      </c>
      <c r="AN63" s="7">
        <v>0</v>
      </c>
      <c r="AO63" s="7">
        <v>1</v>
      </c>
      <c r="AP63" s="7">
        <v>1</v>
      </c>
      <c r="AQ63" s="7">
        <v>0</v>
      </c>
      <c r="AR63" s="7">
        <v>0</v>
      </c>
      <c r="AS63" s="7">
        <v>1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1</v>
      </c>
      <c r="AZ63" s="7">
        <v>1</v>
      </c>
      <c r="BA63" s="7">
        <v>1</v>
      </c>
      <c r="BB63" s="7">
        <v>1</v>
      </c>
      <c r="BC63" s="7">
        <v>1</v>
      </c>
      <c r="BD63" s="7">
        <v>0</v>
      </c>
      <c r="BE63" s="7">
        <v>0</v>
      </c>
      <c r="BF63" s="7">
        <v>0</v>
      </c>
      <c r="BG63" s="7">
        <v>1</v>
      </c>
      <c r="BH63" s="7">
        <v>0</v>
      </c>
      <c r="BI63" s="7">
        <v>0</v>
      </c>
      <c r="BJ63" s="7">
        <v>0</v>
      </c>
      <c r="BK63" s="7">
        <v>0</v>
      </c>
      <c r="BL63" s="7">
        <v>1</v>
      </c>
      <c r="BM63" s="7">
        <v>0</v>
      </c>
      <c r="BN63" s="7">
        <v>0</v>
      </c>
      <c r="BO63" s="7">
        <v>1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1</v>
      </c>
      <c r="BY63" s="7">
        <v>1</v>
      </c>
      <c r="BZ63" s="7">
        <v>0</v>
      </c>
      <c r="CA63" s="7">
        <v>0</v>
      </c>
    </row>
    <row r="64" ht="13.55" customHeight="1">
      <c r="A64" s="7">
        <v>187</v>
      </c>
      <c r="B64" s="7">
        <v>53</v>
      </c>
      <c r="C64" s="7">
        <v>1</v>
      </c>
      <c r="D64" s="7">
        <v>20</v>
      </c>
      <c r="E64" s="7">
        <f>D64</f>
        <v>20</v>
      </c>
      <c r="F64" s="7">
        <v>20</v>
      </c>
      <c r="G64" s="7">
        <v>1</v>
      </c>
      <c r="H64" s="7">
        <v>120</v>
      </c>
      <c r="I64" s="10"/>
      <c r="J64" s="8">
        <v>0</v>
      </c>
      <c r="K64" s="8">
        <v>0</v>
      </c>
      <c r="L64" s="8">
        <v>45</v>
      </c>
      <c r="M64" s="8">
        <v>50</v>
      </c>
      <c r="N64" s="8">
        <v>0</v>
      </c>
      <c r="O64" s="8">
        <v>0</v>
      </c>
      <c r="P64" s="7">
        <v>0</v>
      </c>
      <c r="Q64" s="7">
        <v>0</v>
      </c>
      <c r="R64" s="7">
        <v>0</v>
      </c>
      <c r="S64" s="7">
        <v>20</v>
      </c>
      <c r="T64" s="7">
        <v>0</v>
      </c>
      <c r="U64" s="7">
        <v>0</v>
      </c>
      <c r="V64" s="7">
        <v>50</v>
      </c>
      <c r="W64" s="7">
        <v>35</v>
      </c>
      <c r="X64" s="7">
        <v>0</v>
      </c>
      <c r="Y64" s="7">
        <v>0</v>
      </c>
      <c r="Z64" s="7">
        <v>0</v>
      </c>
      <c r="AA64" s="7">
        <v>0</v>
      </c>
      <c r="AB64" s="7">
        <v>1</v>
      </c>
      <c r="AC64" s="7">
        <v>1</v>
      </c>
      <c r="AD64" s="7">
        <v>0</v>
      </c>
      <c r="AE64" s="7">
        <v>1</v>
      </c>
      <c r="AF64" s="7">
        <v>1</v>
      </c>
      <c r="AG64" s="7">
        <v>0</v>
      </c>
      <c r="AH64" s="7">
        <v>0</v>
      </c>
      <c r="AI64" s="7">
        <v>1</v>
      </c>
      <c r="AJ64" s="7">
        <v>1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1</v>
      </c>
      <c r="AY64" s="7">
        <v>0</v>
      </c>
      <c r="AZ64" s="7">
        <v>1</v>
      </c>
      <c r="BA64" s="7">
        <v>1</v>
      </c>
      <c r="BB64" s="7">
        <v>1</v>
      </c>
      <c r="BC64" s="7">
        <v>0</v>
      </c>
      <c r="BD64" s="7">
        <v>1</v>
      </c>
      <c r="BE64" s="7">
        <v>1</v>
      </c>
      <c r="BF64" s="7">
        <v>0</v>
      </c>
      <c r="BG64" s="7">
        <v>1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1</v>
      </c>
      <c r="BO64" s="7">
        <v>0</v>
      </c>
      <c r="BP64" s="7">
        <v>0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1</v>
      </c>
      <c r="BX64" s="7">
        <v>1</v>
      </c>
      <c r="BY64" s="7">
        <v>0</v>
      </c>
      <c r="BZ64" s="7">
        <v>0</v>
      </c>
      <c r="CA64" s="7">
        <v>1</v>
      </c>
    </row>
    <row r="65" ht="13.55" customHeight="1">
      <c r="A65" s="7">
        <v>188</v>
      </c>
      <c r="B65" s="7">
        <v>64</v>
      </c>
      <c r="C65" s="7">
        <v>1</v>
      </c>
      <c r="D65" s="7">
        <v>34</v>
      </c>
      <c r="E65" s="7">
        <f>D65</f>
        <v>34</v>
      </c>
      <c r="F65" s="7">
        <v>34</v>
      </c>
      <c r="G65" s="7">
        <v>12</v>
      </c>
      <c r="H65" s="7">
        <v>65</v>
      </c>
      <c r="I65" s="10"/>
      <c r="J65" s="8">
        <v>0</v>
      </c>
      <c r="K65" s="8">
        <v>0</v>
      </c>
      <c r="L65" s="8">
        <v>50</v>
      </c>
      <c r="M65" s="8">
        <v>70</v>
      </c>
      <c r="N65" s="8">
        <v>0</v>
      </c>
      <c r="O65" s="8">
        <v>0</v>
      </c>
      <c r="P65" s="7">
        <v>0</v>
      </c>
      <c r="Q65" s="7">
        <v>0</v>
      </c>
      <c r="R65" s="7">
        <v>100</v>
      </c>
      <c r="S65" s="7">
        <v>90</v>
      </c>
      <c r="T65" s="7">
        <v>0</v>
      </c>
      <c r="U65" s="7">
        <v>0</v>
      </c>
      <c r="V65" s="7">
        <v>60</v>
      </c>
      <c r="W65" s="7">
        <v>45</v>
      </c>
      <c r="X65" s="7">
        <v>0</v>
      </c>
      <c r="Y65" s="7">
        <v>0</v>
      </c>
      <c r="Z65" s="7">
        <v>0</v>
      </c>
      <c r="AA65" s="7">
        <v>0</v>
      </c>
      <c r="AB65" s="7">
        <v>1</v>
      </c>
      <c r="AC65" s="7">
        <v>1</v>
      </c>
      <c r="AD65" s="7">
        <v>1</v>
      </c>
      <c r="AE65" s="7">
        <v>1</v>
      </c>
      <c r="AF65" s="7">
        <v>1</v>
      </c>
      <c r="AG65" s="7">
        <v>1</v>
      </c>
      <c r="AH65" s="7">
        <v>1</v>
      </c>
      <c r="AI65" s="7">
        <v>0</v>
      </c>
      <c r="AJ65" s="7">
        <v>1</v>
      </c>
      <c r="AK65" s="7">
        <v>1</v>
      </c>
      <c r="AL65" s="7">
        <v>0</v>
      </c>
      <c r="AM65" s="7">
        <v>1</v>
      </c>
      <c r="AN65" s="7">
        <v>0</v>
      </c>
      <c r="AO65" s="7">
        <v>0</v>
      </c>
      <c r="AP65" s="7">
        <v>1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1</v>
      </c>
      <c r="AY65" s="7">
        <v>0</v>
      </c>
      <c r="AZ65" s="7">
        <v>2</v>
      </c>
      <c r="BA65" s="7">
        <v>1</v>
      </c>
      <c r="BB65" s="7">
        <v>1</v>
      </c>
      <c r="BC65" s="7">
        <v>1</v>
      </c>
      <c r="BD65" s="7">
        <v>1</v>
      </c>
      <c r="BE65" s="7">
        <v>0</v>
      </c>
      <c r="BF65" s="7">
        <v>0</v>
      </c>
      <c r="BG65" s="7">
        <v>1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1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2</v>
      </c>
      <c r="CA65" s="7">
        <v>0</v>
      </c>
    </row>
    <row r="66" ht="13.55" customHeight="1">
      <c r="A66" s="7">
        <v>195</v>
      </c>
      <c r="B66" s="7">
        <v>66</v>
      </c>
      <c r="C66" s="7">
        <v>2</v>
      </c>
      <c r="D66" s="7">
        <v>23</v>
      </c>
      <c r="E66" s="7">
        <v>23</v>
      </c>
      <c r="F66" s="7">
        <f>23+19</f>
        <v>42</v>
      </c>
      <c r="G66" s="7">
        <v>1095</v>
      </c>
      <c r="H66" s="7">
        <v>90</v>
      </c>
      <c r="I66" s="7">
        <v>81</v>
      </c>
      <c r="J66" s="8">
        <v>0</v>
      </c>
      <c r="K66" s="8">
        <v>0</v>
      </c>
      <c r="L66" s="8">
        <v>0</v>
      </c>
      <c r="M66" s="8">
        <v>66</v>
      </c>
      <c r="N66" s="8">
        <v>0</v>
      </c>
      <c r="O66" s="8">
        <v>0</v>
      </c>
      <c r="P66" s="7">
        <v>0</v>
      </c>
      <c r="Q66" s="7">
        <v>0</v>
      </c>
      <c r="R66" s="7">
        <v>50</v>
      </c>
      <c r="S66" s="7">
        <v>0</v>
      </c>
      <c r="T66" s="7">
        <v>0</v>
      </c>
      <c r="U66" s="7">
        <v>0</v>
      </c>
      <c r="V66" s="7">
        <v>70</v>
      </c>
      <c r="W66" s="7">
        <v>70</v>
      </c>
      <c r="X66" s="7">
        <v>0</v>
      </c>
      <c r="Y66" s="7">
        <v>0</v>
      </c>
      <c r="Z66" s="7">
        <v>0</v>
      </c>
      <c r="AA66" s="7">
        <v>0</v>
      </c>
      <c r="AB66" s="7">
        <v>1</v>
      </c>
      <c r="AC66" s="7">
        <v>1</v>
      </c>
      <c r="AD66" s="7">
        <v>1</v>
      </c>
      <c r="AE66" s="7">
        <v>1</v>
      </c>
      <c r="AF66" s="7">
        <v>1</v>
      </c>
      <c r="AG66" s="7">
        <v>1</v>
      </c>
      <c r="AH66" s="7">
        <v>0</v>
      </c>
      <c r="AI66" s="7">
        <v>1</v>
      </c>
      <c r="AJ66" s="7">
        <v>1</v>
      </c>
      <c r="AK66" s="7">
        <v>1</v>
      </c>
      <c r="AL66" s="7">
        <v>1</v>
      </c>
      <c r="AM66" s="7">
        <v>1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1</v>
      </c>
      <c r="AZ66" s="7">
        <v>1</v>
      </c>
      <c r="BA66" s="7">
        <v>1</v>
      </c>
      <c r="BB66" s="7">
        <v>1</v>
      </c>
      <c r="BC66" s="7">
        <v>0</v>
      </c>
      <c r="BD66" s="7">
        <v>0</v>
      </c>
      <c r="BE66" s="7">
        <v>1</v>
      </c>
      <c r="BF66" s="7">
        <v>0</v>
      </c>
      <c r="BG66" s="7">
        <v>1</v>
      </c>
      <c r="BH66" s="7">
        <v>0</v>
      </c>
      <c r="BI66" s="7">
        <v>0</v>
      </c>
      <c r="BJ66" s="7">
        <v>0</v>
      </c>
      <c r="BK66" s="7">
        <v>0</v>
      </c>
      <c r="BL66" s="7">
        <v>1</v>
      </c>
      <c r="BM66" s="7">
        <v>0</v>
      </c>
      <c r="BN66" s="7">
        <v>0</v>
      </c>
      <c r="BO66" s="7">
        <v>1</v>
      </c>
      <c r="BP66" s="7">
        <v>0</v>
      </c>
      <c r="BQ66" s="7">
        <v>1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>
        <v>0</v>
      </c>
      <c r="BY66" s="7">
        <v>0</v>
      </c>
      <c r="BZ66" s="7">
        <v>0</v>
      </c>
      <c r="CA66" s="7">
        <v>1</v>
      </c>
    </row>
    <row r="67" ht="13.55" customHeight="1">
      <c r="A67" s="7">
        <v>201</v>
      </c>
      <c r="B67" s="7">
        <v>69</v>
      </c>
      <c r="C67" s="7">
        <v>1</v>
      </c>
      <c r="D67" s="7">
        <v>24</v>
      </c>
      <c r="E67" s="7">
        <f>D67</f>
        <v>24</v>
      </c>
      <c r="F67" s="7">
        <v>24</v>
      </c>
      <c r="G67" s="7">
        <v>30</v>
      </c>
      <c r="H67" s="7">
        <v>115</v>
      </c>
      <c r="I67" s="7">
        <v>89</v>
      </c>
      <c r="J67" s="8">
        <v>0</v>
      </c>
      <c r="K67" s="8">
        <v>0</v>
      </c>
      <c r="L67" s="8">
        <v>0</v>
      </c>
      <c r="M67" s="8">
        <v>75</v>
      </c>
      <c r="N67" s="8">
        <v>0</v>
      </c>
      <c r="O67" s="8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20</v>
      </c>
      <c r="W67" s="7">
        <v>80</v>
      </c>
      <c r="X67" s="7">
        <v>0</v>
      </c>
      <c r="Y67" s="7">
        <v>0</v>
      </c>
      <c r="Z67" s="7">
        <v>0</v>
      </c>
      <c r="AA67" s="7">
        <v>0</v>
      </c>
      <c r="AB67" s="7">
        <v>1</v>
      </c>
      <c r="AC67" s="7">
        <v>1</v>
      </c>
      <c r="AD67" s="7">
        <v>1</v>
      </c>
      <c r="AE67" s="7">
        <v>1</v>
      </c>
      <c r="AF67" s="7">
        <v>1</v>
      </c>
      <c r="AG67" s="7">
        <v>1</v>
      </c>
      <c r="AH67" s="7">
        <v>0</v>
      </c>
      <c r="AI67" s="7">
        <v>1</v>
      </c>
      <c r="AJ67" s="7">
        <v>0</v>
      </c>
      <c r="AK67" s="7">
        <v>0</v>
      </c>
      <c r="AL67" s="7">
        <v>0</v>
      </c>
      <c r="AM67" s="7">
        <v>1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1</v>
      </c>
      <c r="AU67" s="7">
        <v>0</v>
      </c>
      <c r="AV67" s="7">
        <v>0</v>
      </c>
      <c r="AW67" s="7">
        <v>0</v>
      </c>
      <c r="AX67" s="7">
        <v>0</v>
      </c>
      <c r="AY67" s="7">
        <v>1</v>
      </c>
      <c r="AZ67" s="7">
        <v>1</v>
      </c>
      <c r="BA67" s="7">
        <v>1</v>
      </c>
      <c r="BB67" s="7">
        <v>1</v>
      </c>
      <c r="BC67" s="7">
        <v>0</v>
      </c>
      <c r="BD67" s="7">
        <v>0</v>
      </c>
      <c r="BE67" s="7">
        <v>1</v>
      </c>
      <c r="BF67" s="7">
        <v>0</v>
      </c>
      <c r="BG67" s="7">
        <v>1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1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</row>
    <row r="68" ht="13.55" customHeight="1">
      <c r="A68" s="7">
        <v>202</v>
      </c>
      <c r="B68" s="7">
        <v>49</v>
      </c>
      <c r="C68" s="7">
        <v>2</v>
      </c>
      <c r="D68" s="7">
        <v>34</v>
      </c>
      <c r="E68" s="7">
        <f>D68</f>
        <v>34</v>
      </c>
      <c r="F68" s="7">
        <v>34</v>
      </c>
      <c r="G68" s="7">
        <v>1825</v>
      </c>
      <c r="H68" s="7">
        <v>45</v>
      </c>
      <c r="I68" s="7">
        <v>97.5</v>
      </c>
      <c r="J68" s="8">
        <v>0</v>
      </c>
      <c r="K68" s="8">
        <v>0</v>
      </c>
      <c r="L68" s="8">
        <v>100</v>
      </c>
      <c r="M68" s="8">
        <v>0</v>
      </c>
      <c r="N68" s="8">
        <v>0</v>
      </c>
      <c r="O68" s="8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100</v>
      </c>
      <c r="W68" s="7">
        <v>99</v>
      </c>
      <c r="X68" s="7">
        <v>0</v>
      </c>
      <c r="Y68" s="7">
        <v>0</v>
      </c>
      <c r="Z68" s="7">
        <v>0</v>
      </c>
      <c r="AA68" s="7">
        <v>0</v>
      </c>
      <c r="AB68" s="7">
        <v>1</v>
      </c>
      <c r="AC68" s="7">
        <v>1</v>
      </c>
      <c r="AD68" s="7">
        <v>1</v>
      </c>
      <c r="AE68" s="7">
        <v>1</v>
      </c>
      <c r="AF68" s="7">
        <v>0</v>
      </c>
      <c r="AG68" s="7">
        <v>1</v>
      </c>
      <c r="AH68" s="7">
        <v>1</v>
      </c>
      <c r="AI68" s="7">
        <v>1</v>
      </c>
      <c r="AJ68" s="7">
        <v>1</v>
      </c>
      <c r="AK68" s="7">
        <v>0</v>
      </c>
      <c r="AL68" s="7">
        <v>1</v>
      </c>
      <c r="AM68" s="7">
        <v>0</v>
      </c>
      <c r="AN68" s="7">
        <v>0</v>
      </c>
      <c r="AO68" s="7">
        <v>1</v>
      </c>
      <c r="AP68" s="7">
        <v>1</v>
      </c>
      <c r="AQ68" s="7">
        <v>0</v>
      </c>
      <c r="AR68" s="7">
        <v>0</v>
      </c>
      <c r="AS68" s="7">
        <v>1</v>
      </c>
      <c r="AT68" s="7">
        <v>1</v>
      </c>
      <c r="AU68" s="7">
        <v>0</v>
      </c>
      <c r="AV68" s="7">
        <v>0</v>
      </c>
      <c r="AW68" s="7">
        <v>0</v>
      </c>
      <c r="AX68" s="7">
        <v>0</v>
      </c>
      <c r="AY68" s="7">
        <v>1</v>
      </c>
      <c r="AZ68" s="7">
        <v>1</v>
      </c>
      <c r="BA68" s="7">
        <v>1</v>
      </c>
      <c r="BB68" s="7">
        <v>1</v>
      </c>
      <c r="BC68" s="7">
        <v>1</v>
      </c>
      <c r="BD68" s="7">
        <v>0</v>
      </c>
      <c r="BE68" s="7">
        <v>1</v>
      </c>
      <c r="BF68" s="7">
        <v>0</v>
      </c>
      <c r="BG68" s="7">
        <v>1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1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2</v>
      </c>
      <c r="CA68" s="7">
        <v>1</v>
      </c>
    </row>
    <row r="69" ht="13.55" customHeight="1">
      <c r="A69" s="7">
        <v>205</v>
      </c>
      <c r="B69" s="7">
        <v>64</v>
      </c>
      <c r="C69" s="7">
        <v>2</v>
      </c>
      <c r="D69" s="7">
        <v>27</v>
      </c>
      <c r="E69" s="7">
        <v>27</v>
      </c>
      <c r="F69" s="7">
        <f>27+17</f>
        <v>44</v>
      </c>
      <c r="G69" s="7">
        <v>1460</v>
      </c>
      <c r="H69" s="7">
        <v>80</v>
      </c>
      <c r="I69" s="7">
        <v>102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20</v>
      </c>
      <c r="W69" s="7">
        <v>100</v>
      </c>
      <c r="X69" s="7">
        <v>0</v>
      </c>
      <c r="Y69" s="7">
        <v>0</v>
      </c>
      <c r="Z69" s="7">
        <v>0</v>
      </c>
      <c r="AA69" s="7">
        <v>0</v>
      </c>
      <c r="AB69" s="7">
        <v>1</v>
      </c>
      <c r="AC69" s="7">
        <v>1</v>
      </c>
      <c r="AD69" s="7">
        <v>1</v>
      </c>
      <c r="AE69" s="7">
        <v>1</v>
      </c>
      <c r="AF69" s="7">
        <v>1</v>
      </c>
      <c r="AG69" s="7">
        <v>1</v>
      </c>
      <c r="AH69" s="7">
        <v>0</v>
      </c>
      <c r="AI69" s="7">
        <v>1</v>
      </c>
      <c r="AJ69" s="7">
        <v>1</v>
      </c>
      <c r="AK69" s="7">
        <v>0</v>
      </c>
      <c r="AL69" s="7">
        <v>1</v>
      </c>
      <c r="AM69" s="7">
        <v>0</v>
      </c>
      <c r="AN69" s="7">
        <v>1</v>
      </c>
      <c r="AO69" s="7">
        <v>0</v>
      </c>
      <c r="AP69" s="7">
        <v>1</v>
      </c>
      <c r="AQ69" s="7">
        <v>0</v>
      </c>
      <c r="AR69" s="7">
        <v>0</v>
      </c>
      <c r="AS69" s="7">
        <v>1</v>
      </c>
      <c r="AT69" s="7">
        <v>1</v>
      </c>
      <c r="AU69" s="7">
        <v>0</v>
      </c>
      <c r="AV69" s="7">
        <v>0</v>
      </c>
      <c r="AW69" s="7">
        <v>0</v>
      </c>
      <c r="AX69" s="7">
        <v>0</v>
      </c>
      <c r="AY69" s="7">
        <v>1</v>
      </c>
      <c r="AZ69" s="7">
        <v>1</v>
      </c>
      <c r="BA69" s="7">
        <v>1</v>
      </c>
      <c r="BB69" s="7">
        <v>1</v>
      </c>
      <c r="BC69" s="7">
        <v>1</v>
      </c>
      <c r="BD69" s="7">
        <v>1</v>
      </c>
      <c r="BE69" s="7">
        <v>0</v>
      </c>
      <c r="BF69" s="7">
        <v>0</v>
      </c>
      <c r="BG69" s="7">
        <v>1</v>
      </c>
      <c r="BH69" s="7">
        <v>0</v>
      </c>
      <c r="BI69" s="7">
        <v>0</v>
      </c>
      <c r="BJ69" s="7">
        <v>0</v>
      </c>
      <c r="BK69" s="7">
        <v>0</v>
      </c>
      <c r="BL69" s="7">
        <v>1</v>
      </c>
      <c r="BM69" s="7">
        <v>0</v>
      </c>
      <c r="BN69" s="7">
        <v>0</v>
      </c>
      <c r="BO69" s="7">
        <v>0</v>
      </c>
      <c r="BP69" s="7">
        <v>0</v>
      </c>
      <c r="BQ69" s="7">
        <v>1</v>
      </c>
      <c r="BR69" s="7">
        <v>0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  <c r="BY69" s="7">
        <v>1</v>
      </c>
      <c r="BZ69" s="7">
        <v>0</v>
      </c>
      <c r="CA69" s="7">
        <v>0</v>
      </c>
    </row>
    <row r="70" ht="13.55" customHeight="1">
      <c r="A70" s="7">
        <v>207</v>
      </c>
      <c r="B70" s="7">
        <v>63</v>
      </c>
      <c r="C70" s="7">
        <v>1</v>
      </c>
      <c r="D70" s="7">
        <v>22</v>
      </c>
      <c r="E70" s="7">
        <f>D70</f>
        <v>22</v>
      </c>
      <c r="F70" s="7">
        <v>22</v>
      </c>
      <c r="G70" s="7">
        <v>730</v>
      </c>
      <c r="H70" s="7">
        <v>120</v>
      </c>
      <c r="I70" s="7">
        <v>88</v>
      </c>
      <c r="J70" s="8">
        <v>0</v>
      </c>
      <c r="K70" s="8">
        <v>0</v>
      </c>
      <c r="L70" s="8">
        <v>32</v>
      </c>
      <c r="M70" s="8">
        <v>65</v>
      </c>
      <c r="N70" s="8">
        <v>0</v>
      </c>
      <c r="O70" s="8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50</v>
      </c>
      <c r="W70" s="7">
        <v>70</v>
      </c>
      <c r="X70" s="7">
        <v>0</v>
      </c>
      <c r="Y70" s="7">
        <v>0</v>
      </c>
      <c r="Z70" s="7">
        <v>0</v>
      </c>
      <c r="AA70" s="7">
        <v>0</v>
      </c>
      <c r="AB70" s="7">
        <v>1</v>
      </c>
      <c r="AC70" s="7">
        <v>1</v>
      </c>
      <c r="AD70" s="7">
        <v>1</v>
      </c>
      <c r="AE70" s="7">
        <v>1</v>
      </c>
      <c r="AF70" s="7">
        <v>1</v>
      </c>
      <c r="AG70" s="7">
        <v>1</v>
      </c>
      <c r="AH70" s="7">
        <v>0</v>
      </c>
      <c r="AI70" s="7">
        <v>1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1</v>
      </c>
      <c r="AZ70" s="7">
        <v>1</v>
      </c>
      <c r="BA70" s="7">
        <v>1</v>
      </c>
      <c r="BB70" s="7">
        <v>1</v>
      </c>
      <c r="BC70" s="7">
        <v>0</v>
      </c>
      <c r="BD70" s="7">
        <v>0</v>
      </c>
      <c r="BE70" s="7">
        <v>1</v>
      </c>
      <c r="BF70" s="7">
        <v>0</v>
      </c>
      <c r="BG70" s="7">
        <v>1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1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1</v>
      </c>
      <c r="BZ70" s="7">
        <v>0</v>
      </c>
      <c r="CA70" s="7">
        <v>0</v>
      </c>
    </row>
    <row r="71" ht="13.55" customHeight="1">
      <c r="A71" s="7">
        <v>211</v>
      </c>
      <c r="B71" s="7">
        <v>46</v>
      </c>
      <c r="C71" s="7">
        <v>1</v>
      </c>
      <c r="D71" s="7">
        <v>40</v>
      </c>
      <c r="E71" s="7">
        <f>D71</f>
        <v>40</v>
      </c>
      <c r="F71" s="7">
        <v>40</v>
      </c>
      <c r="G71" s="7">
        <v>0</v>
      </c>
      <c r="H71" s="7">
        <v>25</v>
      </c>
      <c r="I71" s="7">
        <v>102</v>
      </c>
      <c r="J71" s="8">
        <v>80</v>
      </c>
      <c r="K71" s="8">
        <v>0</v>
      </c>
      <c r="L71" s="8">
        <v>0</v>
      </c>
      <c r="M71" s="8">
        <v>80</v>
      </c>
      <c r="N71" s="8">
        <v>0</v>
      </c>
      <c r="O71" s="8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70</v>
      </c>
      <c r="X71" s="7">
        <v>0</v>
      </c>
      <c r="Y71" s="7">
        <v>0</v>
      </c>
      <c r="Z71" s="7">
        <v>100</v>
      </c>
      <c r="AA71" s="7">
        <v>0</v>
      </c>
      <c r="AB71" s="7">
        <v>1</v>
      </c>
      <c r="AC71" s="7">
        <v>1</v>
      </c>
      <c r="AD71" s="7">
        <v>1</v>
      </c>
      <c r="AE71" s="7">
        <v>1</v>
      </c>
      <c r="AF71" s="7">
        <v>1</v>
      </c>
      <c r="AG71" s="7">
        <v>1</v>
      </c>
      <c r="AH71" s="7">
        <v>1</v>
      </c>
      <c r="AI71" s="7">
        <v>1</v>
      </c>
      <c r="AJ71" s="7">
        <v>1</v>
      </c>
      <c r="AK71" s="7">
        <v>1</v>
      </c>
      <c r="AL71" s="7">
        <v>1</v>
      </c>
      <c r="AM71" s="7">
        <v>0</v>
      </c>
      <c r="AN71" s="7">
        <v>0</v>
      </c>
      <c r="AO71" s="7">
        <v>1</v>
      </c>
      <c r="AP71" s="7">
        <v>1</v>
      </c>
      <c r="AQ71" s="7">
        <v>1</v>
      </c>
      <c r="AR71" s="7">
        <v>1</v>
      </c>
      <c r="AS71" s="7">
        <v>1</v>
      </c>
      <c r="AT71" s="7">
        <v>1</v>
      </c>
      <c r="AU71" s="7">
        <v>0</v>
      </c>
      <c r="AV71" s="7">
        <v>0</v>
      </c>
      <c r="AW71" s="7">
        <v>0</v>
      </c>
      <c r="AX71" s="7">
        <v>0</v>
      </c>
      <c r="AY71" s="7">
        <v>1</v>
      </c>
      <c r="AZ71" s="7">
        <v>1</v>
      </c>
      <c r="BA71" s="7">
        <v>1</v>
      </c>
      <c r="BB71" s="7">
        <v>1</v>
      </c>
      <c r="BC71" s="7">
        <v>1</v>
      </c>
      <c r="BD71" s="7">
        <v>0</v>
      </c>
      <c r="BE71" s="7">
        <v>0</v>
      </c>
      <c r="BF71" s="7">
        <v>1</v>
      </c>
      <c r="BG71" s="7">
        <v>0</v>
      </c>
      <c r="BH71" s="7">
        <v>0</v>
      </c>
      <c r="BI71" s="7">
        <v>0</v>
      </c>
      <c r="BJ71" s="7">
        <v>1</v>
      </c>
      <c r="BK71" s="7">
        <v>0</v>
      </c>
      <c r="BL71" s="7">
        <v>1</v>
      </c>
      <c r="BM71" s="7">
        <v>0</v>
      </c>
      <c r="BN71" s="7">
        <v>1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  <c r="BV71" s="7">
        <v>0</v>
      </c>
      <c r="BW71" s="7">
        <v>1</v>
      </c>
      <c r="BX71" s="7">
        <v>1</v>
      </c>
      <c r="BY71" s="7">
        <v>0</v>
      </c>
      <c r="BZ71" s="7">
        <v>2</v>
      </c>
      <c r="CA71" s="7">
        <v>1</v>
      </c>
    </row>
    <row r="72" ht="13.55" customHeight="1">
      <c r="A72" s="7">
        <v>212</v>
      </c>
      <c r="B72" s="7">
        <v>52</v>
      </c>
      <c r="C72" s="7">
        <v>1</v>
      </c>
      <c r="D72" s="7">
        <v>48</v>
      </c>
      <c r="E72" s="7">
        <f>D72</f>
        <v>48</v>
      </c>
      <c r="F72" s="7">
        <v>48</v>
      </c>
      <c r="G72" s="7">
        <v>1</v>
      </c>
      <c r="H72" s="7">
        <v>35</v>
      </c>
      <c r="I72" s="10"/>
      <c r="J72" s="8">
        <v>0</v>
      </c>
      <c r="K72" s="8">
        <v>0</v>
      </c>
      <c r="L72" s="8">
        <v>100</v>
      </c>
      <c r="M72" s="8">
        <v>0</v>
      </c>
      <c r="N72" s="8">
        <v>0</v>
      </c>
      <c r="O72" s="8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95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1</v>
      </c>
      <c r="AC72" s="7">
        <v>1</v>
      </c>
      <c r="AD72" s="7">
        <v>1</v>
      </c>
      <c r="AE72" s="7">
        <v>1</v>
      </c>
      <c r="AF72" s="7">
        <v>0</v>
      </c>
      <c r="AG72" s="7">
        <v>1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1</v>
      </c>
      <c r="AP72" s="7">
        <v>1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1</v>
      </c>
      <c r="AY72" s="7">
        <v>0</v>
      </c>
      <c r="AZ72" s="7">
        <v>1</v>
      </c>
      <c r="BA72" s="7">
        <v>1</v>
      </c>
      <c r="BB72" s="7">
        <v>1</v>
      </c>
      <c r="BC72" s="7">
        <v>0</v>
      </c>
      <c r="BD72" s="7">
        <v>0</v>
      </c>
      <c r="BE72" s="7">
        <v>1</v>
      </c>
      <c r="BF72" s="7">
        <v>0</v>
      </c>
      <c r="BG72" s="7">
        <v>1</v>
      </c>
      <c r="BH72" s="7">
        <v>1</v>
      </c>
      <c r="BI72" s="7">
        <v>0</v>
      </c>
      <c r="BJ72" s="7">
        <v>1</v>
      </c>
      <c r="BK72" s="7">
        <v>1</v>
      </c>
      <c r="BL72" s="7">
        <v>1</v>
      </c>
      <c r="BM72" s="7">
        <v>0</v>
      </c>
      <c r="BN72" s="7">
        <v>1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2</v>
      </c>
      <c r="CA72" s="7">
        <v>1</v>
      </c>
    </row>
    <row r="73" ht="13.55" customHeight="1">
      <c r="A73" s="7">
        <v>214</v>
      </c>
      <c r="B73" s="7">
        <v>69</v>
      </c>
      <c r="C73" s="7">
        <v>1</v>
      </c>
      <c r="D73" s="7">
        <v>14</v>
      </c>
      <c r="E73" s="7">
        <f>D73</f>
        <v>14</v>
      </c>
      <c r="F73" s="7">
        <v>14</v>
      </c>
      <c r="G73" s="7">
        <v>7</v>
      </c>
      <c r="H73" s="7">
        <v>120</v>
      </c>
      <c r="I73" s="7">
        <v>105</v>
      </c>
      <c r="J73" s="8">
        <v>0</v>
      </c>
      <c r="K73" s="8">
        <v>26</v>
      </c>
      <c r="L73" s="8">
        <v>0</v>
      </c>
      <c r="M73" s="8">
        <v>35</v>
      </c>
      <c r="N73" s="8">
        <v>0</v>
      </c>
      <c r="O73" s="8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20</v>
      </c>
      <c r="W73" s="7">
        <v>20</v>
      </c>
      <c r="X73" s="7">
        <v>0</v>
      </c>
      <c r="Y73" s="7">
        <v>0</v>
      </c>
      <c r="Z73" s="7">
        <v>0</v>
      </c>
      <c r="AA73" s="7">
        <v>0</v>
      </c>
      <c r="AB73" s="7">
        <v>1</v>
      </c>
      <c r="AC73" s="7">
        <v>1</v>
      </c>
      <c r="AD73" s="7">
        <v>1</v>
      </c>
      <c r="AE73" s="7">
        <v>1</v>
      </c>
      <c r="AF73" s="7">
        <v>1</v>
      </c>
      <c r="AG73" s="7">
        <v>1</v>
      </c>
      <c r="AH73" s="7">
        <v>0</v>
      </c>
      <c r="AI73" s="7">
        <v>0</v>
      </c>
      <c r="AJ73" s="7">
        <v>1</v>
      </c>
      <c r="AK73" s="7">
        <v>0</v>
      </c>
      <c r="AL73" s="7">
        <v>0</v>
      </c>
      <c r="AM73" s="7">
        <v>1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1</v>
      </c>
      <c r="AZ73" s="7">
        <v>1</v>
      </c>
      <c r="BA73" s="7">
        <v>1</v>
      </c>
      <c r="BB73" s="7">
        <v>1</v>
      </c>
      <c r="BC73" s="7">
        <v>0</v>
      </c>
      <c r="BD73" s="7">
        <v>1</v>
      </c>
      <c r="BE73" s="7">
        <v>1</v>
      </c>
      <c r="BF73" s="7">
        <v>0</v>
      </c>
      <c r="BG73" s="7">
        <v>1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1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7">
        <v>1</v>
      </c>
      <c r="BX73" s="7">
        <v>0</v>
      </c>
      <c r="BY73" s="7">
        <v>0</v>
      </c>
      <c r="BZ73" s="7">
        <v>0</v>
      </c>
      <c r="CA73" s="7">
        <v>0</v>
      </c>
    </row>
    <row r="74" ht="13.55" customHeight="1">
      <c r="A74" s="7">
        <v>217</v>
      </c>
      <c r="B74" s="7">
        <v>70</v>
      </c>
      <c r="C74" s="7">
        <v>1</v>
      </c>
      <c r="D74" s="7">
        <v>20</v>
      </c>
      <c r="E74" s="7">
        <f>D74</f>
        <v>20</v>
      </c>
      <c r="F74" s="7">
        <v>20</v>
      </c>
      <c r="G74" s="7">
        <v>730</v>
      </c>
      <c r="H74" s="7">
        <v>75</v>
      </c>
      <c r="I74" s="7">
        <v>97.5</v>
      </c>
      <c r="J74" s="8">
        <v>30</v>
      </c>
      <c r="K74" s="8">
        <v>25</v>
      </c>
      <c r="L74" s="8">
        <v>0</v>
      </c>
      <c r="M74" s="8">
        <v>96</v>
      </c>
      <c r="N74" s="8">
        <v>0</v>
      </c>
      <c r="O74" s="8">
        <v>0</v>
      </c>
      <c r="P74" s="7">
        <v>0</v>
      </c>
      <c r="Q74" s="7">
        <v>0</v>
      </c>
      <c r="R74" s="7">
        <v>0</v>
      </c>
      <c r="S74" s="7">
        <v>100</v>
      </c>
      <c r="T74" s="7">
        <v>0</v>
      </c>
      <c r="U74" s="7">
        <v>0</v>
      </c>
      <c r="V74" s="7">
        <v>20</v>
      </c>
      <c r="W74" s="7">
        <v>90</v>
      </c>
      <c r="X74" s="7">
        <v>0</v>
      </c>
      <c r="Y74" s="7">
        <v>0</v>
      </c>
      <c r="Z74" s="7">
        <v>0</v>
      </c>
      <c r="AA74" s="7">
        <v>0</v>
      </c>
      <c r="AB74" s="7">
        <v>1</v>
      </c>
      <c r="AC74" s="7">
        <v>1</v>
      </c>
      <c r="AD74" s="7">
        <v>1</v>
      </c>
      <c r="AE74" s="7">
        <v>1</v>
      </c>
      <c r="AF74" s="7">
        <v>1</v>
      </c>
      <c r="AG74" s="7">
        <v>1</v>
      </c>
      <c r="AH74" s="7">
        <v>1</v>
      </c>
      <c r="AI74" s="7">
        <v>1</v>
      </c>
      <c r="AJ74" s="7">
        <v>0</v>
      </c>
      <c r="AK74" s="7">
        <v>0</v>
      </c>
      <c r="AL74" s="7">
        <v>1</v>
      </c>
      <c r="AM74" s="7">
        <v>1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1</v>
      </c>
      <c r="AZ74" s="7">
        <v>1</v>
      </c>
      <c r="BA74" s="7">
        <v>1</v>
      </c>
      <c r="BB74" s="7">
        <v>1</v>
      </c>
      <c r="BC74" s="7">
        <v>0</v>
      </c>
      <c r="BD74" s="7">
        <v>1</v>
      </c>
      <c r="BE74" s="7">
        <v>1</v>
      </c>
      <c r="BF74" s="7">
        <v>0</v>
      </c>
      <c r="BG74" s="7">
        <v>1</v>
      </c>
      <c r="BH74" s="7">
        <v>1</v>
      </c>
      <c r="BI74" s="7">
        <v>0</v>
      </c>
      <c r="BJ74" s="7">
        <v>0</v>
      </c>
      <c r="BK74" s="7">
        <v>0</v>
      </c>
      <c r="BL74" s="7">
        <v>1</v>
      </c>
      <c r="BM74" s="7">
        <v>0</v>
      </c>
      <c r="BN74" s="7">
        <v>0</v>
      </c>
      <c r="BO74" s="7">
        <v>1</v>
      </c>
      <c r="BP74" s="7">
        <v>0</v>
      </c>
      <c r="BQ74" s="7">
        <v>0</v>
      </c>
      <c r="BR74" s="7">
        <v>0</v>
      </c>
      <c r="BS74" s="7">
        <v>0</v>
      </c>
      <c r="BT74" s="7">
        <v>0</v>
      </c>
      <c r="BU74" s="7">
        <v>0</v>
      </c>
      <c r="BV74" s="7">
        <v>0</v>
      </c>
      <c r="BW74" s="7">
        <v>1</v>
      </c>
      <c r="BX74" s="7">
        <v>1</v>
      </c>
      <c r="BY74" s="7">
        <v>6</v>
      </c>
      <c r="BZ74" s="7">
        <v>0</v>
      </c>
      <c r="CA74" s="7">
        <v>0</v>
      </c>
    </row>
    <row r="75" ht="13.55" customHeight="1">
      <c r="A75" s="7">
        <v>219</v>
      </c>
      <c r="B75" s="7">
        <v>67</v>
      </c>
      <c r="C75" s="7">
        <v>1</v>
      </c>
      <c r="D75" s="7">
        <v>21</v>
      </c>
      <c r="E75" s="7">
        <f>D75</f>
        <v>21</v>
      </c>
      <c r="F75" s="7">
        <v>21</v>
      </c>
      <c r="G75" s="7">
        <v>30</v>
      </c>
      <c r="H75" s="7">
        <v>105</v>
      </c>
      <c r="I75" s="7">
        <v>96</v>
      </c>
      <c r="J75" s="8">
        <v>0</v>
      </c>
      <c r="K75" s="8">
        <v>0</v>
      </c>
      <c r="L75" s="8">
        <v>0</v>
      </c>
      <c r="M75" s="8">
        <v>75</v>
      </c>
      <c r="N75" s="8">
        <v>0</v>
      </c>
      <c r="O75" s="8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90</v>
      </c>
      <c r="X75" s="7">
        <v>0</v>
      </c>
      <c r="Y75" s="7">
        <v>0</v>
      </c>
      <c r="Z75" s="7">
        <v>0</v>
      </c>
      <c r="AA75" s="7">
        <v>0</v>
      </c>
      <c r="AB75" s="7">
        <v>1</v>
      </c>
      <c r="AC75" s="7">
        <v>1</v>
      </c>
      <c r="AD75" s="7">
        <v>0</v>
      </c>
      <c r="AE75" s="7">
        <v>1</v>
      </c>
      <c r="AF75" s="7">
        <v>1</v>
      </c>
      <c r="AG75" s="7">
        <v>1</v>
      </c>
      <c r="AH75" s="7">
        <v>0</v>
      </c>
      <c r="AI75" s="7">
        <v>0</v>
      </c>
      <c r="AJ75" s="7">
        <v>1</v>
      </c>
      <c r="AK75" s="7">
        <v>0</v>
      </c>
      <c r="AL75" s="7">
        <v>0</v>
      </c>
      <c r="AM75" s="7">
        <v>1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1</v>
      </c>
      <c r="AZ75" s="7">
        <v>1</v>
      </c>
      <c r="BA75" s="7">
        <v>1</v>
      </c>
      <c r="BB75" s="7">
        <v>1</v>
      </c>
      <c r="BC75" s="7">
        <v>1</v>
      </c>
      <c r="BD75" s="7">
        <v>1</v>
      </c>
      <c r="BE75" s="7">
        <v>0</v>
      </c>
      <c r="BF75" s="7">
        <v>0</v>
      </c>
      <c r="BG75" s="7">
        <v>1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1</v>
      </c>
      <c r="BR75" s="7">
        <v>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2</v>
      </c>
      <c r="CA75" s="7">
        <v>0</v>
      </c>
    </row>
    <row r="76" ht="13.55" customHeight="1">
      <c r="A76" s="7">
        <v>220</v>
      </c>
      <c r="B76" s="7">
        <v>58</v>
      </c>
      <c r="C76" s="7">
        <v>1</v>
      </c>
      <c r="D76" s="7">
        <v>37</v>
      </c>
      <c r="E76" s="7">
        <f>D76</f>
        <v>37</v>
      </c>
      <c r="F76" s="7">
        <v>37</v>
      </c>
      <c r="G76" s="7">
        <v>210</v>
      </c>
      <c r="H76" s="7">
        <v>90</v>
      </c>
      <c r="I76" s="7">
        <v>97.5</v>
      </c>
      <c r="J76" s="8">
        <v>0</v>
      </c>
      <c r="K76" s="8">
        <v>0</v>
      </c>
      <c r="L76" s="8">
        <v>90</v>
      </c>
      <c r="M76" s="8">
        <v>36</v>
      </c>
      <c r="N76" s="8">
        <v>0</v>
      </c>
      <c r="O76" s="8">
        <v>0</v>
      </c>
      <c r="P76" s="7">
        <v>0</v>
      </c>
      <c r="Q76" s="7">
        <v>0</v>
      </c>
      <c r="R76" s="7">
        <v>50</v>
      </c>
      <c r="S76" s="7">
        <v>0</v>
      </c>
      <c r="T76" s="7">
        <v>0</v>
      </c>
      <c r="U76" s="7">
        <v>0</v>
      </c>
      <c r="V76" s="7">
        <v>70</v>
      </c>
      <c r="W76" s="7">
        <v>40</v>
      </c>
      <c r="X76" s="7">
        <v>0</v>
      </c>
      <c r="Y76" s="7">
        <v>0</v>
      </c>
      <c r="Z76" s="7">
        <v>0</v>
      </c>
      <c r="AA76" s="7">
        <v>0</v>
      </c>
      <c r="AB76" s="7">
        <v>1</v>
      </c>
      <c r="AC76" s="7">
        <v>1</v>
      </c>
      <c r="AD76" s="7">
        <v>1</v>
      </c>
      <c r="AE76" s="7">
        <v>1</v>
      </c>
      <c r="AF76" s="7">
        <v>1</v>
      </c>
      <c r="AG76" s="7">
        <v>1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1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1</v>
      </c>
      <c r="AU76" s="7">
        <v>0</v>
      </c>
      <c r="AV76" s="7">
        <v>0</v>
      </c>
      <c r="AW76" s="7">
        <v>0</v>
      </c>
      <c r="AX76" s="7">
        <v>0</v>
      </c>
      <c r="AY76" s="7">
        <v>1</v>
      </c>
      <c r="AZ76" s="7">
        <v>1</v>
      </c>
      <c r="BA76" s="7">
        <v>1</v>
      </c>
      <c r="BB76" s="7">
        <v>1</v>
      </c>
      <c r="BC76" s="7">
        <v>1</v>
      </c>
      <c r="BD76" s="7">
        <v>1</v>
      </c>
      <c r="BE76" s="7">
        <v>1</v>
      </c>
      <c r="BF76" s="7">
        <v>0</v>
      </c>
      <c r="BG76" s="7">
        <v>1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1</v>
      </c>
      <c r="BR76" s="7">
        <v>0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</row>
    <row r="77" ht="13.55" customHeight="1">
      <c r="A77" s="7">
        <v>4</v>
      </c>
      <c r="B77" s="7">
        <v>54</v>
      </c>
      <c r="C77" s="7">
        <v>2</v>
      </c>
      <c r="D77" s="7">
        <v>20</v>
      </c>
      <c r="E77" s="7">
        <v>20</v>
      </c>
      <c r="F77" s="7">
        <f>20+8</f>
        <v>28</v>
      </c>
      <c r="G77" s="7">
        <v>12</v>
      </c>
      <c r="H77" s="7">
        <v>60</v>
      </c>
      <c r="I77" s="7">
        <v>88</v>
      </c>
      <c r="J77" s="8">
        <v>0</v>
      </c>
      <c r="K77" s="8">
        <v>0</v>
      </c>
      <c r="L77" s="8">
        <v>100</v>
      </c>
      <c r="M77" s="8">
        <v>0</v>
      </c>
      <c r="N77" s="8">
        <v>0</v>
      </c>
      <c r="O77" s="8">
        <v>0</v>
      </c>
      <c r="P77" s="7">
        <v>0</v>
      </c>
      <c r="Q77" s="7">
        <v>0</v>
      </c>
      <c r="R77" s="7">
        <v>0</v>
      </c>
      <c r="S77" s="7">
        <v>40</v>
      </c>
      <c r="T77" s="7">
        <v>0</v>
      </c>
      <c r="U77" s="7">
        <v>0</v>
      </c>
      <c r="V77" s="7">
        <v>100</v>
      </c>
      <c r="W77" s="7">
        <v>80</v>
      </c>
      <c r="X77" s="7">
        <v>0</v>
      </c>
      <c r="Y77" s="7">
        <v>0</v>
      </c>
      <c r="Z77" s="7">
        <v>0</v>
      </c>
      <c r="AA77" s="7">
        <v>0</v>
      </c>
      <c r="AB77" s="7">
        <v>1</v>
      </c>
      <c r="AC77" s="7">
        <v>2</v>
      </c>
      <c r="AD77" s="7">
        <v>1</v>
      </c>
      <c r="AE77" s="7">
        <v>3</v>
      </c>
      <c r="AF77" s="7">
        <v>0</v>
      </c>
      <c r="AG77" s="7">
        <v>1</v>
      </c>
      <c r="AH77" s="7">
        <v>0</v>
      </c>
      <c r="AI77" s="7">
        <v>1</v>
      </c>
      <c r="AJ77" s="7">
        <v>1</v>
      </c>
      <c r="AK77" s="7">
        <v>0</v>
      </c>
      <c r="AL77" s="7">
        <v>1</v>
      </c>
      <c r="AM77" s="7">
        <v>0</v>
      </c>
      <c r="AN77" s="7">
        <v>1</v>
      </c>
      <c r="AO77" s="7">
        <v>0</v>
      </c>
      <c r="AP77" s="7">
        <v>1</v>
      </c>
      <c r="AQ77" s="7">
        <v>0</v>
      </c>
      <c r="AR77" s="7">
        <v>0</v>
      </c>
      <c r="AS77" s="7">
        <v>0</v>
      </c>
      <c r="AT77" s="7">
        <v>1</v>
      </c>
      <c r="AU77" s="7">
        <v>0</v>
      </c>
      <c r="AV77" s="7">
        <v>0</v>
      </c>
      <c r="AW77" s="7">
        <v>0</v>
      </c>
      <c r="AX77" s="7">
        <v>1</v>
      </c>
      <c r="AY77" s="7">
        <v>0</v>
      </c>
      <c r="AZ77" s="7">
        <v>1</v>
      </c>
      <c r="BA77" s="7">
        <v>1</v>
      </c>
      <c r="BB77" s="7">
        <v>1</v>
      </c>
      <c r="BC77" s="7">
        <v>0</v>
      </c>
      <c r="BD77" s="7">
        <v>0</v>
      </c>
      <c r="BE77" s="7">
        <v>1</v>
      </c>
      <c r="BF77" s="7">
        <v>0</v>
      </c>
      <c r="BG77" s="7">
        <v>1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1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</row>
    <row r="78" ht="13.55" customHeight="1">
      <c r="A78" s="7">
        <v>8</v>
      </c>
      <c r="B78" s="7">
        <v>56</v>
      </c>
      <c r="C78" s="7">
        <v>2</v>
      </c>
      <c r="D78" s="7">
        <v>62</v>
      </c>
      <c r="E78" s="7">
        <v>62</v>
      </c>
      <c r="F78" s="7">
        <f>62+18</f>
        <v>80</v>
      </c>
      <c r="G78" s="7">
        <v>1</v>
      </c>
      <c r="H78" s="7">
        <v>45</v>
      </c>
      <c r="I78" s="10"/>
      <c r="J78" s="8">
        <v>0</v>
      </c>
      <c r="K78" s="8">
        <v>0</v>
      </c>
      <c r="L78" s="8">
        <v>50</v>
      </c>
      <c r="M78" s="8">
        <v>30</v>
      </c>
      <c r="N78" s="8">
        <v>0</v>
      </c>
      <c r="O78" s="8">
        <v>0</v>
      </c>
      <c r="P78" s="7">
        <v>0</v>
      </c>
      <c r="Q78" s="7">
        <v>0</v>
      </c>
      <c r="R78" s="7">
        <v>40</v>
      </c>
      <c r="S78" s="7">
        <v>0</v>
      </c>
      <c r="T78" s="7">
        <v>0</v>
      </c>
      <c r="U78" s="7">
        <v>0</v>
      </c>
      <c r="V78" s="7">
        <v>45</v>
      </c>
      <c r="W78" s="7">
        <v>65</v>
      </c>
      <c r="X78" s="7">
        <v>0</v>
      </c>
      <c r="Y78" s="7">
        <v>0</v>
      </c>
      <c r="Z78" s="7">
        <v>0</v>
      </c>
      <c r="AA78" s="7">
        <v>0</v>
      </c>
      <c r="AB78" s="7">
        <v>1</v>
      </c>
      <c r="AC78" s="7">
        <v>2</v>
      </c>
      <c r="AD78" s="7">
        <v>1</v>
      </c>
      <c r="AE78" s="7">
        <v>2</v>
      </c>
      <c r="AF78" s="7">
        <v>1</v>
      </c>
      <c r="AG78" s="7">
        <v>1</v>
      </c>
      <c r="AH78" s="7">
        <v>1</v>
      </c>
      <c r="AI78" s="7">
        <v>1</v>
      </c>
      <c r="AJ78" s="7">
        <v>1</v>
      </c>
      <c r="AK78" s="7">
        <v>1</v>
      </c>
      <c r="AL78" s="7">
        <v>1</v>
      </c>
      <c r="AM78" s="7">
        <v>0</v>
      </c>
      <c r="AN78" s="7">
        <v>0</v>
      </c>
      <c r="AO78" s="7">
        <v>1</v>
      </c>
      <c r="AP78" s="7">
        <v>1</v>
      </c>
      <c r="AQ78" s="7">
        <v>0</v>
      </c>
      <c r="AR78" s="7">
        <v>0</v>
      </c>
      <c r="AS78" s="7">
        <v>1</v>
      </c>
      <c r="AT78" s="7">
        <v>1</v>
      </c>
      <c r="AU78" s="7">
        <v>0</v>
      </c>
      <c r="AV78" s="7">
        <v>0</v>
      </c>
      <c r="AW78" s="7">
        <v>0</v>
      </c>
      <c r="AX78" s="7">
        <v>1</v>
      </c>
      <c r="AY78" s="7">
        <v>0</v>
      </c>
      <c r="AZ78" s="7">
        <v>1</v>
      </c>
      <c r="BA78" s="7">
        <v>1</v>
      </c>
      <c r="BB78" s="7">
        <v>1</v>
      </c>
      <c r="BC78" s="7">
        <v>0</v>
      </c>
      <c r="BD78" s="7">
        <v>0</v>
      </c>
      <c r="BE78" s="7">
        <v>1</v>
      </c>
      <c r="BF78" s="7">
        <v>0</v>
      </c>
      <c r="BG78" s="7">
        <v>1</v>
      </c>
      <c r="BH78" s="7">
        <v>0</v>
      </c>
      <c r="BI78" s="7">
        <v>1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1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1</v>
      </c>
      <c r="CA78" s="7">
        <v>0</v>
      </c>
    </row>
    <row r="79" ht="13.55" customHeight="1">
      <c r="A79" s="7">
        <v>41</v>
      </c>
      <c r="B79" s="7">
        <v>68</v>
      </c>
      <c r="C79" s="7">
        <v>2</v>
      </c>
      <c r="D79" s="7">
        <v>24</v>
      </c>
      <c r="E79" s="7">
        <v>24</v>
      </c>
      <c r="F79" s="7">
        <f>24+14</f>
        <v>38</v>
      </c>
      <c r="G79" s="7">
        <v>365</v>
      </c>
      <c r="H79" s="7">
        <v>75</v>
      </c>
      <c r="I79" s="7">
        <v>89</v>
      </c>
      <c r="J79" s="8">
        <v>0</v>
      </c>
      <c r="K79" s="8">
        <v>0</v>
      </c>
      <c r="L79" s="8">
        <v>30</v>
      </c>
      <c r="M79" s="8">
        <v>80</v>
      </c>
      <c r="N79" s="8">
        <v>0</v>
      </c>
      <c r="O79" s="8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90</v>
      </c>
      <c r="X79" s="7">
        <v>0</v>
      </c>
      <c r="Y79" s="7">
        <v>0</v>
      </c>
      <c r="Z79" s="7">
        <v>0</v>
      </c>
      <c r="AA79" s="7">
        <v>0</v>
      </c>
      <c r="AB79" s="7">
        <v>1</v>
      </c>
      <c r="AC79" s="7">
        <v>2</v>
      </c>
      <c r="AD79" s="7">
        <v>1</v>
      </c>
      <c r="AE79" s="7">
        <v>2</v>
      </c>
      <c r="AF79" s="7">
        <v>1</v>
      </c>
      <c r="AG79" s="7">
        <v>1</v>
      </c>
      <c r="AH79" s="7">
        <v>1</v>
      </c>
      <c r="AI79" s="7">
        <v>1</v>
      </c>
      <c r="AJ79" s="7">
        <v>1</v>
      </c>
      <c r="AK79" s="7">
        <v>0</v>
      </c>
      <c r="AL79" s="7">
        <v>0</v>
      </c>
      <c r="AM79" s="7">
        <v>1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1</v>
      </c>
      <c r="AU79" s="7">
        <v>0</v>
      </c>
      <c r="AV79" s="7">
        <v>0</v>
      </c>
      <c r="AW79" s="7">
        <v>0</v>
      </c>
      <c r="AX79" s="7">
        <v>0</v>
      </c>
      <c r="AY79" s="7">
        <v>1</v>
      </c>
      <c r="AZ79" s="7">
        <v>1</v>
      </c>
      <c r="BA79" s="7">
        <v>1</v>
      </c>
      <c r="BB79" s="7">
        <v>1</v>
      </c>
      <c r="BC79" s="7">
        <v>0</v>
      </c>
      <c r="BD79" s="7">
        <v>0</v>
      </c>
      <c r="BE79" s="7">
        <v>1</v>
      </c>
      <c r="BF79" s="7">
        <v>1</v>
      </c>
      <c r="BG79" s="7">
        <v>0</v>
      </c>
      <c r="BH79" s="7">
        <v>1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1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1</v>
      </c>
      <c r="BZ79" s="7">
        <v>0</v>
      </c>
      <c r="CA79" s="7">
        <v>0</v>
      </c>
    </row>
    <row r="80" ht="13.55" customHeight="1">
      <c r="A80" s="7">
        <v>53</v>
      </c>
      <c r="B80" s="7">
        <v>57</v>
      </c>
      <c r="C80" s="7">
        <v>1</v>
      </c>
      <c r="D80" s="7">
        <v>12</v>
      </c>
      <c r="E80" s="7">
        <f>D80</f>
        <v>12</v>
      </c>
      <c r="F80" s="7">
        <v>12</v>
      </c>
      <c r="G80" s="7">
        <v>0</v>
      </c>
      <c r="H80" s="7">
        <v>110</v>
      </c>
      <c r="I80" s="10"/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7">
        <v>85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1</v>
      </c>
      <c r="AC80" s="7">
        <v>2</v>
      </c>
      <c r="AD80" s="7">
        <v>1</v>
      </c>
      <c r="AE80" s="7">
        <v>2</v>
      </c>
      <c r="AF80" s="7">
        <v>1</v>
      </c>
      <c r="AG80" s="7">
        <v>1</v>
      </c>
      <c r="AH80" s="7">
        <v>0</v>
      </c>
      <c r="AI80" s="7">
        <v>1</v>
      </c>
      <c r="AJ80" s="7">
        <v>1</v>
      </c>
      <c r="AK80" s="7">
        <v>1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1</v>
      </c>
      <c r="AY80" s="7">
        <v>0</v>
      </c>
      <c r="AZ80" s="7">
        <v>1</v>
      </c>
      <c r="BA80" s="7">
        <v>1</v>
      </c>
      <c r="BB80" s="7">
        <v>1</v>
      </c>
      <c r="BC80" s="7">
        <v>0</v>
      </c>
      <c r="BD80" s="7">
        <v>0</v>
      </c>
      <c r="BE80" s="7">
        <v>1</v>
      </c>
      <c r="BF80" s="7">
        <v>1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1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</row>
    <row r="81" ht="13.55" customHeight="1">
      <c r="A81" s="7">
        <v>82</v>
      </c>
      <c r="B81" s="7">
        <v>53</v>
      </c>
      <c r="C81" s="7">
        <v>1</v>
      </c>
      <c r="D81" s="7">
        <v>25</v>
      </c>
      <c r="E81" s="7">
        <f>D81</f>
        <v>25</v>
      </c>
      <c r="F81" s="7">
        <v>25</v>
      </c>
      <c r="G81" s="7">
        <v>3</v>
      </c>
      <c r="H81" s="7">
        <v>110</v>
      </c>
      <c r="I81" s="7">
        <v>107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90</v>
      </c>
      <c r="X81" s="7">
        <v>0</v>
      </c>
      <c r="Y81" s="7">
        <v>0</v>
      </c>
      <c r="Z81" s="7">
        <v>0</v>
      </c>
      <c r="AA81" s="7">
        <v>0</v>
      </c>
      <c r="AB81" s="7">
        <v>1</v>
      </c>
      <c r="AC81" s="7">
        <v>2</v>
      </c>
      <c r="AD81" s="7">
        <v>1</v>
      </c>
      <c r="AE81" s="7">
        <v>2</v>
      </c>
      <c r="AF81" s="7">
        <v>0</v>
      </c>
      <c r="AG81" s="7">
        <v>1</v>
      </c>
      <c r="AH81" s="7">
        <v>1</v>
      </c>
      <c r="AI81" s="7">
        <v>1</v>
      </c>
      <c r="AJ81" s="7">
        <v>0</v>
      </c>
      <c r="AK81" s="7">
        <v>0</v>
      </c>
      <c r="AL81" s="7">
        <v>1</v>
      </c>
      <c r="AM81" s="7">
        <v>1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1</v>
      </c>
      <c r="AY81" s="7">
        <v>1</v>
      </c>
      <c r="AZ81" s="7">
        <v>1</v>
      </c>
      <c r="BA81" s="7">
        <v>1</v>
      </c>
      <c r="BB81" s="7">
        <v>1</v>
      </c>
      <c r="BC81" s="7">
        <v>1</v>
      </c>
      <c r="BD81" s="7">
        <v>1</v>
      </c>
      <c r="BE81" s="7">
        <v>1</v>
      </c>
      <c r="BF81" s="7">
        <v>0</v>
      </c>
      <c r="BG81" s="7">
        <v>1</v>
      </c>
      <c r="BH81" s="7">
        <v>1</v>
      </c>
      <c r="BI81" s="7">
        <v>1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1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0</v>
      </c>
      <c r="BY81" s="7">
        <v>0</v>
      </c>
      <c r="BZ81" s="10"/>
      <c r="CA81" s="7">
        <v>0</v>
      </c>
    </row>
    <row r="82" ht="13.55" customHeight="1">
      <c r="A82" s="7">
        <v>95</v>
      </c>
      <c r="B82" s="7">
        <v>57</v>
      </c>
      <c r="C82" s="7">
        <v>2</v>
      </c>
      <c r="D82" s="7">
        <v>18</v>
      </c>
      <c r="E82" s="7">
        <f>D82</f>
        <v>18</v>
      </c>
      <c r="F82" s="7">
        <v>18</v>
      </c>
      <c r="G82" s="7">
        <v>90</v>
      </c>
      <c r="H82" s="7">
        <v>100</v>
      </c>
      <c r="I82" s="7">
        <v>93</v>
      </c>
      <c r="J82" s="8">
        <v>75</v>
      </c>
      <c r="K82" s="8">
        <v>40</v>
      </c>
      <c r="L82" s="8">
        <v>0</v>
      </c>
      <c r="M82" s="8">
        <v>0</v>
      </c>
      <c r="N82" s="8">
        <v>0</v>
      </c>
      <c r="O82" s="8">
        <v>0</v>
      </c>
      <c r="P82" s="7">
        <v>0</v>
      </c>
      <c r="Q82" s="7">
        <v>0</v>
      </c>
      <c r="R82" s="7">
        <v>80</v>
      </c>
      <c r="S82" s="7">
        <v>100</v>
      </c>
      <c r="T82" s="7">
        <v>0</v>
      </c>
      <c r="U82" s="7">
        <v>0</v>
      </c>
      <c r="V82" s="7">
        <v>70</v>
      </c>
      <c r="W82" s="7">
        <v>60</v>
      </c>
      <c r="X82" s="7">
        <v>0</v>
      </c>
      <c r="Y82" s="7">
        <v>0</v>
      </c>
      <c r="Z82" s="7">
        <v>0</v>
      </c>
      <c r="AA82" s="7">
        <v>0</v>
      </c>
      <c r="AB82" s="7">
        <v>1</v>
      </c>
      <c r="AC82" s="7">
        <v>2</v>
      </c>
      <c r="AD82" s="7">
        <v>0</v>
      </c>
      <c r="AE82" s="7">
        <v>3</v>
      </c>
      <c r="AF82" s="7">
        <v>1</v>
      </c>
      <c r="AG82" s="7">
        <v>1</v>
      </c>
      <c r="AH82" s="7">
        <v>0</v>
      </c>
      <c r="AI82" s="7">
        <v>0</v>
      </c>
      <c r="AJ82" s="7">
        <v>1</v>
      </c>
      <c r="AK82" s="7">
        <v>1</v>
      </c>
      <c r="AL82" s="7">
        <v>0</v>
      </c>
      <c r="AM82" s="7">
        <v>1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1</v>
      </c>
      <c r="AZ82" s="7">
        <v>1</v>
      </c>
      <c r="BA82" s="7">
        <v>1</v>
      </c>
      <c r="BB82" s="7">
        <v>1</v>
      </c>
      <c r="BC82" s="7">
        <v>0</v>
      </c>
      <c r="BD82" s="7">
        <v>0</v>
      </c>
      <c r="BE82" s="7">
        <v>1</v>
      </c>
      <c r="BF82" s="7">
        <v>0</v>
      </c>
      <c r="BG82" s="7">
        <v>1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1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7">
        <v>1</v>
      </c>
    </row>
    <row r="83" ht="13.55" customHeight="1">
      <c r="A83" s="7">
        <v>102</v>
      </c>
      <c r="B83" s="7">
        <v>56</v>
      </c>
      <c r="C83" s="7">
        <v>1</v>
      </c>
      <c r="D83" s="7">
        <v>12</v>
      </c>
      <c r="E83" s="7">
        <f>D83</f>
        <v>12</v>
      </c>
      <c r="F83" s="7">
        <v>12</v>
      </c>
      <c r="G83" s="7">
        <v>30</v>
      </c>
      <c r="H83" s="7">
        <v>90</v>
      </c>
      <c r="I83" s="7">
        <v>84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55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1</v>
      </c>
      <c r="AC83" s="7">
        <v>2</v>
      </c>
      <c r="AD83" s="7">
        <v>1</v>
      </c>
      <c r="AE83" s="7">
        <v>2</v>
      </c>
      <c r="AF83" s="7">
        <v>1</v>
      </c>
      <c r="AG83" s="7">
        <v>1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0</v>
      </c>
      <c r="AN83" s="7">
        <v>1</v>
      </c>
      <c r="AO83" s="7">
        <v>0</v>
      </c>
      <c r="AP83" s="7">
        <v>1</v>
      </c>
      <c r="AQ83" s="7">
        <v>0</v>
      </c>
      <c r="AR83" s="7">
        <v>0</v>
      </c>
      <c r="AS83" s="7">
        <v>0</v>
      </c>
      <c r="AT83" s="7">
        <v>1</v>
      </c>
      <c r="AU83" s="7">
        <v>0</v>
      </c>
      <c r="AV83" s="7">
        <v>0</v>
      </c>
      <c r="AW83" s="7">
        <v>0</v>
      </c>
      <c r="AX83" s="7">
        <v>0</v>
      </c>
      <c r="AY83" s="7">
        <v>1</v>
      </c>
      <c r="AZ83" s="7">
        <v>1</v>
      </c>
      <c r="BA83" s="7">
        <v>1</v>
      </c>
      <c r="BB83" s="7">
        <v>1</v>
      </c>
      <c r="BC83" s="7">
        <v>1</v>
      </c>
      <c r="BD83" s="7">
        <v>0</v>
      </c>
      <c r="BE83" s="7">
        <v>0</v>
      </c>
      <c r="BF83" s="7">
        <v>1</v>
      </c>
      <c r="BG83" s="7">
        <v>0</v>
      </c>
      <c r="BH83" s="7">
        <v>0</v>
      </c>
      <c r="BI83" s="7">
        <v>0</v>
      </c>
      <c r="BJ83" s="7">
        <v>1</v>
      </c>
      <c r="BK83" s="7">
        <v>0</v>
      </c>
      <c r="BL83" s="7">
        <v>0</v>
      </c>
      <c r="BM83" s="7">
        <v>0</v>
      </c>
      <c r="BN83" s="7">
        <v>1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1</v>
      </c>
      <c r="BZ83" s="7">
        <v>0</v>
      </c>
      <c r="CA83" s="7">
        <v>0</v>
      </c>
    </row>
    <row r="84" ht="13.55" customHeight="1">
      <c r="A84" s="7">
        <v>120</v>
      </c>
      <c r="B84" s="7">
        <v>59</v>
      </c>
      <c r="C84" s="7">
        <v>2</v>
      </c>
      <c r="D84" s="7">
        <v>31</v>
      </c>
      <c r="E84" s="7">
        <v>31</v>
      </c>
      <c r="F84" s="7">
        <v>31</v>
      </c>
      <c r="G84" s="7">
        <v>75</v>
      </c>
      <c r="H84" s="7">
        <v>60</v>
      </c>
      <c r="I84" s="7">
        <v>75</v>
      </c>
      <c r="J84" s="8">
        <v>0</v>
      </c>
      <c r="K84" s="8">
        <v>0</v>
      </c>
      <c r="L84" s="8">
        <v>60</v>
      </c>
      <c r="M84" s="8">
        <v>0</v>
      </c>
      <c r="N84" s="8">
        <v>0</v>
      </c>
      <c r="O84" s="8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30</v>
      </c>
      <c r="W84" s="7">
        <v>60</v>
      </c>
      <c r="X84" s="7">
        <v>0</v>
      </c>
      <c r="Y84" s="7">
        <v>0</v>
      </c>
      <c r="Z84" s="7">
        <v>0</v>
      </c>
      <c r="AA84" s="7">
        <v>0</v>
      </c>
      <c r="AB84" s="7">
        <v>1</v>
      </c>
      <c r="AC84" s="7">
        <v>2</v>
      </c>
      <c r="AD84" s="7">
        <v>1</v>
      </c>
      <c r="AE84" s="7">
        <v>2</v>
      </c>
      <c r="AF84" s="7">
        <v>1</v>
      </c>
      <c r="AG84" s="7">
        <v>1</v>
      </c>
      <c r="AH84" s="7">
        <v>1</v>
      </c>
      <c r="AI84" s="7">
        <v>1</v>
      </c>
      <c r="AJ84" s="7">
        <v>1</v>
      </c>
      <c r="AK84" s="7">
        <v>1</v>
      </c>
      <c r="AL84" s="7">
        <v>1</v>
      </c>
      <c r="AM84" s="7">
        <v>1</v>
      </c>
      <c r="AN84" s="7">
        <v>0</v>
      </c>
      <c r="AO84" s="7">
        <v>0</v>
      </c>
      <c r="AP84" s="7">
        <v>1</v>
      </c>
      <c r="AQ84" s="7">
        <v>0</v>
      </c>
      <c r="AR84" s="7">
        <v>0</v>
      </c>
      <c r="AS84" s="7">
        <v>1</v>
      </c>
      <c r="AT84" s="7">
        <v>1</v>
      </c>
      <c r="AU84" s="7">
        <v>0</v>
      </c>
      <c r="AV84" s="7">
        <v>0</v>
      </c>
      <c r="AW84" s="7">
        <v>0</v>
      </c>
      <c r="AX84" s="7">
        <v>0</v>
      </c>
      <c r="AY84" s="7">
        <v>1</v>
      </c>
      <c r="AZ84" s="7">
        <v>1</v>
      </c>
      <c r="BA84" s="7">
        <v>1</v>
      </c>
      <c r="BB84" s="7">
        <v>1</v>
      </c>
      <c r="BC84" s="7">
        <v>1</v>
      </c>
      <c r="BD84" s="7">
        <v>1</v>
      </c>
      <c r="BE84" s="7">
        <v>0</v>
      </c>
      <c r="BF84" s="7">
        <v>0</v>
      </c>
      <c r="BG84" s="7">
        <v>1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1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  <c r="BY84" s="7">
        <v>0</v>
      </c>
      <c r="BZ84" s="7">
        <v>2</v>
      </c>
      <c r="CA84" s="7">
        <v>0</v>
      </c>
    </row>
    <row r="85" ht="13.55" customHeight="1">
      <c r="A85" s="7">
        <v>126</v>
      </c>
      <c r="B85" s="7">
        <v>66</v>
      </c>
      <c r="C85" s="7">
        <v>1</v>
      </c>
      <c r="D85" s="7">
        <v>14</v>
      </c>
      <c r="E85" s="7">
        <f>D85</f>
        <v>14</v>
      </c>
      <c r="F85" s="7">
        <v>14</v>
      </c>
      <c r="G85" s="7">
        <v>0</v>
      </c>
      <c r="H85" s="7">
        <v>90</v>
      </c>
      <c r="I85" s="7">
        <v>90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7">
        <v>0</v>
      </c>
      <c r="Q85" s="7">
        <v>0</v>
      </c>
      <c r="R85" s="7">
        <v>0</v>
      </c>
      <c r="S85" s="7">
        <v>90</v>
      </c>
      <c r="T85" s="7">
        <v>0</v>
      </c>
      <c r="U85" s="7">
        <v>0</v>
      </c>
      <c r="V85" s="7">
        <v>45</v>
      </c>
      <c r="W85" s="7">
        <v>100</v>
      </c>
      <c r="X85" s="7">
        <v>0</v>
      </c>
      <c r="Y85" s="7">
        <v>0</v>
      </c>
      <c r="Z85" s="7">
        <v>0</v>
      </c>
      <c r="AA85" s="7">
        <v>0</v>
      </c>
      <c r="AB85" s="7">
        <v>1</v>
      </c>
      <c r="AC85" s="7">
        <v>2</v>
      </c>
      <c r="AD85" s="7">
        <v>1</v>
      </c>
      <c r="AE85" s="7">
        <v>3</v>
      </c>
      <c r="AF85" s="7">
        <v>1</v>
      </c>
      <c r="AG85" s="7">
        <v>1</v>
      </c>
      <c r="AH85" s="7">
        <v>0</v>
      </c>
      <c r="AI85" s="7">
        <v>1</v>
      </c>
      <c r="AJ85" s="7">
        <v>1</v>
      </c>
      <c r="AK85" s="7">
        <v>0</v>
      </c>
      <c r="AL85" s="7">
        <v>1</v>
      </c>
      <c r="AM85" s="7">
        <v>0</v>
      </c>
      <c r="AN85" s="7">
        <v>1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1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1</v>
      </c>
      <c r="BA85" s="7">
        <v>1</v>
      </c>
      <c r="BB85" s="7">
        <v>1</v>
      </c>
      <c r="BC85" s="7">
        <v>0</v>
      </c>
      <c r="BD85" s="7">
        <v>0</v>
      </c>
      <c r="BE85" s="7">
        <v>0</v>
      </c>
      <c r="BF85" s="7">
        <v>0</v>
      </c>
      <c r="BG85" s="7">
        <v>1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1</v>
      </c>
      <c r="BR85" s="7">
        <v>0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  <c r="BY85" s="7">
        <v>1</v>
      </c>
      <c r="BZ85" s="7">
        <v>0</v>
      </c>
      <c r="CA85" s="7">
        <v>0</v>
      </c>
    </row>
    <row r="86" ht="13.55" customHeight="1">
      <c r="A86" s="7">
        <v>133</v>
      </c>
      <c r="B86" s="7">
        <v>67</v>
      </c>
      <c r="C86" s="7">
        <v>1</v>
      </c>
      <c r="D86" s="7">
        <v>24</v>
      </c>
      <c r="E86" s="7">
        <f>D86</f>
        <v>24</v>
      </c>
      <c r="F86" s="7">
        <v>24</v>
      </c>
      <c r="G86" s="7">
        <v>10</v>
      </c>
      <c r="H86" s="7">
        <v>80</v>
      </c>
      <c r="I86" s="7">
        <v>74</v>
      </c>
      <c r="J86" s="8">
        <v>0</v>
      </c>
      <c r="K86" s="8">
        <v>0</v>
      </c>
      <c r="L86" s="8">
        <v>70</v>
      </c>
      <c r="M86" s="8">
        <v>60</v>
      </c>
      <c r="N86" s="8">
        <v>0</v>
      </c>
      <c r="O86" s="8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99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1</v>
      </c>
      <c r="AC86" s="7">
        <v>2</v>
      </c>
      <c r="AD86" s="7">
        <v>1</v>
      </c>
      <c r="AE86" s="7">
        <v>2</v>
      </c>
      <c r="AF86" s="7">
        <v>1</v>
      </c>
      <c r="AG86" s="7">
        <v>1</v>
      </c>
      <c r="AH86" s="7">
        <v>0</v>
      </c>
      <c r="AI86" s="7">
        <v>1</v>
      </c>
      <c r="AJ86" s="7">
        <v>1</v>
      </c>
      <c r="AK86" s="7">
        <v>1</v>
      </c>
      <c r="AL86" s="7">
        <v>0</v>
      </c>
      <c r="AM86" s="7">
        <v>1</v>
      </c>
      <c r="AN86" s="7">
        <v>0</v>
      </c>
      <c r="AO86" s="7">
        <v>0</v>
      </c>
      <c r="AP86" s="7">
        <v>1</v>
      </c>
      <c r="AQ86" s="7">
        <v>0</v>
      </c>
      <c r="AR86" s="7">
        <v>0</v>
      </c>
      <c r="AS86" s="7">
        <v>0</v>
      </c>
      <c r="AT86" s="7">
        <v>1</v>
      </c>
      <c r="AU86" s="7">
        <v>0</v>
      </c>
      <c r="AV86" s="7">
        <v>0</v>
      </c>
      <c r="AW86" s="7">
        <v>0</v>
      </c>
      <c r="AX86" s="7">
        <v>1</v>
      </c>
      <c r="AY86" s="7">
        <v>0</v>
      </c>
      <c r="AZ86" s="7">
        <v>1</v>
      </c>
      <c r="BA86" s="7">
        <v>1</v>
      </c>
      <c r="BB86" s="7">
        <v>1</v>
      </c>
      <c r="BC86" s="7">
        <v>1</v>
      </c>
      <c r="BD86" s="7">
        <v>0</v>
      </c>
      <c r="BE86" s="7">
        <v>0</v>
      </c>
      <c r="BF86" s="7">
        <v>0</v>
      </c>
      <c r="BG86" s="7">
        <v>1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1</v>
      </c>
      <c r="BN86" s="7">
        <v>0</v>
      </c>
      <c r="BO86" s="7">
        <v>0</v>
      </c>
      <c r="BP86" s="7">
        <v>1</v>
      </c>
      <c r="BQ86" s="7">
        <v>0</v>
      </c>
      <c r="BR86" s="7">
        <v>0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  <c r="BY86" s="7">
        <v>0</v>
      </c>
      <c r="BZ86" s="7">
        <v>1</v>
      </c>
      <c r="CA86" s="7">
        <v>1</v>
      </c>
    </row>
    <row r="87" ht="13.55" customHeight="1">
      <c r="A87" s="7">
        <v>148</v>
      </c>
      <c r="B87" s="7">
        <v>53</v>
      </c>
      <c r="C87" s="7">
        <v>2</v>
      </c>
      <c r="D87" s="7">
        <v>35</v>
      </c>
      <c r="E87" s="7">
        <v>38</v>
      </c>
      <c r="F87" s="7">
        <f>35+38</f>
        <v>73</v>
      </c>
      <c r="G87" s="7">
        <v>14</v>
      </c>
      <c r="H87" s="7">
        <v>45</v>
      </c>
      <c r="I87" s="7">
        <v>91</v>
      </c>
      <c r="J87" s="8">
        <v>0</v>
      </c>
      <c r="K87" s="8">
        <v>0</v>
      </c>
      <c r="L87" s="8">
        <v>100</v>
      </c>
      <c r="M87" s="8">
        <v>50</v>
      </c>
      <c r="N87" s="8">
        <v>0</v>
      </c>
      <c r="O87" s="8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90</v>
      </c>
      <c r="X87" s="7">
        <v>0</v>
      </c>
      <c r="Y87" s="7">
        <v>0</v>
      </c>
      <c r="Z87" s="7">
        <v>0</v>
      </c>
      <c r="AA87" s="7">
        <v>0</v>
      </c>
      <c r="AB87" s="7">
        <v>1</v>
      </c>
      <c r="AC87" s="7">
        <v>2</v>
      </c>
      <c r="AD87" s="7">
        <v>1</v>
      </c>
      <c r="AE87" s="7">
        <v>3</v>
      </c>
      <c r="AF87" s="7">
        <v>1</v>
      </c>
      <c r="AG87" s="7">
        <v>1</v>
      </c>
      <c r="AH87" s="7">
        <v>0</v>
      </c>
      <c r="AI87" s="7">
        <v>1</v>
      </c>
      <c r="AJ87" s="7">
        <v>1</v>
      </c>
      <c r="AK87" s="7">
        <v>1</v>
      </c>
      <c r="AL87" s="7">
        <v>1</v>
      </c>
      <c r="AM87" s="7">
        <v>0</v>
      </c>
      <c r="AN87" s="7">
        <v>0</v>
      </c>
      <c r="AO87" s="7">
        <v>1</v>
      </c>
      <c r="AP87" s="7">
        <v>1</v>
      </c>
      <c r="AQ87" s="7">
        <v>0</v>
      </c>
      <c r="AR87" s="7">
        <v>0</v>
      </c>
      <c r="AS87" s="7">
        <v>1</v>
      </c>
      <c r="AT87" s="7">
        <v>1</v>
      </c>
      <c r="AU87" s="7">
        <v>0</v>
      </c>
      <c r="AV87" s="7">
        <v>0</v>
      </c>
      <c r="AW87" s="7">
        <v>0</v>
      </c>
      <c r="AX87" s="7">
        <v>1</v>
      </c>
      <c r="AY87" s="7">
        <v>0</v>
      </c>
      <c r="AZ87" s="7">
        <v>2</v>
      </c>
      <c r="BA87" s="7">
        <v>1</v>
      </c>
      <c r="BB87" s="7">
        <v>1</v>
      </c>
      <c r="BC87" s="7">
        <v>1</v>
      </c>
      <c r="BD87" s="7">
        <v>1</v>
      </c>
      <c r="BE87" s="7">
        <v>0</v>
      </c>
      <c r="BF87" s="7">
        <v>0</v>
      </c>
      <c r="BG87" s="7">
        <v>1</v>
      </c>
      <c r="BH87" s="7">
        <v>0</v>
      </c>
      <c r="BI87" s="7">
        <v>1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1</v>
      </c>
      <c r="BQ87" s="7">
        <v>1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  <c r="BY87" s="7">
        <v>7</v>
      </c>
      <c r="BZ87" s="7">
        <v>2</v>
      </c>
      <c r="CA87" s="7">
        <v>1</v>
      </c>
    </row>
    <row r="88" ht="13.55" customHeight="1">
      <c r="A88" s="7">
        <v>153</v>
      </c>
      <c r="B88" s="7">
        <v>76</v>
      </c>
      <c r="C88" s="7">
        <v>1</v>
      </c>
      <c r="D88" s="7">
        <v>31</v>
      </c>
      <c r="E88" s="7">
        <f>D88</f>
        <v>31</v>
      </c>
      <c r="F88" s="7">
        <v>31</v>
      </c>
      <c r="G88" s="7">
        <v>1</v>
      </c>
      <c r="H88" s="7">
        <v>40</v>
      </c>
      <c r="I88" s="7">
        <v>94</v>
      </c>
      <c r="J88" s="8">
        <v>0</v>
      </c>
      <c r="K88" s="8">
        <v>0</v>
      </c>
      <c r="L88" s="8">
        <v>90</v>
      </c>
      <c r="M88" s="8">
        <v>30</v>
      </c>
      <c r="N88" s="8">
        <v>0</v>
      </c>
      <c r="O88" s="8">
        <v>0</v>
      </c>
      <c r="P88" s="7">
        <v>65</v>
      </c>
      <c r="Q88" s="7">
        <v>0</v>
      </c>
      <c r="R88" s="7">
        <v>75</v>
      </c>
      <c r="S88" s="7">
        <v>60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1</v>
      </c>
      <c r="AC88" s="7">
        <v>2</v>
      </c>
      <c r="AD88" s="7">
        <v>0</v>
      </c>
      <c r="AE88" s="7">
        <v>2</v>
      </c>
      <c r="AF88" s="7">
        <v>0</v>
      </c>
      <c r="AG88" s="7">
        <v>1</v>
      </c>
      <c r="AH88" s="7">
        <v>1</v>
      </c>
      <c r="AI88" s="7">
        <v>1</v>
      </c>
      <c r="AJ88" s="7">
        <v>1</v>
      </c>
      <c r="AK88" s="7">
        <v>1</v>
      </c>
      <c r="AL88" s="7">
        <v>0</v>
      </c>
      <c r="AM88" s="7">
        <v>0</v>
      </c>
      <c r="AN88" s="7">
        <v>0</v>
      </c>
      <c r="AO88" s="7">
        <v>1</v>
      </c>
      <c r="AP88" s="7">
        <v>1</v>
      </c>
      <c r="AQ88" s="7">
        <v>0</v>
      </c>
      <c r="AR88" s="7">
        <v>0</v>
      </c>
      <c r="AS88" s="7">
        <v>1</v>
      </c>
      <c r="AT88" s="7">
        <v>1</v>
      </c>
      <c r="AU88" s="7">
        <v>0</v>
      </c>
      <c r="AV88" s="7">
        <v>0</v>
      </c>
      <c r="AW88" s="7">
        <v>0</v>
      </c>
      <c r="AX88" s="7">
        <v>1</v>
      </c>
      <c r="AY88" s="7">
        <v>0</v>
      </c>
      <c r="AZ88" s="7">
        <v>2</v>
      </c>
      <c r="BA88" s="7">
        <v>1</v>
      </c>
      <c r="BB88" s="7">
        <v>1</v>
      </c>
      <c r="BC88" s="7">
        <v>1</v>
      </c>
      <c r="BD88" s="7">
        <v>0</v>
      </c>
      <c r="BE88" s="7">
        <v>1</v>
      </c>
      <c r="BF88" s="7">
        <v>0</v>
      </c>
      <c r="BG88" s="7">
        <v>1</v>
      </c>
      <c r="BH88" s="7">
        <v>0</v>
      </c>
      <c r="BI88" s="7">
        <v>1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1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1</v>
      </c>
      <c r="BX88" s="7">
        <v>1</v>
      </c>
      <c r="BY88" s="7">
        <v>0</v>
      </c>
      <c r="BZ88" s="7">
        <v>1</v>
      </c>
      <c r="CA88" s="7">
        <v>1</v>
      </c>
    </row>
    <row r="89" ht="13.55" customHeight="1">
      <c r="A89" s="7">
        <v>171</v>
      </c>
      <c r="B89" s="7">
        <v>57</v>
      </c>
      <c r="C89" s="7">
        <v>1</v>
      </c>
      <c r="D89" s="7">
        <v>23</v>
      </c>
      <c r="E89" s="7">
        <f>D89</f>
        <v>23</v>
      </c>
      <c r="F89" s="7">
        <v>23</v>
      </c>
      <c r="G89" s="7">
        <v>180</v>
      </c>
      <c r="H89" s="7">
        <v>95</v>
      </c>
      <c r="I89" s="7">
        <v>102</v>
      </c>
      <c r="J89" s="8">
        <v>0</v>
      </c>
      <c r="K89" s="8">
        <v>0</v>
      </c>
      <c r="L89" s="8">
        <v>100</v>
      </c>
      <c r="M89" s="8">
        <v>40</v>
      </c>
      <c r="N89" s="8">
        <v>0</v>
      </c>
      <c r="O89" s="8">
        <v>0</v>
      </c>
      <c r="P89" s="7">
        <v>0</v>
      </c>
      <c r="Q89" s="7">
        <v>0</v>
      </c>
      <c r="R89" s="7">
        <v>55</v>
      </c>
      <c r="S89" s="7">
        <v>0</v>
      </c>
      <c r="T89" s="7">
        <v>0</v>
      </c>
      <c r="U89" s="7">
        <v>0</v>
      </c>
      <c r="V89" s="7">
        <v>100</v>
      </c>
      <c r="W89" s="7">
        <v>65</v>
      </c>
      <c r="X89" s="7">
        <v>0</v>
      </c>
      <c r="Y89" s="7">
        <v>0</v>
      </c>
      <c r="Z89" s="7">
        <v>0</v>
      </c>
      <c r="AA89" s="7">
        <v>0</v>
      </c>
      <c r="AB89" s="7">
        <v>1</v>
      </c>
      <c r="AC89" s="7">
        <v>2</v>
      </c>
      <c r="AD89" s="7">
        <v>1</v>
      </c>
      <c r="AE89" s="7">
        <v>3</v>
      </c>
      <c r="AF89" s="7">
        <v>1</v>
      </c>
      <c r="AG89" s="7">
        <v>1</v>
      </c>
      <c r="AH89" s="7">
        <v>0</v>
      </c>
      <c r="AI89" s="7">
        <v>0</v>
      </c>
      <c r="AJ89" s="7">
        <v>1</v>
      </c>
      <c r="AK89" s="7">
        <v>0</v>
      </c>
      <c r="AL89" s="7">
        <v>0</v>
      </c>
      <c r="AM89" s="7">
        <v>1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1</v>
      </c>
      <c r="AU89" s="7">
        <v>0</v>
      </c>
      <c r="AV89" s="7">
        <v>0</v>
      </c>
      <c r="AW89" s="7">
        <v>0</v>
      </c>
      <c r="AX89" s="7">
        <v>1</v>
      </c>
      <c r="AY89" s="7">
        <v>0</v>
      </c>
      <c r="AZ89" s="7">
        <v>2</v>
      </c>
      <c r="BA89" s="7">
        <v>1</v>
      </c>
      <c r="BB89" s="7">
        <v>1</v>
      </c>
      <c r="BC89" s="7">
        <v>1</v>
      </c>
      <c r="BD89" s="7">
        <v>0</v>
      </c>
      <c r="BE89" s="7">
        <v>0</v>
      </c>
      <c r="BF89" s="7">
        <v>1</v>
      </c>
      <c r="BG89" s="7">
        <v>0</v>
      </c>
      <c r="BH89" s="7">
        <v>1</v>
      </c>
      <c r="BI89" s="7">
        <v>0</v>
      </c>
      <c r="BJ89" s="7">
        <v>0</v>
      </c>
      <c r="BK89" s="7">
        <v>0</v>
      </c>
      <c r="BL89" s="7">
        <v>0</v>
      </c>
      <c r="BM89" s="7">
        <v>1</v>
      </c>
      <c r="BN89" s="7">
        <v>0</v>
      </c>
      <c r="BO89" s="7">
        <v>0</v>
      </c>
      <c r="BP89" s="7">
        <v>0</v>
      </c>
      <c r="BQ89" s="7">
        <v>1</v>
      </c>
      <c r="BR89" s="7">
        <v>0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  <c r="BY89" s="7">
        <v>4</v>
      </c>
      <c r="BZ89" s="7">
        <v>0</v>
      </c>
      <c r="CA89" s="7">
        <v>1</v>
      </c>
    </row>
    <row r="90" ht="13.55" customHeight="1">
      <c r="A90" s="7">
        <v>190</v>
      </c>
      <c r="B90" s="7">
        <v>46</v>
      </c>
      <c r="C90" s="7">
        <v>1</v>
      </c>
      <c r="D90" s="7">
        <v>35</v>
      </c>
      <c r="E90" s="7">
        <f>D90</f>
        <v>35</v>
      </c>
      <c r="F90" s="7">
        <v>35</v>
      </c>
      <c r="G90" s="7">
        <v>515</v>
      </c>
      <c r="H90" s="7">
        <v>50</v>
      </c>
      <c r="I90" s="7">
        <v>79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7">
        <v>0</v>
      </c>
      <c r="Q90" s="7">
        <v>100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1</v>
      </c>
      <c r="AC90" s="7">
        <v>2</v>
      </c>
      <c r="AD90" s="7">
        <v>1</v>
      </c>
      <c r="AE90" s="7">
        <v>2</v>
      </c>
      <c r="AF90" s="7">
        <v>1</v>
      </c>
      <c r="AG90" s="7">
        <v>1</v>
      </c>
      <c r="AH90" s="7">
        <v>1</v>
      </c>
      <c r="AI90" s="7">
        <v>1</v>
      </c>
      <c r="AJ90" s="7">
        <v>1</v>
      </c>
      <c r="AK90" s="7">
        <v>1</v>
      </c>
      <c r="AL90" s="7">
        <v>1</v>
      </c>
      <c r="AM90" s="7">
        <v>0</v>
      </c>
      <c r="AN90" s="7">
        <v>1</v>
      </c>
      <c r="AO90" s="7">
        <v>0</v>
      </c>
      <c r="AP90" s="7">
        <v>0</v>
      </c>
      <c r="AQ90" s="7">
        <v>0</v>
      </c>
      <c r="AR90" s="7">
        <v>0</v>
      </c>
      <c r="AS90" s="7">
        <v>1</v>
      </c>
      <c r="AT90" s="7">
        <v>1</v>
      </c>
      <c r="AU90" s="7">
        <v>0</v>
      </c>
      <c r="AV90" s="7">
        <v>0</v>
      </c>
      <c r="AW90" s="7">
        <v>0</v>
      </c>
      <c r="AX90" s="7">
        <v>1</v>
      </c>
      <c r="AY90" s="7">
        <v>0</v>
      </c>
      <c r="AZ90" s="7">
        <v>2</v>
      </c>
      <c r="BA90" s="7">
        <v>1</v>
      </c>
      <c r="BB90" s="7">
        <v>1</v>
      </c>
      <c r="BC90" s="7">
        <v>1</v>
      </c>
      <c r="BD90" s="7">
        <v>0</v>
      </c>
      <c r="BE90" s="7">
        <v>0</v>
      </c>
      <c r="BF90" s="7">
        <v>0</v>
      </c>
      <c r="BG90" s="7">
        <v>1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1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</row>
    <row r="91" ht="13.55" customHeight="1">
      <c r="A91" s="7">
        <v>191</v>
      </c>
      <c r="B91" s="7">
        <v>62</v>
      </c>
      <c r="C91" s="7">
        <v>2</v>
      </c>
      <c r="D91" s="7">
        <v>16</v>
      </c>
      <c r="E91" s="7">
        <v>16</v>
      </c>
      <c r="F91" s="7">
        <f>16+8</f>
        <v>24</v>
      </c>
      <c r="G91" s="7">
        <v>8</v>
      </c>
      <c r="H91" s="7">
        <v>75</v>
      </c>
      <c r="I91" s="7">
        <v>85</v>
      </c>
      <c r="J91" s="8">
        <v>0</v>
      </c>
      <c r="K91" s="8">
        <v>0</v>
      </c>
      <c r="L91" s="8">
        <v>34</v>
      </c>
      <c r="M91" s="8">
        <v>44</v>
      </c>
      <c r="N91" s="8">
        <v>60</v>
      </c>
      <c r="O91" s="8">
        <v>0</v>
      </c>
      <c r="P91" s="7">
        <v>0</v>
      </c>
      <c r="Q91" s="7">
        <v>0</v>
      </c>
      <c r="R91" s="7">
        <v>75</v>
      </c>
      <c r="S91" s="7">
        <v>0</v>
      </c>
      <c r="T91" s="7">
        <v>0</v>
      </c>
      <c r="U91" s="7">
        <v>0</v>
      </c>
      <c r="V91" s="7">
        <v>25</v>
      </c>
      <c r="W91" s="7">
        <v>65</v>
      </c>
      <c r="X91" s="7">
        <v>0</v>
      </c>
      <c r="Y91" s="7">
        <v>0</v>
      </c>
      <c r="Z91" s="7">
        <v>30</v>
      </c>
      <c r="AA91" s="7">
        <v>0</v>
      </c>
      <c r="AB91" s="7">
        <v>1</v>
      </c>
      <c r="AC91" s="7">
        <v>2</v>
      </c>
      <c r="AD91" s="7">
        <v>1</v>
      </c>
      <c r="AE91" s="7">
        <v>2</v>
      </c>
      <c r="AF91" s="7">
        <v>1</v>
      </c>
      <c r="AG91" s="7">
        <v>1</v>
      </c>
      <c r="AH91" s="7">
        <v>0</v>
      </c>
      <c r="AI91" s="7">
        <v>1</v>
      </c>
      <c r="AJ91" s="7">
        <v>1</v>
      </c>
      <c r="AK91" s="7">
        <v>0</v>
      </c>
      <c r="AL91" s="7">
        <v>1</v>
      </c>
      <c r="AM91" s="7">
        <v>1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1</v>
      </c>
      <c r="AU91" s="7">
        <v>0</v>
      </c>
      <c r="AV91" s="7">
        <v>0</v>
      </c>
      <c r="AW91" s="7">
        <v>0</v>
      </c>
      <c r="AX91" s="7">
        <v>0</v>
      </c>
      <c r="AY91" s="7">
        <v>1</v>
      </c>
      <c r="AZ91" s="7">
        <v>1</v>
      </c>
      <c r="BA91" s="7">
        <v>1</v>
      </c>
      <c r="BB91" s="7">
        <v>1</v>
      </c>
      <c r="BC91" s="7">
        <v>1</v>
      </c>
      <c r="BD91" s="7">
        <v>0</v>
      </c>
      <c r="BE91" s="7">
        <v>1</v>
      </c>
      <c r="BF91" s="7">
        <v>0</v>
      </c>
      <c r="BG91" s="7">
        <v>1</v>
      </c>
      <c r="BH91" s="7">
        <v>1</v>
      </c>
      <c r="BI91" s="7">
        <v>1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1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1</v>
      </c>
      <c r="BZ91" s="7">
        <v>1</v>
      </c>
      <c r="CA91" s="7">
        <v>0</v>
      </c>
    </row>
    <row r="92" ht="13.55" customHeight="1">
      <c r="A92" s="7">
        <v>194</v>
      </c>
      <c r="B92" s="7">
        <v>61</v>
      </c>
      <c r="C92" s="7">
        <v>2</v>
      </c>
      <c r="D92" s="7">
        <v>29</v>
      </c>
      <c r="E92" s="7">
        <v>29</v>
      </c>
      <c r="F92" s="7">
        <f>29+5</f>
        <v>34</v>
      </c>
      <c r="G92" s="7">
        <v>0</v>
      </c>
      <c r="H92" s="7">
        <v>70</v>
      </c>
      <c r="I92" s="7">
        <v>107.5</v>
      </c>
      <c r="J92" s="8">
        <v>40</v>
      </c>
      <c r="K92" s="8">
        <v>90</v>
      </c>
      <c r="L92" s="8">
        <v>0</v>
      </c>
      <c r="M92" s="8">
        <v>0</v>
      </c>
      <c r="N92" s="8">
        <v>0</v>
      </c>
      <c r="O92" s="8">
        <v>0</v>
      </c>
      <c r="P92" s="7">
        <v>20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1</v>
      </c>
      <c r="AC92" s="7">
        <v>2</v>
      </c>
      <c r="AD92" s="7">
        <v>1</v>
      </c>
      <c r="AE92" s="7">
        <v>2</v>
      </c>
      <c r="AF92" s="7">
        <v>1</v>
      </c>
      <c r="AG92" s="7">
        <v>1</v>
      </c>
      <c r="AH92" s="7">
        <v>1</v>
      </c>
      <c r="AI92" s="7">
        <v>1</v>
      </c>
      <c r="AJ92" s="7">
        <v>1</v>
      </c>
      <c r="AK92" s="7">
        <v>1</v>
      </c>
      <c r="AL92" s="7">
        <v>0</v>
      </c>
      <c r="AM92" s="7">
        <v>0</v>
      </c>
      <c r="AN92" s="7">
        <v>1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1</v>
      </c>
      <c r="AU92" s="7">
        <v>0</v>
      </c>
      <c r="AV92" s="7">
        <v>0</v>
      </c>
      <c r="AW92" s="7">
        <v>0</v>
      </c>
      <c r="AX92" s="7">
        <v>1</v>
      </c>
      <c r="AY92" s="7">
        <v>0</v>
      </c>
      <c r="AZ92" s="7">
        <v>2</v>
      </c>
      <c r="BA92" s="7">
        <v>1</v>
      </c>
      <c r="BB92" s="7">
        <v>1</v>
      </c>
      <c r="BC92" s="7">
        <v>1</v>
      </c>
      <c r="BD92" s="7">
        <v>0</v>
      </c>
      <c r="BE92" s="7">
        <v>0</v>
      </c>
      <c r="BF92" s="7">
        <v>0</v>
      </c>
      <c r="BG92" s="7">
        <v>1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1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1</v>
      </c>
      <c r="BX92" s="7">
        <v>1</v>
      </c>
      <c r="BY92" s="7">
        <v>0</v>
      </c>
      <c r="BZ92" s="7">
        <v>0</v>
      </c>
      <c r="CA92" s="7">
        <v>0</v>
      </c>
    </row>
    <row r="93" ht="13.55" customHeight="1">
      <c r="A93" s="7">
        <v>198</v>
      </c>
      <c r="B93" s="7">
        <v>62</v>
      </c>
      <c r="C93" s="7">
        <v>2</v>
      </c>
      <c r="D93" s="7">
        <v>3</v>
      </c>
      <c r="E93" s="7">
        <f>D93</f>
        <v>3</v>
      </c>
      <c r="F93" s="7">
        <v>3</v>
      </c>
      <c r="G93" s="7">
        <v>0</v>
      </c>
      <c r="H93" s="7">
        <v>120</v>
      </c>
      <c r="I93" s="7">
        <v>96</v>
      </c>
      <c r="J93" s="8">
        <v>0</v>
      </c>
      <c r="K93" s="8">
        <v>0</v>
      </c>
      <c r="L93" s="8">
        <v>70</v>
      </c>
      <c r="M93" s="8">
        <v>20</v>
      </c>
      <c r="N93" s="8">
        <v>0</v>
      </c>
      <c r="O93" s="8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90</v>
      </c>
      <c r="X93" s="7">
        <v>0</v>
      </c>
      <c r="Y93" s="7">
        <v>0</v>
      </c>
      <c r="Z93" s="7">
        <v>0</v>
      </c>
      <c r="AA93" s="7">
        <v>0</v>
      </c>
      <c r="AB93" s="7">
        <v>1</v>
      </c>
      <c r="AC93" s="7">
        <v>2</v>
      </c>
      <c r="AD93" s="7">
        <v>0</v>
      </c>
      <c r="AE93" s="7">
        <v>2</v>
      </c>
      <c r="AF93" s="7">
        <v>0</v>
      </c>
      <c r="AG93" s="7">
        <v>1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1</v>
      </c>
      <c r="AY93" s="7">
        <v>0</v>
      </c>
      <c r="AZ93" s="7">
        <v>2</v>
      </c>
      <c r="BA93" s="7">
        <v>1</v>
      </c>
      <c r="BB93" s="7">
        <v>1</v>
      </c>
      <c r="BC93" s="7">
        <v>0</v>
      </c>
      <c r="BD93" s="7">
        <v>0</v>
      </c>
      <c r="BE93" s="7">
        <v>1</v>
      </c>
      <c r="BF93" s="7">
        <v>0</v>
      </c>
      <c r="BG93" s="7">
        <v>1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1</v>
      </c>
      <c r="BQ93" s="7">
        <v>0</v>
      </c>
      <c r="BR93" s="7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1</v>
      </c>
      <c r="BZ93" s="7">
        <v>0</v>
      </c>
      <c r="CA93" s="7">
        <v>0</v>
      </c>
    </row>
    <row r="94" ht="13.55" customHeight="1">
      <c r="A94" s="7">
        <v>204</v>
      </c>
      <c r="B94" s="7">
        <v>55</v>
      </c>
      <c r="C94" s="7">
        <v>1</v>
      </c>
      <c r="D94" s="7">
        <v>6</v>
      </c>
      <c r="E94" s="7">
        <f>D94</f>
        <v>6</v>
      </c>
      <c r="F94" s="7">
        <v>6</v>
      </c>
      <c r="G94" s="15">
        <v>60</v>
      </c>
      <c r="H94" s="7">
        <v>90</v>
      </c>
      <c r="I94" s="7">
        <v>77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60</v>
      </c>
      <c r="X94" s="7">
        <v>0</v>
      </c>
      <c r="Y94" s="7">
        <v>0</v>
      </c>
      <c r="Z94" s="7">
        <v>0</v>
      </c>
      <c r="AA94" s="7">
        <v>0</v>
      </c>
      <c r="AB94" s="7">
        <v>1</v>
      </c>
      <c r="AC94" s="7">
        <v>2</v>
      </c>
      <c r="AD94" s="7">
        <v>1</v>
      </c>
      <c r="AE94" s="7">
        <v>2</v>
      </c>
      <c r="AF94" s="7">
        <v>0</v>
      </c>
      <c r="AG94" s="7">
        <v>1</v>
      </c>
      <c r="AH94" s="7">
        <v>0</v>
      </c>
      <c r="AI94" s="7">
        <v>1</v>
      </c>
      <c r="AJ94" s="7">
        <v>1</v>
      </c>
      <c r="AK94" s="7">
        <v>0</v>
      </c>
      <c r="AL94" s="7">
        <v>1</v>
      </c>
      <c r="AM94" s="7">
        <v>1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1</v>
      </c>
      <c r="AU94" s="7">
        <v>0</v>
      </c>
      <c r="AV94" s="7">
        <v>0</v>
      </c>
      <c r="AW94" s="7">
        <v>0</v>
      </c>
      <c r="AX94" s="7">
        <v>1</v>
      </c>
      <c r="AY94" s="7">
        <v>0</v>
      </c>
      <c r="AZ94" s="7">
        <v>2</v>
      </c>
      <c r="BA94" s="7">
        <v>1</v>
      </c>
      <c r="BB94" s="7">
        <v>1</v>
      </c>
      <c r="BC94" s="7">
        <v>1</v>
      </c>
      <c r="BD94" s="7">
        <v>1</v>
      </c>
      <c r="BE94" s="7">
        <v>0</v>
      </c>
      <c r="BF94" s="7">
        <v>0</v>
      </c>
      <c r="BG94" s="7">
        <v>1</v>
      </c>
      <c r="BH94" s="7">
        <v>1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1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</row>
    <row r="95" ht="13.55" customHeight="1">
      <c r="A95" s="7">
        <v>228</v>
      </c>
      <c r="B95" s="7">
        <v>55</v>
      </c>
      <c r="C95" s="7">
        <v>1</v>
      </c>
      <c r="D95" s="7">
        <v>21</v>
      </c>
      <c r="E95" s="7">
        <f>D95</f>
        <v>21</v>
      </c>
      <c r="F95" s="12">
        <v>21</v>
      </c>
      <c r="G95" s="13">
        <f t="shared" si="94" ref="G95:G204">7*365</f>
        <v>2555</v>
      </c>
      <c r="H95" s="14">
        <v>120</v>
      </c>
      <c r="I95" s="10"/>
      <c r="J95" s="8">
        <v>0</v>
      </c>
      <c r="K95" s="8">
        <v>0</v>
      </c>
      <c r="L95" s="8">
        <v>30</v>
      </c>
      <c r="M95" s="8">
        <v>20</v>
      </c>
      <c r="N95" s="8">
        <v>0</v>
      </c>
      <c r="O95" s="8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1</v>
      </c>
      <c r="AC95" s="7">
        <v>2</v>
      </c>
      <c r="AD95" s="7">
        <v>1</v>
      </c>
      <c r="AE95" s="7">
        <v>4</v>
      </c>
      <c r="AF95" s="7">
        <v>1</v>
      </c>
      <c r="AG95" s="7">
        <v>1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1</v>
      </c>
      <c r="AV95" s="7">
        <v>1</v>
      </c>
      <c r="AW95" s="7">
        <v>0</v>
      </c>
      <c r="AX95" s="7">
        <v>1</v>
      </c>
      <c r="AY95" s="7">
        <v>0</v>
      </c>
      <c r="AZ95" s="7">
        <v>2</v>
      </c>
      <c r="BA95" s="7">
        <v>1</v>
      </c>
      <c r="BB95" s="7">
        <v>1</v>
      </c>
      <c r="BC95" s="7">
        <v>0</v>
      </c>
      <c r="BD95" s="7">
        <v>0</v>
      </c>
      <c r="BE95" s="7">
        <v>1</v>
      </c>
      <c r="BF95" s="7">
        <v>1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1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1</v>
      </c>
      <c r="BX95" s="7">
        <v>0</v>
      </c>
      <c r="BY95" s="7">
        <v>0</v>
      </c>
      <c r="BZ95" s="7">
        <v>0</v>
      </c>
      <c r="CA95" s="7">
        <v>1</v>
      </c>
    </row>
    <row r="96" ht="13.55" customHeight="1">
      <c r="A96" s="7">
        <v>229</v>
      </c>
      <c r="B96" s="7">
        <v>62</v>
      </c>
      <c r="C96" s="7">
        <v>1</v>
      </c>
      <c r="D96" s="7">
        <v>7</v>
      </c>
      <c r="E96" s="7">
        <f>D96</f>
        <v>7</v>
      </c>
      <c r="F96" s="7">
        <v>7</v>
      </c>
      <c r="G96" s="9">
        <v>365</v>
      </c>
      <c r="H96" s="7">
        <v>110</v>
      </c>
      <c r="I96" s="7">
        <v>105</v>
      </c>
      <c r="J96" s="8">
        <v>0</v>
      </c>
      <c r="K96" s="8">
        <v>0</v>
      </c>
      <c r="L96" s="8">
        <v>0</v>
      </c>
      <c r="M96" s="8">
        <v>0</v>
      </c>
      <c r="N96" s="8">
        <v>50</v>
      </c>
      <c r="O96" s="8">
        <v>0</v>
      </c>
      <c r="P96" s="7">
        <v>0</v>
      </c>
      <c r="Q96" s="7">
        <v>0</v>
      </c>
      <c r="R96" s="7">
        <v>50</v>
      </c>
      <c r="S96" s="7">
        <v>0</v>
      </c>
      <c r="T96" s="7">
        <v>0</v>
      </c>
      <c r="U96" s="7">
        <v>0</v>
      </c>
      <c r="V96" s="7">
        <v>0</v>
      </c>
      <c r="W96" s="7">
        <v>30</v>
      </c>
      <c r="X96" s="7">
        <v>0</v>
      </c>
      <c r="Y96" s="7">
        <v>0</v>
      </c>
      <c r="Z96" s="7">
        <v>0</v>
      </c>
      <c r="AA96" s="7">
        <v>0</v>
      </c>
      <c r="AB96" s="7">
        <v>1</v>
      </c>
      <c r="AC96" s="7">
        <v>2</v>
      </c>
      <c r="AD96" s="7">
        <v>1</v>
      </c>
      <c r="AE96" s="7">
        <v>4</v>
      </c>
      <c r="AF96" s="7">
        <v>1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1</v>
      </c>
      <c r="AV96" s="7">
        <v>0</v>
      </c>
      <c r="AW96" s="7">
        <v>0</v>
      </c>
      <c r="AX96" s="7">
        <v>1</v>
      </c>
      <c r="AY96" s="7">
        <v>0</v>
      </c>
      <c r="AZ96" s="7">
        <v>3</v>
      </c>
      <c r="BA96" s="7">
        <v>1</v>
      </c>
      <c r="BB96" s="7">
        <v>1</v>
      </c>
      <c r="BC96" s="7">
        <v>0</v>
      </c>
      <c r="BD96" s="7">
        <v>0</v>
      </c>
      <c r="BE96" s="7">
        <v>1</v>
      </c>
      <c r="BF96" s="7">
        <v>1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1</v>
      </c>
      <c r="BP96" s="7">
        <v>0</v>
      </c>
      <c r="BQ96" s="7">
        <v>0</v>
      </c>
      <c r="BR96" s="7">
        <v>1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  <c r="BY96" s="7">
        <v>0</v>
      </c>
      <c r="BZ96" s="7">
        <v>0</v>
      </c>
      <c r="CA96" s="7">
        <v>0</v>
      </c>
    </row>
    <row r="97" ht="13.55" customHeight="1">
      <c r="A97" s="7">
        <v>234</v>
      </c>
      <c r="B97" s="7">
        <v>69</v>
      </c>
      <c r="C97" s="7">
        <v>1</v>
      </c>
      <c r="D97" s="7">
        <v>27</v>
      </c>
      <c r="E97" s="7">
        <f>D97</f>
        <v>27</v>
      </c>
      <c r="F97" s="7">
        <v>27</v>
      </c>
      <c r="G97" s="15">
        <v>1050</v>
      </c>
      <c r="H97" s="7">
        <v>120</v>
      </c>
      <c r="I97" s="10"/>
      <c r="J97" s="8">
        <v>0</v>
      </c>
      <c r="K97" s="8">
        <v>0</v>
      </c>
      <c r="L97" s="8">
        <v>30</v>
      </c>
      <c r="M97" s="8">
        <v>30</v>
      </c>
      <c r="N97" s="8">
        <v>0</v>
      </c>
      <c r="O97" s="8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1</v>
      </c>
      <c r="AC97" s="7">
        <v>2</v>
      </c>
      <c r="AD97" s="7">
        <v>1</v>
      </c>
      <c r="AE97" s="7">
        <v>4</v>
      </c>
      <c r="AF97" s="7">
        <v>1</v>
      </c>
      <c r="AG97" s="7">
        <v>1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1</v>
      </c>
      <c r="AY97" s="7">
        <v>0</v>
      </c>
      <c r="AZ97" s="7">
        <v>3</v>
      </c>
      <c r="BA97" s="7">
        <v>2</v>
      </c>
      <c r="BB97" s="7">
        <v>1</v>
      </c>
      <c r="BC97" s="7">
        <v>0</v>
      </c>
      <c r="BD97" s="7">
        <v>0</v>
      </c>
      <c r="BE97" s="7">
        <v>1</v>
      </c>
      <c r="BF97" s="7">
        <v>0</v>
      </c>
      <c r="BG97" s="7">
        <v>1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1</v>
      </c>
      <c r="BP97" s="7">
        <v>1</v>
      </c>
      <c r="BQ97" s="7">
        <v>0</v>
      </c>
      <c r="BR97" s="7">
        <v>1</v>
      </c>
      <c r="BS97" s="7">
        <v>0</v>
      </c>
      <c r="BT97" s="7">
        <v>0</v>
      </c>
      <c r="BU97" s="7">
        <v>0</v>
      </c>
      <c r="BV97" s="7">
        <v>0</v>
      </c>
      <c r="BW97" s="7">
        <v>1</v>
      </c>
      <c r="BX97" s="7">
        <v>0</v>
      </c>
      <c r="BY97" s="7">
        <v>0</v>
      </c>
      <c r="BZ97" s="7">
        <v>0</v>
      </c>
      <c r="CA97" s="7">
        <v>0</v>
      </c>
    </row>
    <row r="98" ht="13.55" customHeight="1">
      <c r="A98" s="7">
        <v>238</v>
      </c>
      <c r="B98" s="7">
        <v>50</v>
      </c>
      <c r="C98" s="7">
        <v>1</v>
      </c>
      <c r="D98" s="7">
        <v>27</v>
      </c>
      <c r="E98" s="7">
        <f>D98</f>
        <v>27</v>
      </c>
      <c r="F98" s="12">
        <v>27</v>
      </c>
      <c r="G98" s="13">
        <f t="shared" si="94"/>
        <v>2555</v>
      </c>
      <c r="H98" s="14">
        <v>105</v>
      </c>
      <c r="I98" s="7">
        <v>98</v>
      </c>
      <c r="J98" s="8">
        <v>0</v>
      </c>
      <c r="K98" s="8">
        <v>0</v>
      </c>
      <c r="L98" s="8">
        <v>20</v>
      </c>
      <c r="M98" s="8">
        <v>0</v>
      </c>
      <c r="N98" s="8">
        <v>0</v>
      </c>
      <c r="O98" s="8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1</v>
      </c>
      <c r="AC98" s="7">
        <v>2</v>
      </c>
      <c r="AD98" s="7">
        <v>1</v>
      </c>
      <c r="AE98" s="7">
        <v>4</v>
      </c>
      <c r="AF98" s="7">
        <v>1</v>
      </c>
      <c r="AG98" s="7">
        <v>1</v>
      </c>
      <c r="AH98" s="7">
        <v>0</v>
      </c>
      <c r="AI98" s="7">
        <v>1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1</v>
      </c>
      <c r="AV98" s="7">
        <v>1</v>
      </c>
      <c r="AW98" s="7">
        <v>1</v>
      </c>
      <c r="AX98" s="7">
        <v>1</v>
      </c>
      <c r="AY98" s="7">
        <v>0</v>
      </c>
      <c r="AZ98" s="7">
        <v>2</v>
      </c>
      <c r="BA98" s="7">
        <v>1</v>
      </c>
      <c r="BB98" s="7">
        <v>1</v>
      </c>
      <c r="BC98" s="7">
        <v>0</v>
      </c>
      <c r="BD98" s="7">
        <v>0</v>
      </c>
      <c r="BE98" s="7">
        <v>1</v>
      </c>
      <c r="BF98" s="7">
        <v>0</v>
      </c>
      <c r="BG98" s="7">
        <v>1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1</v>
      </c>
      <c r="BN98" s="7">
        <v>0</v>
      </c>
      <c r="BO98" s="7">
        <v>1</v>
      </c>
      <c r="BP98" s="7">
        <v>1</v>
      </c>
      <c r="BQ98" s="7">
        <v>0</v>
      </c>
      <c r="BR98" s="7">
        <v>1</v>
      </c>
      <c r="BS98" s="7">
        <v>0</v>
      </c>
      <c r="BT98" s="7">
        <v>0</v>
      </c>
      <c r="BU98" s="7">
        <v>0</v>
      </c>
      <c r="BV98" s="7">
        <v>0</v>
      </c>
      <c r="BW98" s="7">
        <v>1</v>
      </c>
      <c r="BX98" s="7">
        <v>0</v>
      </c>
      <c r="BY98" s="7">
        <v>0</v>
      </c>
      <c r="BZ98" s="7">
        <v>0</v>
      </c>
      <c r="CA98" s="7">
        <v>1</v>
      </c>
    </row>
    <row r="99" ht="13.55" customHeight="1">
      <c r="A99" s="7">
        <v>248</v>
      </c>
      <c r="B99" s="7">
        <v>66</v>
      </c>
      <c r="C99" s="7">
        <v>1</v>
      </c>
      <c r="D99" s="7">
        <v>7</v>
      </c>
      <c r="E99" s="7">
        <f>D99</f>
        <v>7</v>
      </c>
      <c r="F99" s="7">
        <v>7</v>
      </c>
      <c r="G99" s="9">
        <v>730</v>
      </c>
      <c r="H99" s="7">
        <v>110</v>
      </c>
      <c r="I99" s="7">
        <v>100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50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1</v>
      </c>
      <c r="AC99" s="7">
        <v>2</v>
      </c>
      <c r="AD99" s="7">
        <v>1</v>
      </c>
      <c r="AE99" s="7">
        <v>4</v>
      </c>
      <c r="AF99" s="7">
        <v>1</v>
      </c>
      <c r="AG99" s="7">
        <v>1</v>
      </c>
      <c r="AH99" s="7">
        <v>0</v>
      </c>
      <c r="AI99" s="7">
        <v>1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1</v>
      </c>
      <c r="AZ99" s="7">
        <v>3</v>
      </c>
      <c r="BA99" s="7">
        <v>1</v>
      </c>
      <c r="BB99" s="7">
        <v>1</v>
      </c>
      <c r="BC99" s="7">
        <v>0</v>
      </c>
      <c r="BD99" s="7">
        <v>0</v>
      </c>
      <c r="BE99" s="7">
        <v>1</v>
      </c>
      <c r="BF99" s="7">
        <v>0</v>
      </c>
      <c r="BG99" s="7">
        <v>1</v>
      </c>
      <c r="BH99" s="7">
        <v>0</v>
      </c>
      <c r="BI99" s="7">
        <v>0</v>
      </c>
      <c r="BJ99" s="7">
        <v>1</v>
      </c>
      <c r="BK99" s="7">
        <v>0</v>
      </c>
      <c r="BL99" s="7">
        <v>0</v>
      </c>
      <c r="BM99" s="7">
        <v>0</v>
      </c>
      <c r="BN99" s="7">
        <v>0</v>
      </c>
      <c r="BO99" s="7">
        <v>1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</row>
    <row r="100" ht="13.55" customHeight="1">
      <c r="A100" s="7">
        <v>249</v>
      </c>
      <c r="B100" s="7">
        <v>57</v>
      </c>
      <c r="C100" s="7">
        <v>2</v>
      </c>
      <c r="D100" s="10"/>
      <c r="E100" s="7">
        <f>D100</f>
        <v>0</v>
      </c>
      <c r="F100" s="10"/>
      <c r="G100" s="7">
        <f>9*365</f>
        <v>3285</v>
      </c>
      <c r="H100" s="7">
        <v>115</v>
      </c>
      <c r="I100" s="7">
        <v>98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1</v>
      </c>
      <c r="AC100" s="7">
        <v>2</v>
      </c>
      <c r="AD100" s="7">
        <v>1</v>
      </c>
      <c r="AE100" s="7">
        <v>4</v>
      </c>
      <c r="AF100" s="7">
        <v>1</v>
      </c>
      <c r="AG100" s="7">
        <v>0</v>
      </c>
      <c r="AH100" s="7">
        <v>0</v>
      </c>
      <c r="AI100" s="7">
        <v>1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1</v>
      </c>
      <c r="AV100" s="7">
        <v>1</v>
      </c>
      <c r="AW100" s="7">
        <v>1</v>
      </c>
      <c r="AX100" s="7">
        <v>1</v>
      </c>
      <c r="AY100" s="7">
        <v>0</v>
      </c>
      <c r="AZ100" s="7">
        <v>2</v>
      </c>
      <c r="BA100" s="7">
        <v>1</v>
      </c>
      <c r="BB100" s="7">
        <v>0</v>
      </c>
      <c r="BC100" s="7">
        <v>0</v>
      </c>
      <c r="BD100" s="7">
        <v>0</v>
      </c>
      <c r="BE100" s="7">
        <v>1</v>
      </c>
      <c r="BF100" s="7">
        <v>1</v>
      </c>
      <c r="BG100" s="7">
        <v>0</v>
      </c>
      <c r="BH100" s="7">
        <v>0</v>
      </c>
      <c r="BI100" s="7">
        <v>0</v>
      </c>
      <c r="BJ100" s="7">
        <v>0</v>
      </c>
      <c r="BK100" s="7">
        <v>1</v>
      </c>
      <c r="BL100" s="7">
        <v>0</v>
      </c>
      <c r="BM100" s="7">
        <v>0</v>
      </c>
      <c r="BN100" s="7">
        <v>0</v>
      </c>
      <c r="BO100" s="7">
        <v>1</v>
      </c>
      <c r="BP100" s="7">
        <v>1</v>
      </c>
      <c r="BQ100" s="7">
        <v>0</v>
      </c>
      <c r="BR100" s="7">
        <v>1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  <c r="BY100" s="7">
        <v>0</v>
      </c>
      <c r="BZ100" s="7">
        <v>0</v>
      </c>
      <c r="CA100" s="7">
        <v>1</v>
      </c>
    </row>
    <row r="101" ht="13.55" customHeight="1">
      <c r="A101" s="7">
        <v>250</v>
      </c>
      <c r="B101" s="7">
        <v>74</v>
      </c>
      <c r="C101" s="7">
        <v>1</v>
      </c>
      <c r="D101" s="7">
        <v>3</v>
      </c>
      <c r="E101" s="7">
        <f>D101</f>
        <v>3</v>
      </c>
      <c r="F101" s="7">
        <v>3</v>
      </c>
      <c r="G101" s="15">
        <v>730</v>
      </c>
      <c r="H101" s="7">
        <v>100</v>
      </c>
      <c r="I101" s="10"/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7">
        <v>0</v>
      </c>
      <c r="Q101" s="7">
        <v>0</v>
      </c>
      <c r="R101" s="7">
        <v>35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1</v>
      </c>
      <c r="AC101" s="7">
        <v>2</v>
      </c>
      <c r="AD101" s="7">
        <v>0</v>
      </c>
      <c r="AE101" s="7">
        <v>4</v>
      </c>
      <c r="AF101" s="7">
        <v>1</v>
      </c>
      <c r="AG101" s="7">
        <v>1</v>
      </c>
      <c r="AH101" s="7">
        <v>1</v>
      </c>
      <c r="AI101" s="7">
        <v>1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1</v>
      </c>
      <c r="AV101" s="7">
        <v>1</v>
      </c>
      <c r="AW101" s="7">
        <v>0</v>
      </c>
      <c r="AX101" s="7">
        <v>0</v>
      </c>
      <c r="AY101" s="7">
        <v>1</v>
      </c>
      <c r="AZ101" s="7">
        <v>2</v>
      </c>
      <c r="BA101" s="7">
        <v>1</v>
      </c>
      <c r="BB101" s="7">
        <v>1</v>
      </c>
      <c r="BC101" s="7">
        <v>0</v>
      </c>
      <c r="BD101" s="7">
        <v>1</v>
      </c>
      <c r="BE101" s="7">
        <v>0</v>
      </c>
      <c r="BF101" s="7">
        <v>1</v>
      </c>
      <c r="BG101" s="7">
        <v>0</v>
      </c>
      <c r="BH101" s="7">
        <v>0</v>
      </c>
      <c r="BI101" s="7">
        <v>0</v>
      </c>
      <c r="BJ101" s="7">
        <v>1</v>
      </c>
      <c r="BK101" s="7">
        <v>0</v>
      </c>
      <c r="BL101" s="7">
        <v>0</v>
      </c>
      <c r="BM101" s="7">
        <v>0</v>
      </c>
      <c r="BN101" s="7">
        <v>0</v>
      </c>
      <c r="BO101" s="7">
        <v>1</v>
      </c>
      <c r="BP101" s="7">
        <v>0</v>
      </c>
      <c r="BQ101" s="7">
        <v>0</v>
      </c>
      <c r="BR101" s="7">
        <v>1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  <c r="BY101" s="7">
        <v>0</v>
      </c>
      <c r="BZ101" s="7">
        <v>0</v>
      </c>
      <c r="CA101" s="7">
        <v>1</v>
      </c>
    </row>
    <row r="102" ht="13.55" customHeight="1">
      <c r="A102" s="7">
        <v>251</v>
      </c>
      <c r="B102" s="7">
        <v>56</v>
      </c>
      <c r="C102" s="7">
        <v>1</v>
      </c>
      <c r="D102" s="7">
        <v>7</v>
      </c>
      <c r="E102" s="7">
        <f>D102</f>
        <v>7</v>
      </c>
      <c r="F102" s="12">
        <v>7</v>
      </c>
      <c r="G102" s="13">
        <f t="shared" si="94"/>
        <v>2555</v>
      </c>
      <c r="H102" s="14">
        <v>110</v>
      </c>
      <c r="I102" s="10"/>
      <c r="J102" s="8">
        <v>0</v>
      </c>
      <c r="K102" s="8">
        <v>0</v>
      </c>
      <c r="L102" s="8">
        <v>29</v>
      </c>
      <c r="M102" s="8">
        <v>27</v>
      </c>
      <c r="N102" s="8">
        <v>0</v>
      </c>
      <c r="O102" s="8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1</v>
      </c>
      <c r="AC102" s="7">
        <v>2</v>
      </c>
      <c r="AD102" s="7">
        <v>1</v>
      </c>
      <c r="AE102" s="7">
        <v>4</v>
      </c>
      <c r="AF102" s="7">
        <v>1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1</v>
      </c>
      <c r="AV102" s="7">
        <v>0</v>
      </c>
      <c r="AW102" s="7">
        <v>0</v>
      </c>
      <c r="AX102" s="7">
        <v>1</v>
      </c>
      <c r="AY102" s="7">
        <v>0</v>
      </c>
      <c r="AZ102" s="7">
        <v>2</v>
      </c>
      <c r="BA102" s="7">
        <v>1</v>
      </c>
      <c r="BB102" s="7">
        <v>1</v>
      </c>
      <c r="BC102" s="7">
        <v>0</v>
      </c>
      <c r="BD102" s="7">
        <v>0</v>
      </c>
      <c r="BE102" s="7">
        <v>1</v>
      </c>
      <c r="BF102" s="7">
        <v>0</v>
      </c>
      <c r="BG102" s="7">
        <v>1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1</v>
      </c>
      <c r="BP102" s="7">
        <v>1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1</v>
      </c>
    </row>
    <row r="103" ht="13.55" customHeight="1">
      <c r="A103" s="7">
        <v>258</v>
      </c>
      <c r="B103" s="7">
        <v>66</v>
      </c>
      <c r="C103" s="7">
        <v>1</v>
      </c>
      <c r="D103" s="7">
        <v>16</v>
      </c>
      <c r="E103" s="7">
        <f>D103</f>
        <v>16</v>
      </c>
      <c r="F103" s="7">
        <v>16</v>
      </c>
      <c r="G103" s="9">
        <v>365</v>
      </c>
      <c r="H103" s="7">
        <v>90</v>
      </c>
      <c r="I103" s="7">
        <v>104</v>
      </c>
      <c r="J103" s="8">
        <v>0</v>
      </c>
      <c r="K103" s="8">
        <v>0</v>
      </c>
      <c r="L103" s="8">
        <v>25</v>
      </c>
      <c r="M103" s="8">
        <v>30</v>
      </c>
      <c r="N103" s="8">
        <v>0</v>
      </c>
      <c r="O103" s="8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30</v>
      </c>
      <c r="X103" s="7">
        <v>0</v>
      </c>
      <c r="Y103" s="7">
        <v>0</v>
      </c>
      <c r="Z103" s="7">
        <v>0</v>
      </c>
      <c r="AA103" s="7">
        <v>0</v>
      </c>
      <c r="AB103" s="7">
        <v>1</v>
      </c>
      <c r="AC103" s="7">
        <v>2</v>
      </c>
      <c r="AD103" s="7">
        <v>0</v>
      </c>
      <c r="AE103" s="7">
        <v>4</v>
      </c>
      <c r="AF103" s="7">
        <v>1</v>
      </c>
      <c r="AG103" s="7">
        <v>1</v>
      </c>
      <c r="AH103" s="7">
        <v>0</v>
      </c>
      <c r="AI103" s="7">
        <v>1</v>
      </c>
      <c r="AJ103" s="7">
        <v>1</v>
      </c>
      <c r="AK103" s="7">
        <v>1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1</v>
      </c>
      <c r="AV103" s="7">
        <v>1</v>
      </c>
      <c r="AW103" s="7">
        <v>1</v>
      </c>
      <c r="AX103" s="7">
        <v>1</v>
      </c>
      <c r="AY103" s="7">
        <v>0</v>
      </c>
      <c r="AZ103" s="7">
        <v>2</v>
      </c>
      <c r="BA103" s="7">
        <v>1</v>
      </c>
      <c r="BB103" s="7">
        <v>1</v>
      </c>
      <c r="BC103" s="7">
        <v>1</v>
      </c>
      <c r="BD103" s="7">
        <v>0</v>
      </c>
      <c r="BE103" s="7">
        <v>0</v>
      </c>
      <c r="BF103" s="7">
        <v>0</v>
      </c>
      <c r="BG103" s="7">
        <v>1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1</v>
      </c>
      <c r="BP103" s="7">
        <v>1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1</v>
      </c>
    </row>
    <row r="104" ht="13.55" customHeight="1">
      <c r="A104" s="7">
        <v>259</v>
      </c>
      <c r="B104" s="7">
        <v>67</v>
      </c>
      <c r="C104" s="7">
        <v>1</v>
      </c>
      <c r="D104" s="7">
        <v>6</v>
      </c>
      <c r="E104" s="7">
        <f>D104</f>
        <v>6</v>
      </c>
      <c r="F104" s="7">
        <v>6</v>
      </c>
      <c r="G104" s="15">
        <f t="shared" si="94"/>
        <v>2555</v>
      </c>
      <c r="H104" s="7">
        <v>110</v>
      </c>
      <c r="I104" s="10"/>
      <c r="J104" s="8">
        <v>30</v>
      </c>
      <c r="K104" s="8">
        <v>40</v>
      </c>
      <c r="L104" s="8">
        <v>35</v>
      </c>
      <c r="M104" s="8">
        <v>25</v>
      </c>
      <c r="N104" s="8">
        <v>0</v>
      </c>
      <c r="O104" s="8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1</v>
      </c>
      <c r="AC104" s="7">
        <v>2</v>
      </c>
      <c r="AD104" s="7">
        <v>1</v>
      </c>
      <c r="AE104" s="7">
        <v>4</v>
      </c>
      <c r="AF104" s="7">
        <v>1</v>
      </c>
      <c r="AG104" s="7">
        <v>1</v>
      </c>
      <c r="AH104" s="7">
        <v>0</v>
      </c>
      <c r="AI104" s="7">
        <v>1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1</v>
      </c>
      <c r="AV104" s="7">
        <v>0</v>
      </c>
      <c r="AW104" s="7">
        <v>1</v>
      </c>
      <c r="AX104" s="7">
        <v>1</v>
      </c>
      <c r="AY104" s="7">
        <v>0</v>
      </c>
      <c r="AZ104" s="7">
        <v>2</v>
      </c>
      <c r="BA104" s="7">
        <v>1</v>
      </c>
      <c r="BB104" s="7">
        <v>1</v>
      </c>
      <c r="BC104" s="7">
        <v>0</v>
      </c>
      <c r="BD104" s="7">
        <v>0</v>
      </c>
      <c r="BE104" s="7">
        <v>1</v>
      </c>
      <c r="BF104" s="7">
        <v>0</v>
      </c>
      <c r="BG104" s="7">
        <v>1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1</v>
      </c>
      <c r="BO104" s="7">
        <v>0</v>
      </c>
      <c r="BP104" s="7">
        <v>0</v>
      </c>
      <c r="BQ104" s="7">
        <v>0</v>
      </c>
      <c r="BR104" s="7">
        <v>0</v>
      </c>
      <c r="BS104" s="7">
        <v>0</v>
      </c>
      <c r="BT104" s="7">
        <v>0</v>
      </c>
      <c r="BU104" s="7">
        <v>0</v>
      </c>
      <c r="BV104" s="7">
        <v>0</v>
      </c>
      <c r="BW104" s="7">
        <v>1</v>
      </c>
      <c r="BX104" s="7">
        <v>1</v>
      </c>
      <c r="BY104" s="7">
        <v>0</v>
      </c>
      <c r="BZ104" s="7">
        <v>0</v>
      </c>
      <c r="CA104" s="7">
        <v>0</v>
      </c>
    </row>
    <row r="105" ht="13.55" customHeight="1">
      <c r="A105" s="7">
        <v>263</v>
      </c>
      <c r="B105" s="7">
        <v>71</v>
      </c>
      <c r="C105" s="7">
        <v>1</v>
      </c>
      <c r="D105" s="7">
        <v>50</v>
      </c>
      <c r="E105" s="7">
        <f>D105</f>
        <v>50</v>
      </c>
      <c r="F105" s="12">
        <v>50</v>
      </c>
      <c r="G105" s="13">
        <f t="shared" si="94"/>
        <v>2555</v>
      </c>
      <c r="H105" s="14">
        <v>110</v>
      </c>
      <c r="I105" s="10"/>
      <c r="J105" s="8">
        <v>0</v>
      </c>
      <c r="K105" s="8">
        <v>0</v>
      </c>
      <c r="L105" s="8">
        <v>30</v>
      </c>
      <c r="M105" s="8">
        <v>0</v>
      </c>
      <c r="N105" s="8">
        <v>0</v>
      </c>
      <c r="O105" s="8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1</v>
      </c>
      <c r="AC105" s="7">
        <v>2</v>
      </c>
      <c r="AD105" s="7">
        <v>0</v>
      </c>
      <c r="AE105" s="7">
        <v>4</v>
      </c>
      <c r="AF105" s="7">
        <v>1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1</v>
      </c>
      <c r="AV105" s="7">
        <v>1</v>
      </c>
      <c r="AW105" s="7">
        <v>1</v>
      </c>
      <c r="AX105" s="7">
        <v>1</v>
      </c>
      <c r="AY105" s="7">
        <v>0</v>
      </c>
      <c r="AZ105" s="7">
        <v>3</v>
      </c>
      <c r="BA105" s="7">
        <v>2</v>
      </c>
      <c r="BB105" s="7">
        <v>1</v>
      </c>
      <c r="BC105" s="7">
        <v>0</v>
      </c>
      <c r="BD105" s="7">
        <v>0</v>
      </c>
      <c r="BE105" s="7">
        <v>1</v>
      </c>
      <c r="BF105" s="7">
        <v>0</v>
      </c>
      <c r="BG105" s="7">
        <v>1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1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  <c r="BY105" s="7">
        <v>0</v>
      </c>
      <c r="BZ105" s="7">
        <v>0</v>
      </c>
      <c r="CA105" s="7">
        <v>0</v>
      </c>
    </row>
    <row r="106" ht="13.55" customHeight="1">
      <c r="A106" s="7">
        <v>264</v>
      </c>
      <c r="B106" s="7">
        <v>65</v>
      </c>
      <c r="C106" s="7">
        <v>1</v>
      </c>
      <c r="D106" s="7">
        <v>17</v>
      </c>
      <c r="E106" s="7">
        <f>D106</f>
        <v>17</v>
      </c>
      <c r="F106" s="7">
        <v>17</v>
      </c>
      <c r="G106" s="16">
        <f t="shared" si="94"/>
        <v>2555</v>
      </c>
      <c r="H106" s="7">
        <v>50</v>
      </c>
      <c r="I106" s="7">
        <v>85</v>
      </c>
      <c r="J106" s="8">
        <v>0</v>
      </c>
      <c r="K106" s="8">
        <v>0</v>
      </c>
      <c r="L106" s="8">
        <v>50</v>
      </c>
      <c r="M106" s="8">
        <v>50</v>
      </c>
      <c r="N106" s="8">
        <v>0</v>
      </c>
      <c r="O106" s="8">
        <v>0</v>
      </c>
      <c r="P106" s="7">
        <v>0</v>
      </c>
      <c r="Q106" s="7">
        <v>0</v>
      </c>
      <c r="R106" s="7">
        <v>50</v>
      </c>
      <c r="S106" s="7">
        <v>0</v>
      </c>
      <c r="T106" s="7">
        <v>0</v>
      </c>
      <c r="U106" s="7">
        <v>0</v>
      </c>
      <c r="V106" s="7">
        <v>40</v>
      </c>
      <c r="W106" s="7">
        <v>40</v>
      </c>
      <c r="X106" s="7">
        <v>0</v>
      </c>
      <c r="Y106" s="7">
        <v>0</v>
      </c>
      <c r="Z106" s="7">
        <v>0</v>
      </c>
      <c r="AA106" s="7">
        <v>0</v>
      </c>
      <c r="AB106" s="7">
        <v>1</v>
      </c>
      <c r="AC106" s="7">
        <v>2</v>
      </c>
      <c r="AD106" s="7">
        <v>1</v>
      </c>
      <c r="AE106" s="7">
        <v>4</v>
      </c>
      <c r="AF106" s="7">
        <v>1</v>
      </c>
      <c r="AG106" s="7">
        <v>1</v>
      </c>
      <c r="AH106" s="7">
        <v>1</v>
      </c>
      <c r="AI106" s="7">
        <v>1</v>
      </c>
      <c r="AJ106" s="7">
        <v>1</v>
      </c>
      <c r="AK106" s="7">
        <v>1</v>
      </c>
      <c r="AL106" s="7">
        <v>0</v>
      </c>
      <c r="AM106" s="7">
        <v>0</v>
      </c>
      <c r="AN106" s="7">
        <v>0</v>
      </c>
      <c r="AO106" s="7">
        <v>1</v>
      </c>
      <c r="AP106" s="7">
        <v>1</v>
      </c>
      <c r="AQ106" s="7">
        <v>1</v>
      </c>
      <c r="AR106" s="7">
        <v>0</v>
      </c>
      <c r="AS106" s="7">
        <v>0</v>
      </c>
      <c r="AT106" s="7">
        <v>1</v>
      </c>
      <c r="AU106" s="7">
        <v>1</v>
      </c>
      <c r="AV106" s="7">
        <v>1</v>
      </c>
      <c r="AW106" s="7">
        <v>1</v>
      </c>
      <c r="AX106" s="7">
        <v>0</v>
      </c>
      <c r="AY106" s="7">
        <v>1</v>
      </c>
      <c r="AZ106" s="7">
        <v>3</v>
      </c>
      <c r="BA106" s="7">
        <v>1</v>
      </c>
      <c r="BB106" s="7">
        <v>1</v>
      </c>
      <c r="BC106" s="7">
        <v>1</v>
      </c>
      <c r="BD106" s="7">
        <v>0</v>
      </c>
      <c r="BE106" s="7">
        <v>0</v>
      </c>
      <c r="BF106" s="7">
        <v>0</v>
      </c>
      <c r="BG106" s="7">
        <v>1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1</v>
      </c>
      <c r="BP106" s="7">
        <v>0</v>
      </c>
      <c r="BQ106" s="7">
        <v>0</v>
      </c>
      <c r="BR106" s="7">
        <v>0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  <c r="BY106" s="7">
        <v>0</v>
      </c>
      <c r="BZ106" s="7">
        <v>0</v>
      </c>
      <c r="CA106" s="7">
        <v>0</v>
      </c>
    </row>
    <row r="107" ht="13.55" customHeight="1">
      <c r="A107" s="7">
        <v>268</v>
      </c>
      <c r="B107" s="7">
        <v>53</v>
      </c>
      <c r="C107" s="7">
        <v>1</v>
      </c>
      <c r="D107" s="7">
        <v>22</v>
      </c>
      <c r="E107" s="7">
        <f>D107</f>
        <v>22</v>
      </c>
      <c r="F107" s="12">
        <v>22</v>
      </c>
      <c r="G107" s="13">
        <f t="shared" si="94"/>
        <v>2555</v>
      </c>
      <c r="H107" s="14">
        <v>120</v>
      </c>
      <c r="I107" s="10"/>
      <c r="J107" s="8">
        <v>0</v>
      </c>
      <c r="K107" s="8">
        <v>0</v>
      </c>
      <c r="L107" s="8">
        <v>0</v>
      </c>
      <c r="M107" s="8">
        <v>40</v>
      </c>
      <c r="N107" s="8">
        <v>0</v>
      </c>
      <c r="O107" s="8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1</v>
      </c>
      <c r="AC107" s="7">
        <v>2</v>
      </c>
      <c r="AD107" s="7">
        <v>1</v>
      </c>
      <c r="AE107" s="7">
        <v>4</v>
      </c>
      <c r="AF107" s="7">
        <v>1</v>
      </c>
      <c r="AG107" s="7">
        <v>1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1</v>
      </c>
      <c r="AV107" s="7">
        <v>0</v>
      </c>
      <c r="AW107" s="7">
        <v>1</v>
      </c>
      <c r="AX107" s="7">
        <v>0</v>
      </c>
      <c r="AY107" s="7">
        <v>1</v>
      </c>
      <c r="AZ107" s="7">
        <v>1</v>
      </c>
      <c r="BA107" s="7">
        <v>1</v>
      </c>
      <c r="BB107" s="7">
        <v>1</v>
      </c>
      <c r="BC107" s="7">
        <v>0</v>
      </c>
      <c r="BD107" s="7">
        <v>0</v>
      </c>
      <c r="BE107" s="7">
        <v>1</v>
      </c>
      <c r="BF107" s="7">
        <v>1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1</v>
      </c>
      <c r="BP107" s="7">
        <v>0</v>
      </c>
      <c r="BQ107" s="7">
        <v>0</v>
      </c>
      <c r="BR107" s="7">
        <v>0</v>
      </c>
      <c r="BS107" s="7">
        <v>0</v>
      </c>
      <c r="BT107" s="7">
        <v>0</v>
      </c>
      <c r="BU107" s="7">
        <v>0</v>
      </c>
      <c r="BV107" s="7">
        <v>0</v>
      </c>
      <c r="BW107" s="7">
        <v>0</v>
      </c>
      <c r="BX107" s="7">
        <v>0</v>
      </c>
      <c r="BY107" s="7">
        <v>0</v>
      </c>
      <c r="BZ107" s="7">
        <v>0</v>
      </c>
      <c r="CA107" s="7">
        <v>1</v>
      </c>
    </row>
    <row r="108" ht="13.55" customHeight="1">
      <c r="A108" s="7">
        <v>272</v>
      </c>
      <c r="B108" s="7">
        <v>67</v>
      </c>
      <c r="C108" s="7">
        <v>1</v>
      </c>
      <c r="D108" s="7">
        <v>12</v>
      </c>
      <c r="E108" s="7">
        <f>D108</f>
        <v>12</v>
      </c>
      <c r="F108" s="7">
        <v>12</v>
      </c>
      <c r="G108" s="16">
        <v>1440</v>
      </c>
      <c r="H108" s="7">
        <v>120</v>
      </c>
      <c r="I108" s="7">
        <v>82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1</v>
      </c>
      <c r="AC108" s="7">
        <v>2</v>
      </c>
      <c r="AD108" s="7">
        <v>1</v>
      </c>
      <c r="AE108" s="7">
        <v>4</v>
      </c>
      <c r="AF108" s="7">
        <v>1</v>
      </c>
      <c r="AG108" s="7">
        <v>1</v>
      </c>
      <c r="AH108" s="7">
        <v>0</v>
      </c>
      <c r="AI108" s="7">
        <v>1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1</v>
      </c>
      <c r="AV108" s="7">
        <v>0</v>
      </c>
      <c r="AW108" s="7">
        <v>1</v>
      </c>
      <c r="AX108" s="7">
        <v>0</v>
      </c>
      <c r="AY108" s="7">
        <v>1</v>
      </c>
      <c r="AZ108" s="7">
        <v>1</v>
      </c>
      <c r="BA108" s="7">
        <v>1</v>
      </c>
      <c r="BB108" s="7">
        <v>1</v>
      </c>
      <c r="BC108" s="7">
        <v>0</v>
      </c>
      <c r="BD108" s="7">
        <v>0</v>
      </c>
      <c r="BE108" s="7">
        <v>1</v>
      </c>
      <c r="BF108" s="7">
        <v>1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1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</row>
    <row r="109" ht="13.55" customHeight="1">
      <c r="A109" s="7">
        <v>274</v>
      </c>
      <c r="B109" s="7">
        <v>54</v>
      </c>
      <c r="C109" s="7">
        <v>1</v>
      </c>
      <c r="D109" s="7">
        <v>41</v>
      </c>
      <c r="E109" s="7">
        <f>D109</f>
        <v>41</v>
      </c>
      <c r="F109" s="12">
        <v>41</v>
      </c>
      <c r="G109" s="13">
        <f t="shared" si="94"/>
        <v>2555</v>
      </c>
      <c r="H109" s="14">
        <v>120</v>
      </c>
      <c r="I109" s="10"/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1</v>
      </c>
      <c r="AC109" s="7">
        <v>2</v>
      </c>
      <c r="AD109" s="7">
        <v>1</v>
      </c>
      <c r="AE109" s="7">
        <v>4</v>
      </c>
      <c r="AF109" s="7">
        <v>1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1</v>
      </c>
      <c r="AV109" s="7">
        <v>0</v>
      </c>
      <c r="AW109" s="7">
        <v>1</v>
      </c>
      <c r="AX109" s="7">
        <v>1</v>
      </c>
      <c r="AY109" s="7">
        <v>0</v>
      </c>
      <c r="AZ109" s="7">
        <v>2</v>
      </c>
      <c r="BA109" s="7">
        <v>3</v>
      </c>
      <c r="BB109" s="7">
        <v>0</v>
      </c>
      <c r="BC109" s="7">
        <v>0</v>
      </c>
      <c r="BD109" s="7">
        <v>0</v>
      </c>
      <c r="BE109" s="7">
        <v>1</v>
      </c>
      <c r="BF109" s="7">
        <v>0</v>
      </c>
      <c r="BG109" s="7">
        <v>1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1</v>
      </c>
      <c r="BP109" s="7">
        <v>1</v>
      </c>
      <c r="BQ109" s="7">
        <v>0</v>
      </c>
      <c r="BR109" s="7">
        <v>0</v>
      </c>
      <c r="BS109" s="7">
        <v>0</v>
      </c>
      <c r="BT109" s="7">
        <v>0</v>
      </c>
      <c r="BU109" s="7">
        <v>0</v>
      </c>
      <c r="BV109" s="7">
        <v>0</v>
      </c>
      <c r="BW109" s="7">
        <v>0</v>
      </c>
      <c r="BX109" s="7">
        <v>0</v>
      </c>
      <c r="BY109" s="7">
        <v>0</v>
      </c>
      <c r="BZ109" s="7">
        <v>0</v>
      </c>
      <c r="CA109" s="7">
        <v>0</v>
      </c>
    </row>
    <row r="110" ht="13.55" customHeight="1">
      <c r="A110" s="7">
        <v>275</v>
      </c>
      <c r="B110" s="7">
        <v>57</v>
      </c>
      <c r="C110" s="7">
        <v>1</v>
      </c>
      <c r="D110" s="7">
        <v>27</v>
      </c>
      <c r="E110" s="7">
        <f>D110</f>
        <v>27</v>
      </c>
      <c r="F110" s="7">
        <v>27</v>
      </c>
      <c r="G110" s="9">
        <v>1045</v>
      </c>
      <c r="H110" s="7">
        <v>120</v>
      </c>
      <c r="I110" s="10"/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1</v>
      </c>
      <c r="AC110" s="7">
        <v>2</v>
      </c>
      <c r="AD110" s="7">
        <v>1</v>
      </c>
      <c r="AE110" s="7">
        <v>4</v>
      </c>
      <c r="AF110" s="7">
        <v>1</v>
      </c>
      <c r="AG110" s="7">
        <v>1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1</v>
      </c>
      <c r="AV110" s="7">
        <v>1</v>
      </c>
      <c r="AW110" s="7">
        <v>1</v>
      </c>
      <c r="AX110" s="7">
        <v>1</v>
      </c>
      <c r="AY110" s="7">
        <v>0</v>
      </c>
      <c r="AZ110" s="7">
        <v>3</v>
      </c>
      <c r="BA110" s="7">
        <v>2</v>
      </c>
      <c r="BB110" s="7">
        <v>0</v>
      </c>
      <c r="BC110" s="7">
        <v>0</v>
      </c>
      <c r="BD110" s="7">
        <v>0</v>
      </c>
      <c r="BE110" s="7">
        <v>1</v>
      </c>
      <c r="BF110" s="7">
        <v>0</v>
      </c>
      <c r="BG110" s="7">
        <v>1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1</v>
      </c>
      <c r="BP110" s="7">
        <v>1</v>
      </c>
      <c r="BQ110" s="7">
        <v>0</v>
      </c>
      <c r="BR110" s="7">
        <v>0</v>
      </c>
      <c r="BS110" s="7">
        <v>0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</row>
    <row r="111" ht="13.55" customHeight="1">
      <c r="A111" s="7">
        <v>289</v>
      </c>
      <c r="B111" s="7">
        <v>66</v>
      </c>
      <c r="C111" s="7">
        <v>1</v>
      </c>
      <c r="D111" s="7">
        <v>13</v>
      </c>
      <c r="E111" s="7">
        <f>D111</f>
        <v>13</v>
      </c>
      <c r="F111" s="7">
        <v>13</v>
      </c>
      <c r="G111" s="15">
        <f>1/24</f>
        <v>0.0416666666666667</v>
      </c>
      <c r="H111" s="7">
        <v>70</v>
      </c>
      <c r="I111" s="7">
        <v>77</v>
      </c>
      <c r="J111" s="8">
        <v>0</v>
      </c>
      <c r="K111" s="8">
        <v>21</v>
      </c>
      <c r="L111" s="8">
        <v>46</v>
      </c>
      <c r="M111" s="8">
        <v>0</v>
      </c>
      <c r="N111" s="8">
        <v>0</v>
      </c>
      <c r="O111" s="8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1</v>
      </c>
      <c r="AC111" s="7">
        <v>2</v>
      </c>
      <c r="AD111" s="7">
        <v>1</v>
      </c>
      <c r="AE111" s="7">
        <v>4</v>
      </c>
      <c r="AF111" s="7">
        <v>1</v>
      </c>
      <c r="AG111" s="7">
        <v>1</v>
      </c>
      <c r="AH111" s="7">
        <v>1</v>
      </c>
      <c r="AI111" s="7">
        <v>1</v>
      </c>
      <c r="AJ111" s="7">
        <v>1</v>
      </c>
      <c r="AK111" s="7">
        <v>0</v>
      </c>
      <c r="AL111" s="7">
        <v>1</v>
      </c>
      <c r="AM111" s="7">
        <v>1</v>
      </c>
      <c r="AN111" s="7">
        <v>0</v>
      </c>
      <c r="AO111" s="7">
        <v>0</v>
      </c>
      <c r="AP111" s="7">
        <v>1</v>
      </c>
      <c r="AQ111" s="7">
        <v>1</v>
      </c>
      <c r="AR111" s="7">
        <v>0</v>
      </c>
      <c r="AS111" s="7">
        <v>0</v>
      </c>
      <c r="AT111" s="7">
        <v>0</v>
      </c>
      <c r="AU111" s="7">
        <v>1</v>
      </c>
      <c r="AV111" s="7">
        <v>1</v>
      </c>
      <c r="AW111" s="7">
        <v>1</v>
      </c>
      <c r="AX111" s="7">
        <v>0</v>
      </c>
      <c r="AY111" s="7">
        <v>1</v>
      </c>
      <c r="AZ111" s="7">
        <v>1</v>
      </c>
      <c r="BA111" s="7">
        <v>1</v>
      </c>
      <c r="BB111" s="7">
        <v>1</v>
      </c>
      <c r="BC111" s="7">
        <v>1</v>
      </c>
      <c r="BD111" s="7">
        <v>0</v>
      </c>
      <c r="BE111" s="7">
        <v>0</v>
      </c>
      <c r="BF111" s="7">
        <v>0</v>
      </c>
      <c r="BG111" s="7">
        <v>1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1</v>
      </c>
      <c r="BR111" s="7">
        <v>1</v>
      </c>
      <c r="BS111" s="7">
        <v>0</v>
      </c>
      <c r="BT111" s="7">
        <v>0</v>
      </c>
      <c r="BU111" s="7">
        <v>0</v>
      </c>
      <c r="BV111" s="7">
        <v>0</v>
      </c>
      <c r="BW111" s="7">
        <v>1</v>
      </c>
      <c r="BX111" s="7">
        <v>0</v>
      </c>
      <c r="BY111" s="7">
        <v>0</v>
      </c>
      <c r="BZ111" s="7">
        <v>0</v>
      </c>
      <c r="CA111" s="7">
        <v>0</v>
      </c>
    </row>
    <row r="112" ht="13.55" customHeight="1">
      <c r="A112" s="7">
        <v>290</v>
      </c>
      <c r="B112" s="7">
        <v>62</v>
      </c>
      <c r="C112" s="7">
        <v>1</v>
      </c>
      <c r="D112" s="7">
        <v>18</v>
      </c>
      <c r="E112" s="7">
        <f>D112</f>
        <v>18</v>
      </c>
      <c r="F112" s="12">
        <v>18</v>
      </c>
      <c r="G112" s="13">
        <f t="shared" si="94"/>
        <v>2555</v>
      </c>
      <c r="H112" s="14">
        <v>90</v>
      </c>
      <c r="I112" s="10"/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1</v>
      </c>
      <c r="AC112" s="7">
        <v>2</v>
      </c>
      <c r="AD112" s="7">
        <v>1</v>
      </c>
      <c r="AE112" s="7">
        <v>4</v>
      </c>
      <c r="AF112" s="7">
        <v>1</v>
      </c>
      <c r="AG112" s="7">
        <v>1</v>
      </c>
      <c r="AH112" s="7">
        <v>1</v>
      </c>
      <c r="AI112" s="7">
        <v>1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1</v>
      </c>
      <c r="AV112" s="7">
        <v>1</v>
      </c>
      <c r="AW112" s="7">
        <v>1</v>
      </c>
      <c r="AX112" s="7">
        <v>1</v>
      </c>
      <c r="AY112" s="7">
        <v>0</v>
      </c>
      <c r="AZ112" s="7">
        <v>3</v>
      </c>
      <c r="BA112" s="7">
        <v>2</v>
      </c>
      <c r="BB112" s="7">
        <v>1</v>
      </c>
      <c r="BC112" s="7">
        <v>1</v>
      </c>
      <c r="BD112" s="7">
        <v>0</v>
      </c>
      <c r="BE112" s="7">
        <v>0</v>
      </c>
      <c r="BF112" s="7">
        <v>0</v>
      </c>
      <c r="BG112" s="7">
        <v>1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1</v>
      </c>
      <c r="BP112" s="7">
        <v>1</v>
      </c>
      <c r="BQ112" s="7">
        <v>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 s="7">
        <v>0</v>
      </c>
      <c r="BX112" s="7">
        <v>0</v>
      </c>
      <c r="BY112" s="7">
        <v>0</v>
      </c>
      <c r="BZ112" s="7">
        <v>0</v>
      </c>
      <c r="CA112" s="7">
        <v>1</v>
      </c>
    </row>
    <row r="113" ht="13.55" customHeight="1">
      <c r="A113" s="7">
        <v>292</v>
      </c>
      <c r="B113" s="7">
        <v>69</v>
      </c>
      <c r="C113" s="7">
        <v>1</v>
      </c>
      <c r="D113" s="7">
        <v>40</v>
      </c>
      <c r="E113" s="7">
        <f>D113</f>
        <v>40</v>
      </c>
      <c r="F113" s="12">
        <v>40</v>
      </c>
      <c r="G113" s="13">
        <f t="shared" si="94"/>
        <v>2555</v>
      </c>
      <c r="H113" s="14">
        <v>120</v>
      </c>
      <c r="I113" s="10"/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1</v>
      </c>
      <c r="AC113" s="7">
        <v>2</v>
      </c>
      <c r="AD113" s="7">
        <v>1</v>
      </c>
      <c r="AE113" s="7">
        <v>4</v>
      </c>
      <c r="AF113" s="7">
        <v>1</v>
      </c>
      <c r="AG113" s="7">
        <v>1</v>
      </c>
      <c r="AH113" s="7">
        <v>0</v>
      </c>
      <c r="AI113" s="7">
        <v>1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1</v>
      </c>
      <c r="AV113" s="7">
        <v>1</v>
      </c>
      <c r="AW113" s="7">
        <v>1</v>
      </c>
      <c r="AX113" s="7">
        <v>1</v>
      </c>
      <c r="AY113" s="7">
        <v>0</v>
      </c>
      <c r="AZ113" s="7">
        <v>2</v>
      </c>
      <c r="BA113" s="7">
        <v>2</v>
      </c>
      <c r="BB113" s="7">
        <v>0</v>
      </c>
      <c r="BC113" s="7">
        <v>0</v>
      </c>
      <c r="BD113" s="7">
        <v>0</v>
      </c>
      <c r="BE113" s="7">
        <v>1</v>
      </c>
      <c r="BF113" s="7">
        <v>0</v>
      </c>
      <c r="BG113" s="7">
        <v>1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1</v>
      </c>
      <c r="BP113" s="7">
        <v>1</v>
      </c>
      <c r="BQ113" s="7">
        <v>0</v>
      </c>
      <c r="BR113" s="7">
        <v>1</v>
      </c>
      <c r="BS113" s="7">
        <v>0</v>
      </c>
      <c r="BT113" s="7">
        <v>0</v>
      </c>
      <c r="BU113" s="7">
        <v>0</v>
      </c>
      <c r="BV113" s="7">
        <v>0</v>
      </c>
      <c r="BW113" s="7">
        <v>0</v>
      </c>
      <c r="BX113" s="7">
        <v>0</v>
      </c>
      <c r="BY113" s="7">
        <v>0</v>
      </c>
      <c r="BZ113" s="7">
        <v>0</v>
      </c>
      <c r="CA113" s="7">
        <v>0</v>
      </c>
    </row>
    <row r="114" ht="13.55" customHeight="1">
      <c r="A114" s="7">
        <v>293</v>
      </c>
      <c r="B114" s="7">
        <v>38</v>
      </c>
      <c r="C114" s="7">
        <v>1</v>
      </c>
      <c r="D114" s="7">
        <v>34</v>
      </c>
      <c r="E114" s="7">
        <f>D114</f>
        <v>34</v>
      </c>
      <c r="F114" s="12">
        <v>34</v>
      </c>
      <c r="G114" s="13">
        <f t="shared" si="94"/>
        <v>2555</v>
      </c>
      <c r="H114" s="14">
        <v>120</v>
      </c>
      <c r="I114" s="10"/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1</v>
      </c>
      <c r="AC114" s="7">
        <v>2</v>
      </c>
      <c r="AD114" s="7">
        <v>1</v>
      </c>
      <c r="AE114" s="7">
        <v>4</v>
      </c>
      <c r="AF114" s="7">
        <v>1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1</v>
      </c>
      <c r="AV114" s="7">
        <v>0</v>
      </c>
      <c r="AW114" s="7">
        <v>1</v>
      </c>
      <c r="AX114" s="7">
        <v>0</v>
      </c>
      <c r="AY114" s="7">
        <v>1</v>
      </c>
      <c r="AZ114" s="7">
        <v>3</v>
      </c>
      <c r="BA114" s="7">
        <v>2</v>
      </c>
      <c r="BB114" s="7">
        <v>0</v>
      </c>
      <c r="BC114" s="7">
        <v>0</v>
      </c>
      <c r="BD114" s="7">
        <v>0</v>
      </c>
      <c r="BE114" s="7">
        <v>1</v>
      </c>
      <c r="BF114" s="7">
        <v>1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1</v>
      </c>
      <c r="BP114" s="7">
        <v>0</v>
      </c>
      <c r="BQ114" s="7">
        <v>0</v>
      </c>
      <c r="BR114" s="7">
        <v>0</v>
      </c>
      <c r="BS114" s="7">
        <v>0</v>
      </c>
      <c r="BT114" s="7">
        <v>0</v>
      </c>
      <c r="BU114" s="7">
        <v>0</v>
      </c>
      <c r="BV114" s="7">
        <v>0</v>
      </c>
      <c r="BW114" s="7">
        <v>1</v>
      </c>
      <c r="BX114" s="7">
        <v>1</v>
      </c>
      <c r="BY114" s="7">
        <v>0</v>
      </c>
      <c r="BZ114" s="7">
        <v>0</v>
      </c>
      <c r="CA114" s="7">
        <v>0</v>
      </c>
    </row>
    <row r="115" ht="13.55" customHeight="1">
      <c r="A115" s="7">
        <v>295</v>
      </c>
      <c r="B115" s="7">
        <v>67</v>
      </c>
      <c r="C115" s="7">
        <v>1</v>
      </c>
      <c r="D115" s="7">
        <v>24</v>
      </c>
      <c r="E115" s="7">
        <f>D115</f>
        <v>24</v>
      </c>
      <c r="F115" s="12">
        <v>24</v>
      </c>
      <c r="G115" s="13">
        <f t="shared" si="94"/>
        <v>2555</v>
      </c>
      <c r="H115" s="14">
        <v>110</v>
      </c>
      <c r="I115" s="10"/>
      <c r="J115" s="8">
        <v>0</v>
      </c>
      <c r="K115" s="8">
        <v>0</v>
      </c>
      <c r="L115" s="8">
        <v>35</v>
      </c>
      <c r="M115" s="8">
        <v>45</v>
      </c>
      <c r="N115" s="8">
        <v>0</v>
      </c>
      <c r="O115" s="8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1</v>
      </c>
      <c r="AC115" s="7">
        <v>2</v>
      </c>
      <c r="AD115" s="7">
        <v>1</v>
      </c>
      <c r="AE115" s="7">
        <v>4</v>
      </c>
      <c r="AF115" s="7">
        <v>1</v>
      </c>
      <c r="AG115" s="7">
        <v>1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1</v>
      </c>
      <c r="AV115" s="7">
        <v>0</v>
      </c>
      <c r="AW115" s="7">
        <v>1</v>
      </c>
      <c r="AX115" s="7">
        <v>1</v>
      </c>
      <c r="AY115" s="7">
        <v>0</v>
      </c>
      <c r="AZ115" s="7">
        <v>2</v>
      </c>
      <c r="BA115" s="7">
        <v>1</v>
      </c>
      <c r="BB115" s="7">
        <v>1</v>
      </c>
      <c r="BC115" s="7">
        <v>0</v>
      </c>
      <c r="BD115" s="7">
        <v>0</v>
      </c>
      <c r="BE115" s="7">
        <v>1</v>
      </c>
      <c r="BF115" s="7">
        <v>0</v>
      </c>
      <c r="BG115" s="7">
        <v>1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1</v>
      </c>
      <c r="BN115" s="7">
        <v>0</v>
      </c>
      <c r="BO115" s="7">
        <v>1</v>
      </c>
      <c r="BP115" s="7">
        <v>1</v>
      </c>
      <c r="BQ115" s="7">
        <v>0</v>
      </c>
      <c r="BR115" s="7">
        <v>1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  <c r="BY115" s="7">
        <v>0</v>
      </c>
      <c r="BZ115" s="7">
        <v>0</v>
      </c>
      <c r="CA115" s="7">
        <v>0</v>
      </c>
    </row>
    <row r="116" ht="13.55" customHeight="1">
      <c r="A116" s="7">
        <v>301</v>
      </c>
      <c r="B116" s="7">
        <v>63</v>
      </c>
      <c r="C116" s="7">
        <v>1</v>
      </c>
      <c r="D116" s="7">
        <v>33</v>
      </c>
      <c r="E116" s="7">
        <f>D116</f>
        <v>33</v>
      </c>
      <c r="F116" s="12">
        <v>33</v>
      </c>
      <c r="G116" s="13">
        <f t="shared" si="94"/>
        <v>2555</v>
      </c>
      <c r="H116" s="14">
        <v>120</v>
      </c>
      <c r="I116" s="10"/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1</v>
      </c>
      <c r="AC116" s="7">
        <v>2</v>
      </c>
      <c r="AD116" s="7">
        <v>1</v>
      </c>
      <c r="AE116" s="7">
        <v>4</v>
      </c>
      <c r="AF116" s="7">
        <v>1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1</v>
      </c>
      <c r="AV116" s="7">
        <v>1</v>
      </c>
      <c r="AW116" s="7">
        <v>1</v>
      </c>
      <c r="AX116" s="7">
        <v>1</v>
      </c>
      <c r="AY116" s="7">
        <v>0</v>
      </c>
      <c r="AZ116" s="7">
        <v>2</v>
      </c>
      <c r="BA116" s="7">
        <v>1</v>
      </c>
      <c r="BB116" s="7">
        <v>0</v>
      </c>
      <c r="BC116" s="7">
        <v>0</v>
      </c>
      <c r="BD116" s="7">
        <v>0</v>
      </c>
      <c r="BE116" s="7">
        <v>1</v>
      </c>
      <c r="BF116" s="7">
        <v>0</v>
      </c>
      <c r="BG116" s="7">
        <v>1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1</v>
      </c>
      <c r="BP116" s="7">
        <v>1</v>
      </c>
      <c r="BQ116" s="7">
        <v>0</v>
      </c>
      <c r="BR116" s="7">
        <v>0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  <c r="BY116" s="7">
        <v>0</v>
      </c>
      <c r="BZ116" s="7">
        <v>0</v>
      </c>
      <c r="CA116" s="7">
        <v>0</v>
      </c>
    </row>
    <row r="117" ht="13.55" customHeight="1">
      <c r="A117" s="7">
        <v>10</v>
      </c>
      <c r="B117" s="7">
        <v>58</v>
      </c>
      <c r="C117" s="7">
        <v>1</v>
      </c>
      <c r="D117" s="7">
        <v>7</v>
      </c>
      <c r="E117" s="7">
        <f>D117</f>
        <v>7</v>
      </c>
      <c r="F117" s="7">
        <v>7</v>
      </c>
      <c r="G117" s="9">
        <v>120</v>
      </c>
      <c r="H117" s="7">
        <v>85</v>
      </c>
      <c r="I117" s="7">
        <v>88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90</v>
      </c>
      <c r="X117" s="7">
        <v>0</v>
      </c>
      <c r="Y117" s="7">
        <v>0</v>
      </c>
      <c r="Z117" s="7">
        <v>90</v>
      </c>
      <c r="AA117" s="7">
        <v>0</v>
      </c>
      <c r="AB117" s="7">
        <v>1</v>
      </c>
      <c r="AC117" s="7">
        <v>3</v>
      </c>
      <c r="AD117" s="7">
        <v>0</v>
      </c>
      <c r="AE117" s="7">
        <v>2</v>
      </c>
      <c r="AF117" s="7">
        <v>1</v>
      </c>
      <c r="AG117" s="7">
        <v>1</v>
      </c>
      <c r="AH117" s="7">
        <v>0</v>
      </c>
      <c r="AI117" s="7">
        <v>0</v>
      </c>
      <c r="AJ117" s="7">
        <v>0</v>
      </c>
      <c r="AK117" s="7">
        <v>0</v>
      </c>
      <c r="AL117" s="7">
        <v>1</v>
      </c>
      <c r="AM117" s="7">
        <v>1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2</v>
      </c>
      <c r="BA117" s="7">
        <v>1</v>
      </c>
      <c r="BB117" s="7">
        <v>1</v>
      </c>
      <c r="BC117" s="7">
        <v>1</v>
      </c>
      <c r="BD117" s="7">
        <v>0</v>
      </c>
      <c r="BE117" s="7">
        <v>0</v>
      </c>
      <c r="BF117" s="7">
        <v>0</v>
      </c>
      <c r="BG117" s="7">
        <v>1</v>
      </c>
      <c r="BH117" s="7">
        <v>1</v>
      </c>
      <c r="BI117" s="7">
        <v>1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1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2</v>
      </c>
      <c r="CA117" s="7">
        <v>1</v>
      </c>
    </row>
    <row r="118" ht="13.55" customHeight="1">
      <c r="A118" s="7">
        <v>26</v>
      </c>
      <c r="B118" s="7">
        <v>56</v>
      </c>
      <c r="C118" s="7">
        <v>1</v>
      </c>
      <c r="D118" s="7">
        <v>52</v>
      </c>
      <c r="E118" s="7">
        <f>D118</f>
        <v>52</v>
      </c>
      <c r="F118" s="7">
        <v>52</v>
      </c>
      <c r="G118" s="15">
        <v>21</v>
      </c>
      <c r="H118" s="7">
        <v>100</v>
      </c>
      <c r="I118" s="7">
        <v>105</v>
      </c>
      <c r="J118" s="8">
        <v>0</v>
      </c>
      <c r="K118" s="8">
        <v>0</v>
      </c>
      <c r="L118" s="8">
        <v>75</v>
      </c>
      <c r="M118" s="8">
        <v>30</v>
      </c>
      <c r="N118" s="8">
        <v>0</v>
      </c>
      <c r="O118" s="8">
        <v>0</v>
      </c>
      <c r="P118" s="7">
        <v>0</v>
      </c>
      <c r="Q118" s="7">
        <v>0</v>
      </c>
      <c r="R118" s="7">
        <v>40</v>
      </c>
      <c r="S118" s="7">
        <v>40</v>
      </c>
      <c r="T118" s="7">
        <v>0</v>
      </c>
      <c r="U118" s="7">
        <v>0</v>
      </c>
      <c r="V118" s="7">
        <v>0</v>
      </c>
      <c r="W118" s="7">
        <v>40</v>
      </c>
      <c r="X118" s="7">
        <v>0</v>
      </c>
      <c r="Y118" s="7">
        <v>0</v>
      </c>
      <c r="Z118" s="7">
        <v>0</v>
      </c>
      <c r="AA118" s="7">
        <v>0</v>
      </c>
      <c r="AB118" s="7">
        <v>1</v>
      </c>
      <c r="AC118" s="7">
        <v>3</v>
      </c>
      <c r="AD118" s="7">
        <v>1</v>
      </c>
      <c r="AE118" s="7">
        <v>2</v>
      </c>
      <c r="AF118" s="7">
        <v>1</v>
      </c>
      <c r="AG118" s="7">
        <v>1</v>
      </c>
      <c r="AH118" s="7">
        <v>0</v>
      </c>
      <c r="AI118" s="7">
        <v>1</v>
      </c>
      <c r="AJ118" s="7">
        <v>0</v>
      </c>
      <c r="AK118" s="7">
        <v>0</v>
      </c>
      <c r="AL118" s="7">
        <v>1</v>
      </c>
      <c r="AM118" s="7">
        <v>1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1</v>
      </c>
      <c r="AU118" s="7">
        <v>0</v>
      </c>
      <c r="AV118" s="7">
        <v>0</v>
      </c>
      <c r="AW118" s="7">
        <v>0</v>
      </c>
      <c r="AX118" s="7">
        <v>0</v>
      </c>
      <c r="AY118" s="7">
        <v>1</v>
      </c>
      <c r="AZ118" s="7">
        <v>2</v>
      </c>
      <c r="BA118" s="7">
        <v>1</v>
      </c>
      <c r="BB118" s="7">
        <v>1</v>
      </c>
      <c r="BC118" s="7">
        <v>1</v>
      </c>
      <c r="BD118" s="7">
        <v>0</v>
      </c>
      <c r="BE118" s="7">
        <v>0</v>
      </c>
      <c r="BF118" s="7">
        <v>1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1</v>
      </c>
      <c r="BO118" s="7">
        <v>0</v>
      </c>
      <c r="BP118" s="7">
        <v>0</v>
      </c>
      <c r="BQ118" s="7">
        <v>0</v>
      </c>
      <c r="BR118" s="7">
        <v>0</v>
      </c>
      <c r="BS118" s="7">
        <v>0</v>
      </c>
      <c r="BT118" s="7">
        <v>0</v>
      </c>
      <c r="BU118" s="7">
        <v>0</v>
      </c>
      <c r="BV118" s="7">
        <v>0</v>
      </c>
      <c r="BW118" s="7">
        <v>0</v>
      </c>
      <c r="BX118" s="7">
        <v>0</v>
      </c>
      <c r="BY118" s="7">
        <v>0</v>
      </c>
      <c r="BZ118" s="7">
        <v>0</v>
      </c>
      <c r="CA118" s="7">
        <v>0</v>
      </c>
    </row>
    <row r="119" ht="13.55" customHeight="1">
      <c r="A119" s="7">
        <v>32</v>
      </c>
      <c r="B119" s="7">
        <v>72</v>
      </c>
      <c r="C119" s="7">
        <v>2</v>
      </c>
      <c r="D119" s="7">
        <v>17</v>
      </c>
      <c r="E119" s="7">
        <v>17</v>
      </c>
      <c r="F119" s="12">
        <f>17+14</f>
        <v>31</v>
      </c>
      <c r="G119" s="13">
        <f>720+3650</f>
        <v>4370</v>
      </c>
      <c r="H119" s="14">
        <v>120</v>
      </c>
      <c r="I119" s="7">
        <v>97</v>
      </c>
      <c r="J119" s="8">
        <v>10</v>
      </c>
      <c r="K119" s="8">
        <v>0</v>
      </c>
      <c r="L119" s="8">
        <v>55</v>
      </c>
      <c r="M119" s="8">
        <v>0</v>
      </c>
      <c r="N119" s="8">
        <v>0</v>
      </c>
      <c r="O119" s="8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35</v>
      </c>
      <c r="W119" s="7">
        <v>90</v>
      </c>
      <c r="X119" s="7">
        <v>0</v>
      </c>
      <c r="Y119" s="7">
        <v>0</v>
      </c>
      <c r="Z119" s="7">
        <v>0</v>
      </c>
      <c r="AA119" s="7">
        <v>0</v>
      </c>
      <c r="AB119" s="7">
        <v>1</v>
      </c>
      <c r="AC119" s="7">
        <v>3</v>
      </c>
      <c r="AD119" s="7">
        <v>1</v>
      </c>
      <c r="AE119" s="7">
        <v>3</v>
      </c>
      <c r="AF119" s="7">
        <v>1</v>
      </c>
      <c r="AG119" s="7">
        <v>1</v>
      </c>
      <c r="AH119" s="7">
        <v>0</v>
      </c>
      <c r="AI119" s="7">
        <v>1</v>
      </c>
      <c r="AJ119" s="7">
        <v>1</v>
      </c>
      <c r="AK119" s="7">
        <v>1</v>
      </c>
      <c r="AL119" s="7">
        <v>0</v>
      </c>
      <c r="AM119" s="7">
        <v>1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1</v>
      </c>
      <c r="AZ119" s="7">
        <v>2</v>
      </c>
      <c r="BA119" s="7">
        <v>1</v>
      </c>
      <c r="BB119" s="7">
        <v>1</v>
      </c>
      <c r="BC119" s="7">
        <v>1</v>
      </c>
      <c r="BD119" s="7">
        <v>0</v>
      </c>
      <c r="BE119" s="7">
        <v>0</v>
      </c>
      <c r="BF119" s="7">
        <v>0</v>
      </c>
      <c r="BG119" s="7">
        <v>1</v>
      </c>
      <c r="BH119" s="7">
        <v>1</v>
      </c>
      <c r="BI119" s="7">
        <v>1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1</v>
      </c>
      <c r="BR119" s="7">
        <v>0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0</v>
      </c>
      <c r="BY119" s="7">
        <v>0</v>
      </c>
      <c r="BZ119" s="7">
        <v>0</v>
      </c>
      <c r="CA119" s="7">
        <v>0</v>
      </c>
    </row>
    <row r="120" ht="13.55" customHeight="1">
      <c r="A120" s="7">
        <v>33</v>
      </c>
      <c r="B120" s="7">
        <v>48</v>
      </c>
      <c r="C120" s="7">
        <v>1</v>
      </c>
      <c r="D120" s="7">
        <v>26</v>
      </c>
      <c r="E120" s="7">
        <f>D120</f>
        <v>26</v>
      </c>
      <c r="F120" s="7">
        <v>26</v>
      </c>
      <c r="G120" s="9">
        <v>0</v>
      </c>
      <c r="H120" s="7">
        <v>90</v>
      </c>
      <c r="I120" s="7">
        <v>78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30</v>
      </c>
      <c r="W120" s="7">
        <v>60</v>
      </c>
      <c r="X120" s="7">
        <v>0</v>
      </c>
      <c r="Y120" s="7">
        <v>0</v>
      </c>
      <c r="Z120" s="7">
        <v>0</v>
      </c>
      <c r="AA120" s="7">
        <v>0</v>
      </c>
      <c r="AB120" s="7">
        <v>1</v>
      </c>
      <c r="AC120" s="7">
        <v>3</v>
      </c>
      <c r="AD120" s="7">
        <v>1</v>
      </c>
      <c r="AE120" s="7">
        <v>2</v>
      </c>
      <c r="AF120" s="7">
        <v>1</v>
      </c>
      <c r="AG120" s="7">
        <v>1</v>
      </c>
      <c r="AH120" s="7">
        <v>0</v>
      </c>
      <c r="AI120" s="7">
        <v>1</v>
      </c>
      <c r="AJ120" s="7">
        <v>0</v>
      </c>
      <c r="AK120" s="7">
        <v>0</v>
      </c>
      <c r="AL120" s="7">
        <v>0</v>
      </c>
      <c r="AM120" s="7">
        <v>1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1</v>
      </c>
      <c r="AU120" s="7">
        <v>0</v>
      </c>
      <c r="AV120" s="7">
        <v>0</v>
      </c>
      <c r="AW120" s="7">
        <v>0</v>
      </c>
      <c r="AX120" s="7">
        <v>0</v>
      </c>
      <c r="AY120" s="7">
        <v>1</v>
      </c>
      <c r="AZ120" s="7">
        <v>1</v>
      </c>
      <c r="BA120" s="7">
        <v>1</v>
      </c>
      <c r="BB120" s="7">
        <v>1</v>
      </c>
      <c r="BC120" s="7">
        <v>0</v>
      </c>
      <c r="BD120" s="7">
        <v>1</v>
      </c>
      <c r="BE120" s="7">
        <v>1</v>
      </c>
      <c r="BF120" s="7">
        <v>0</v>
      </c>
      <c r="BG120" s="7">
        <v>1</v>
      </c>
      <c r="BH120" s="7">
        <v>0</v>
      </c>
      <c r="BI120" s="7">
        <v>1</v>
      </c>
      <c r="BJ120" s="7">
        <v>1</v>
      </c>
      <c r="BK120" s="7">
        <v>0</v>
      </c>
      <c r="BL120" s="7">
        <v>0</v>
      </c>
      <c r="BM120" s="7">
        <v>0</v>
      </c>
      <c r="BN120" s="7">
        <v>1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</row>
    <row r="121" ht="13.55" customHeight="1">
      <c r="A121" s="7">
        <v>34</v>
      </c>
      <c r="B121" s="7">
        <v>71</v>
      </c>
      <c r="C121" s="7">
        <v>1</v>
      </c>
      <c r="D121" s="7">
        <v>37</v>
      </c>
      <c r="E121" s="7">
        <f>D121</f>
        <v>37</v>
      </c>
      <c r="F121" s="7">
        <v>37</v>
      </c>
      <c r="G121" s="7">
        <v>1095</v>
      </c>
      <c r="H121" s="7">
        <v>65</v>
      </c>
      <c r="I121" s="7">
        <v>86.2</v>
      </c>
      <c r="J121" s="8">
        <v>0</v>
      </c>
      <c r="K121" s="8">
        <v>0</v>
      </c>
      <c r="L121" s="8">
        <v>60</v>
      </c>
      <c r="M121" s="8">
        <v>76</v>
      </c>
      <c r="N121" s="8">
        <v>0</v>
      </c>
      <c r="O121" s="8">
        <v>0</v>
      </c>
      <c r="P121" s="7">
        <v>0</v>
      </c>
      <c r="Q121" s="7">
        <v>0</v>
      </c>
      <c r="R121" s="7">
        <v>0</v>
      </c>
      <c r="S121" s="7">
        <v>30</v>
      </c>
      <c r="T121" s="7">
        <v>0</v>
      </c>
      <c r="U121" s="7">
        <v>0</v>
      </c>
      <c r="V121" s="7">
        <v>50</v>
      </c>
      <c r="W121" s="7">
        <v>90</v>
      </c>
      <c r="X121" s="7">
        <v>0</v>
      </c>
      <c r="Y121" s="7">
        <v>0</v>
      </c>
      <c r="Z121" s="7">
        <v>0</v>
      </c>
      <c r="AA121" s="7">
        <v>0</v>
      </c>
      <c r="AB121" s="7">
        <v>1</v>
      </c>
      <c r="AC121" s="7">
        <v>3</v>
      </c>
      <c r="AD121" s="7">
        <v>0</v>
      </c>
      <c r="AE121" s="7">
        <v>2</v>
      </c>
      <c r="AF121" s="7">
        <v>1</v>
      </c>
      <c r="AG121" s="7">
        <v>1</v>
      </c>
      <c r="AH121" s="7">
        <v>1</v>
      </c>
      <c r="AI121" s="7">
        <v>1</v>
      </c>
      <c r="AJ121" s="7">
        <v>0</v>
      </c>
      <c r="AK121" s="7">
        <v>0</v>
      </c>
      <c r="AL121" s="7">
        <v>0</v>
      </c>
      <c r="AM121" s="7">
        <v>1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1</v>
      </c>
      <c r="AZ121" s="7">
        <v>1</v>
      </c>
      <c r="BA121" s="7">
        <v>1</v>
      </c>
      <c r="BB121" s="7">
        <v>1</v>
      </c>
      <c r="BC121" s="7">
        <v>1</v>
      </c>
      <c r="BD121" s="7">
        <v>0</v>
      </c>
      <c r="BE121" s="7">
        <v>1</v>
      </c>
      <c r="BF121" s="7">
        <v>0</v>
      </c>
      <c r="BG121" s="7">
        <v>1</v>
      </c>
      <c r="BH121" s="7">
        <v>0</v>
      </c>
      <c r="BI121" s="7">
        <v>1</v>
      </c>
      <c r="BJ121" s="7">
        <v>0</v>
      </c>
      <c r="BK121" s="7">
        <v>0</v>
      </c>
      <c r="BL121" s="7">
        <v>1</v>
      </c>
      <c r="BM121" s="7">
        <v>0</v>
      </c>
      <c r="BN121" s="7">
        <v>1</v>
      </c>
      <c r="BO121" s="7">
        <v>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  <c r="BY121" s="7">
        <v>0</v>
      </c>
      <c r="BZ121" s="7">
        <v>1</v>
      </c>
      <c r="CA121" s="7">
        <v>1</v>
      </c>
    </row>
    <row r="122" ht="13.55" customHeight="1">
      <c r="A122" s="7">
        <v>40</v>
      </c>
      <c r="B122" s="7">
        <v>70</v>
      </c>
      <c r="C122" s="7">
        <v>1</v>
      </c>
      <c r="D122" s="7">
        <v>52</v>
      </c>
      <c r="E122" s="7">
        <f>D122</f>
        <v>52</v>
      </c>
      <c r="F122" s="7">
        <v>52</v>
      </c>
      <c r="G122" s="7">
        <v>1095</v>
      </c>
      <c r="H122" s="7">
        <v>120</v>
      </c>
      <c r="I122" s="7">
        <v>97.59999999999999</v>
      </c>
      <c r="J122" s="8">
        <v>0</v>
      </c>
      <c r="K122" s="8">
        <v>0</v>
      </c>
      <c r="L122" s="8">
        <v>70</v>
      </c>
      <c r="M122" s="8">
        <v>55</v>
      </c>
      <c r="N122" s="8">
        <v>0</v>
      </c>
      <c r="O122" s="8">
        <v>0</v>
      </c>
      <c r="P122" s="7">
        <v>0</v>
      </c>
      <c r="Q122" s="7">
        <v>0</v>
      </c>
      <c r="R122" s="7">
        <v>100</v>
      </c>
      <c r="S122" s="7">
        <v>0</v>
      </c>
      <c r="T122" s="7">
        <v>0</v>
      </c>
      <c r="U122" s="7">
        <v>0</v>
      </c>
      <c r="V122" s="7">
        <v>75</v>
      </c>
      <c r="W122" s="7">
        <v>50</v>
      </c>
      <c r="X122" s="7">
        <v>0</v>
      </c>
      <c r="Y122" s="7">
        <v>0</v>
      </c>
      <c r="Z122" s="7">
        <v>0</v>
      </c>
      <c r="AA122" s="7">
        <v>0</v>
      </c>
      <c r="AB122" s="7">
        <v>1</v>
      </c>
      <c r="AC122" s="7">
        <v>3</v>
      </c>
      <c r="AD122" s="7">
        <v>1</v>
      </c>
      <c r="AE122" s="7">
        <v>3</v>
      </c>
      <c r="AF122" s="7">
        <v>1</v>
      </c>
      <c r="AG122" s="7">
        <v>1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1</v>
      </c>
      <c r="AZ122" s="7">
        <v>1</v>
      </c>
      <c r="BA122" s="7">
        <v>1</v>
      </c>
      <c r="BB122" s="7">
        <v>1</v>
      </c>
      <c r="BC122" s="7">
        <v>0</v>
      </c>
      <c r="BD122" s="7">
        <v>0</v>
      </c>
      <c r="BE122" s="7">
        <v>1</v>
      </c>
      <c r="BF122" s="7">
        <v>0</v>
      </c>
      <c r="BG122" s="7">
        <v>1</v>
      </c>
      <c r="BH122" s="7">
        <v>0</v>
      </c>
      <c r="BI122" s="7">
        <v>1</v>
      </c>
      <c r="BJ122" s="7">
        <v>1</v>
      </c>
      <c r="BK122" s="7">
        <v>0</v>
      </c>
      <c r="BL122" s="7">
        <v>1</v>
      </c>
      <c r="BM122" s="7">
        <v>1</v>
      </c>
      <c r="BN122" s="7">
        <v>0</v>
      </c>
      <c r="BO122" s="7">
        <v>0</v>
      </c>
      <c r="BP122" s="7">
        <v>0</v>
      </c>
      <c r="BQ122" s="7">
        <v>1</v>
      </c>
      <c r="BR122" s="7">
        <v>0</v>
      </c>
      <c r="BS122" s="7">
        <v>0</v>
      </c>
      <c r="BT122" s="7">
        <v>0</v>
      </c>
      <c r="BU122" s="7">
        <v>0</v>
      </c>
      <c r="BV122" s="7">
        <v>0</v>
      </c>
      <c r="BW122" s="7">
        <v>0</v>
      </c>
      <c r="BX122" s="7">
        <v>0</v>
      </c>
      <c r="BY122" s="7">
        <v>0</v>
      </c>
      <c r="BZ122" s="7">
        <v>0</v>
      </c>
      <c r="CA122" s="7">
        <v>0</v>
      </c>
    </row>
    <row r="123" ht="13.55" customHeight="1">
      <c r="A123" s="7">
        <v>48</v>
      </c>
      <c r="B123" s="7">
        <v>64</v>
      </c>
      <c r="C123" s="7">
        <v>1</v>
      </c>
      <c r="D123" s="7">
        <v>20</v>
      </c>
      <c r="E123" s="7">
        <f>D123</f>
        <v>20</v>
      </c>
      <c r="F123" s="7">
        <v>20</v>
      </c>
      <c r="G123" s="7">
        <v>60</v>
      </c>
      <c r="H123" s="7">
        <v>75</v>
      </c>
      <c r="I123" s="7">
        <v>94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90</v>
      </c>
      <c r="W123" s="7">
        <v>30</v>
      </c>
      <c r="X123" s="7">
        <v>0</v>
      </c>
      <c r="Y123" s="7">
        <v>0</v>
      </c>
      <c r="Z123" s="7">
        <v>0</v>
      </c>
      <c r="AA123" s="7">
        <v>0</v>
      </c>
      <c r="AB123" s="7">
        <v>1</v>
      </c>
      <c r="AC123" s="7">
        <v>3</v>
      </c>
      <c r="AD123" s="7">
        <v>1</v>
      </c>
      <c r="AE123" s="7">
        <v>2</v>
      </c>
      <c r="AF123" s="7">
        <v>1</v>
      </c>
      <c r="AG123" s="7">
        <v>1</v>
      </c>
      <c r="AH123" s="7">
        <v>0</v>
      </c>
      <c r="AI123" s="7">
        <v>1</v>
      </c>
      <c r="AJ123" s="7">
        <v>1</v>
      </c>
      <c r="AK123" s="7">
        <v>1</v>
      </c>
      <c r="AL123" s="7">
        <v>1</v>
      </c>
      <c r="AM123" s="7">
        <v>0</v>
      </c>
      <c r="AN123" s="7">
        <v>0</v>
      </c>
      <c r="AO123" s="7">
        <v>1</v>
      </c>
      <c r="AP123" s="7">
        <v>0</v>
      </c>
      <c r="AQ123" s="7">
        <v>0</v>
      </c>
      <c r="AR123" s="7">
        <v>0</v>
      </c>
      <c r="AS123" s="7">
        <v>0</v>
      </c>
      <c r="AT123" s="7">
        <v>1</v>
      </c>
      <c r="AU123" s="7">
        <v>0</v>
      </c>
      <c r="AV123" s="7">
        <v>0</v>
      </c>
      <c r="AW123" s="7">
        <v>0</v>
      </c>
      <c r="AX123" s="7">
        <v>0</v>
      </c>
      <c r="AY123" s="7">
        <v>1</v>
      </c>
      <c r="AZ123" s="7">
        <v>1</v>
      </c>
      <c r="BA123" s="7">
        <v>1</v>
      </c>
      <c r="BB123" s="7">
        <v>1</v>
      </c>
      <c r="BC123" s="7">
        <v>1</v>
      </c>
      <c r="BD123" s="7">
        <v>0</v>
      </c>
      <c r="BE123" s="7">
        <v>0</v>
      </c>
      <c r="BF123" s="7">
        <v>0</v>
      </c>
      <c r="BG123" s="7">
        <v>1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1</v>
      </c>
      <c r="BN123" s="7">
        <v>0</v>
      </c>
      <c r="BO123" s="7">
        <v>1</v>
      </c>
      <c r="BP123" s="7">
        <v>0</v>
      </c>
      <c r="BQ123" s="7">
        <v>0</v>
      </c>
      <c r="BR123" s="7">
        <v>0</v>
      </c>
      <c r="BS123" s="7">
        <v>0</v>
      </c>
      <c r="BT123" s="7">
        <v>0</v>
      </c>
      <c r="BU123" s="7">
        <v>0</v>
      </c>
      <c r="BV123" s="7">
        <v>0</v>
      </c>
      <c r="BW123" s="7">
        <v>0</v>
      </c>
      <c r="BX123" s="7">
        <v>0</v>
      </c>
      <c r="BY123" s="7">
        <v>0</v>
      </c>
      <c r="BZ123" s="7">
        <v>0</v>
      </c>
      <c r="CA123" s="7">
        <v>1</v>
      </c>
    </row>
    <row r="124" ht="13.55" customHeight="1">
      <c r="A124" s="7">
        <v>69</v>
      </c>
      <c r="B124" s="7">
        <v>68</v>
      </c>
      <c r="C124" s="7">
        <v>1</v>
      </c>
      <c r="D124" s="7">
        <v>14</v>
      </c>
      <c r="E124" s="7">
        <f>D124</f>
        <v>14</v>
      </c>
      <c r="F124" s="7">
        <v>14</v>
      </c>
      <c r="G124" s="7">
        <v>35</v>
      </c>
      <c r="H124" s="7">
        <v>40</v>
      </c>
      <c r="I124" s="7">
        <v>87.5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7">
        <v>0</v>
      </c>
      <c r="Q124" s="7">
        <v>99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1</v>
      </c>
      <c r="AC124" s="7">
        <v>3</v>
      </c>
      <c r="AD124" s="7">
        <v>1</v>
      </c>
      <c r="AE124" s="7">
        <v>2</v>
      </c>
      <c r="AF124" s="7">
        <v>1</v>
      </c>
      <c r="AG124" s="7">
        <v>1</v>
      </c>
      <c r="AH124" s="7">
        <v>1</v>
      </c>
      <c r="AI124" s="7">
        <v>1</v>
      </c>
      <c r="AJ124" s="7">
        <v>1</v>
      </c>
      <c r="AK124" s="7">
        <v>0</v>
      </c>
      <c r="AL124" s="7">
        <v>0</v>
      </c>
      <c r="AM124" s="7">
        <v>0</v>
      </c>
      <c r="AN124" s="7">
        <v>0</v>
      </c>
      <c r="AO124" s="7">
        <v>1</v>
      </c>
      <c r="AP124" s="7">
        <v>1</v>
      </c>
      <c r="AQ124" s="7">
        <v>0</v>
      </c>
      <c r="AR124" s="7">
        <v>0</v>
      </c>
      <c r="AS124" s="7">
        <v>1</v>
      </c>
      <c r="AT124" s="7">
        <v>1</v>
      </c>
      <c r="AU124" s="7">
        <v>0</v>
      </c>
      <c r="AV124" s="7">
        <v>0</v>
      </c>
      <c r="AW124" s="7">
        <v>0</v>
      </c>
      <c r="AX124" s="7">
        <v>0</v>
      </c>
      <c r="AY124" s="7">
        <v>1</v>
      </c>
      <c r="AZ124" s="7">
        <v>1</v>
      </c>
      <c r="BA124" s="7">
        <v>1</v>
      </c>
      <c r="BB124" s="7">
        <v>1</v>
      </c>
      <c r="BC124" s="7">
        <v>1</v>
      </c>
      <c r="BD124" s="7">
        <v>0</v>
      </c>
      <c r="BE124" s="7">
        <v>0</v>
      </c>
      <c r="BF124" s="7">
        <v>1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1</v>
      </c>
      <c r="BP124" s="7">
        <v>0</v>
      </c>
      <c r="BQ124" s="7">
        <v>0</v>
      </c>
      <c r="BR124" s="7">
        <v>0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  <c r="BY124" s="7">
        <v>0</v>
      </c>
      <c r="BZ124" s="7">
        <v>0</v>
      </c>
      <c r="CA124" s="7">
        <v>0</v>
      </c>
    </row>
    <row r="125" ht="13.55" customHeight="1">
      <c r="A125" s="7">
        <v>73</v>
      </c>
      <c r="B125" s="7">
        <v>67</v>
      </c>
      <c r="C125" s="7">
        <v>1</v>
      </c>
      <c r="D125" s="7">
        <v>12</v>
      </c>
      <c r="E125" s="7">
        <f>D125</f>
        <v>12</v>
      </c>
      <c r="F125" s="7">
        <v>12</v>
      </c>
      <c r="G125" s="7">
        <v>0</v>
      </c>
      <c r="H125" s="7">
        <v>65</v>
      </c>
      <c r="I125" s="7">
        <v>105</v>
      </c>
      <c r="J125" s="8">
        <v>25</v>
      </c>
      <c r="K125" s="8">
        <v>25</v>
      </c>
      <c r="L125" s="8">
        <v>50</v>
      </c>
      <c r="M125" s="8">
        <v>90</v>
      </c>
      <c r="N125" s="8">
        <v>0</v>
      </c>
      <c r="O125" s="8">
        <v>0</v>
      </c>
      <c r="P125" s="7">
        <v>0</v>
      </c>
      <c r="Q125" s="7">
        <v>0</v>
      </c>
      <c r="R125" s="7">
        <v>30</v>
      </c>
      <c r="S125" s="7">
        <v>50</v>
      </c>
      <c r="T125" s="7">
        <v>0</v>
      </c>
      <c r="U125" s="7">
        <v>0</v>
      </c>
      <c r="V125" s="7">
        <v>0</v>
      </c>
      <c r="W125" s="7">
        <v>50</v>
      </c>
      <c r="X125" s="7">
        <v>0</v>
      </c>
      <c r="Y125" s="7">
        <v>0</v>
      </c>
      <c r="Z125" s="7">
        <v>0</v>
      </c>
      <c r="AA125" s="7">
        <v>0</v>
      </c>
      <c r="AB125" s="7">
        <v>1</v>
      </c>
      <c r="AC125" s="7">
        <v>3</v>
      </c>
      <c r="AD125" s="7">
        <v>1</v>
      </c>
      <c r="AE125" s="7">
        <v>2</v>
      </c>
      <c r="AF125" s="7">
        <v>1</v>
      </c>
      <c r="AG125" s="7">
        <v>1</v>
      </c>
      <c r="AH125" s="7">
        <v>0</v>
      </c>
      <c r="AI125" s="7">
        <v>1</v>
      </c>
      <c r="AJ125" s="7">
        <v>1</v>
      </c>
      <c r="AK125" s="7">
        <v>0</v>
      </c>
      <c r="AL125" s="7">
        <v>0</v>
      </c>
      <c r="AM125" s="7">
        <v>1</v>
      </c>
      <c r="AN125" s="7">
        <v>0</v>
      </c>
      <c r="AO125" s="7">
        <v>0</v>
      </c>
      <c r="AP125" s="7">
        <v>1</v>
      </c>
      <c r="AQ125" s="7">
        <v>0</v>
      </c>
      <c r="AR125" s="7">
        <v>0</v>
      </c>
      <c r="AS125" s="7">
        <v>1</v>
      </c>
      <c r="AT125" s="7">
        <v>1</v>
      </c>
      <c r="AU125" s="7">
        <v>0</v>
      </c>
      <c r="AV125" s="7">
        <v>0</v>
      </c>
      <c r="AW125" s="7">
        <v>0</v>
      </c>
      <c r="AX125" s="7">
        <v>0</v>
      </c>
      <c r="AY125" s="7">
        <v>1</v>
      </c>
      <c r="AZ125" s="7">
        <v>1</v>
      </c>
      <c r="BA125" s="7">
        <v>1</v>
      </c>
      <c r="BB125" s="7">
        <v>1</v>
      </c>
      <c r="BC125" s="7">
        <v>1</v>
      </c>
      <c r="BD125" s="7">
        <v>0</v>
      </c>
      <c r="BE125" s="7">
        <v>0</v>
      </c>
      <c r="BF125" s="7">
        <v>0</v>
      </c>
      <c r="BG125" s="7">
        <v>1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1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1</v>
      </c>
      <c r="BX125" s="7">
        <v>1</v>
      </c>
      <c r="BY125" s="7">
        <v>0</v>
      </c>
      <c r="BZ125" s="7">
        <v>0</v>
      </c>
      <c r="CA125" s="7">
        <v>0</v>
      </c>
    </row>
    <row r="126" ht="13.55" customHeight="1">
      <c r="A126" s="7">
        <v>78</v>
      </c>
      <c r="B126" s="7">
        <v>64</v>
      </c>
      <c r="C126" s="7">
        <v>1</v>
      </c>
      <c r="D126" s="7">
        <v>15</v>
      </c>
      <c r="E126" s="7">
        <f>D126</f>
        <v>15</v>
      </c>
      <c r="F126" s="7">
        <v>15</v>
      </c>
      <c r="G126" s="7">
        <v>1</v>
      </c>
      <c r="H126" s="7">
        <v>45</v>
      </c>
      <c r="I126" s="7">
        <v>85</v>
      </c>
      <c r="J126" s="8">
        <v>0</v>
      </c>
      <c r="K126" s="8">
        <v>0</v>
      </c>
      <c r="L126" s="8">
        <v>60</v>
      </c>
      <c r="M126" s="8">
        <v>60</v>
      </c>
      <c r="N126" s="8">
        <v>0</v>
      </c>
      <c r="O126" s="8">
        <v>0</v>
      </c>
      <c r="P126" s="7">
        <v>0</v>
      </c>
      <c r="Q126" s="7">
        <v>0</v>
      </c>
      <c r="R126" s="7">
        <v>0</v>
      </c>
      <c r="S126" s="7">
        <v>100</v>
      </c>
      <c r="T126" s="7">
        <v>0</v>
      </c>
      <c r="U126" s="7">
        <v>0</v>
      </c>
      <c r="V126" s="7">
        <v>60</v>
      </c>
      <c r="W126" s="7">
        <v>40</v>
      </c>
      <c r="X126" s="7">
        <v>0</v>
      </c>
      <c r="Y126" s="7">
        <v>0</v>
      </c>
      <c r="Z126" s="7">
        <v>0</v>
      </c>
      <c r="AA126" s="7">
        <v>0</v>
      </c>
      <c r="AB126" s="7">
        <v>1</v>
      </c>
      <c r="AC126" s="7">
        <v>3</v>
      </c>
      <c r="AD126" s="7">
        <v>1</v>
      </c>
      <c r="AE126" s="7">
        <v>3</v>
      </c>
      <c r="AF126" s="7">
        <v>1</v>
      </c>
      <c r="AG126" s="7">
        <v>1</v>
      </c>
      <c r="AH126" s="7">
        <v>1</v>
      </c>
      <c r="AI126" s="7">
        <v>1</v>
      </c>
      <c r="AJ126" s="7">
        <v>1</v>
      </c>
      <c r="AK126" s="7">
        <v>1</v>
      </c>
      <c r="AL126" s="7">
        <v>1</v>
      </c>
      <c r="AM126" s="7">
        <v>0</v>
      </c>
      <c r="AN126" s="7">
        <v>1</v>
      </c>
      <c r="AO126" s="7">
        <v>0</v>
      </c>
      <c r="AP126" s="7">
        <v>1</v>
      </c>
      <c r="AQ126" s="7">
        <v>0</v>
      </c>
      <c r="AR126" s="7">
        <v>0</v>
      </c>
      <c r="AS126" s="7">
        <v>1</v>
      </c>
      <c r="AT126" s="7">
        <v>1</v>
      </c>
      <c r="AU126" s="7">
        <v>0</v>
      </c>
      <c r="AV126" s="7">
        <v>0</v>
      </c>
      <c r="AW126" s="7">
        <v>0</v>
      </c>
      <c r="AX126" s="7">
        <v>0</v>
      </c>
      <c r="AY126" s="7">
        <v>1</v>
      </c>
      <c r="AZ126" s="7">
        <v>1</v>
      </c>
      <c r="BA126" s="7">
        <v>1</v>
      </c>
      <c r="BB126" s="7">
        <v>1</v>
      </c>
      <c r="BC126" s="7">
        <v>1</v>
      </c>
      <c r="BD126" s="7">
        <v>0</v>
      </c>
      <c r="BE126" s="7">
        <v>1</v>
      </c>
      <c r="BF126" s="7">
        <v>0</v>
      </c>
      <c r="BG126" s="7">
        <v>1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1</v>
      </c>
      <c r="BR126" s="7">
        <v>0</v>
      </c>
      <c r="BS126" s="7">
        <v>0</v>
      </c>
      <c r="BT126" s="7">
        <v>0</v>
      </c>
      <c r="BU126" s="7">
        <v>0</v>
      </c>
      <c r="BV126" s="7">
        <v>0</v>
      </c>
      <c r="BW126" s="7">
        <v>0</v>
      </c>
      <c r="BX126" s="7">
        <v>0</v>
      </c>
      <c r="BY126" s="7">
        <v>0</v>
      </c>
      <c r="BZ126" s="7">
        <v>0</v>
      </c>
      <c r="CA126" s="7">
        <v>1</v>
      </c>
    </row>
    <row r="127" ht="13.55" customHeight="1">
      <c r="A127" s="7">
        <v>89</v>
      </c>
      <c r="B127" s="7">
        <v>45</v>
      </c>
      <c r="C127" s="7">
        <v>1</v>
      </c>
      <c r="D127" s="7">
        <v>46</v>
      </c>
      <c r="E127" s="7">
        <f>D127</f>
        <v>46</v>
      </c>
      <c r="F127" s="7">
        <v>46</v>
      </c>
      <c r="G127" s="7">
        <v>30</v>
      </c>
      <c r="H127" s="7">
        <v>100</v>
      </c>
      <c r="I127" s="7">
        <v>95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40</v>
      </c>
      <c r="W127" s="7">
        <v>95</v>
      </c>
      <c r="X127" s="7">
        <v>95</v>
      </c>
      <c r="Y127" s="7">
        <v>0</v>
      </c>
      <c r="Z127" s="7">
        <v>0</v>
      </c>
      <c r="AA127" s="7">
        <v>0</v>
      </c>
      <c r="AB127" s="7">
        <v>1</v>
      </c>
      <c r="AC127" s="7">
        <v>3</v>
      </c>
      <c r="AD127" s="7">
        <v>1</v>
      </c>
      <c r="AE127" s="7">
        <v>3</v>
      </c>
      <c r="AF127" s="7">
        <v>1</v>
      </c>
      <c r="AG127" s="7">
        <v>1</v>
      </c>
      <c r="AH127" s="7">
        <v>0</v>
      </c>
      <c r="AI127" s="7">
        <v>1</v>
      </c>
      <c r="AJ127" s="7">
        <v>1</v>
      </c>
      <c r="AK127" s="7">
        <v>0</v>
      </c>
      <c r="AL127" s="7">
        <v>1</v>
      </c>
      <c r="AM127" s="7">
        <v>0</v>
      </c>
      <c r="AN127" s="7">
        <v>0</v>
      </c>
      <c r="AO127" s="7">
        <v>0</v>
      </c>
      <c r="AP127" s="7">
        <v>1</v>
      </c>
      <c r="AQ127" s="7">
        <v>0</v>
      </c>
      <c r="AR127" s="7">
        <v>0</v>
      </c>
      <c r="AS127" s="7">
        <v>1</v>
      </c>
      <c r="AT127" s="7">
        <v>1</v>
      </c>
      <c r="AU127" s="7">
        <v>0</v>
      </c>
      <c r="AV127" s="7">
        <v>0</v>
      </c>
      <c r="AW127" s="7">
        <v>0</v>
      </c>
      <c r="AX127" s="7">
        <v>0</v>
      </c>
      <c r="AY127" s="7">
        <v>1</v>
      </c>
      <c r="AZ127" s="7">
        <v>1</v>
      </c>
      <c r="BA127" s="7">
        <v>1</v>
      </c>
      <c r="BB127" s="7">
        <v>1</v>
      </c>
      <c r="BC127" s="7">
        <v>1</v>
      </c>
      <c r="BD127" s="7">
        <v>0</v>
      </c>
      <c r="BE127" s="7">
        <v>0</v>
      </c>
      <c r="BF127" s="7">
        <v>1</v>
      </c>
      <c r="BG127" s="7">
        <v>0</v>
      </c>
      <c r="BH127" s="7">
        <v>0</v>
      </c>
      <c r="BI127" s="7">
        <v>1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1</v>
      </c>
      <c r="BP127" s="7">
        <v>0</v>
      </c>
      <c r="BQ127" s="7">
        <v>0</v>
      </c>
      <c r="BR127" s="7">
        <v>0</v>
      </c>
      <c r="BS127" s="7">
        <v>0</v>
      </c>
      <c r="BT127" s="7">
        <v>0</v>
      </c>
      <c r="BU127" s="7">
        <v>0</v>
      </c>
      <c r="BV127" s="7">
        <v>0</v>
      </c>
      <c r="BW127" s="7">
        <v>0</v>
      </c>
      <c r="BX127" s="7">
        <v>0</v>
      </c>
      <c r="BY127" s="7">
        <v>0</v>
      </c>
      <c r="BZ127" s="7">
        <v>0</v>
      </c>
      <c r="CA127" s="7">
        <v>1</v>
      </c>
    </row>
    <row r="128" ht="13.55" customHeight="1">
      <c r="A128" s="7">
        <v>94</v>
      </c>
      <c r="B128" s="7">
        <v>77</v>
      </c>
      <c r="C128" s="7">
        <v>1</v>
      </c>
      <c r="D128" s="7">
        <v>13</v>
      </c>
      <c r="E128" s="7">
        <f>D128</f>
        <v>13</v>
      </c>
      <c r="F128" s="7">
        <v>13</v>
      </c>
      <c r="G128" s="7">
        <v>1</v>
      </c>
      <c r="H128" s="7">
        <v>90</v>
      </c>
      <c r="I128" s="7">
        <v>88</v>
      </c>
      <c r="J128" s="8">
        <v>35</v>
      </c>
      <c r="K128" s="8">
        <v>90</v>
      </c>
      <c r="L128" s="8">
        <v>20</v>
      </c>
      <c r="M128" s="8">
        <v>0</v>
      </c>
      <c r="N128" s="8">
        <v>0</v>
      </c>
      <c r="O128" s="8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50</v>
      </c>
      <c r="W128" s="7">
        <v>99</v>
      </c>
      <c r="X128" s="7">
        <v>0</v>
      </c>
      <c r="Y128" s="7">
        <v>0</v>
      </c>
      <c r="Z128" s="7">
        <v>0</v>
      </c>
      <c r="AA128" s="7">
        <v>0</v>
      </c>
      <c r="AB128" s="7">
        <v>1</v>
      </c>
      <c r="AC128" s="7">
        <v>3</v>
      </c>
      <c r="AD128" s="7">
        <v>0</v>
      </c>
      <c r="AE128" s="7">
        <v>2</v>
      </c>
      <c r="AF128" s="7">
        <v>1</v>
      </c>
      <c r="AG128" s="7">
        <v>1</v>
      </c>
      <c r="AH128" s="7">
        <v>1</v>
      </c>
      <c r="AI128" s="7">
        <v>1</v>
      </c>
      <c r="AJ128" s="7">
        <v>1</v>
      </c>
      <c r="AK128" s="7">
        <v>1</v>
      </c>
      <c r="AL128" s="7">
        <v>1</v>
      </c>
      <c r="AM128" s="7">
        <v>0</v>
      </c>
      <c r="AN128" s="7">
        <v>1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1</v>
      </c>
      <c r="AU128" s="7">
        <v>0</v>
      </c>
      <c r="AV128" s="7">
        <v>0</v>
      </c>
      <c r="AW128" s="7">
        <v>0</v>
      </c>
      <c r="AX128" s="7">
        <v>0</v>
      </c>
      <c r="AY128" s="7">
        <v>1</v>
      </c>
      <c r="AZ128" s="7">
        <v>1</v>
      </c>
      <c r="BA128" s="7">
        <v>1</v>
      </c>
      <c r="BB128" s="7">
        <v>1</v>
      </c>
      <c r="BC128" s="7">
        <v>1</v>
      </c>
      <c r="BD128" s="7">
        <v>0</v>
      </c>
      <c r="BE128" s="7">
        <v>1</v>
      </c>
      <c r="BF128" s="7">
        <v>0</v>
      </c>
      <c r="BG128" s="7">
        <v>1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1</v>
      </c>
      <c r="BN128" s="7">
        <v>0</v>
      </c>
      <c r="BO128" s="7">
        <v>0</v>
      </c>
      <c r="BP128" s="7">
        <v>0</v>
      </c>
      <c r="BQ128" s="7">
        <v>1</v>
      </c>
      <c r="BR128" s="7">
        <v>0</v>
      </c>
      <c r="BS128" s="7">
        <v>0</v>
      </c>
      <c r="BT128" s="7">
        <v>0</v>
      </c>
      <c r="BU128" s="7">
        <v>0</v>
      </c>
      <c r="BV128" s="7">
        <v>0</v>
      </c>
      <c r="BW128" s="7">
        <v>0</v>
      </c>
      <c r="BX128" s="7">
        <v>0</v>
      </c>
      <c r="BY128" s="7">
        <v>1</v>
      </c>
      <c r="BZ128" s="7">
        <v>4</v>
      </c>
      <c r="CA128" s="7">
        <v>0</v>
      </c>
    </row>
    <row r="129" ht="13.55" customHeight="1">
      <c r="A129" s="7">
        <v>101</v>
      </c>
      <c r="B129" s="7">
        <v>54</v>
      </c>
      <c r="C129" s="7">
        <v>1</v>
      </c>
      <c r="D129" s="7">
        <v>27</v>
      </c>
      <c r="E129" s="7">
        <f>D129</f>
        <v>27</v>
      </c>
      <c r="F129" s="7">
        <v>27</v>
      </c>
      <c r="G129" s="7">
        <v>630</v>
      </c>
      <c r="H129" s="7">
        <v>60</v>
      </c>
      <c r="I129" s="7">
        <v>95</v>
      </c>
      <c r="J129" s="8">
        <v>0</v>
      </c>
      <c r="K129" s="8">
        <v>0</v>
      </c>
      <c r="L129" s="8">
        <v>100</v>
      </c>
      <c r="M129" s="8">
        <v>70</v>
      </c>
      <c r="N129" s="8">
        <v>0</v>
      </c>
      <c r="O129" s="8">
        <v>0</v>
      </c>
      <c r="P129" s="7">
        <v>0</v>
      </c>
      <c r="Q129" s="7">
        <v>0</v>
      </c>
      <c r="R129" s="7">
        <v>80</v>
      </c>
      <c r="S129" s="7">
        <v>60</v>
      </c>
      <c r="T129" s="7">
        <v>0</v>
      </c>
      <c r="U129" s="7">
        <v>0</v>
      </c>
      <c r="V129" s="7">
        <v>100</v>
      </c>
      <c r="W129" s="7">
        <v>85</v>
      </c>
      <c r="X129" s="7">
        <v>0</v>
      </c>
      <c r="Y129" s="7">
        <v>0</v>
      </c>
      <c r="Z129" s="7">
        <v>0</v>
      </c>
      <c r="AA129" s="7">
        <v>0</v>
      </c>
      <c r="AB129" s="7">
        <v>1</v>
      </c>
      <c r="AC129" s="7">
        <v>3</v>
      </c>
      <c r="AD129" s="7">
        <v>1</v>
      </c>
      <c r="AE129" s="7">
        <v>3</v>
      </c>
      <c r="AF129" s="7">
        <v>1</v>
      </c>
      <c r="AG129" s="7">
        <v>1</v>
      </c>
      <c r="AH129" s="7">
        <v>1</v>
      </c>
      <c r="AI129" s="7">
        <v>1</v>
      </c>
      <c r="AJ129" s="7">
        <v>1</v>
      </c>
      <c r="AK129" s="7">
        <v>0</v>
      </c>
      <c r="AL129" s="7">
        <v>0</v>
      </c>
      <c r="AM129" s="7">
        <v>1</v>
      </c>
      <c r="AN129" s="7">
        <v>0</v>
      </c>
      <c r="AO129" s="7">
        <v>0</v>
      </c>
      <c r="AP129" s="7">
        <v>1</v>
      </c>
      <c r="AQ129" s="7">
        <v>0</v>
      </c>
      <c r="AR129" s="7">
        <v>1</v>
      </c>
      <c r="AS129" s="7">
        <v>1</v>
      </c>
      <c r="AT129" s="7">
        <v>1</v>
      </c>
      <c r="AU129" s="7">
        <v>0</v>
      </c>
      <c r="AV129" s="7">
        <v>0</v>
      </c>
      <c r="AW129" s="7">
        <v>0</v>
      </c>
      <c r="AX129" s="7">
        <v>0</v>
      </c>
      <c r="AY129" s="7">
        <v>1</v>
      </c>
      <c r="AZ129" s="7">
        <v>2</v>
      </c>
      <c r="BA129" s="7">
        <v>1</v>
      </c>
      <c r="BB129" s="7">
        <v>1</v>
      </c>
      <c r="BC129" s="7">
        <v>1</v>
      </c>
      <c r="BD129" s="7">
        <v>0</v>
      </c>
      <c r="BE129" s="7">
        <v>0</v>
      </c>
      <c r="BF129" s="7">
        <v>0</v>
      </c>
      <c r="BG129" s="7">
        <v>1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1</v>
      </c>
      <c r="BR129" s="7">
        <v>0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0</v>
      </c>
      <c r="BY129" s="7">
        <v>1</v>
      </c>
      <c r="BZ129" s="7">
        <v>2</v>
      </c>
      <c r="CA129" s="7">
        <v>0</v>
      </c>
    </row>
    <row r="130" ht="13.55" customHeight="1">
      <c r="A130" s="7">
        <v>105</v>
      </c>
      <c r="B130" s="7">
        <v>63</v>
      </c>
      <c r="C130" s="7">
        <v>1</v>
      </c>
      <c r="D130" s="7">
        <v>24</v>
      </c>
      <c r="E130" s="7">
        <f>D130</f>
        <v>24</v>
      </c>
      <c r="F130" s="7">
        <v>24</v>
      </c>
      <c r="G130" s="7">
        <v>1460</v>
      </c>
      <c r="H130" s="7">
        <v>35</v>
      </c>
      <c r="I130" s="7">
        <v>103</v>
      </c>
      <c r="J130" s="8">
        <v>0</v>
      </c>
      <c r="K130" s="8">
        <v>0</v>
      </c>
      <c r="L130" s="8">
        <v>90</v>
      </c>
      <c r="M130" s="8">
        <v>30</v>
      </c>
      <c r="N130" s="8">
        <v>0</v>
      </c>
      <c r="O130" s="8">
        <v>0</v>
      </c>
      <c r="P130" s="7">
        <v>0</v>
      </c>
      <c r="Q130" s="7">
        <v>0</v>
      </c>
      <c r="R130" s="7">
        <v>0</v>
      </c>
      <c r="S130" s="7">
        <v>60</v>
      </c>
      <c r="T130" s="7">
        <v>0</v>
      </c>
      <c r="U130" s="7">
        <v>0</v>
      </c>
      <c r="V130" s="7">
        <v>100</v>
      </c>
      <c r="W130" s="7">
        <v>65</v>
      </c>
      <c r="X130" s="7">
        <v>0</v>
      </c>
      <c r="Y130" s="7">
        <v>0</v>
      </c>
      <c r="Z130" s="7">
        <v>0</v>
      </c>
      <c r="AA130" s="7">
        <v>0</v>
      </c>
      <c r="AB130" s="7">
        <v>1</v>
      </c>
      <c r="AC130" s="7">
        <v>3</v>
      </c>
      <c r="AD130" s="7">
        <v>1</v>
      </c>
      <c r="AE130" s="7">
        <v>2</v>
      </c>
      <c r="AF130" s="7">
        <v>1</v>
      </c>
      <c r="AG130" s="7">
        <v>1</v>
      </c>
      <c r="AH130" s="7">
        <v>1</v>
      </c>
      <c r="AI130" s="7">
        <v>1</v>
      </c>
      <c r="AJ130" s="7">
        <v>1</v>
      </c>
      <c r="AK130" s="7">
        <v>1</v>
      </c>
      <c r="AL130" s="7">
        <v>1</v>
      </c>
      <c r="AM130" s="7">
        <v>0</v>
      </c>
      <c r="AN130" s="7">
        <v>0</v>
      </c>
      <c r="AO130" s="7">
        <v>1</v>
      </c>
      <c r="AP130" s="7">
        <v>1</v>
      </c>
      <c r="AQ130" s="7">
        <v>0</v>
      </c>
      <c r="AR130" s="7">
        <v>0</v>
      </c>
      <c r="AS130" s="7">
        <v>1</v>
      </c>
      <c r="AT130" s="7">
        <v>1</v>
      </c>
      <c r="AU130" s="7">
        <v>0</v>
      </c>
      <c r="AV130" s="7">
        <v>0</v>
      </c>
      <c r="AW130" s="7">
        <v>0</v>
      </c>
      <c r="AX130" s="7">
        <v>0</v>
      </c>
      <c r="AY130" s="7">
        <v>1</v>
      </c>
      <c r="AZ130" s="7">
        <v>1</v>
      </c>
      <c r="BA130" s="7">
        <v>1</v>
      </c>
      <c r="BB130" s="7">
        <v>1</v>
      </c>
      <c r="BC130" s="7">
        <v>1</v>
      </c>
      <c r="BD130" s="7">
        <v>0</v>
      </c>
      <c r="BE130" s="7">
        <v>0</v>
      </c>
      <c r="BF130" s="7">
        <v>0</v>
      </c>
      <c r="BG130" s="7">
        <v>1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1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  <c r="BV130" s="7">
        <v>0</v>
      </c>
      <c r="BW130" s="7">
        <v>0</v>
      </c>
      <c r="BX130" s="7">
        <v>0</v>
      </c>
      <c r="BY130" s="7">
        <v>0</v>
      </c>
      <c r="BZ130" s="7">
        <v>0</v>
      </c>
      <c r="CA130" s="7">
        <v>0</v>
      </c>
    </row>
    <row r="131" ht="13.55" customHeight="1">
      <c r="A131" s="7">
        <v>143</v>
      </c>
      <c r="B131" s="7">
        <v>43</v>
      </c>
      <c r="C131" s="7">
        <v>1</v>
      </c>
      <c r="D131" s="7">
        <v>28</v>
      </c>
      <c r="E131" s="7">
        <f>D131</f>
        <v>28</v>
      </c>
      <c r="F131" s="7">
        <v>28</v>
      </c>
      <c r="G131" s="7">
        <v>1460</v>
      </c>
      <c r="H131" s="7">
        <v>85</v>
      </c>
      <c r="I131" s="7">
        <v>95</v>
      </c>
      <c r="J131" s="8">
        <v>0</v>
      </c>
      <c r="K131" s="8">
        <v>0</v>
      </c>
      <c r="L131" s="8">
        <v>0</v>
      </c>
      <c r="M131" s="8">
        <v>80</v>
      </c>
      <c r="N131" s="8">
        <v>0</v>
      </c>
      <c r="O131" s="8">
        <v>0</v>
      </c>
      <c r="P131" s="7">
        <v>100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1</v>
      </c>
      <c r="AC131" s="7">
        <v>3</v>
      </c>
      <c r="AD131" s="7">
        <v>1</v>
      </c>
      <c r="AE131" s="7">
        <v>2</v>
      </c>
      <c r="AF131" s="7">
        <v>1</v>
      </c>
      <c r="AG131" s="7">
        <v>1</v>
      </c>
      <c r="AH131" s="7">
        <v>0</v>
      </c>
      <c r="AI131" s="7">
        <v>1</v>
      </c>
      <c r="AJ131" s="7">
        <v>1</v>
      </c>
      <c r="AK131" s="7">
        <v>1</v>
      </c>
      <c r="AL131" s="7">
        <v>1</v>
      </c>
      <c r="AM131" s="7">
        <v>1</v>
      </c>
      <c r="AN131" s="7">
        <v>0</v>
      </c>
      <c r="AO131" s="7">
        <v>0</v>
      </c>
      <c r="AP131" s="7">
        <v>1</v>
      </c>
      <c r="AQ131" s="7">
        <v>0</v>
      </c>
      <c r="AR131" s="7">
        <v>0</v>
      </c>
      <c r="AS131" s="7">
        <v>0</v>
      </c>
      <c r="AT131" s="7">
        <v>1</v>
      </c>
      <c r="AU131" s="7">
        <v>0</v>
      </c>
      <c r="AV131" s="7">
        <v>0</v>
      </c>
      <c r="AW131" s="7">
        <v>0</v>
      </c>
      <c r="AX131" s="7">
        <v>0</v>
      </c>
      <c r="AY131" s="7">
        <v>1</v>
      </c>
      <c r="AZ131" s="7">
        <v>1</v>
      </c>
      <c r="BA131" s="7">
        <v>1</v>
      </c>
      <c r="BB131" s="7">
        <v>1</v>
      </c>
      <c r="BC131" s="7">
        <v>1</v>
      </c>
      <c r="BD131" s="7">
        <v>0</v>
      </c>
      <c r="BE131" s="7">
        <v>0</v>
      </c>
      <c r="BF131" s="7">
        <v>0</v>
      </c>
      <c r="BG131" s="7">
        <v>1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1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  <c r="BV131" s="7">
        <v>0</v>
      </c>
      <c r="BW131" s="7">
        <v>0</v>
      </c>
      <c r="BX131" s="7">
        <v>0</v>
      </c>
      <c r="BY131" s="7">
        <v>0</v>
      </c>
      <c r="BZ131" s="7">
        <v>0</v>
      </c>
      <c r="CA131" s="7">
        <v>0</v>
      </c>
    </row>
    <row r="132" ht="13.55" customHeight="1">
      <c r="A132" s="7">
        <v>150</v>
      </c>
      <c r="B132" s="7">
        <v>66</v>
      </c>
      <c r="C132" s="7">
        <v>1</v>
      </c>
      <c r="D132" s="7">
        <v>37</v>
      </c>
      <c r="E132" s="7">
        <f>D132</f>
        <v>37</v>
      </c>
      <c r="F132" s="7">
        <v>37</v>
      </c>
      <c r="G132" s="7">
        <v>2</v>
      </c>
      <c r="H132" s="7">
        <v>95</v>
      </c>
      <c r="I132" s="7">
        <v>80</v>
      </c>
      <c r="J132" s="8">
        <v>0</v>
      </c>
      <c r="K132" s="8">
        <v>0</v>
      </c>
      <c r="L132" s="8">
        <v>60</v>
      </c>
      <c r="M132" s="8">
        <v>30</v>
      </c>
      <c r="N132" s="8">
        <v>0</v>
      </c>
      <c r="O132" s="8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60</v>
      </c>
      <c r="W132" s="7">
        <v>30</v>
      </c>
      <c r="X132" s="7">
        <v>0</v>
      </c>
      <c r="Y132" s="7">
        <v>0</v>
      </c>
      <c r="Z132" s="7">
        <v>0</v>
      </c>
      <c r="AA132" s="7">
        <v>0</v>
      </c>
      <c r="AB132" s="7">
        <v>1</v>
      </c>
      <c r="AC132" s="7">
        <v>3</v>
      </c>
      <c r="AD132" s="7">
        <v>0</v>
      </c>
      <c r="AE132" s="7">
        <v>2</v>
      </c>
      <c r="AF132" s="7">
        <v>1</v>
      </c>
      <c r="AG132" s="7">
        <v>1</v>
      </c>
      <c r="AH132" s="7">
        <v>0</v>
      </c>
      <c r="AI132" s="7">
        <v>1</v>
      </c>
      <c r="AJ132" s="7">
        <v>1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1</v>
      </c>
      <c r="AZ132" s="7">
        <v>1</v>
      </c>
      <c r="BA132" s="7">
        <v>1</v>
      </c>
      <c r="BB132" s="7">
        <v>1</v>
      </c>
      <c r="BC132" s="7">
        <v>0</v>
      </c>
      <c r="BD132" s="7">
        <v>0</v>
      </c>
      <c r="BE132" s="7">
        <v>1</v>
      </c>
      <c r="BF132" s="7">
        <v>0</v>
      </c>
      <c r="BG132" s="7">
        <v>1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1</v>
      </c>
      <c r="BP132" s="7">
        <v>0</v>
      </c>
      <c r="BQ132" s="7">
        <v>0</v>
      </c>
      <c r="BR132" s="7">
        <v>0</v>
      </c>
      <c r="BS132" s="7">
        <v>0</v>
      </c>
      <c r="BT132" s="7">
        <v>0</v>
      </c>
      <c r="BU132" s="7">
        <v>0</v>
      </c>
      <c r="BV132" s="7">
        <v>1</v>
      </c>
      <c r="BW132" s="7">
        <v>0</v>
      </c>
      <c r="BX132" s="7">
        <v>1</v>
      </c>
      <c r="BY132" s="7">
        <v>0</v>
      </c>
      <c r="BZ132" s="7">
        <v>0</v>
      </c>
      <c r="CA132" s="7">
        <v>0</v>
      </c>
    </row>
    <row r="133" ht="13.55" customHeight="1">
      <c r="A133" s="7">
        <v>152</v>
      </c>
      <c r="B133" s="7">
        <v>68</v>
      </c>
      <c r="C133" s="7">
        <v>2</v>
      </c>
      <c r="D133" s="7">
        <v>19</v>
      </c>
      <c r="E133" s="7">
        <v>19</v>
      </c>
      <c r="F133" s="7">
        <f>19+17</f>
        <v>36</v>
      </c>
      <c r="G133" s="7">
        <v>90</v>
      </c>
      <c r="H133" s="7">
        <v>70</v>
      </c>
      <c r="I133" s="7">
        <v>71</v>
      </c>
      <c r="J133" s="8">
        <v>75</v>
      </c>
      <c r="K133" s="8">
        <v>75</v>
      </c>
      <c r="L133" s="8">
        <v>85</v>
      </c>
      <c r="M133" s="8">
        <v>0</v>
      </c>
      <c r="N133" s="8">
        <v>0</v>
      </c>
      <c r="O133" s="8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90</v>
      </c>
      <c r="W133" s="7">
        <v>50</v>
      </c>
      <c r="X133" s="7">
        <v>0</v>
      </c>
      <c r="Y133" s="7">
        <v>0</v>
      </c>
      <c r="Z133" s="7">
        <v>0</v>
      </c>
      <c r="AA133" s="7">
        <v>0</v>
      </c>
      <c r="AB133" s="7">
        <v>1</v>
      </c>
      <c r="AC133" s="7">
        <v>3</v>
      </c>
      <c r="AD133" s="7">
        <v>1</v>
      </c>
      <c r="AE133" s="7">
        <v>2</v>
      </c>
      <c r="AF133" s="7">
        <v>1</v>
      </c>
      <c r="AG133" s="7">
        <v>1</v>
      </c>
      <c r="AH133" s="7">
        <v>0</v>
      </c>
      <c r="AI133" s="7">
        <v>1</v>
      </c>
      <c r="AJ133" s="7">
        <v>1</v>
      </c>
      <c r="AK133" s="7">
        <v>0</v>
      </c>
      <c r="AL133" s="7">
        <v>1</v>
      </c>
      <c r="AM133" s="7">
        <v>0</v>
      </c>
      <c r="AN133" s="7">
        <v>1</v>
      </c>
      <c r="AO133" s="7">
        <v>0</v>
      </c>
      <c r="AP133" s="7">
        <v>1</v>
      </c>
      <c r="AQ133" s="7">
        <v>0</v>
      </c>
      <c r="AR133" s="7">
        <v>0</v>
      </c>
      <c r="AS133" s="7">
        <v>1</v>
      </c>
      <c r="AT133" s="7">
        <v>1</v>
      </c>
      <c r="AU133" s="7">
        <v>0</v>
      </c>
      <c r="AV133" s="7">
        <v>0</v>
      </c>
      <c r="AW133" s="7">
        <v>0</v>
      </c>
      <c r="AX133" s="7">
        <v>0</v>
      </c>
      <c r="AY133" s="7">
        <v>1</v>
      </c>
      <c r="AZ133" s="7">
        <v>1</v>
      </c>
      <c r="BA133" s="7">
        <v>1</v>
      </c>
      <c r="BB133" s="7">
        <v>1</v>
      </c>
      <c r="BC133" s="7">
        <v>1</v>
      </c>
      <c r="BD133" s="7">
        <v>0</v>
      </c>
      <c r="BE133" s="7">
        <v>0</v>
      </c>
      <c r="BF133" s="7">
        <v>0</v>
      </c>
      <c r="BG133" s="7">
        <v>1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1</v>
      </c>
      <c r="BN133" s="7">
        <v>0</v>
      </c>
      <c r="BO133" s="7">
        <v>0</v>
      </c>
      <c r="BP133" s="7">
        <v>0</v>
      </c>
      <c r="BQ133" s="7">
        <v>1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2</v>
      </c>
      <c r="CA133" s="7">
        <v>1</v>
      </c>
    </row>
    <row r="134" ht="13.55" customHeight="1">
      <c r="A134" s="7">
        <v>155</v>
      </c>
      <c r="B134" s="7">
        <v>66</v>
      </c>
      <c r="C134" s="7">
        <v>1</v>
      </c>
      <c r="D134" s="7">
        <v>56</v>
      </c>
      <c r="E134" s="7">
        <f>D134</f>
        <v>56</v>
      </c>
      <c r="F134" s="7">
        <v>56</v>
      </c>
      <c r="G134" s="7">
        <v>0</v>
      </c>
      <c r="H134" s="7">
        <v>60</v>
      </c>
      <c r="I134" s="7">
        <v>91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90</v>
      </c>
      <c r="W134" s="7">
        <v>75</v>
      </c>
      <c r="X134" s="7">
        <v>0</v>
      </c>
      <c r="Y134" s="7">
        <v>0</v>
      </c>
      <c r="Z134" s="7">
        <v>100</v>
      </c>
      <c r="AA134" s="7">
        <v>0</v>
      </c>
      <c r="AB134" s="7">
        <v>1</v>
      </c>
      <c r="AC134" s="7">
        <v>3</v>
      </c>
      <c r="AD134" s="7">
        <v>1</v>
      </c>
      <c r="AE134" s="7">
        <v>2</v>
      </c>
      <c r="AF134" s="7">
        <v>1</v>
      </c>
      <c r="AG134" s="7">
        <v>1</v>
      </c>
      <c r="AH134" s="7">
        <v>0</v>
      </c>
      <c r="AI134" s="7">
        <v>1</v>
      </c>
      <c r="AJ134" s="7">
        <v>1</v>
      </c>
      <c r="AK134" s="7">
        <v>1</v>
      </c>
      <c r="AL134" s="7">
        <v>1</v>
      </c>
      <c r="AM134" s="7">
        <v>0</v>
      </c>
      <c r="AN134" s="7">
        <v>0</v>
      </c>
      <c r="AO134" s="7">
        <v>1</v>
      </c>
      <c r="AP134" s="7">
        <v>0</v>
      </c>
      <c r="AQ134" s="7">
        <v>0</v>
      </c>
      <c r="AR134" s="7">
        <v>0</v>
      </c>
      <c r="AS134" s="7">
        <v>0</v>
      </c>
      <c r="AT134" s="7">
        <v>1</v>
      </c>
      <c r="AU134" s="7">
        <v>0</v>
      </c>
      <c r="AV134" s="7">
        <v>0</v>
      </c>
      <c r="AW134" s="7">
        <v>0</v>
      </c>
      <c r="AX134" s="7">
        <v>0</v>
      </c>
      <c r="AY134" s="7">
        <v>1</v>
      </c>
      <c r="AZ134" s="7">
        <v>2</v>
      </c>
      <c r="BA134" s="7">
        <v>1</v>
      </c>
      <c r="BB134" s="7">
        <v>1</v>
      </c>
      <c r="BC134" s="7">
        <v>1</v>
      </c>
      <c r="BD134" s="7">
        <v>0</v>
      </c>
      <c r="BE134" s="7">
        <v>0</v>
      </c>
      <c r="BF134" s="7">
        <v>0</v>
      </c>
      <c r="BG134" s="7">
        <v>1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1</v>
      </c>
      <c r="BP134" s="7">
        <v>0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2</v>
      </c>
      <c r="CA134" s="7">
        <v>1</v>
      </c>
    </row>
    <row r="135" ht="13.55" customHeight="1">
      <c r="A135" s="7">
        <v>160</v>
      </c>
      <c r="B135" s="7">
        <v>66</v>
      </c>
      <c r="C135" s="7">
        <v>1</v>
      </c>
      <c r="D135" s="7">
        <v>30</v>
      </c>
      <c r="E135" s="7">
        <f>D135</f>
        <v>30</v>
      </c>
      <c r="F135" s="7">
        <v>30</v>
      </c>
      <c r="G135" s="7">
        <v>180</v>
      </c>
      <c r="H135" s="7">
        <v>45</v>
      </c>
      <c r="I135" s="7">
        <v>85</v>
      </c>
      <c r="J135" s="8">
        <v>0</v>
      </c>
      <c r="K135" s="8">
        <v>0</v>
      </c>
      <c r="L135" s="8">
        <v>45</v>
      </c>
      <c r="M135" s="8">
        <v>40</v>
      </c>
      <c r="N135" s="8">
        <v>0</v>
      </c>
      <c r="O135" s="8">
        <v>0</v>
      </c>
      <c r="P135" s="7">
        <v>0</v>
      </c>
      <c r="Q135" s="7">
        <v>0</v>
      </c>
      <c r="R135" s="7">
        <v>0</v>
      </c>
      <c r="S135" s="7">
        <v>60</v>
      </c>
      <c r="T135" s="7">
        <v>0</v>
      </c>
      <c r="U135" s="7">
        <v>0</v>
      </c>
      <c r="V135" s="7">
        <v>100</v>
      </c>
      <c r="W135" s="7">
        <v>90</v>
      </c>
      <c r="X135" s="7">
        <v>0</v>
      </c>
      <c r="Y135" s="7">
        <v>0</v>
      </c>
      <c r="Z135" s="7">
        <v>0</v>
      </c>
      <c r="AA135" s="7">
        <v>0</v>
      </c>
      <c r="AB135" s="7">
        <v>1</v>
      </c>
      <c r="AC135" s="7">
        <v>3</v>
      </c>
      <c r="AD135" s="7">
        <v>1</v>
      </c>
      <c r="AE135" s="7">
        <v>3</v>
      </c>
      <c r="AF135" s="7">
        <v>1</v>
      </c>
      <c r="AG135" s="7">
        <v>1</v>
      </c>
      <c r="AH135" s="7">
        <v>1</v>
      </c>
      <c r="AI135" s="7">
        <v>1</v>
      </c>
      <c r="AJ135" s="7">
        <v>1</v>
      </c>
      <c r="AK135" s="7">
        <v>0</v>
      </c>
      <c r="AL135" s="7">
        <v>0</v>
      </c>
      <c r="AM135" s="7">
        <v>0</v>
      </c>
      <c r="AN135" s="7">
        <v>1</v>
      </c>
      <c r="AO135" s="7">
        <v>0</v>
      </c>
      <c r="AP135" s="7">
        <v>1</v>
      </c>
      <c r="AQ135" s="7">
        <v>1</v>
      </c>
      <c r="AR135" s="7">
        <v>1</v>
      </c>
      <c r="AS135" s="7">
        <v>0</v>
      </c>
      <c r="AT135" s="7">
        <v>1</v>
      </c>
      <c r="AU135" s="7">
        <v>0</v>
      </c>
      <c r="AV135" s="7">
        <v>0</v>
      </c>
      <c r="AW135" s="7">
        <v>0</v>
      </c>
      <c r="AX135" s="7">
        <v>0</v>
      </c>
      <c r="AY135" s="7">
        <v>1</v>
      </c>
      <c r="AZ135" s="7">
        <v>1</v>
      </c>
      <c r="BA135" s="7">
        <v>1</v>
      </c>
      <c r="BB135" s="7">
        <v>1</v>
      </c>
      <c r="BC135" s="7">
        <v>1</v>
      </c>
      <c r="BD135" s="7">
        <v>1</v>
      </c>
      <c r="BE135" s="7">
        <v>0</v>
      </c>
      <c r="BF135" s="7">
        <v>1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1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1</v>
      </c>
      <c r="BY135" s="7">
        <v>7</v>
      </c>
      <c r="BZ135" s="7">
        <v>1</v>
      </c>
      <c r="CA135" s="7">
        <v>1</v>
      </c>
    </row>
    <row r="136" ht="13.55" customHeight="1">
      <c r="A136" s="7">
        <v>166</v>
      </c>
      <c r="B136" s="7">
        <v>63</v>
      </c>
      <c r="C136" s="7">
        <v>2</v>
      </c>
      <c r="D136" s="7">
        <v>35</v>
      </c>
      <c r="E136" s="7">
        <v>35</v>
      </c>
      <c r="F136" s="7">
        <f>35+15</f>
        <v>50</v>
      </c>
      <c r="G136" s="7">
        <v>3</v>
      </c>
      <c r="H136" s="7">
        <v>45</v>
      </c>
      <c r="I136" s="7">
        <v>106</v>
      </c>
      <c r="J136" s="8">
        <v>0</v>
      </c>
      <c r="K136" s="8">
        <v>0</v>
      </c>
      <c r="L136" s="8">
        <v>100</v>
      </c>
      <c r="M136" s="8">
        <v>40</v>
      </c>
      <c r="N136" s="8">
        <v>0</v>
      </c>
      <c r="O136" s="8">
        <v>0</v>
      </c>
      <c r="P136" s="7">
        <v>0</v>
      </c>
      <c r="Q136" s="7">
        <v>0</v>
      </c>
      <c r="R136" s="7">
        <v>35</v>
      </c>
      <c r="S136" s="7">
        <v>35</v>
      </c>
      <c r="T136" s="7">
        <v>0</v>
      </c>
      <c r="U136" s="7">
        <v>0</v>
      </c>
      <c r="V136" s="7">
        <v>100</v>
      </c>
      <c r="W136" s="7">
        <v>90</v>
      </c>
      <c r="X136" s="7">
        <v>0</v>
      </c>
      <c r="Y136" s="7">
        <v>0</v>
      </c>
      <c r="Z136" s="7">
        <v>0</v>
      </c>
      <c r="AA136" s="7">
        <v>0</v>
      </c>
      <c r="AB136" s="7">
        <v>1</v>
      </c>
      <c r="AC136" s="7">
        <v>3</v>
      </c>
      <c r="AD136" s="7">
        <v>1</v>
      </c>
      <c r="AE136" s="7">
        <v>3</v>
      </c>
      <c r="AF136" s="7">
        <v>0</v>
      </c>
      <c r="AG136" s="7">
        <v>0</v>
      </c>
      <c r="AH136" s="7">
        <v>1</v>
      </c>
      <c r="AI136" s="7">
        <v>0</v>
      </c>
      <c r="AJ136" s="7">
        <v>0</v>
      </c>
      <c r="AK136" s="7">
        <v>1</v>
      </c>
      <c r="AL136" s="7">
        <v>1</v>
      </c>
      <c r="AM136" s="7">
        <v>1</v>
      </c>
      <c r="AN136" s="7">
        <v>0</v>
      </c>
      <c r="AO136" s="7">
        <v>0</v>
      </c>
      <c r="AP136" s="7">
        <v>1</v>
      </c>
      <c r="AQ136" s="7">
        <v>1</v>
      </c>
      <c r="AR136" s="7">
        <v>1</v>
      </c>
      <c r="AS136" s="7">
        <v>1</v>
      </c>
      <c r="AT136" s="7">
        <v>1</v>
      </c>
      <c r="AU136" s="7">
        <v>0</v>
      </c>
      <c r="AV136" s="7">
        <v>0</v>
      </c>
      <c r="AW136" s="7">
        <v>0</v>
      </c>
      <c r="AX136" s="7">
        <v>0</v>
      </c>
      <c r="AY136" s="7">
        <v>1</v>
      </c>
      <c r="AZ136" s="7">
        <v>1</v>
      </c>
      <c r="BA136" s="7">
        <v>1</v>
      </c>
      <c r="BB136" s="7">
        <v>1</v>
      </c>
      <c r="BC136" s="7">
        <v>1</v>
      </c>
      <c r="BD136" s="7">
        <v>0</v>
      </c>
      <c r="BE136" s="7">
        <v>0</v>
      </c>
      <c r="BF136" s="7">
        <v>0</v>
      </c>
      <c r="BG136" s="7">
        <v>1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1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  <c r="BY136" s="7">
        <v>1</v>
      </c>
      <c r="BZ136" s="7">
        <v>2</v>
      </c>
      <c r="CA136" s="7">
        <v>1</v>
      </c>
    </row>
    <row r="137" ht="13.55" customHeight="1">
      <c r="A137" s="7">
        <v>167</v>
      </c>
      <c r="B137" s="7">
        <v>53</v>
      </c>
      <c r="C137" s="7">
        <v>2</v>
      </c>
      <c r="D137" s="7">
        <v>26</v>
      </c>
      <c r="E137" s="7">
        <v>26</v>
      </c>
      <c r="F137" s="7">
        <f>26+11</f>
        <v>37</v>
      </c>
      <c r="G137" s="15">
        <v>14</v>
      </c>
      <c r="H137" s="7">
        <v>60</v>
      </c>
      <c r="I137" s="7">
        <v>89</v>
      </c>
      <c r="J137" s="8">
        <v>0</v>
      </c>
      <c r="K137" s="8">
        <v>0</v>
      </c>
      <c r="L137" s="8">
        <v>0</v>
      </c>
      <c r="M137" s="8">
        <v>100</v>
      </c>
      <c r="N137" s="8">
        <v>0</v>
      </c>
      <c r="O137" s="8">
        <v>0</v>
      </c>
      <c r="P137" s="7">
        <v>100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100</v>
      </c>
      <c r="X137" s="7">
        <v>0</v>
      </c>
      <c r="Y137" s="7">
        <v>0</v>
      </c>
      <c r="Z137" s="7">
        <v>0</v>
      </c>
      <c r="AA137" s="7">
        <v>0</v>
      </c>
      <c r="AB137" s="7">
        <v>1</v>
      </c>
      <c r="AC137" s="7">
        <v>3</v>
      </c>
      <c r="AD137" s="7">
        <v>1</v>
      </c>
      <c r="AE137" s="7">
        <v>3</v>
      </c>
      <c r="AF137" s="7">
        <v>1</v>
      </c>
      <c r="AG137" s="7">
        <v>1</v>
      </c>
      <c r="AH137" s="7">
        <v>0</v>
      </c>
      <c r="AI137" s="7">
        <v>1</v>
      </c>
      <c r="AJ137" s="7">
        <v>1</v>
      </c>
      <c r="AK137" s="7">
        <v>1</v>
      </c>
      <c r="AL137" s="7">
        <v>1</v>
      </c>
      <c r="AM137" s="7">
        <v>0</v>
      </c>
      <c r="AN137" s="7">
        <v>1</v>
      </c>
      <c r="AO137" s="7">
        <v>0</v>
      </c>
      <c r="AP137" s="7">
        <v>1</v>
      </c>
      <c r="AQ137" s="7">
        <v>0</v>
      </c>
      <c r="AR137" s="7">
        <v>0</v>
      </c>
      <c r="AS137" s="7">
        <v>1</v>
      </c>
      <c r="AT137" s="7">
        <v>1</v>
      </c>
      <c r="AU137" s="7">
        <v>0</v>
      </c>
      <c r="AV137" s="7">
        <v>0</v>
      </c>
      <c r="AW137" s="7">
        <v>0</v>
      </c>
      <c r="AX137" s="7">
        <v>0</v>
      </c>
      <c r="AY137" s="7">
        <v>1</v>
      </c>
      <c r="AZ137" s="7">
        <v>2</v>
      </c>
      <c r="BA137" s="7">
        <v>1</v>
      </c>
      <c r="BB137" s="7">
        <v>1</v>
      </c>
      <c r="BC137" s="7">
        <v>1</v>
      </c>
      <c r="BD137" s="7">
        <v>0</v>
      </c>
      <c r="BE137" s="7">
        <v>0</v>
      </c>
      <c r="BF137" s="7">
        <v>0</v>
      </c>
      <c r="BG137" s="7">
        <v>1</v>
      </c>
      <c r="BH137" s="7">
        <v>0</v>
      </c>
      <c r="BI137" s="7">
        <v>1</v>
      </c>
      <c r="BJ137" s="7">
        <v>0</v>
      </c>
      <c r="BK137" s="7">
        <v>0</v>
      </c>
      <c r="BL137" s="7">
        <v>0</v>
      </c>
      <c r="BM137" s="7">
        <v>0</v>
      </c>
      <c r="BN137" s="7">
        <v>1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  <c r="BY137" s="7">
        <v>1</v>
      </c>
      <c r="BZ137" s="7">
        <v>0</v>
      </c>
      <c r="CA137" s="7">
        <v>1</v>
      </c>
    </row>
    <row r="138" ht="13.55" customHeight="1">
      <c r="A138" s="7">
        <v>193</v>
      </c>
      <c r="B138" s="7">
        <v>54</v>
      </c>
      <c r="C138" s="7">
        <v>2</v>
      </c>
      <c r="D138" s="7">
        <v>22</v>
      </c>
      <c r="E138" s="7">
        <v>22</v>
      </c>
      <c r="F138" s="12">
        <f>22+18</f>
        <v>40</v>
      </c>
      <c r="G138" s="13">
        <f>90+1460</f>
        <v>1550</v>
      </c>
      <c r="H138" s="14">
        <v>50</v>
      </c>
      <c r="I138" s="7">
        <v>87</v>
      </c>
      <c r="J138" s="8">
        <v>0</v>
      </c>
      <c r="K138" s="8">
        <v>37</v>
      </c>
      <c r="L138" s="8">
        <v>37</v>
      </c>
      <c r="M138" s="8">
        <v>100</v>
      </c>
      <c r="N138" s="8">
        <v>0</v>
      </c>
      <c r="O138" s="8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100</v>
      </c>
      <c r="X138" s="7">
        <v>0</v>
      </c>
      <c r="Y138" s="7">
        <v>0</v>
      </c>
      <c r="Z138" s="7">
        <v>0</v>
      </c>
      <c r="AA138" s="7">
        <v>0</v>
      </c>
      <c r="AB138" s="7">
        <v>1</v>
      </c>
      <c r="AC138" s="7">
        <v>3</v>
      </c>
      <c r="AD138" s="7">
        <v>1</v>
      </c>
      <c r="AE138" s="7">
        <v>3</v>
      </c>
      <c r="AF138" s="7">
        <v>1</v>
      </c>
      <c r="AG138" s="7">
        <v>1</v>
      </c>
      <c r="AH138" s="7">
        <v>0</v>
      </c>
      <c r="AI138" s="7">
        <v>1</v>
      </c>
      <c r="AJ138" s="7">
        <v>1</v>
      </c>
      <c r="AK138" s="7">
        <v>1</v>
      </c>
      <c r="AL138" s="7">
        <v>1</v>
      </c>
      <c r="AM138" s="7">
        <v>0</v>
      </c>
      <c r="AN138" s="7">
        <v>1</v>
      </c>
      <c r="AO138" s="7">
        <v>0</v>
      </c>
      <c r="AP138" s="7">
        <v>0</v>
      </c>
      <c r="AQ138" s="7">
        <v>0</v>
      </c>
      <c r="AR138" s="7">
        <v>0</v>
      </c>
      <c r="AS138" s="7">
        <v>1</v>
      </c>
      <c r="AT138" s="7">
        <v>1</v>
      </c>
      <c r="AU138" s="7">
        <v>0</v>
      </c>
      <c r="AV138" s="7">
        <v>0</v>
      </c>
      <c r="AW138" s="7">
        <v>0</v>
      </c>
      <c r="AX138" s="7">
        <v>0</v>
      </c>
      <c r="AY138" s="7">
        <v>1</v>
      </c>
      <c r="AZ138" s="7">
        <v>1</v>
      </c>
      <c r="BA138" s="7">
        <v>1</v>
      </c>
      <c r="BB138" s="7">
        <v>1</v>
      </c>
      <c r="BC138" s="7">
        <v>1</v>
      </c>
      <c r="BD138" s="7">
        <v>0</v>
      </c>
      <c r="BE138" s="7">
        <v>0</v>
      </c>
      <c r="BF138" s="7">
        <v>0</v>
      </c>
      <c r="BG138" s="7">
        <v>1</v>
      </c>
      <c r="BH138" s="7">
        <v>1</v>
      </c>
      <c r="BI138" s="7">
        <v>0</v>
      </c>
      <c r="BJ138" s="7">
        <v>0</v>
      </c>
      <c r="BK138" s="7">
        <v>0</v>
      </c>
      <c r="BL138" s="7">
        <v>1</v>
      </c>
      <c r="BM138" s="7">
        <v>0</v>
      </c>
      <c r="BN138" s="7">
        <v>0</v>
      </c>
      <c r="BO138" s="7">
        <v>1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0</v>
      </c>
      <c r="BW138" s="7">
        <v>1</v>
      </c>
      <c r="BX138" s="7">
        <v>1</v>
      </c>
      <c r="BY138" s="7">
        <v>1</v>
      </c>
      <c r="BZ138" s="7">
        <v>0</v>
      </c>
      <c r="CA138" s="7">
        <v>0</v>
      </c>
    </row>
    <row r="139" ht="13.55" customHeight="1">
      <c r="A139" s="7">
        <v>197</v>
      </c>
      <c r="B139" s="7">
        <v>64</v>
      </c>
      <c r="C139" s="7">
        <v>1</v>
      </c>
      <c r="D139" s="7">
        <v>26</v>
      </c>
      <c r="E139" s="7">
        <f>D139</f>
        <v>26</v>
      </c>
      <c r="F139" s="7">
        <v>26</v>
      </c>
      <c r="G139" s="9">
        <v>60</v>
      </c>
      <c r="H139" s="7">
        <v>90</v>
      </c>
      <c r="I139" s="7">
        <v>91</v>
      </c>
      <c r="J139" s="8">
        <v>0</v>
      </c>
      <c r="K139" s="8">
        <v>0</v>
      </c>
      <c r="L139" s="8">
        <v>90</v>
      </c>
      <c r="M139" s="8">
        <v>0</v>
      </c>
      <c r="N139" s="8">
        <v>0</v>
      </c>
      <c r="O139" s="8">
        <v>0</v>
      </c>
      <c r="P139" s="7">
        <v>0</v>
      </c>
      <c r="Q139" s="7">
        <v>0</v>
      </c>
      <c r="R139" s="7">
        <v>50</v>
      </c>
      <c r="S139" s="7">
        <v>90</v>
      </c>
      <c r="T139" s="7">
        <v>0</v>
      </c>
      <c r="U139" s="7">
        <v>0</v>
      </c>
      <c r="V139" s="7">
        <v>100</v>
      </c>
      <c r="W139" s="7">
        <v>90</v>
      </c>
      <c r="X139" s="7">
        <v>0</v>
      </c>
      <c r="Y139" s="7">
        <v>0</v>
      </c>
      <c r="Z139" s="7">
        <v>0</v>
      </c>
      <c r="AA139" s="7">
        <v>0</v>
      </c>
      <c r="AB139" s="7">
        <v>1</v>
      </c>
      <c r="AC139" s="7">
        <v>3</v>
      </c>
      <c r="AD139" s="7">
        <v>1</v>
      </c>
      <c r="AE139" s="7">
        <v>3</v>
      </c>
      <c r="AF139" s="7">
        <v>1</v>
      </c>
      <c r="AG139" s="7">
        <v>1</v>
      </c>
      <c r="AH139" s="7">
        <v>0</v>
      </c>
      <c r="AI139" s="7">
        <v>1</v>
      </c>
      <c r="AJ139" s="7">
        <v>1</v>
      </c>
      <c r="AK139" s="7">
        <v>1</v>
      </c>
      <c r="AL139" s="7">
        <v>0</v>
      </c>
      <c r="AM139" s="7">
        <v>1</v>
      </c>
      <c r="AN139" s="7">
        <v>0</v>
      </c>
      <c r="AO139" s="7">
        <v>0</v>
      </c>
      <c r="AP139" s="7">
        <v>1</v>
      </c>
      <c r="AQ139" s="7">
        <v>0</v>
      </c>
      <c r="AR139" s="7">
        <v>0</v>
      </c>
      <c r="AS139" s="7">
        <v>1</v>
      </c>
      <c r="AT139" s="7">
        <v>1</v>
      </c>
      <c r="AU139" s="7">
        <v>0</v>
      </c>
      <c r="AV139" s="7">
        <v>0</v>
      </c>
      <c r="AW139" s="7">
        <v>0</v>
      </c>
      <c r="AX139" s="7">
        <v>0</v>
      </c>
      <c r="AY139" s="7">
        <v>1</v>
      </c>
      <c r="AZ139" s="7">
        <v>1</v>
      </c>
      <c r="BA139" s="7">
        <v>1</v>
      </c>
      <c r="BB139" s="7">
        <v>1</v>
      </c>
      <c r="BC139" s="7">
        <v>1</v>
      </c>
      <c r="BD139" s="7">
        <v>0</v>
      </c>
      <c r="BE139" s="7">
        <v>0</v>
      </c>
      <c r="BF139" s="7">
        <v>1</v>
      </c>
      <c r="BG139" s="7">
        <v>0</v>
      </c>
      <c r="BH139" s="7">
        <v>0</v>
      </c>
      <c r="BI139" s="7">
        <v>1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1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 s="7">
        <v>0</v>
      </c>
      <c r="BX139" s="7">
        <v>0</v>
      </c>
      <c r="BY139" s="7">
        <v>1</v>
      </c>
      <c r="BZ139" s="7">
        <v>0</v>
      </c>
      <c r="CA139" s="7">
        <v>0</v>
      </c>
    </row>
    <row r="140" ht="13.55" customHeight="1">
      <c r="A140" s="7">
        <v>199</v>
      </c>
      <c r="B140" s="7">
        <v>47</v>
      </c>
      <c r="C140" s="7">
        <v>1</v>
      </c>
      <c r="D140" s="7">
        <v>19</v>
      </c>
      <c r="E140" s="7">
        <f>D140</f>
        <v>19</v>
      </c>
      <c r="F140" s="7">
        <v>19</v>
      </c>
      <c r="G140" s="7">
        <v>180</v>
      </c>
      <c r="H140" s="7">
        <v>60</v>
      </c>
      <c r="I140" s="7">
        <v>89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7">
        <v>99</v>
      </c>
      <c r="Q140" s="7">
        <v>45</v>
      </c>
      <c r="R140" s="7">
        <v>0</v>
      </c>
      <c r="S140" s="7">
        <v>0</v>
      </c>
      <c r="T140" s="7">
        <v>0</v>
      </c>
      <c r="U140" s="7">
        <v>0</v>
      </c>
      <c r="V140" s="7">
        <v>70</v>
      </c>
      <c r="W140" s="7">
        <v>45</v>
      </c>
      <c r="X140" s="7">
        <v>0</v>
      </c>
      <c r="Y140" s="7">
        <v>0</v>
      </c>
      <c r="Z140" s="7">
        <v>0</v>
      </c>
      <c r="AA140" s="7">
        <v>0</v>
      </c>
      <c r="AB140" s="7">
        <v>1</v>
      </c>
      <c r="AC140" s="7">
        <v>3</v>
      </c>
      <c r="AD140" s="7">
        <v>1</v>
      </c>
      <c r="AE140" s="7">
        <v>2</v>
      </c>
      <c r="AF140" s="7">
        <v>1</v>
      </c>
      <c r="AG140" s="7">
        <v>1</v>
      </c>
      <c r="AH140" s="7">
        <v>1</v>
      </c>
      <c r="AI140" s="7">
        <v>1</v>
      </c>
      <c r="AJ140" s="7">
        <v>1</v>
      </c>
      <c r="AK140" s="7">
        <v>1</v>
      </c>
      <c r="AL140" s="7">
        <v>0</v>
      </c>
      <c r="AM140" s="7">
        <v>0</v>
      </c>
      <c r="AN140" s="7">
        <v>1</v>
      </c>
      <c r="AO140" s="7">
        <v>0</v>
      </c>
      <c r="AP140" s="7">
        <v>1</v>
      </c>
      <c r="AQ140" s="7">
        <v>1</v>
      </c>
      <c r="AR140" s="7">
        <v>1</v>
      </c>
      <c r="AS140" s="7">
        <v>0</v>
      </c>
      <c r="AT140" s="7">
        <v>1</v>
      </c>
      <c r="AU140" s="7">
        <v>0</v>
      </c>
      <c r="AV140" s="7">
        <v>0</v>
      </c>
      <c r="AW140" s="7">
        <v>0</v>
      </c>
      <c r="AX140" s="7">
        <v>0</v>
      </c>
      <c r="AY140" s="7">
        <v>1</v>
      </c>
      <c r="AZ140" s="7">
        <v>1</v>
      </c>
      <c r="BA140" s="7">
        <v>1</v>
      </c>
      <c r="BB140" s="7">
        <v>1</v>
      </c>
      <c r="BC140" s="7">
        <v>1</v>
      </c>
      <c r="BD140" s="7">
        <v>0</v>
      </c>
      <c r="BE140" s="7">
        <v>0</v>
      </c>
      <c r="BF140" s="7">
        <v>0</v>
      </c>
      <c r="BG140" s="7">
        <v>1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1</v>
      </c>
      <c r="BR140" s="7">
        <v>0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  <c r="BY140" s="7">
        <v>1</v>
      </c>
      <c r="BZ140" s="7">
        <v>3</v>
      </c>
      <c r="CA140" s="7">
        <v>0</v>
      </c>
    </row>
    <row r="141" ht="13.55" customHeight="1">
      <c r="A141" s="7">
        <v>200</v>
      </c>
      <c r="B141" s="7">
        <v>58</v>
      </c>
      <c r="C141" s="7">
        <v>2</v>
      </c>
      <c r="D141" s="7">
        <v>21</v>
      </c>
      <c r="E141" s="7">
        <f>D141</f>
        <v>21</v>
      </c>
      <c r="F141" s="7">
        <v>21</v>
      </c>
      <c r="G141" s="7">
        <v>180</v>
      </c>
      <c r="H141" s="7">
        <v>85</v>
      </c>
      <c r="I141" s="7">
        <v>105</v>
      </c>
      <c r="J141" s="8">
        <v>0</v>
      </c>
      <c r="K141" s="8">
        <v>0</v>
      </c>
      <c r="L141" s="8">
        <v>0</v>
      </c>
      <c r="M141" s="8">
        <v>79</v>
      </c>
      <c r="N141" s="8">
        <v>0</v>
      </c>
      <c r="O141" s="8">
        <v>0</v>
      </c>
      <c r="P141" s="7">
        <v>0</v>
      </c>
      <c r="Q141" s="7">
        <v>0</v>
      </c>
      <c r="R141" s="7">
        <v>70</v>
      </c>
      <c r="S141" s="7">
        <v>0</v>
      </c>
      <c r="T141" s="7">
        <v>0</v>
      </c>
      <c r="U141" s="7">
        <v>0</v>
      </c>
      <c r="V141" s="7">
        <v>70</v>
      </c>
      <c r="W141" s="7">
        <v>80</v>
      </c>
      <c r="X141" s="7">
        <v>0</v>
      </c>
      <c r="Y141" s="7">
        <v>0</v>
      </c>
      <c r="Z141" s="7">
        <v>0</v>
      </c>
      <c r="AA141" s="7">
        <v>0</v>
      </c>
      <c r="AB141" s="7">
        <v>1</v>
      </c>
      <c r="AC141" s="7">
        <v>3</v>
      </c>
      <c r="AD141" s="7">
        <v>1</v>
      </c>
      <c r="AE141" s="7">
        <v>2</v>
      </c>
      <c r="AF141" s="7">
        <v>1</v>
      </c>
      <c r="AG141" s="7">
        <v>1</v>
      </c>
      <c r="AH141" s="7">
        <v>0</v>
      </c>
      <c r="AI141" s="7">
        <v>1</v>
      </c>
      <c r="AJ141" s="7">
        <v>1</v>
      </c>
      <c r="AK141" s="7">
        <v>0</v>
      </c>
      <c r="AL141" s="7">
        <v>0</v>
      </c>
      <c r="AM141" s="7">
        <v>0</v>
      </c>
      <c r="AN141" s="7">
        <v>1</v>
      </c>
      <c r="AO141" s="7">
        <v>0</v>
      </c>
      <c r="AP141" s="7">
        <v>0</v>
      </c>
      <c r="AQ141" s="7">
        <v>0</v>
      </c>
      <c r="AR141" s="7">
        <v>0</v>
      </c>
      <c r="AS141" s="7">
        <v>0</v>
      </c>
      <c r="AT141" s="7">
        <v>1</v>
      </c>
      <c r="AU141" s="7">
        <v>0</v>
      </c>
      <c r="AV141" s="7">
        <v>0</v>
      </c>
      <c r="AW141" s="7">
        <v>0</v>
      </c>
      <c r="AX141" s="7">
        <v>0</v>
      </c>
      <c r="AY141" s="7">
        <v>1</v>
      </c>
      <c r="AZ141" s="7">
        <v>1</v>
      </c>
      <c r="BA141" s="7">
        <v>1</v>
      </c>
      <c r="BB141" s="7">
        <v>1</v>
      </c>
      <c r="BC141" s="7">
        <v>1</v>
      </c>
      <c r="BD141" s="7">
        <v>0</v>
      </c>
      <c r="BE141" s="7">
        <v>1</v>
      </c>
      <c r="BF141" s="7">
        <v>0</v>
      </c>
      <c r="BG141" s="7">
        <v>1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1</v>
      </c>
      <c r="BO141" s="7">
        <v>0</v>
      </c>
      <c r="BP141" s="7">
        <v>0</v>
      </c>
      <c r="BQ141" s="7">
        <v>0</v>
      </c>
      <c r="BR141" s="7">
        <v>0</v>
      </c>
      <c r="BS141" s="7">
        <v>0</v>
      </c>
      <c r="BT141" s="7">
        <v>0</v>
      </c>
      <c r="BU141" s="7">
        <v>0</v>
      </c>
      <c r="BV141" s="7">
        <v>0</v>
      </c>
      <c r="BW141" s="7">
        <v>0</v>
      </c>
      <c r="BX141" s="7">
        <v>0</v>
      </c>
      <c r="BY141" s="7">
        <v>0</v>
      </c>
      <c r="BZ141" s="7">
        <v>1</v>
      </c>
      <c r="CA141" s="7">
        <v>1</v>
      </c>
    </row>
    <row r="142" ht="13.55" customHeight="1">
      <c r="A142" s="7">
        <v>203</v>
      </c>
      <c r="B142" s="7">
        <v>60</v>
      </c>
      <c r="C142" s="7">
        <v>1</v>
      </c>
      <c r="D142" s="7">
        <v>25</v>
      </c>
      <c r="E142" s="7">
        <f>D142</f>
        <v>25</v>
      </c>
      <c r="F142" s="7">
        <v>25</v>
      </c>
      <c r="G142" s="7">
        <v>750</v>
      </c>
      <c r="H142" s="7">
        <v>95</v>
      </c>
      <c r="I142" s="7">
        <v>64.5</v>
      </c>
      <c r="J142" s="8">
        <v>0</v>
      </c>
      <c r="K142" s="8">
        <v>0</v>
      </c>
      <c r="L142" s="8">
        <v>50</v>
      </c>
      <c r="M142" s="8">
        <v>25</v>
      </c>
      <c r="N142" s="8">
        <v>0</v>
      </c>
      <c r="O142" s="8">
        <v>50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20</v>
      </c>
      <c r="W142" s="7">
        <v>60</v>
      </c>
      <c r="X142" s="7">
        <v>0</v>
      </c>
      <c r="Y142" s="7">
        <v>0</v>
      </c>
      <c r="Z142" s="7">
        <v>100</v>
      </c>
      <c r="AA142" s="7">
        <v>0</v>
      </c>
      <c r="AB142" s="7">
        <v>1</v>
      </c>
      <c r="AC142" s="7">
        <v>3</v>
      </c>
      <c r="AD142" s="7">
        <v>1</v>
      </c>
      <c r="AE142" s="7">
        <v>2</v>
      </c>
      <c r="AF142" s="7">
        <v>1</v>
      </c>
      <c r="AG142" s="7">
        <v>1</v>
      </c>
      <c r="AH142" s="7">
        <v>0</v>
      </c>
      <c r="AI142" s="7">
        <v>1</v>
      </c>
      <c r="AJ142" s="7">
        <v>1</v>
      </c>
      <c r="AK142" s="7">
        <v>0</v>
      </c>
      <c r="AL142" s="7">
        <v>0</v>
      </c>
      <c r="AM142" s="7">
        <v>1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  <c r="AX142" s="7">
        <v>0</v>
      </c>
      <c r="AY142" s="7">
        <v>1</v>
      </c>
      <c r="AZ142" s="7">
        <v>1</v>
      </c>
      <c r="BA142" s="7">
        <v>1</v>
      </c>
      <c r="BB142" s="7">
        <v>1</v>
      </c>
      <c r="BC142" s="7">
        <v>1</v>
      </c>
      <c r="BD142" s="7">
        <v>1</v>
      </c>
      <c r="BE142" s="7">
        <v>0</v>
      </c>
      <c r="BF142" s="7">
        <v>0</v>
      </c>
      <c r="BG142" s="7">
        <v>1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1</v>
      </c>
      <c r="BP142" s="7">
        <v>0</v>
      </c>
      <c r="BQ142" s="7">
        <v>0</v>
      </c>
      <c r="BR142" s="7">
        <v>0</v>
      </c>
      <c r="BS142" s="7">
        <v>0</v>
      </c>
      <c r="BT142" s="7">
        <v>0</v>
      </c>
      <c r="BU142" s="7">
        <v>0</v>
      </c>
      <c r="BV142" s="7">
        <v>0</v>
      </c>
      <c r="BW142" s="7">
        <v>1</v>
      </c>
      <c r="BX142" s="7">
        <v>0</v>
      </c>
      <c r="BY142" s="7">
        <v>0</v>
      </c>
      <c r="BZ142" s="7">
        <v>0</v>
      </c>
      <c r="CA142" s="7">
        <v>1</v>
      </c>
    </row>
    <row r="143" ht="13.55" customHeight="1">
      <c r="A143" s="7">
        <v>206</v>
      </c>
      <c r="B143" s="7">
        <v>68</v>
      </c>
      <c r="C143" s="7">
        <v>2</v>
      </c>
      <c r="D143" s="7">
        <v>38</v>
      </c>
      <c r="E143" s="7">
        <f>D143</f>
        <v>38</v>
      </c>
      <c r="F143" s="7">
        <v>38</v>
      </c>
      <c r="G143" s="7">
        <v>365</v>
      </c>
      <c r="H143" s="7">
        <v>75</v>
      </c>
      <c r="I143" s="7">
        <v>89</v>
      </c>
      <c r="J143" s="8">
        <v>0</v>
      </c>
      <c r="K143" s="8">
        <v>0</v>
      </c>
      <c r="L143" s="8">
        <v>40</v>
      </c>
      <c r="M143" s="8">
        <v>80</v>
      </c>
      <c r="N143" s="8">
        <v>0</v>
      </c>
      <c r="O143" s="8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95</v>
      </c>
      <c r="X143" s="7">
        <v>0</v>
      </c>
      <c r="Y143" s="7">
        <v>0</v>
      </c>
      <c r="Z143" s="7">
        <v>0</v>
      </c>
      <c r="AA143" s="7">
        <v>0</v>
      </c>
      <c r="AB143" s="7">
        <v>1</v>
      </c>
      <c r="AC143" s="7">
        <v>3</v>
      </c>
      <c r="AD143" s="7">
        <v>1</v>
      </c>
      <c r="AE143" s="7">
        <v>2</v>
      </c>
      <c r="AF143" s="7">
        <v>1</v>
      </c>
      <c r="AG143" s="7">
        <v>1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1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  <c r="AX143" s="7">
        <v>0</v>
      </c>
      <c r="AY143" s="7">
        <v>1</v>
      </c>
      <c r="AZ143" s="7">
        <v>1</v>
      </c>
      <c r="BA143" s="7">
        <v>1</v>
      </c>
      <c r="BB143" s="7">
        <v>1</v>
      </c>
      <c r="BC143" s="7">
        <v>0</v>
      </c>
      <c r="BD143" s="7">
        <v>0</v>
      </c>
      <c r="BE143" s="7">
        <v>1</v>
      </c>
      <c r="BF143" s="7">
        <v>1</v>
      </c>
      <c r="BG143" s="7">
        <v>0</v>
      </c>
      <c r="BH143" s="7">
        <v>1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1</v>
      </c>
      <c r="BP143" s="7">
        <v>0</v>
      </c>
      <c r="BQ143" s="7">
        <v>0</v>
      </c>
      <c r="BR143" s="7">
        <v>0</v>
      </c>
      <c r="BS143" s="7">
        <v>0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  <c r="BY143" s="7">
        <v>0</v>
      </c>
      <c r="BZ143" s="7">
        <v>0</v>
      </c>
      <c r="CA143" s="7">
        <v>0</v>
      </c>
    </row>
    <row r="144" ht="13.55" customHeight="1">
      <c r="A144" s="7">
        <v>215</v>
      </c>
      <c r="B144" s="7">
        <v>65</v>
      </c>
      <c r="C144" s="7">
        <v>2</v>
      </c>
      <c r="D144" s="7">
        <v>1</v>
      </c>
      <c r="E144" s="7">
        <f>D144</f>
        <v>1</v>
      </c>
      <c r="F144" s="7">
        <f t="shared" si="160" ref="F144:F176">1+4</f>
        <v>5</v>
      </c>
      <c r="G144" s="7">
        <v>365</v>
      </c>
      <c r="H144" s="7">
        <v>120</v>
      </c>
      <c r="I144" s="7">
        <v>89</v>
      </c>
      <c r="J144" s="8">
        <v>20</v>
      </c>
      <c r="K144" s="8">
        <v>20</v>
      </c>
      <c r="L144" s="8">
        <v>0</v>
      </c>
      <c r="M144" s="8">
        <v>0</v>
      </c>
      <c r="N144" s="8">
        <v>0</v>
      </c>
      <c r="O144" s="8">
        <v>0</v>
      </c>
      <c r="P144" s="7">
        <v>99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30</v>
      </c>
      <c r="W144" s="7">
        <v>30</v>
      </c>
      <c r="X144" s="7">
        <v>0</v>
      </c>
      <c r="Y144" s="7">
        <v>0</v>
      </c>
      <c r="Z144" s="7">
        <v>0</v>
      </c>
      <c r="AA144" s="7">
        <v>0</v>
      </c>
      <c r="AB144" s="7">
        <v>1</v>
      </c>
      <c r="AC144" s="7">
        <v>3</v>
      </c>
      <c r="AD144" s="7">
        <v>1</v>
      </c>
      <c r="AE144" s="7">
        <v>2</v>
      </c>
      <c r="AF144" s="7">
        <v>1</v>
      </c>
      <c r="AG144" s="7">
        <v>1</v>
      </c>
      <c r="AH144" s="7">
        <v>0</v>
      </c>
      <c r="AI144" s="7">
        <v>1</v>
      </c>
      <c r="AJ144" s="7">
        <v>1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0</v>
      </c>
      <c r="AW144" s="7">
        <v>0</v>
      </c>
      <c r="AX144" s="7">
        <v>0</v>
      </c>
      <c r="AY144" s="7">
        <v>1</v>
      </c>
      <c r="AZ144" s="7">
        <v>1</v>
      </c>
      <c r="BA144" s="7">
        <v>1</v>
      </c>
      <c r="BB144" s="7">
        <v>1</v>
      </c>
      <c r="BC144" s="7">
        <v>0</v>
      </c>
      <c r="BD144" s="7">
        <v>1</v>
      </c>
      <c r="BE144" s="7">
        <v>1</v>
      </c>
      <c r="BF144" s="7">
        <v>0</v>
      </c>
      <c r="BG144" s="7">
        <v>1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1</v>
      </c>
      <c r="BO144" s="7">
        <v>0</v>
      </c>
      <c r="BP144" s="7">
        <v>0</v>
      </c>
      <c r="BQ144" s="7">
        <v>0</v>
      </c>
      <c r="BR144" s="7">
        <v>0</v>
      </c>
      <c r="BS144" s="7">
        <v>0</v>
      </c>
      <c r="BT144" s="7">
        <v>0</v>
      </c>
      <c r="BU144" s="7">
        <v>1</v>
      </c>
      <c r="BV144" s="7">
        <v>1</v>
      </c>
      <c r="BW144" s="7">
        <v>0</v>
      </c>
      <c r="BX144" s="7">
        <v>0</v>
      </c>
      <c r="BY144" s="7">
        <v>1</v>
      </c>
      <c r="BZ144" s="7">
        <v>0</v>
      </c>
      <c r="CA144" s="7">
        <v>0</v>
      </c>
    </row>
    <row r="145" ht="13.55" customHeight="1">
      <c r="A145" s="7">
        <v>218</v>
      </c>
      <c r="B145" s="7">
        <v>65</v>
      </c>
      <c r="C145" s="7">
        <v>1</v>
      </c>
      <c r="D145" s="7">
        <v>13</v>
      </c>
      <c r="E145" s="7">
        <f>D145</f>
        <v>13</v>
      </c>
      <c r="F145" s="7">
        <v>13</v>
      </c>
      <c r="G145" s="7">
        <v>0</v>
      </c>
      <c r="H145" s="7">
        <v>110</v>
      </c>
      <c r="I145" s="7">
        <v>88</v>
      </c>
      <c r="J145" s="8">
        <v>0</v>
      </c>
      <c r="K145" s="8">
        <v>60</v>
      </c>
      <c r="L145" s="8">
        <v>0</v>
      </c>
      <c r="M145" s="8">
        <v>50</v>
      </c>
      <c r="N145" s="8">
        <v>0</v>
      </c>
      <c r="O145" s="8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90</v>
      </c>
      <c r="W145" s="7">
        <v>45</v>
      </c>
      <c r="X145" s="7">
        <v>0</v>
      </c>
      <c r="Y145" s="7">
        <v>0</v>
      </c>
      <c r="Z145" s="7">
        <v>0</v>
      </c>
      <c r="AA145" s="7">
        <v>0</v>
      </c>
      <c r="AB145" s="7">
        <v>1</v>
      </c>
      <c r="AC145" s="7">
        <v>3</v>
      </c>
      <c r="AD145" s="7">
        <v>1</v>
      </c>
      <c r="AE145" s="7">
        <v>2</v>
      </c>
      <c r="AF145" s="7">
        <v>1</v>
      </c>
      <c r="AG145" s="7">
        <v>1</v>
      </c>
      <c r="AH145" s="7">
        <v>0</v>
      </c>
      <c r="AI145" s="7">
        <v>1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1</v>
      </c>
      <c r="AZ145" s="7">
        <v>1</v>
      </c>
      <c r="BA145" s="7">
        <v>1</v>
      </c>
      <c r="BB145" s="7">
        <v>1</v>
      </c>
      <c r="BC145" s="7">
        <v>0</v>
      </c>
      <c r="BD145" s="7">
        <v>1</v>
      </c>
      <c r="BE145" s="7">
        <v>1</v>
      </c>
      <c r="BF145" s="7">
        <v>1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1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  <c r="BY145" s="7">
        <v>6</v>
      </c>
      <c r="BZ145" s="7">
        <v>0</v>
      </c>
      <c r="CA145" s="7">
        <v>0</v>
      </c>
    </row>
    <row r="146" ht="13.55" customHeight="1">
      <c r="A146" s="7">
        <v>222</v>
      </c>
      <c r="B146" s="7">
        <v>52</v>
      </c>
      <c r="C146" s="7">
        <v>1</v>
      </c>
      <c r="D146" s="10"/>
      <c r="E146" s="10"/>
      <c r="F146" s="10"/>
      <c r="G146" s="7">
        <v>21</v>
      </c>
      <c r="H146" s="7">
        <v>120</v>
      </c>
      <c r="I146" s="7">
        <v>89</v>
      </c>
      <c r="J146" s="8">
        <v>0</v>
      </c>
      <c r="K146" s="8">
        <v>0</v>
      </c>
      <c r="L146" s="8">
        <v>20</v>
      </c>
      <c r="M146" s="8">
        <v>20</v>
      </c>
      <c r="N146" s="8">
        <v>0</v>
      </c>
      <c r="O146" s="8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2</v>
      </c>
      <c r="AC146" s="7">
        <v>4</v>
      </c>
      <c r="AD146" s="7">
        <v>1</v>
      </c>
      <c r="AE146" s="7">
        <v>5</v>
      </c>
      <c r="AF146" s="7">
        <v>1</v>
      </c>
      <c r="AG146" s="7">
        <v>1</v>
      </c>
      <c r="AH146" s="7">
        <v>1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1</v>
      </c>
      <c r="AV146" s="7">
        <v>1</v>
      </c>
      <c r="AW146" s="7">
        <v>1</v>
      </c>
      <c r="AX146" s="7">
        <v>1</v>
      </c>
      <c r="AY146" s="7">
        <v>0</v>
      </c>
      <c r="AZ146" s="7">
        <v>2</v>
      </c>
      <c r="BA146" s="7">
        <v>2</v>
      </c>
      <c r="BB146" s="7">
        <v>1</v>
      </c>
      <c r="BC146" s="7">
        <v>0</v>
      </c>
      <c r="BD146" s="7">
        <v>0</v>
      </c>
      <c r="BE146" s="7">
        <v>1</v>
      </c>
      <c r="BF146" s="7">
        <v>0</v>
      </c>
      <c r="BG146" s="7">
        <v>1</v>
      </c>
      <c r="BH146" s="7">
        <v>1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1</v>
      </c>
      <c r="BP146" s="7">
        <v>1</v>
      </c>
      <c r="BQ146" s="7">
        <v>0</v>
      </c>
      <c r="BR146" s="7">
        <v>1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  <c r="BY146" s="7">
        <v>0</v>
      </c>
      <c r="BZ146" s="7">
        <v>0</v>
      </c>
      <c r="CA146" s="7">
        <v>1</v>
      </c>
    </row>
    <row r="147" ht="13.55" customHeight="1">
      <c r="A147" s="7">
        <v>223</v>
      </c>
      <c r="B147" s="7">
        <v>61</v>
      </c>
      <c r="C147" s="7">
        <v>1</v>
      </c>
      <c r="D147" s="7">
        <v>12</v>
      </c>
      <c r="E147" s="7">
        <f>D147</f>
        <v>12</v>
      </c>
      <c r="F147" s="7">
        <v>12</v>
      </c>
      <c r="G147" s="7">
        <v>121</v>
      </c>
      <c r="H147" s="7">
        <v>120</v>
      </c>
      <c r="I147" s="10"/>
      <c r="J147" s="8">
        <v>0</v>
      </c>
      <c r="K147" s="8">
        <v>0</v>
      </c>
      <c r="L147" s="8">
        <v>20</v>
      </c>
      <c r="M147" s="8">
        <v>50</v>
      </c>
      <c r="N147" s="8">
        <v>0</v>
      </c>
      <c r="O147" s="8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30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2</v>
      </c>
      <c r="AC147" s="7">
        <v>4</v>
      </c>
      <c r="AD147" s="7">
        <v>1</v>
      </c>
      <c r="AE147" s="7">
        <v>5</v>
      </c>
      <c r="AF147" s="7">
        <v>1</v>
      </c>
      <c r="AG147" s="7">
        <v>1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1</v>
      </c>
      <c r="AV147" s="7">
        <v>0</v>
      </c>
      <c r="AW147" s="7">
        <v>0</v>
      </c>
      <c r="AX147" s="7">
        <v>0</v>
      </c>
      <c r="AY147" s="7">
        <v>1</v>
      </c>
      <c r="AZ147" s="7">
        <v>3</v>
      </c>
      <c r="BA147" s="7">
        <v>2</v>
      </c>
      <c r="BB147" s="7">
        <v>1</v>
      </c>
      <c r="BC147" s="7">
        <v>0</v>
      </c>
      <c r="BD147" s="7">
        <v>0</v>
      </c>
      <c r="BE147" s="7">
        <v>1</v>
      </c>
      <c r="BF147" s="7">
        <v>1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1</v>
      </c>
      <c r="BM147" s="7">
        <v>0</v>
      </c>
      <c r="BN147" s="7">
        <v>1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1</v>
      </c>
      <c r="BX147" s="7">
        <v>0</v>
      </c>
      <c r="BY147" s="7">
        <v>0</v>
      </c>
      <c r="BZ147" s="7">
        <v>1</v>
      </c>
      <c r="CA147" s="7">
        <v>0</v>
      </c>
    </row>
    <row r="148" ht="13.55" customHeight="1">
      <c r="A148" s="7">
        <v>224</v>
      </c>
      <c r="B148" s="7">
        <v>57</v>
      </c>
      <c r="C148" s="7">
        <v>1</v>
      </c>
      <c r="D148" s="7">
        <v>17</v>
      </c>
      <c r="E148" s="7">
        <f>D148</f>
        <v>17</v>
      </c>
      <c r="F148" s="7">
        <v>17</v>
      </c>
      <c r="G148" s="7">
        <v>1825</v>
      </c>
      <c r="H148" s="7">
        <v>120</v>
      </c>
      <c r="I148" s="7">
        <v>95</v>
      </c>
      <c r="J148" s="8">
        <v>0</v>
      </c>
      <c r="K148" s="8">
        <v>0</v>
      </c>
      <c r="L148" s="8">
        <v>0</v>
      </c>
      <c r="M148" s="8">
        <v>20</v>
      </c>
      <c r="N148" s="8">
        <v>0</v>
      </c>
      <c r="O148" s="8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2</v>
      </c>
      <c r="AC148" s="7">
        <v>4</v>
      </c>
      <c r="AD148" s="7">
        <v>0</v>
      </c>
      <c r="AE148" s="7">
        <v>5</v>
      </c>
      <c r="AF148" s="7">
        <v>1</v>
      </c>
      <c r="AG148" s="7">
        <v>1</v>
      </c>
      <c r="AH148" s="7">
        <v>0</v>
      </c>
      <c r="AI148" s="7">
        <v>1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1</v>
      </c>
      <c r="AV148" s="7">
        <v>0</v>
      </c>
      <c r="AW148" s="7">
        <v>0</v>
      </c>
      <c r="AX148" s="7">
        <v>1</v>
      </c>
      <c r="AY148" s="7">
        <v>0</v>
      </c>
      <c r="AZ148" s="7">
        <v>3</v>
      </c>
      <c r="BA148" s="7">
        <v>2</v>
      </c>
      <c r="BB148" s="7">
        <v>1</v>
      </c>
      <c r="BC148" s="7">
        <v>0</v>
      </c>
      <c r="BD148" s="7">
        <v>0</v>
      </c>
      <c r="BE148" s="7">
        <v>1</v>
      </c>
      <c r="BF148" s="7">
        <v>1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1</v>
      </c>
      <c r="BP148" s="7">
        <v>1</v>
      </c>
      <c r="BQ148" s="7">
        <v>0</v>
      </c>
      <c r="BR148" s="7">
        <v>1</v>
      </c>
      <c r="BS148" s="7">
        <v>0</v>
      </c>
      <c r="BT148" s="7">
        <v>0</v>
      </c>
      <c r="BU148" s="7">
        <v>0</v>
      </c>
      <c r="BV148" s="7">
        <v>0</v>
      </c>
      <c r="BW148" s="7">
        <v>1</v>
      </c>
      <c r="BX148" s="7">
        <v>1</v>
      </c>
      <c r="BY148" s="7">
        <v>0</v>
      </c>
      <c r="BZ148" s="7">
        <v>0</v>
      </c>
      <c r="CA148" s="7">
        <v>1</v>
      </c>
    </row>
    <row r="149" ht="13.55" customHeight="1">
      <c r="A149" s="7">
        <v>225</v>
      </c>
      <c r="B149" s="7">
        <v>51</v>
      </c>
      <c r="C149" s="7">
        <v>1</v>
      </c>
      <c r="D149" s="7">
        <v>7</v>
      </c>
      <c r="E149" s="7">
        <f>D149</f>
        <v>7</v>
      </c>
      <c r="F149" s="7">
        <v>7</v>
      </c>
      <c r="G149" s="7">
        <v>60</v>
      </c>
      <c r="H149" s="7">
        <v>120</v>
      </c>
      <c r="I149" s="7">
        <v>74</v>
      </c>
      <c r="J149" s="8">
        <v>0</v>
      </c>
      <c r="K149" s="8">
        <v>0</v>
      </c>
      <c r="L149" s="8">
        <v>0</v>
      </c>
      <c r="M149" s="8">
        <v>30</v>
      </c>
      <c r="N149" s="8">
        <v>0</v>
      </c>
      <c r="O149" s="8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2</v>
      </c>
      <c r="AC149" s="7">
        <v>4</v>
      </c>
      <c r="AD149" s="7">
        <v>1</v>
      </c>
      <c r="AE149" s="7">
        <v>5</v>
      </c>
      <c r="AF149" s="7">
        <v>1</v>
      </c>
      <c r="AG149" s="7">
        <v>1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1</v>
      </c>
      <c r="AV149" s="7">
        <v>0</v>
      </c>
      <c r="AW149" s="7">
        <v>0</v>
      </c>
      <c r="AX149" s="7">
        <v>1</v>
      </c>
      <c r="AY149" s="7">
        <v>0</v>
      </c>
      <c r="AZ149" s="7">
        <v>2</v>
      </c>
      <c r="BA149" s="7">
        <v>2</v>
      </c>
      <c r="BB149" s="7">
        <v>1</v>
      </c>
      <c r="BC149" s="7">
        <v>0</v>
      </c>
      <c r="BD149" s="7">
        <v>0</v>
      </c>
      <c r="BE149" s="7">
        <v>1</v>
      </c>
      <c r="BF149" s="7">
        <v>0</v>
      </c>
      <c r="BG149" s="7">
        <v>1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1</v>
      </c>
      <c r="BP149" s="7">
        <v>1</v>
      </c>
      <c r="BQ149" s="7">
        <v>0</v>
      </c>
      <c r="BR149" s="7">
        <v>1</v>
      </c>
      <c r="BS149" s="7">
        <v>0</v>
      </c>
      <c r="BT149" s="7">
        <v>0</v>
      </c>
      <c r="BU149" s="7">
        <v>1</v>
      </c>
      <c r="BV149" s="7">
        <v>0</v>
      </c>
      <c r="BW149" s="7">
        <v>1</v>
      </c>
      <c r="BX149" s="7">
        <v>1</v>
      </c>
      <c r="BY149" s="7">
        <v>0</v>
      </c>
      <c r="BZ149" s="7">
        <v>0</v>
      </c>
      <c r="CA149" s="7">
        <v>0</v>
      </c>
    </row>
    <row r="150" ht="13.55" customHeight="1">
      <c r="A150" s="7">
        <v>226</v>
      </c>
      <c r="B150" s="7">
        <v>73</v>
      </c>
      <c r="C150" s="7">
        <v>1</v>
      </c>
      <c r="D150" s="7">
        <v>6</v>
      </c>
      <c r="E150" s="7">
        <f>D150</f>
        <v>6</v>
      </c>
      <c r="F150" s="7">
        <v>6</v>
      </c>
      <c r="G150" s="7">
        <v>61</v>
      </c>
      <c r="H150" s="7">
        <v>90</v>
      </c>
      <c r="I150" s="7">
        <v>80</v>
      </c>
      <c r="J150" s="8">
        <v>0</v>
      </c>
      <c r="K150" s="8">
        <v>0</v>
      </c>
      <c r="L150" s="8">
        <v>20</v>
      </c>
      <c r="M150" s="8">
        <v>0</v>
      </c>
      <c r="N150" s="8">
        <v>0</v>
      </c>
      <c r="O150" s="8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2</v>
      </c>
      <c r="AC150" s="7">
        <v>4</v>
      </c>
      <c r="AD150" s="7">
        <v>1</v>
      </c>
      <c r="AE150" s="7">
        <v>5</v>
      </c>
      <c r="AF150" s="7">
        <v>1</v>
      </c>
      <c r="AG150" s="7">
        <v>1</v>
      </c>
      <c r="AH150" s="7">
        <v>0</v>
      </c>
      <c r="AI150" s="7">
        <v>1</v>
      </c>
      <c r="AJ150" s="7">
        <v>1</v>
      </c>
      <c r="AK150" s="7">
        <v>1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1</v>
      </c>
      <c r="AV150" s="7">
        <v>0</v>
      </c>
      <c r="AW150" s="7">
        <v>0</v>
      </c>
      <c r="AX150" s="7">
        <v>1</v>
      </c>
      <c r="AY150" s="7">
        <v>0</v>
      </c>
      <c r="AZ150" s="7">
        <v>2</v>
      </c>
      <c r="BA150" s="7">
        <v>1</v>
      </c>
      <c r="BB150" s="7">
        <v>1</v>
      </c>
      <c r="BC150" s="7">
        <v>1</v>
      </c>
      <c r="BD150" s="7">
        <v>0</v>
      </c>
      <c r="BE150" s="7">
        <v>0</v>
      </c>
      <c r="BF150" s="7">
        <v>0</v>
      </c>
      <c r="BG150" s="7">
        <v>1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1</v>
      </c>
      <c r="BP150" s="7">
        <v>1</v>
      </c>
      <c r="BQ150" s="7">
        <v>1</v>
      </c>
      <c r="BR150" s="7">
        <v>1</v>
      </c>
      <c r="BS150" s="7">
        <v>0</v>
      </c>
      <c r="BT150" s="7">
        <v>0</v>
      </c>
      <c r="BU150" s="7">
        <v>0</v>
      </c>
      <c r="BV150" s="7">
        <v>0</v>
      </c>
      <c r="BW150" s="7">
        <v>0</v>
      </c>
      <c r="BX150" s="7">
        <v>0</v>
      </c>
      <c r="BY150" s="7">
        <v>0</v>
      </c>
      <c r="BZ150" s="7">
        <v>0</v>
      </c>
      <c r="CA150" s="7">
        <v>0</v>
      </c>
    </row>
    <row r="151" ht="13.55" customHeight="1">
      <c r="A151" s="7">
        <v>227</v>
      </c>
      <c r="B151" s="7">
        <v>78</v>
      </c>
      <c r="C151" s="7">
        <v>2</v>
      </c>
      <c r="D151" s="7">
        <v>2</v>
      </c>
      <c r="E151" s="7">
        <v>4</v>
      </c>
      <c r="F151" s="7">
        <f>2+4</f>
        <v>6</v>
      </c>
      <c r="G151" s="15">
        <f t="shared" si="167" ref="G151:G187">20*365</f>
        <v>7300</v>
      </c>
      <c r="H151" s="7">
        <v>70</v>
      </c>
      <c r="I151" s="7">
        <v>40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7">
        <v>0</v>
      </c>
      <c r="Q151" s="7">
        <v>0</v>
      </c>
      <c r="R151" s="7">
        <v>0</v>
      </c>
      <c r="S151" s="7">
        <v>50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2</v>
      </c>
      <c r="AC151" s="7">
        <v>4</v>
      </c>
      <c r="AD151" s="7">
        <v>1</v>
      </c>
      <c r="AE151" s="7">
        <v>5</v>
      </c>
      <c r="AF151" s="7">
        <v>1</v>
      </c>
      <c r="AG151" s="7">
        <v>1</v>
      </c>
      <c r="AH151" s="7">
        <v>1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1</v>
      </c>
      <c r="AV151" s="7">
        <v>1</v>
      </c>
      <c r="AW151" s="7">
        <v>0</v>
      </c>
      <c r="AX151" s="7">
        <v>0</v>
      </c>
      <c r="AY151" s="7">
        <v>1</v>
      </c>
      <c r="AZ151" s="7">
        <v>3</v>
      </c>
      <c r="BA151" s="7">
        <v>1</v>
      </c>
      <c r="BB151" s="7">
        <v>1</v>
      </c>
      <c r="BC151" s="7">
        <v>1</v>
      </c>
      <c r="BD151" s="7">
        <v>0</v>
      </c>
      <c r="BE151" s="7">
        <v>0</v>
      </c>
      <c r="BF151" s="7">
        <v>0</v>
      </c>
      <c r="BG151" s="7">
        <v>1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1</v>
      </c>
      <c r="BP151" s="7">
        <v>0</v>
      </c>
      <c r="BQ151" s="7">
        <v>1</v>
      </c>
      <c r="BR151" s="7">
        <v>1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  <c r="BY151" s="7">
        <v>0</v>
      </c>
      <c r="BZ151" s="7">
        <v>0</v>
      </c>
      <c r="CA151" s="7">
        <v>0</v>
      </c>
    </row>
    <row r="152" ht="13.55" customHeight="1">
      <c r="A152" s="7">
        <v>230</v>
      </c>
      <c r="B152" s="7">
        <v>74</v>
      </c>
      <c r="C152" s="7">
        <v>1</v>
      </c>
      <c r="D152" s="7">
        <v>11</v>
      </c>
      <c r="E152" s="7">
        <f>D152</f>
        <v>11</v>
      </c>
      <c r="F152" s="12">
        <v>11</v>
      </c>
      <c r="G152" s="13">
        <f t="shared" si="94"/>
        <v>2555</v>
      </c>
      <c r="H152" s="14">
        <v>95</v>
      </c>
      <c r="I152" s="7">
        <v>102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2</v>
      </c>
      <c r="AC152" s="7">
        <v>4</v>
      </c>
      <c r="AD152" s="7">
        <v>1</v>
      </c>
      <c r="AE152" s="7">
        <v>5</v>
      </c>
      <c r="AF152" s="7">
        <v>1</v>
      </c>
      <c r="AG152" s="7">
        <v>1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1</v>
      </c>
      <c r="AV152" s="7">
        <v>0</v>
      </c>
      <c r="AW152" s="7">
        <v>0</v>
      </c>
      <c r="AX152" s="7">
        <v>0</v>
      </c>
      <c r="AY152" s="7">
        <v>1</v>
      </c>
      <c r="AZ152" s="7">
        <v>2</v>
      </c>
      <c r="BA152" s="7">
        <v>3</v>
      </c>
      <c r="BB152" s="7">
        <v>1</v>
      </c>
      <c r="BC152" s="7">
        <v>0</v>
      </c>
      <c r="BD152" s="7">
        <v>0</v>
      </c>
      <c r="BE152" s="7">
        <v>1</v>
      </c>
      <c r="BF152" s="7">
        <v>1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1</v>
      </c>
      <c r="BN152" s="7">
        <v>0</v>
      </c>
      <c r="BO152" s="7">
        <v>1</v>
      </c>
      <c r="BP152" s="7">
        <v>0</v>
      </c>
      <c r="BQ152" s="7">
        <v>0</v>
      </c>
      <c r="BR152" s="7">
        <v>0</v>
      </c>
      <c r="BS152" s="7">
        <v>0</v>
      </c>
      <c r="BT152" s="7">
        <v>0</v>
      </c>
      <c r="BU152" s="7">
        <v>0</v>
      </c>
      <c r="BV152" s="7">
        <v>0</v>
      </c>
      <c r="BW152" s="7">
        <v>0</v>
      </c>
      <c r="BX152" s="7">
        <v>0</v>
      </c>
      <c r="BY152" s="7">
        <v>0</v>
      </c>
      <c r="BZ152" s="7">
        <v>0</v>
      </c>
      <c r="CA152" s="7">
        <v>1</v>
      </c>
    </row>
    <row r="153" ht="13.55" customHeight="1">
      <c r="A153" s="7">
        <v>231</v>
      </c>
      <c r="B153" s="7">
        <v>76</v>
      </c>
      <c r="C153" s="7">
        <v>1</v>
      </c>
      <c r="D153" s="7">
        <v>24</v>
      </c>
      <c r="E153" s="7">
        <f>D153</f>
        <v>24</v>
      </c>
      <c r="F153" s="7">
        <v>24</v>
      </c>
      <c r="G153" s="9">
        <f>15*365</f>
        <v>5475</v>
      </c>
      <c r="H153" s="7">
        <v>110</v>
      </c>
      <c r="I153" s="10"/>
      <c r="J153" s="8">
        <v>0</v>
      </c>
      <c r="K153" s="8">
        <v>0</v>
      </c>
      <c r="L153" s="8">
        <v>58</v>
      </c>
      <c r="M153" s="8">
        <v>0</v>
      </c>
      <c r="N153" s="8">
        <v>0</v>
      </c>
      <c r="O153" s="8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2</v>
      </c>
      <c r="AC153" s="7">
        <v>4</v>
      </c>
      <c r="AD153" s="7">
        <v>1</v>
      </c>
      <c r="AE153" s="7">
        <v>5</v>
      </c>
      <c r="AF153" s="7">
        <v>0</v>
      </c>
      <c r="AG153" s="7">
        <v>1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0</v>
      </c>
      <c r="AR153" s="7">
        <v>0</v>
      </c>
      <c r="AS153" s="7">
        <v>0</v>
      </c>
      <c r="AT153" s="7">
        <v>0</v>
      </c>
      <c r="AU153" s="7">
        <v>0</v>
      </c>
      <c r="AV153" s="7">
        <v>1</v>
      </c>
      <c r="AW153" s="7">
        <v>0</v>
      </c>
      <c r="AX153" s="7">
        <v>0</v>
      </c>
      <c r="AY153" s="7">
        <v>1</v>
      </c>
      <c r="AZ153" s="7">
        <v>2</v>
      </c>
      <c r="BA153" s="7">
        <v>2</v>
      </c>
      <c r="BB153" s="7">
        <v>1</v>
      </c>
      <c r="BC153" s="7">
        <v>0</v>
      </c>
      <c r="BD153" s="7">
        <v>0</v>
      </c>
      <c r="BE153" s="7">
        <v>1</v>
      </c>
      <c r="BF153" s="7">
        <v>1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1</v>
      </c>
      <c r="BO153" s="7">
        <v>0</v>
      </c>
      <c r="BP153" s="7">
        <v>0</v>
      </c>
      <c r="BQ153" s="7">
        <v>0</v>
      </c>
      <c r="BR153" s="7">
        <v>0</v>
      </c>
      <c r="BS153" s="7">
        <v>0</v>
      </c>
      <c r="BT153" s="7">
        <v>0</v>
      </c>
      <c r="BU153" s="7">
        <v>0</v>
      </c>
      <c r="BV153" s="7">
        <v>0</v>
      </c>
      <c r="BW153" s="7">
        <v>0</v>
      </c>
      <c r="BX153" s="7">
        <v>1</v>
      </c>
      <c r="BY153" s="7">
        <v>0</v>
      </c>
      <c r="BZ153" s="7">
        <v>0</v>
      </c>
      <c r="CA153" s="7">
        <v>1</v>
      </c>
    </row>
    <row r="154" ht="13.55" customHeight="1">
      <c r="A154" s="7">
        <v>232</v>
      </c>
      <c r="B154" s="7">
        <v>68</v>
      </c>
      <c r="C154" s="7">
        <v>1</v>
      </c>
      <c r="D154" s="10"/>
      <c r="E154" s="7">
        <f>D154</f>
        <v>0</v>
      </c>
      <c r="F154" s="10"/>
      <c r="G154" s="7">
        <v>1825</v>
      </c>
      <c r="H154" s="7">
        <v>120</v>
      </c>
      <c r="I154" s="7">
        <v>104</v>
      </c>
      <c r="J154" s="8">
        <v>0</v>
      </c>
      <c r="K154" s="8">
        <v>0</v>
      </c>
      <c r="L154" s="8">
        <v>20</v>
      </c>
      <c r="M154" s="8">
        <v>20</v>
      </c>
      <c r="N154" s="8">
        <v>0</v>
      </c>
      <c r="O154" s="8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2</v>
      </c>
      <c r="AC154" s="7">
        <v>4</v>
      </c>
      <c r="AD154" s="7">
        <v>0</v>
      </c>
      <c r="AE154" s="7">
        <v>5</v>
      </c>
      <c r="AF154" s="7">
        <v>0</v>
      </c>
      <c r="AG154" s="7">
        <v>1</v>
      </c>
      <c r="AH154" s="7">
        <v>0</v>
      </c>
      <c r="AI154" s="7">
        <v>1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  <c r="AV154" s="7">
        <v>1</v>
      </c>
      <c r="AW154" s="7">
        <v>0</v>
      </c>
      <c r="AX154" s="7">
        <v>1</v>
      </c>
      <c r="AY154" s="7">
        <v>0</v>
      </c>
      <c r="AZ154" s="7">
        <v>2</v>
      </c>
      <c r="BA154" s="7">
        <v>1</v>
      </c>
      <c r="BB154" s="7">
        <v>1</v>
      </c>
      <c r="BC154" s="7">
        <v>0</v>
      </c>
      <c r="BD154" s="7">
        <v>0</v>
      </c>
      <c r="BE154" s="7">
        <v>1</v>
      </c>
      <c r="BF154" s="7">
        <v>0</v>
      </c>
      <c r="BG154" s="7">
        <v>1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1</v>
      </c>
      <c r="BQ154" s="7">
        <v>1</v>
      </c>
      <c r="BR154" s="7">
        <v>1</v>
      </c>
      <c r="BS154" s="7">
        <v>0</v>
      </c>
      <c r="BT154" s="7">
        <v>0</v>
      </c>
      <c r="BU154" s="7">
        <v>0</v>
      </c>
      <c r="BV154" s="7">
        <v>0</v>
      </c>
      <c r="BW154" s="7">
        <v>1</v>
      </c>
      <c r="BX154" s="7">
        <v>1</v>
      </c>
      <c r="BY154" s="7">
        <v>0</v>
      </c>
      <c r="BZ154" s="7">
        <v>0</v>
      </c>
      <c r="CA154" s="7">
        <v>1</v>
      </c>
    </row>
    <row r="155" ht="13.55" customHeight="1">
      <c r="A155" s="7">
        <v>233</v>
      </c>
      <c r="B155" s="7">
        <v>59</v>
      </c>
      <c r="C155" s="7">
        <v>1</v>
      </c>
      <c r="D155" s="7">
        <v>3</v>
      </c>
      <c r="E155" s="7">
        <f>D155</f>
        <v>3</v>
      </c>
      <c r="F155" s="7">
        <v>3</v>
      </c>
      <c r="G155" s="7">
        <v>1460</v>
      </c>
      <c r="H155" s="7">
        <v>110</v>
      </c>
      <c r="I155" s="7">
        <v>83</v>
      </c>
      <c r="J155" s="8">
        <v>0</v>
      </c>
      <c r="K155" s="8">
        <v>0</v>
      </c>
      <c r="L155" s="8">
        <v>0</v>
      </c>
      <c r="M155" s="8">
        <v>0</v>
      </c>
      <c r="N155" s="8">
        <v>10</v>
      </c>
      <c r="O155" s="8">
        <v>10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2</v>
      </c>
      <c r="AC155" s="7">
        <v>4</v>
      </c>
      <c r="AD155" s="7">
        <v>1</v>
      </c>
      <c r="AE155" s="7">
        <v>5</v>
      </c>
      <c r="AF155" s="7">
        <v>1</v>
      </c>
      <c r="AG155" s="7">
        <v>1</v>
      </c>
      <c r="AH155" s="7">
        <v>0</v>
      </c>
      <c r="AI155" s="7">
        <v>1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1</v>
      </c>
      <c r="AV155" s="7">
        <v>0</v>
      </c>
      <c r="AW155" s="7">
        <v>0</v>
      </c>
      <c r="AX155" s="7">
        <v>0</v>
      </c>
      <c r="AY155" s="7">
        <v>1</v>
      </c>
      <c r="AZ155" s="7">
        <v>2</v>
      </c>
      <c r="BA155" s="7">
        <v>2</v>
      </c>
      <c r="BB155" s="7">
        <v>1</v>
      </c>
      <c r="BC155" s="7">
        <v>0</v>
      </c>
      <c r="BD155" s="7">
        <v>0</v>
      </c>
      <c r="BE155" s="7">
        <v>1</v>
      </c>
      <c r="BF155" s="7">
        <v>0</v>
      </c>
      <c r="BG155" s="7">
        <v>1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1</v>
      </c>
      <c r="BO155" s="7">
        <v>0</v>
      </c>
      <c r="BP155" s="7">
        <v>0</v>
      </c>
      <c r="BQ155" s="7">
        <v>0</v>
      </c>
      <c r="BR155" s="7">
        <v>0</v>
      </c>
      <c r="BS155" s="7">
        <v>0</v>
      </c>
      <c r="BT155" s="7">
        <v>0</v>
      </c>
      <c r="BU155" s="7">
        <v>1</v>
      </c>
      <c r="BV155" s="7">
        <v>1</v>
      </c>
      <c r="BW155" s="7">
        <v>0</v>
      </c>
      <c r="BX155" s="7">
        <v>0</v>
      </c>
      <c r="BY155" s="7">
        <v>0</v>
      </c>
      <c r="BZ155" s="7">
        <v>0</v>
      </c>
      <c r="CA155" s="7">
        <v>0</v>
      </c>
    </row>
    <row r="156" ht="13.55" customHeight="1">
      <c r="A156" s="7">
        <v>235</v>
      </c>
      <c r="B156" s="7">
        <v>62</v>
      </c>
      <c r="C156" s="7">
        <v>2</v>
      </c>
      <c r="D156" s="7">
        <v>27</v>
      </c>
      <c r="E156" s="7">
        <v>27</v>
      </c>
      <c r="F156" s="7">
        <f>27+5</f>
        <v>32</v>
      </c>
      <c r="G156" s="7">
        <v>61</v>
      </c>
      <c r="H156" s="7">
        <v>110</v>
      </c>
      <c r="I156" s="7">
        <v>81</v>
      </c>
      <c r="J156" s="8">
        <v>0</v>
      </c>
      <c r="K156" s="8">
        <v>0</v>
      </c>
      <c r="L156" s="8">
        <v>18</v>
      </c>
      <c r="M156" s="8">
        <v>40</v>
      </c>
      <c r="N156" s="8">
        <v>0</v>
      </c>
      <c r="O156" s="8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2</v>
      </c>
      <c r="AC156" s="7">
        <v>4</v>
      </c>
      <c r="AD156" s="7">
        <v>1</v>
      </c>
      <c r="AE156" s="7">
        <v>5</v>
      </c>
      <c r="AF156" s="7">
        <v>1</v>
      </c>
      <c r="AG156" s="7">
        <v>1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0</v>
      </c>
      <c r="AS156" s="7">
        <v>0</v>
      </c>
      <c r="AT156" s="7">
        <v>0</v>
      </c>
      <c r="AU156" s="7">
        <v>1</v>
      </c>
      <c r="AV156" s="7">
        <v>1</v>
      </c>
      <c r="AW156" s="7">
        <v>0</v>
      </c>
      <c r="AX156" s="7">
        <v>1</v>
      </c>
      <c r="AY156" s="7">
        <v>0</v>
      </c>
      <c r="AZ156" s="7">
        <v>3</v>
      </c>
      <c r="BA156" s="7">
        <v>2</v>
      </c>
      <c r="BB156" s="7">
        <v>1</v>
      </c>
      <c r="BC156" s="7">
        <v>0</v>
      </c>
      <c r="BD156" s="7">
        <v>0</v>
      </c>
      <c r="BE156" s="7">
        <v>1</v>
      </c>
      <c r="BF156" s="7">
        <v>0</v>
      </c>
      <c r="BG156" s="7">
        <v>1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7">
        <v>1</v>
      </c>
      <c r="BN156" s="7">
        <v>0</v>
      </c>
      <c r="BO156" s="7">
        <v>1</v>
      </c>
      <c r="BP156" s="7">
        <v>1</v>
      </c>
      <c r="BQ156" s="7">
        <v>0</v>
      </c>
      <c r="BR156" s="7">
        <v>1</v>
      </c>
      <c r="BS156" s="7">
        <v>0</v>
      </c>
      <c r="BT156" s="7">
        <v>0</v>
      </c>
      <c r="BU156" s="7">
        <v>0</v>
      </c>
      <c r="BV156" s="7">
        <v>0</v>
      </c>
      <c r="BW156" s="7">
        <v>1</v>
      </c>
      <c r="BX156" s="7">
        <v>1</v>
      </c>
      <c r="BY156" s="7">
        <v>0</v>
      </c>
      <c r="BZ156" s="7">
        <v>0</v>
      </c>
      <c r="CA156" s="7">
        <v>0</v>
      </c>
    </row>
    <row r="157" ht="13.55" customHeight="1">
      <c r="A157" s="7">
        <v>236</v>
      </c>
      <c r="B157" s="7">
        <v>50</v>
      </c>
      <c r="C157" s="7">
        <v>2</v>
      </c>
      <c r="D157" s="7">
        <v>2</v>
      </c>
      <c r="E157" s="7">
        <v>5</v>
      </c>
      <c r="F157" s="7">
        <f>2+5</f>
        <v>7</v>
      </c>
      <c r="G157" s="7">
        <v>153</v>
      </c>
      <c r="H157" s="7">
        <v>110</v>
      </c>
      <c r="I157" s="7">
        <v>94</v>
      </c>
      <c r="J157" s="8">
        <v>0</v>
      </c>
      <c r="K157" s="8">
        <v>0</v>
      </c>
      <c r="L157" s="8">
        <v>20</v>
      </c>
      <c r="M157" s="8">
        <v>0</v>
      </c>
      <c r="N157" s="8">
        <v>0</v>
      </c>
      <c r="O157" s="8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2</v>
      </c>
      <c r="AC157" s="7">
        <v>4</v>
      </c>
      <c r="AD157" s="7">
        <v>1</v>
      </c>
      <c r="AE157" s="7">
        <v>5</v>
      </c>
      <c r="AF157" s="7">
        <v>0</v>
      </c>
      <c r="AG157" s="7">
        <v>1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7">
        <v>0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1</v>
      </c>
      <c r="AZ157" s="7">
        <v>3</v>
      </c>
      <c r="BA157" s="7">
        <v>1</v>
      </c>
      <c r="BB157" s="7">
        <v>1</v>
      </c>
      <c r="BC157" s="7">
        <v>0</v>
      </c>
      <c r="BD157" s="7">
        <v>0</v>
      </c>
      <c r="BE157" s="7">
        <v>1</v>
      </c>
      <c r="BF157" s="7">
        <v>0</v>
      </c>
      <c r="BG157" s="7">
        <v>1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1</v>
      </c>
      <c r="BP157" s="7">
        <v>0</v>
      </c>
      <c r="BQ157" s="7">
        <v>0</v>
      </c>
      <c r="BR157" s="7">
        <v>0</v>
      </c>
      <c r="BS157" s="7">
        <v>0</v>
      </c>
      <c r="BT157" s="7">
        <v>0</v>
      </c>
      <c r="BU157" s="7">
        <v>0</v>
      </c>
      <c r="BV157" s="7">
        <v>0</v>
      </c>
      <c r="BW157" s="7">
        <v>1</v>
      </c>
      <c r="BX157" s="7">
        <v>0</v>
      </c>
      <c r="BY157" s="7">
        <v>0</v>
      </c>
      <c r="BZ157" s="7">
        <v>0</v>
      </c>
      <c r="CA157" s="7">
        <v>0</v>
      </c>
    </row>
    <row r="158" ht="13.55" customHeight="1">
      <c r="A158" s="7">
        <v>237</v>
      </c>
      <c r="B158" s="7">
        <v>76</v>
      </c>
      <c r="C158" s="7">
        <v>1</v>
      </c>
      <c r="D158" s="10"/>
      <c r="E158" s="7">
        <f>D158</f>
        <v>0</v>
      </c>
      <c r="F158" s="10"/>
      <c r="G158" s="7">
        <f t="shared" si="167"/>
        <v>7300</v>
      </c>
      <c r="H158" s="7">
        <v>110</v>
      </c>
      <c r="I158" s="7">
        <v>71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2</v>
      </c>
      <c r="AC158" s="7">
        <v>4</v>
      </c>
      <c r="AD158" s="7">
        <v>1</v>
      </c>
      <c r="AE158" s="7">
        <v>5</v>
      </c>
      <c r="AF158" s="7">
        <v>0</v>
      </c>
      <c r="AG158" s="7">
        <v>1</v>
      </c>
      <c r="AH158" s="7">
        <v>0</v>
      </c>
      <c r="AI158" s="7">
        <v>1</v>
      </c>
      <c r="AJ158" s="7">
        <v>1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1</v>
      </c>
      <c r="AV158" s="7">
        <v>1</v>
      </c>
      <c r="AW158" s="7">
        <v>1</v>
      </c>
      <c r="AX158" s="7">
        <v>1</v>
      </c>
      <c r="AY158" s="7">
        <v>0</v>
      </c>
      <c r="AZ158" s="7">
        <v>3</v>
      </c>
      <c r="BA158" s="7">
        <v>2</v>
      </c>
      <c r="BB158" s="7">
        <v>0</v>
      </c>
      <c r="BC158" s="7">
        <v>0</v>
      </c>
      <c r="BD158" s="7">
        <v>0</v>
      </c>
      <c r="BE158" s="7">
        <v>1</v>
      </c>
      <c r="BF158" s="7">
        <v>0</v>
      </c>
      <c r="BG158" s="7">
        <v>1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1</v>
      </c>
      <c r="BP158" s="7">
        <v>1</v>
      </c>
      <c r="BQ158" s="7">
        <v>0</v>
      </c>
      <c r="BR158" s="7">
        <v>0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  <c r="BY158" s="7">
        <v>0</v>
      </c>
      <c r="BZ158" s="7">
        <v>0</v>
      </c>
      <c r="CA158" s="7">
        <v>0</v>
      </c>
    </row>
    <row r="159" ht="13.55" customHeight="1">
      <c r="A159" s="7">
        <v>239</v>
      </c>
      <c r="B159" s="7">
        <v>67</v>
      </c>
      <c r="C159" s="7">
        <v>1</v>
      </c>
      <c r="D159" s="7">
        <v>4</v>
      </c>
      <c r="E159" s="7">
        <f>D159</f>
        <v>4</v>
      </c>
      <c r="F159" s="7">
        <v>4</v>
      </c>
      <c r="G159" s="7">
        <f t="shared" si="179" ref="G159:G193">12*365</f>
        <v>4380</v>
      </c>
      <c r="H159" s="7">
        <v>115</v>
      </c>
      <c r="I159" s="10"/>
      <c r="J159" s="8">
        <v>0</v>
      </c>
      <c r="K159" s="8">
        <v>0</v>
      </c>
      <c r="L159" s="8">
        <v>30</v>
      </c>
      <c r="M159" s="8">
        <v>50</v>
      </c>
      <c r="N159" s="8">
        <v>0</v>
      </c>
      <c r="O159" s="8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2</v>
      </c>
      <c r="AC159" s="7">
        <v>4</v>
      </c>
      <c r="AD159" s="7">
        <v>1</v>
      </c>
      <c r="AE159" s="7">
        <v>5</v>
      </c>
      <c r="AF159" s="7">
        <v>1</v>
      </c>
      <c r="AG159" s="7">
        <v>1</v>
      </c>
      <c r="AH159" s="7">
        <v>0</v>
      </c>
      <c r="AI159" s="7">
        <v>1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0</v>
      </c>
      <c r="AU159" s="7">
        <v>1</v>
      </c>
      <c r="AV159" s="7">
        <v>1</v>
      </c>
      <c r="AW159" s="7">
        <v>1</v>
      </c>
      <c r="AX159" s="7">
        <v>0</v>
      </c>
      <c r="AY159" s="7">
        <v>1</v>
      </c>
      <c r="AZ159" s="7">
        <v>3</v>
      </c>
      <c r="BA159" s="7">
        <v>1</v>
      </c>
      <c r="BB159" s="7">
        <v>1</v>
      </c>
      <c r="BC159" s="7">
        <v>0</v>
      </c>
      <c r="BD159" s="7">
        <v>0</v>
      </c>
      <c r="BE159" s="7">
        <v>1</v>
      </c>
      <c r="BF159" s="7">
        <v>0</v>
      </c>
      <c r="BG159" s="7">
        <v>1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1</v>
      </c>
      <c r="BO159" s="7">
        <v>0</v>
      </c>
      <c r="BP159" s="7">
        <v>0</v>
      </c>
      <c r="BQ159" s="7">
        <v>0</v>
      </c>
      <c r="BR159" s="7">
        <v>0</v>
      </c>
      <c r="BS159" s="7">
        <v>0</v>
      </c>
      <c r="BT159" s="7">
        <v>0</v>
      </c>
      <c r="BU159" s="7">
        <v>0</v>
      </c>
      <c r="BV159" s="7">
        <v>0</v>
      </c>
      <c r="BW159" s="7">
        <v>0</v>
      </c>
      <c r="BX159" s="7">
        <v>0</v>
      </c>
      <c r="BY159" s="7">
        <v>0</v>
      </c>
      <c r="BZ159" s="7">
        <v>0</v>
      </c>
      <c r="CA159" s="7">
        <v>0</v>
      </c>
    </row>
    <row r="160" ht="13.55" customHeight="1">
      <c r="A160" s="7">
        <v>240</v>
      </c>
      <c r="B160" s="7">
        <v>58</v>
      </c>
      <c r="C160" s="7">
        <v>1</v>
      </c>
      <c r="D160" s="7">
        <v>15</v>
      </c>
      <c r="E160" s="7">
        <f>D160</f>
        <v>15</v>
      </c>
      <c r="F160" s="7">
        <v>15</v>
      </c>
      <c r="G160" s="7">
        <f t="shared" si="181" ref="G160:G203">10*365</f>
        <v>3650</v>
      </c>
      <c r="H160" s="7">
        <v>105</v>
      </c>
      <c r="I160" s="7">
        <v>75</v>
      </c>
      <c r="J160" s="8">
        <v>0</v>
      </c>
      <c r="K160" s="8">
        <v>0</v>
      </c>
      <c r="L160" s="8">
        <v>18</v>
      </c>
      <c r="M160" s="8">
        <v>0</v>
      </c>
      <c r="N160" s="8">
        <v>0</v>
      </c>
      <c r="O160" s="8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2</v>
      </c>
      <c r="AC160" s="7">
        <v>4</v>
      </c>
      <c r="AD160" s="7">
        <v>1</v>
      </c>
      <c r="AE160" s="7">
        <v>5</v>
      </c>
      <c r="AF160" s="7">
        <v>1</v>
      </c>
      <c r="AG160" s="7">
        <v>0</v>
      </c>
      <c r="AH160" s="7">
        <v>0</v>
      </c>
      <c r="AI160" s="7">
        <v>1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7">
        <v>0</v>
      </c>
      <c r="AT160" s="7">
        <v>0</v>
      </c>
      <c r="AU160" s="7">
        <v>1</v>
      </c>
      <c r="AV160" s="7">
        <v>0</v>
      </c>
      <c r="AW160" s="7">
        <v>0</v>
      </c>
      <c r="AX160" s="7">
        <v>1</v>
      </c>
      <c r="AY160" s="7">
        <v>0</v>
      </c>
      <c r="AZ160" s="7">
        <v>2</v>
      </c>
      <c r="BA160" s="7">
        <v>1</v>
      </c>
      <c r="BB160" s="7">
        <v>1</v>
      </c>
      <c r="BC160" s="7">
        <v>0</v>
      </c>
      <c r="BD160" s="7">
        <v>0</v>
      </c>
      <c r="BE160" s="7">
        <v>1</v>
      </c>
      <c r="BF160" s="7">
        <v>0</v>
      </c>
      <c r="BG160" s="7">
        <v>1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1</v>
      </c>
      <c r="BP160" s="7">
        <v>1</v>
      </c>
      <c r="BQ160" s="7">
        <v>0</v>
      </c>
      <c r="BR160" s="7">
        <v>1</v>
      </c>
      <c r="BS160" s="7">
        <v>0</v>
      </c>
      <c r="BT160" s="7">
        <v>0</v>
      </c>
      <c r="BU160" s="7">
        <v>0</v>
      </c>
      <c r="BV160" s="7">
        <v>1</v>
      </c>
      <c r="BW160" s="7">
        <v>0</v>
      </c>
      <c r="BX160" s="7">
        <v>0</v>
      </c>
      <c r="BY160" s="7">
        <v>0</v>
      </c>
      <c r="BZ160" s="7">
        <v>0</v>
      </c>
      <c r="CA160" s="7">
        <v>0</v>
      </c>
    </row>
    <row r="161" ht="13.55" customHeight="1">
      <c r="A161" s="7">
        <v>241</v>
      </c>
      <c r="B161" s="7">
        <v>46</v>
      </c>
      <c r="C161" s="7">
        <v>1</v>
      </c>
      <c r="D161" s="7">
        <v>16</v>
      </c>
      <c r="E161" s="7">
        <f>D161</f>
        <v>16</v>
      </c>
      <c r="F161" s="7">
        <v>16</v>
      </c>
      <c r="G161" s="7">
        <v>365</v>
      </c>
      <c r="H161" s="7">
        <v>110</v>
      </c>
      <c r="I161" s="7">
        <v>100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2</v>
      </c>
      <c r="AC161" s="7">
        <v>4</v>
      </c>
      <c r="AD161" s="7">
        <v>1</v>
      </c>
      <c r="AE161" s="7">
        <v>5</v>
      </c>
      <c r="AF161" s="7">
        <v>1</v>
      </c>
      <c r="AG161" s="7">
        <v>1</v>
      </c>
      <c r="AH161" s="7">
        <v>0</v>
      </c>
      <c r="AI161" s="7">
        <v>1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1</v>
      </c>
      <c r="AV161" s="7">
        <v>1</v>
      </c>
      <c r="AW161" s="7">
        <v>0</v>
      </c>
      <c r="AX161" s="7">
        <v>1</v>
      </c>
      <c r="AY161" s="7">
        <v>0</v>
      </c>
      <c r="AZ161" s="7">
        <v>2</v>
      </c>
      <c r="BA161" s="7">
        <v>1</v>
      </c>
      <c r="BB161" s="7">
        <v>1</v>
      </c>
      <c r="BC161" s="7">
        <v>0</v>
      </c>
      <c r="BD161" s="7">
        <v>0</v>
      </c>
      <c r="BE161" s="7">
        <v>1</v>
      </c>
      <c r="BF161" s="7">
        <v>0</v>
      </c>
      <c r="BG161" s="7">
        <v>1</v>
      </c>
      <c r="BH161" s="7">
        <v>0</v>
      </c>
      <c r="BI161" s="7">
        <v>0</v>
      </c>
      <c r="BJ161" s="7">
        <v>0</v>
      </c>
      <c r="BK161" s="7">
        <v>0</v>
      </c>
      <c r="BL161" s="7">
        <v>1</v>
      </c>
      <c r="BM161" s="7">
        <v>0</v>
      </c>
      <c r="BN161" s="7">
        <v>0</v>
      </c>
      <c r="BO161" s="7">
        <v>1</v>
      </c>
      <c r="BP161" s="7">
        <v>1</v>
      </c>
      <c r="BQ161" s="7">
        <v>0</v>
      </c>
      <c r="BR161" s="7">
        <v>0</v>
      </c>
      <c r="BS161" s="7">
        <v>0</v>
      </c>
      <c r="BT161" s="7">
        <v>0</v>
      </c>
      <c r="BU161" s="7">
        <v>0</v>
      </c>
      <c r="BV161" s="7">
        <v>0</v>
      </c>
      <c r="BW161" s="7">
        <v>1</v>
      </c>
      <c r="BX161" s="7">
        <v>0</v>
      </c>
      <c r="BY161" s="7">
        <v>0</v>
      </c>
      <c r="BZ161" s="7">
        <v>0</v>
      </c>
      <c r="CA161" s="7">
        <v>0</v>
      </c>
    </row>
    <row r="162" ht="13.55" customHeight="1">
      <c r="A162" s="7">
        <v>242</v>
      </c>
      <c r="B162" s="7">
        <v>57</v>
      </c>
      <c r="C162" s="7">
        <v>1</v>
      </c>
      <c r="D162" s="7">
        <v>8</v>
      </c>
      <c r="E162" s="7">
        <f>D162</f>
        <v>8</v>
      </c>
      <c r="F162" s="7">
        <v>8</v>
      </c>
      <c r="G162" s="7">
        <v>1825</v>
      </c>
      <c r="H162" s="7">
        <v>120</v>
      </c>
      <c r="I162" s="7">
        <v>100</v>
      </c>
      <c r="J162" s="8">
        <v>0</v>
      </c>
      <c r="K162" s="8">
        <v>0</v>
      </c>
      <c r="L162" s="8">
        <v>20</v>
      </c>
      <c r="M162" s="8">
        <v>20</v>
      </c>
      <c r="N162" s="8">
        <v>0</v>
      </c>
      <c r="O162" s="8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2</v>
      </c>
      <c r="AC162" s="7">
        <v>4</v>
      </c>
      <c r="AD162" s="7">
        <v>0</v>
      </c>
      <c r="AE162" s="7">
        <v>5</v>
      </c>
      <c r="AF162" s="7">
        <v>0</v>
      </c>
      <c r="AG162" s="7">
        <v>1</v>
      </c>
      <c r="AH162" s="7">
        <v>0</v>
      </c>
      <c r="AI162" s="7">
        <v>1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7">
        <v>0</v>
      </c>
      <c r="AT162" s="7">
        <v>0</v>
      </c>
      <c r="AU162" s="7">
        <v>1</v>
      </c>
      <c r="AV162" s="7">
        <v>0</v>
      </c>
      <c r="AW162" s="7">
        <v>1</v>
      </c>
      <c r="AX162" s="7">
        <v>1</v>
      </c>
      <c r="AY162" s="7">
        <v>0</v>
      </c>
      <c r="AZ162" s="7">
        <v>2</v>
      </c>
      <c r="BA162" s="7">
        <v>1</v>
      </c>
      <c r="BB162" s="7">
        <v>1</v>
      </c>
      <c r="BC162" s="7">
        <v>0</v>
      </c>
      <c r="BD162" s="7">
        <v>0</v>
      </c>
      <c r="BE162" s="7">
        <v>1</v>
      </c>
      <c r="BF162" s="7">
        <v>0</v>
      </c>
      <c r="BG162" s="7">
        <v>1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1</v>
      </c>
      <c r="BP162" s="7">
        <v>1</v>
      </c>
      <c r="BQ162" s="7">
        <v>0</v>
      </c>
      <c r="BR162" s="7">
        <v>0</v>
      </c>
      <c r="BS162" s="7">
        <v>0</v>
      </c>
      <c r="BT162" s="7">
        <v>0</v>
      </c>
      <c r="BU162" s="7">
        <v>0</v>
      </c>
      <c r="BV162" s="7">
        <v>0</v>
      </c>
      <c r="BW162" s="7">
        <v>0</v>
      </c>
      <c r="BX162" s="7">
        <v>0</v>
      </c>
      <c r="BY162" s="7">
        <v>0</v>
      </c>
      <c r="BZ162" s="7">
        <v>0</v>
      </c>
      <c r="CA162" s="7">
        <v>0</v>
      </c>
    </row>
    <row r="163" ht="13.55" customHeight="1">
      <c r="A163" s="7">
        <v>243</v>
      </c>
      <c r="B163" s="7">
        <v>57</v>
      </c>
      <c r="C163" s="7">
        <v>1</v>
      </c>
      <c r="D163" s="7">
        <v>7</v>
      </c>
      <c r="E163" s="7">
        <f>D163</f>
        <v>7</v>
      </c>
      <c r="F163" s="7">
        <v>7</v>
      </c>
      <c r="G163" s="7">
        <v>1112</v>
      </c>
      <c r="H163" s="7">
        <v>120</v>
      </c>
      <c r="I163" s="10"/>
      <c r="J163" s="8">
        <v>0</v>
      </c>
      <c r="K163" s="8">
        <v>0</v>
      </c>
      <c r="L163" s="8">
        <v>25</v>
      </c>
      <c r="M163" s="8">
        <v>28</v>
      </c>
      <c r="N163" s="8">
        <v>0</v>
      </c>
      <c r="O163" s="8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2</v>
      </c>
      <c r="AC163" s="7">
        <v>4</v>
      </c>
      <c r="AD163" s="7">
        <v>1</v>
      </c>
      <c r="AE163" s="7">
        <v>5</v>
      </c>
      <c r="AF163" s="7">
        <v>1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7">
        <v>0</v>
      </c>
      <c r="AT163" s="7">
        <v>0</v>
      </c>
      <c r="AU163" s="7">
        <v>1</v>
      </c>
      <c r="AV163" s="7">
        <v>0</v>
      </c>
      <c r="AW163" s="7">
        <v>0</v>
      </c>
      <c r="AX163" s="7">
        <v>1</v>
      </c>
      <c r="AY163" s="7">
        <v>0</v>
      </c>
      <c r="AZ163" s="7">
        <v>3</v>
      </c>
      <c r="BA163" s="7">
        <v>1</v>
      </c>
      <c r="BB163" s="7">
        <v>1</v>
      </c>
      <c r="BC163" s="7">
        <v>0</v>
      </c>
      <c r="BD163" s="7">
        <v>0</v>
      </c>
      <c r="BE163" s="7">
        <v>1</v>
      </c>
      <c r="BF163" s="7">
        <v>0</v>
      </c>
      <c r="BG163" s="7">
        <v>1</v>
      </c>
      <c r="BH163" s="7">
        <v>0</v>
      </c>
      <c r="BI163" s="7">
        <v>1</v>
      </c>
      <c r="BJ163" s="7">
        <v>0</v>
      </c>
      <c r="BK163" s="7">
        <v>0</v>
      </c>
      <c r="BL163" s="7">
        <v>1</v>
      </c>
      <c r="BM163" s="7">
        <v>0</v>
      </c>
      <c r="BN163" s="7">
        <v>0</v>
      </c>
      <c r="BO163" s="7">
        <v>1</v>
      </c>
      <c r="BP163" s="7">
        <v>1</v>
      </c>
      <c r="BQ163" s="7">
        <v>0</v>
      </c>
      <c r="BR163" s="7">
        <v>0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0</v>
      </c>
      <c r="BY163" s="7">
        <v>0</v>
      </c>
      <c r="BZ163" s="7">
        <v>0</v>
      </c>
      <c r="CA163" s="7">
        <v>1</v>
      </c>
    </row>
    <row r="164" ht="13.55" customHeight="1">
      <c r="A164" s="7">
        <v>244</v>
      </c>
      <c r="B164" s="7">
        <v>61</v>
      </c>
      <c r="C164" s="7">
        <v>1</v>
      </c>
      <c r="D164" s="10"/>
      <c r="E164" s="7">
        <f>D164</f>
        <v>0</v>
      </c>
      <c r="F164" s="10"/>
      <c r="G164" s="7">
        <v>1445</v>
      </c>
      <c r="H164" s="7">
        <v>120</v>
      </c>
      <c r="I164" s="7">
        <v>100</v>
      </c>
      <c r="J164" s="8">
        <v>0</v>
      </c>
      <c r="K164" s="8">
        <v>0</v>
      </c>
      <c r="L164" s="8">
        <v>20</v>
      </c>
      <c r="M164" s="8">
        <v>20</v>
      </c>
      <c r="N164" s="8">
        <v>0</v>
      </c>
      <c r="O164" s="8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2</v>
      </c>
      <c r="AC164" s="7">
        <v>4</v>
      </c>
      <c r="AD164" s="7">
        <v>1</v>
      </c>
      <c r="AE164" s="7">
        <v>5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1</v>
      </c>
      <c r="AV164" s="7">
        <v>1</v>
      </c>
      <c r="AW164" s="7">
        <v>0</v>
      </c>
      <c r="AX164" s="7">
        <v>0</v>
      </c>
      <c r="AY164" s="7">
        <v>1</v>
      </c>
      <c r="AZ164" s="7">
        <v>3</v>
      </c>
      <c r="BA164" s="7">
        <v>2</v>
      </c>
      <c r="BB164" s="7">
        <v>1</v>
      </c>
      <c r="BC164" s="7">
        <v>0</v>
      </c>
      <c r="BD164" s="7">
        <v>0</v>
      </c>
      <c r="BE164" s="7">
        <v>1</v>
      </c>
      <c r="BF164" s="7">
        <v>0</v>
      </c>
      <c r="BG164" s="7">
        <v>1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1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  <c r="BY164" s="7">
        <v>0</v>
      </c>
      <c r="BZ164" s="7">
        <v>0</v>
      </c>
      <c r="CA164" s="7">
        <v>0</v>
      </c>
    </row>
    <row r="165" ht="13.55" customHeight="1">
      <c r="A165" s="7">
        <v>245</v>
      </c>
      <c r="B165" s="7">
        <v>55</v>
      </c>
      <c r="C165" s="7">
        <v>1</v>
      </c>
      <c r="D165" s="7">
        <v>12</v>
      </c>
      <c r="E165" s="7">
        <f>D165</f>
        <v>12</v>
      </c>
      <c r="F165" s="7">
        <v>12</v>
      </c>
      <c r="G165" s="7">
        <v>1045</v>
      </c>
      <c r="H165" s="7">
        <v>120</v>
      </c>
      <c r="I165" s="7">
        <v>90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2</v>
      </c>
      <c r="AC165" s="7">
        <v>4</v>
      </c>
      <c r="AD165" s="7">
        <v>1</v>
      </c>
      <c r="AE165" s="7">
        <v>5</v>
      </c>
      <c r="AF165" s="7">
        <v>0</v>
      </c>
      <c r="AG165" s="7">
        <v>0</v>
      </c>
      <c r="AH165" s="7">
        <v>0</v>
      </c>
      <c r="AI165" s="7">
        <v>1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1</v>
      </c>
      <c r="AV165" s="7">
        <v>1</v>
      </c>
      <c r="AW165" s="7">
        <v>1</v>
      </c>
      <c r="AX165" s="7">
        <v>1</v>
      </c>
      <c r="AY165" s="7">
        <v>0</v>
      </c>
      <c r="AZ165" s="7">
        <v>2</v>
      </c>
      <c r="BA165" s="7">
        <v>1</v>
      </c>
      <c r="BB165" s="7">
        <v>0</v>
      </c>
      <c r="BC165" s="7">
        <v>0</v>
      </c>
      <c r="BD165" s="7">
        <v>0</v>
      </c>
      <c r="BE165" s="7">
        <v>0</v>
      </c>
      <c r="BF165" s="7">
        <v>1</v>
      </c>
      <c r="BG165" s="7">
        <v>0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v>0</v>
      </c>
      <c r="BO165" s="7">
        <v>1</v>
      </c>
      <c r="BP165" s="7">
        <v>1</v>
      </c>
      <c r="BQ165" s="7">
        <v>0</v>
      </c>
      <c r="BR165" s="7">
        <v>0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  <c r="BY165" s="7">
        <v>0</v>
      </c>
      <c r="BZ165" s="7">
        <v>0</v>
      </c>
      <c r="CA165" s="7">
        <v>0</v>
      </c>
    </row>
    <row r="166" ht="13.55" customHeight="1">
      <c r="A166" s="7">
        <v>246</v>
      </c>
      <c r="B166" s="7">
        <v>47</v>
      </c>
      <c r="C166" s="7">
        <v>1</v>
      </c>
      <c r="D166" s="7">
        <v>26</v>
      </c>
      <c r="E166" s="7">
        <f>D166</f>
        <v>26</v>
      </c>
      <c r="F166" s="7">
        <v>26</v>
      </c>
      <c r="G166" s="7">
        <v>30</v>
      </c>
      <c r="H166" s="7">
        <v>120</v>
      </c>
      <c r="I166" s="7">
        <v>81</v>
      </c>
      <c r="J166" s="8">
        <v>0</v>
      </c>
      <c r="K166" s="8">
        <v>0</v>
      </c>
      <c r="L166" s="8">
        <v>23</v>
      </c>
      <c r="M166" s="8">
        <v>0</v>
      </c>
      <c r="N166" s="8">
        <v>0</v>
      </c>
      <c r="O166" s="8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2</v>
      </c>
      <c r="AC166" s="7">
        <v>4</v>
      </c>
      <c r="AD166" s="7">
        <v>1</v>
      </c>
      <c r="AE166" s="7">
        <v>5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1</v>
      </c>
      <c r="AV166" s="7">
        <v>1</v>
      </c>
      <c r="AW166" s="7">
        <v>0</v>
      </c>
      <c r="AX166" s="7">
        <v>0</v>
      </c>
      <c r="AY166" s="7">
        <v>1</v>
      </c>
      <c r="AZ166" s="7">
        <v>1</v>
      </c>
      <c r="BA166" s="7">
        <v>1</v>
      </c>
      <c r="BB166" s="7">
        <v>1</v>
      </c>
      <c r="BC166" s="7">
        <v>0</v>
      </c>
      <c r="BD166" s="7">
        <v>0</v>
      </c>
      <c r="BE166" s="7">
        <v>0</v>
      </c>
      <c r="BF166" s="7">
        <v>1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1</v>
      </c>
      <c r="BN166" s="7">
        <v>0</v>
      </c>
      <c r="BO166" s="7">
        <v>1</v>
      </c>
      <c r="BP166" s="7">
        <v>0</v>
      </c>
      <c r="BQ166" s="7">
        <v>0</v>
      </c>
      <c r="BR166" s="7">
        <v>0</v>
      </c>
      <c r="BS166" s="7">
        <v>0</v>
      </c>
      <c r="BT166" s="7">
        <v>0</v>
      </c>
      <c r="BU166" s="7">
        <v>0</v>
      </c>
      <c r="BV166" s="7">
        <v>0</v>
      </c>
      <c r="BW166" s="7">
        <v>1</v>
      </c>
      <c r="BX166" s="7">
        <v>0</v>
      </c>
      <c r="BY166" s="7">
        <v>0</v>
      </c>
      <c r="BZ166" s="7">
        <v>0</v>
      </c>
      <c r="CA166" s="7">
        <v>0</v>
      </c>
    </row>
    <row r="167" ht="13.55" customHeight="1">
      <c r="A167" s="7">
        <v>247</v>
      </c>
      <c r="B167" s="7">
        <v>46</v>
      </c>
      <c r="C167" s="7">
        <v>1</v>
      </c>
      <c r="D167" s="7">
        <v>10</v>
      </c>
      <c r="E167" s="7">
        <f>D167</f>
        <v>10</v>
      </c>
      <c r="F167" s="7">
        <v>10</v>
      </c>
      <c r="G167" s="7">
        <v>365</v>
      </c>
      <c r="H167" s="7">
        <v>120</v>
      </c>
      <c r="I167" s="7">
        <v>62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2</v>
      </c>
      <c r="AC167" s="7">
        <v>4</v>
      </c>
      <c r="AD167" s="7">
        <v>1</v>
      </c>
      <c r="AE167" s="7">
        <v>5</v>
      </c>
      <c r="AF167" s="7">
        <v>1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7">
        <v>0</v>
      </c>
      <c r="AR167" s="7">
        <v>0</v>
      </c>
      <c r="AS167" s="7">
        <v>0</v>
      </c>
      <c r="AT167" s="7">
        <v>0</v>
      </c>
      <c r="AU167" s="7">
        <v>1</v>
      </c>
      <c r="AV167" s="7">
        <v>0</v>
      </c>
      <c r="AW167" s="7">
        <v>1</v>
      </c>
      <c r="AX167" s="7">
        <v>1</v>
      </c>
      <c r="AY167" s="7">
        <v>0</v>
      </c>
      <c r="AZ167" s="7">
        <v>2</v>
      </c>
      <c r="BA167" s="7">
        <v>1</v>
      </c>
      <c r="BB167" s="7">
        <v>0</v>
      </c>
      <c r="BC167" s="7">
        <v>0</v>
      </c>
      <c r="BD167" s="7">
        <v>0</v>
      </c>
      <c r="BE167" s="7">
        <v>0</v>
      </c>
      <c r="BF167" s="7">
        <v>0</v>
      </c>
      <c r="BG167" s="7">
        <v>1</v>
      </c>
      <c r="BH167" s="7">
        <v>0</v>
      </c>
      <c r="BI167" s="7">
        <v>1</v>
      </c>
      <c r="BJ167" s="7">
        <v>0</v>
      </c>
      <c r="BK167" s="7">
        <v>0</v>
      </c>
      <c r="BL167" s="7">
        <v>0</v>
      </c>
      <c r="BM167" s="7">
        <v>1</v>
      </c>
      <c r="BN167" s="7">
        <v>1</v>
      </c>
      <c r="BO167" s="7">
        <v>0</v>
      </c>
      <c r="BP167" s="7">
        <v>0</v>
      </c>
      <c r="BQ167" s="7">
        <v>0</v>
      </c>
      <c r="BR167" s="7">
        <v>0</v>
      </c>
      <c r="BS167" s="7">
        <v>0</v>
      </c>
      <c r="BT167" s="7">
        <v>0</v>
      </c>
      <c r="BU167" s="7">
        <v>1</v>
      </c>
      <c r="BV167" s="7">
        <v>1</v>
      </c>
      <c r="BW167" s="7">
        <v>0</v>
      </c>
      <c r="BX167" s="7">
        <v>0</v>
      </c>
      <c r="BY167" s="7">
        <v>0</v>
      </c>
      <c r="BZ167" s="7">
        <v>0</v>
      </c>
      <c r="CA167" s="7">
        <v>0</v>
      </c>
    </row>
    <row r="168" ht="13.55" customHeight="1">
      <c r="A168" s="7">
        <v>252</v>
      </c>
      <c r="B168" s="7">
        <v>64</v>
      </c>
      <c r="C168" s="7">
        <v>1</v>
      </c>
      <c r="D168" s="7">
        <v>13</v>
      </c>
      <c r="E168" s="7">
        <f>D168</f>
        <v>13</v>
      </c>
      <c r="F168" s="7">
        <v>13</v>
      </c>
      <c r="G168" s="7">
        <v>1445</v>
      </c>
      <c r="H168" s="7">
        <v>120</v>
      </c>
      <c r="I168" s="7">
        <v>81</v>
      </c>
      <c r="J168" s="8">
        <v>0</v>
      </c>
      <c r="K168" s="8">
        <v>0</v>
      </c>
      <c r="L168" s="8">
        <v>0</v>
      </c>
      <c r="M168" s="8">
        <v>35</v>
      </c>
      <c r="N168" s="8">
        <v>0</v>
      </c>
      <c r="O168" s="8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2</v>
      </c>
      <c r="AC168" s="7">
        <v>4</v>
      </c>
      <c r="AD168" s="7">
        <v>1</v>
      </c>
      <c r="AE168" s="7">
        <v>5</v>
      </c>
      <c r="AF168" s="7">
        <v>0</v>
      </c>
      <c r="AG168" s="7">
        <v>1</v>
      </c>
      <c r="AH168" s="7">
        <v>0</v>
      </c>
      <c r="AI168" s="7">
        <v>1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0</v>
      </c>
      <c r="AS168" s="7">
        <v>0</v>
      </c>
      <c r="AT168" s="7">
        <v>0</v>
      </c>
      <c r="AU168" s="7">
        <v>1</v>
      </c>
      <c r="AV168" s="7">
        <v>1</v>
      </c>
      <c r="AW168" s="7">
        <v>1</v>
      </c>
      <c r="AX168" s="7">
        <v>1</v>
      </c>
      <c r="AY168" s="7">
        <v>0</v>
      </c>
      <c r="AZ168" s="7">
        <v>2</v>
      </c>
      <c r="BA168" s="7">
        <v>1</v>
      </c>
      <c r="BB168" s="7">
        <v>1</v>
      </c>
      <c r="BC168" s="7">
        <v>0</v>
      </c>
      <c r="BD168" s="7">
        <v>0</v>
      </c>
      <c r="BE168" s="7">
        <v>1</v>
      </c>
      <c r="BF168" s="7">
        <v>0</v>
      </c>
      <c r="BG168" s="7">
        <v>1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1</v>
      </c>
      <c r="BP168" s="7">
        <v>0</v>
      </c>
      <c r="BQ168" s="7">
        <v>0</v>
      </c>
      <c r="BR168" s="7">
        <v>1</v>
      </c>
      <c r="BS168" s="7">
        <v>0</v>
      </c>
      <c r="BT168" s="7">
        <v>0</v>
      </c>
      <c r="BU168" s="7">
        <v>0</v>
      </c>
      <c r="BV168" s="7">
        <v>0</v>
      </c>
      <c r="BW168" s="7">
        <v>0</v>
      </c>
      <c r="BX168" s="7">
        <v>0</v>
      </c>
      <c r="BY168" s="7">
        <v>0</v>
      </c>
      <c r="BZ168" s="7">
        <v>0</v>
      </c>
      <c r="CA168" s="7">
        <v>0</v>
      </c>
    </row>
    <row r="169" ht="13.55" customHeight="1">
      <c r="A169" s="7">
        <v>253</v>
      </c>
      <c r="B169" s="7">
        <v>64</v>
      </c>
      <c r="C169" s="7">
        <v>1</v>
      </c>
      <c r="D169" s="7">
        <v>6</v>
      </c>
      <c r="E169" s="7">
        <f>D169</f>
        <v>6</v>
      </c>
      <c r="F169" s="7">
        <v>6</v>
      </c>
      <c r="G169" s="7">
        <v>705</v>
      </c>
      <c r="H169" s="7">
        <v>95</v>
      </c>
      <c r="I169" s="7">
        <v>69</v>
      </c>
      <c r="J169" s="8">
        <v>0</v>
      </c>
      <c r="K169" s="8">
        <v>0</v>
      </c>
      <c r="L169" s="8">
        <v>25</v>
      </c>
      <c r="M169" s="8">
        <v>25</v>
      </c>
      <c r="N169" s="8">
        <v>0</v>
      </c>
      <c r="O169" s="8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2</v>
      </c>
      <c r="AC169" s="7">
        <v>4</v>
      </c>
      <c r="AD169" s="7">
        <v>0</v>
      </c>
      <c r="AE169" s="7">
        <v>5</v>
      </c>
      <c r="AF169" s="7">
        <v>1</v>
      </c>
      <c r="AG169" s="7">
        <v>0</v>
      </c>
      <c r="AH169" s="7">
        <v>0</v>
      </c>
      <c r="AI169" s="7">
        <v>1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7">
        <v>0</v>
      </c>
      <c r="AR169" s="7">
        <v>0</v>
      </c>
      <c r="AS169" s="7">
        <v>0</v>
      </c>
      <c r="AT169" s="7">
        <v>0</v>
      </c>
      <c r="AU169" s="7">
        <v>1</v>
      </c>
      <c r="AV169" s="7">
        <v>1</v>
      </c>
      <c r="AW169" s="7">
        <v>1</v>
      </c>
      <c r="AX169" s="7">
        <v>0</v>
      </c>
      <c r="AY169" s="7">
        <v>1</v>
      </c>
      <c r="AZ169" s="7">
        <v>3</v>
      </c>
      <c r="BA169" s="7">
        <v>2</v>
      </c>
      <c r="BB169" s="7">
        <v>1</v>
      </c>
      <c r="BC169" s="7">
        <v>0</v>
      </c>
      <c r="BD169" s="7">
        <v>0</v>
      </c>
      <c r="BE169" s="7">
        <v>1</v>
      </c>
      <c r="BF169" s="7">
        <v>1</v>
      </c>
      <c r="BG169" s="7">
        <v>0</v>
      </c>
      <c r="BH169" s="7">
        <v>0</v>
      </c>
      <c r="BI169" s="7">
        <v>0</v>
      </c>
      <c r="BJ169" s="7">
        <v>1</v>
      </c>
      <c r="BK169" s="7">
        <v>0</v>
      </c>
      <c r="BL169" s="7">
        <v>0</v>
      </c>
      <c r="BM169" s="7">
        <v>0</v>
      </c>
      <c r="BN169" s="7">
        <v>0</v>
      </c>
      <c r="BO169" s="7">
        <v>1</v>
      </c>
      <c r="BP169" s="7">
        <v>0</v>
      </c>
      <c r="BQ169" s="7">
        <v>0</v>
      </c>
      <c r="BR169" s="7">
        <v>1</v>
      </c>
      <c r="BS169" s="7">
        <v>0</v>
      </c>
      <c r="BT169" s="7">
        <v>0</v>
      </c>
      <c r="BU169" s="7">
        <v>0</v>
      </c>
      <c r="BV169" s="7">
        <v>0</v>
      </c>
      <c r="BW169" s="7">
        <v>0</v>
      </c>
      <c r="BX169" s="7">
        <v>0</v>
      </c>
      <c r="BY169" s="7">
        <v>0</v>
      </c>
      <c r="BZ169" s="7">
        <v>0</v>
      </c>
      <c r="CA169" s="7">
        <v>0</v>
      </c>
    </row>
    <row r="170" ht="13.55" customHeight="1">
      <c r="A170" s="7">
        <v>254</v>
      </c>
      <c r="B170" s="7">
        <v>46</v>
      </c>
      <c r="C170" s="7">
        <v>1</v>
      </c>
      <c r="D170" s="7">
        <v>11</v>
      </c>
      <c r="E170" s="7">
        <f>D170</f>
        <v>11</v>
      </c>
      <c r="F170" s="7">
        <v>11</v>
      </c>
      <c r="G170" s="7">
        <v>30</v>
      </c>
      <c r="H170" s="7">
        <v>110</v>
      </c>
      <c r="I170" s="7">
        <v>89</v>
      </c>
      <c r="J170" s="8">
        <v>0</v>
      </c>
      <c r="K170" s="8">
        <v>0</v>
      </c>
      <c r="L170" s="8">
        <v>40</v>
      </c>
      <c r="M170" s="8">
        <v>30</v>
      </c>
      <c r="N170" s="8">
        <v>0</v>
      </c>
      <c r="O170" s="8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2</v>
      </c>
      <c r="AC170" s="7">
        <v>4</v>
      </c>
      <c r="AD170" s="7">
        <v>1</v>
      </c>
      <c r="AE170" s="7">
        <v>5</v>
      </c>
      <c r="AF170" s="7">
        <v>1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1</v>
      </c>
      <c r="AV170" s="7">
        <v>1</v>
      </c>
      <c r="AW170" s="7">
        <v>0</v>
      </c>
      <c r="AX170" s="7">
        <v>1</v>
      </c>
      <c r="AY170" s="7">
        <v>0</v>
      </c>
      <c r="AZ170" s="7">
        <v>3</v>
      </c>
      <c r="BA170" s="7">
        <v>1</v>
      </c>
      <c r="BB170" s="7">
        <v>1</v>
      </c>
      <c r="BC170" s="7">
        <v>0</v>
      </c>
      <c r="BD170" s="7">
        <v>0</v>
      </c>
      <c r="BE170" s="7">
        <v>1</v>
      </c>
      <c r="BF170" s="7">
        <v>0</v>
      </c>
      <c r="BG170" s="7">
        <v>1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1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  <c r="BY170" s="7">
        <v>0</v>
      </c>
      <c r="BZ170" s="7">
        <v>0</v>
      </c>
      <c r="CA170" s="7">
        <v>0</v>
      </c>
    </row>
    <row r="171" ht="13.55" customHeight="1">
      <c r="A171" s="7">
        <v>255</v>
      </c>
      <c r="B171" s="7">
        <v>46</v>
      </c>
      <c r="C171" s="7">
        <v>1</v>
      </c>
      <c r="D171" s="7">
        <v>8</v>
      </c>
      <c r="E171" s="7">
        <f>D171</f>
        <v>8</v>
      </c>
      <c r="F171" s="7">
        <v>8</v>
      </c>
      <c r="G171" s="15">
        <v>365</v>
      </c>
      <c r="H171" s="7">
        <v>110</v>
      </c>
      <c r="I171" s="7">
        <v>92.8</v>
      </c>
      <c r="J171" s="8">
        <v>0</v>
      </c>
      <c r="K171" s="8">
        <v>0</v>
      </c>
      <c r="L171" s="8">
        <v>0</v>
      </c>
      <c r="M171" s="8">
        <v>70</v>
      </c>
      <c r="N171" s="8">
        <v>0</v>
      </c>
      <c r="O171" s="8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2</v>
      </c>
      <c r="AC171" s="7">
        <v>4</v>
      </c>
      <c r="AD171" s="7">
        <v>1</v>
      </c>
      <c r="AE171" s="7">
        <v>5</v>
      </c>
      <c r="AF171" s="7">
        <v>1</v>
      </c>
      <c r="AG171" s="7">
        <v>1</v>
      </c>
      <c r="AH171" s="7">
        <v>0</v>
      </c>
      <c r="AI171" s="7">
        <v>1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7">
        <v>0</v>
      </c>
      <c r="AT171" s="7">
        <v>0</v>
      </c>
      <c r="AU171" s="7">
        <v>1</v>
      </c>
      <c r="AV171" s="7">
        <v>0</v>
      </c>
      <c r="AW171" s="7">
        <v>1</v>
      </c>
      <c r="AX171" s="7">
        <v>1</v>
      </c>
      <c r="AY171" s="7">
        <v>0</v>
      </c>
      <c r="AZ171" s="7">
        <v>2</v>
      </c>
      <c r="BA171" s="7">
        <v>1</v>
      </c>
      <c r="BB171" s="7">
        <v>1</v>
      </c>
      <c r="BC171" s="7">
        <v>0</v>
      </c>
      <c r="BD171" s="7">
        <v>0</v>
      </c>
      <c r="BE171" s="7">
        <v>1</v>
      </c>
      <c r="BF171" s="7">
        <v>0</v>
      </c>
      <c r="BG171" s="7">
        <v>1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1</v>
      </c>
      <c r="BP171" s="7">
        <v>1</v>
      </c>
      <c r="BQ171" s="7">
        <v>0</v>
      </c>
      <c r="BR171" s="7">
        <v>1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  <c r="BY171" s="7">
        <v>0</v>
      </c>
      <c r="BZ171" s="7">
        <v>0</v>
      </c>
      <c r="CA171" s="7">
        <v>1</v>
      </c>
    </row>
    <row r="172" ht="13.55" customHeight="1">
      <c r="A172" s="7">
        <v>256</v>
      </c>
      <c r="B172" s="7">
        <v>45</v>
      </c>
      <c r="C172" s="7">
        <v>1</v>
      </c>
      <c r="D172" s="7">
        <v>11</v>
      </c>
      <c r="E172" s="7">
        <f>D172</f>
        <v>11</v>
      </c>
      <c r="F172" s="12">
        <v>11</v>
      </c>
      <c r="G172" s="13">
        <f t="shared" si="94"/>
        <v>2555</v>
      </c>
      <c r="H172" s="14">
        <v>105</v>
      </c>
      <c r="I172" s="7">
        <v>90</v>
      </c>
      <c r="J172" s="8">
        <v>0</v>
      </c>
      <c r="K172" s="8">
        <v>0</v>
      </c>
      <c r="L172" s="8">
        <v>0</v>
      </c>
      <c r="M172" s="8">
        <v>28</v>
      </c>
      <c r="N172" s="8">
        <v>0</v>
      </c>
      <c r="O172" s="8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2</v>
      </c>
      <c r="AC172" s="7">
        <v>4</v>
      </c>
      <c r="AD172" s="7">
        <v>1</v>
      </c>
      <c r="AE172" s="7">
        <v>5</v>
      </c>
      <c r="AF172" s="7">
        <v>1</v>
      </c>
      <c r="AG172" s="7">
        <v>1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0</v>
      </c>
      <c r="AS172" s="7">
        <v>0</v>
      </c>
      <c r="AT172" s="7">
        <v>0</v>
      </c>
      <c r="AU172" s="7">
        <v>1</v>
      </c>
      <c r="AV172" s="7">
        <v>1</v>
      </c>
      <c r="AW172" s="7">
        <v>0</v>
      </c>
      <c r="AX172" s="7">
        <v>1</v>
      </c>
      <c r="AY172" s="7">
        <v>0</v>
      </c>
      <c r="AZ172" s="7">
        <v>2</v>
      </c>
      <c r="BA172" s="7">
        <v>1</v>
      </c>
      <c r="BB172" s="7">
        <v>1</v>
      </c>
      <c r="BC172" s="7">
        <v>0</v>
      </c>
      <c r="BD172" s="7">
        <v>1</v>
      </c>
      <c r="BE172" s="7">
        <v>0</v>
      </c>
      <c r="BF172" s="7">
        <v>0</v>
      </c>
      <c r="BG172" s="7">
        <v>1</v>
      </c>
      <c r="BH172" s="7">
        <v>0</v>
      </c>
      <c r="BI172" s="7">
        <v>0</v>
      </c>
      <c r="BJ172" s="7">
        <v>0</v>
      </c>
      <c r="BK172" s="7">
        <v>0</v>
      </c>
      <c r="BL172" s="7">
        <v>0</v>
      </c>
      <c r="BM172" s="7">
        <v>0</v>
      </c>
      <c r="BN172" s="7">
        <v>0</v>
      </c>
      <c r="BO172" s="7">
        <v>0</v>
      </c>
      <c r="BP172" s="7">
        <v>1</v>
      </c>
      <c r="BQ172" s="7">
        <v>0</v>
      </c>
      <c r="BR172" s="7">
        <v>0</v>
      </c>
      <c r="BS172" s="7">
        <v>0</v>
      </c>
      <c r="BT172" s="7">
        <v>0</v>
      </c>
      <c r="BU172" s="7">
        <v>0</v>
      </c>
      <c r="BV172" s="7">
        <v>0</v>
      </c>
      <c r="BW172" s="7">
        <v>0</v>
      </c>
      <c r="BX172" s="7">
        <v>0</v>
      </c>
      <c r="BY172" s="7">
        <v>0</v>
      </c>
      <c r="BZ172" s="7">
        <v>0</v>
      </c>
      <c r="CA172" s="7">
        <v>0</v>
      </c>
    </row>
    <row r="173" ht="13.55" customHeight="1">
      <c r="A173" s="7">
        <v>257</v>
      </c>
      <c r="B173" s="7">
        <v>67</v>
      </c>
      <c r="C173" s="7">
        <v>1</v>
      </c>
      <c r="D173" s="7">
        <v>4</v>
      </c>
      <c r="E173" s="7">
        <f>D173</f>
        <v>4</v>
      </c>
      <c r="F173" s="7">
        <v>4</v>
      </c>
      <c r="G173" s="16">
        <v>735</v>
      </c>
      <c r="H173" s="7">
        <v>120</v>
      </c>
      <c r="I173" s="7">
        <v>91</v>
      </c>
      <c r="J173" s="8">
        <v>0</v>
      </c>
      <c r="K173" s="8">
        <v>0</v>
      </c>
      <c r="L173" s="8">
        <v>25</v>
      </c>
      <c r="M173" s="8">
        <v>0</v>
      </c>
      <c r="N173" s="8">
        <v>0</v>
      </c>
      <c r="O173" s="8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2</v>
      </c>
      <c r="AC173" s="7">
        <v>4</v>
      </c>
      <c r="AD173" s="7">
        <v>1</v>
      </c>
      <c r="AE173" s="7">
        <v>5</v>
      </c>
      <c r="AF173" s="7">
        <v>1</v>
      </c>
      <c r="AG173" s="7">
        <v>1</v>
      </c>
      <c r="AH173" s="7">
        <v>0</v>
      </c>
      <c r="AI173" s="7">
        <v>1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1</v>
      </c>
      <c r="AV173" s="7">
        <v>1</v>
      </c>
      <c r="AW173" s="7">
        <v>1</v>
      </c>
      <c r="AX173" s="7">
        <v>0</v>
      </c>
      <c r="AY173" s="7">
        <v>1</v>
      </c>
      <c r="AZ173" s="7">
        <v>1</v>
      </c>
      <c r="BA173" s="7">
        <v>1</v>
      </c>
      <c r="BB173" s="7">
        <v>1</v>
      </c>
      <c r="BC173" s="7">
        <v>0</v>
      </c>
      <c r="BD173" s="7">
        <v>0</v>
      </c>
      <c r="BE173" s="7">
        <v>1</v>
      </c>
      <c r="BF173" s="7">
        <v>1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1</v>
      </c>
      <c r="BP173" s="7">
        <v>1</v>
      </c>
      <c r="BQ173" s="7">
        <v>0</v>
      </c>
      <c r="BR173" s="7">
        <v>0</v>
      </c>
      <c r="BS173" s="7">
        <v>0</v>
      </c>
      <c r="BT173" s="7">
        <v>0</v>
      </c>
      <c r="BU173" s="7">
        <v>0</v>
      </c>
      <c r="BV173" s="7">
        <v>0</v>
      </c>
      <c r="BW173" s="7">
        <v>0</v>
      </c>
      <c r="BX173" s="7">
        <v>0</v>
      </c>
      <c r="BY173" s="7">
        <v>0</v>
      </c>
      <c r="BZ173" s="7">
        <v>0</v>
      </c>
      <c r="CA173" s="7">
        <v>0</v>
      </c>
    </row>
    <row r="174" ht="13.55" customHeight="1">
      <c r="A174" s="7">
        <v>260</v>
      </c>
      <c r="B174" s="7">
        <v>50</v>
      </c>
      <c r="C174" s="7">
        <v>1</v>
      </c>
      <c r="D174" s="7">
        <v>7</v>
      </c>
      <c r="E174" s="7">
        <f>D174</f>
        <v>7</v>
      </c>
      <c r="F174" s="12">
        <v>7</v>
      </c>
      <c r="G174" s="13">
        <f t="shared" si="94"/>
        <v>2555</v>
      </c>
      <c r="H174" s="14">
        <v>110</v>
      </c>
      <c r="I174" s="7">
        <v>90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2</v>
      </c>
      <c r="AC174" s="7">
        <v>4</v>
      </c>
      <c r="AD174" s="7">
        <v>1</v>
      </c>
      <c r="AE174" s="7">
        <v>5</v>
      </c>
      <c r="AF174" s="7">
        <v>1</v>
      </c>
      <c r="AG174" s="7">
        <v>1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1</v>
      </c>
      <c r="AV174" s="7">
        <v>0</v>
      </c>
      <c r="AW174" s="7">
        <v>1</v>
      </c>
      <c r="AX174" s="7">
        <v>1</v>
      </c>
      <c r="AY174" s="7">
        <v>0</v>
      </c>
      <c r="AZ174" s="7">
        <v>3</v>
      </c>
      <c r="BA174" s="7">
        <v>2</v>
      </c>
      <c r="BB174" s="7">
        <v>0</v>
      </c>
      <c r="BC174" s="7">
        <v>0</v>
      </c>
      <c r="BD174" s="7">
        <v>0</v>
      </c>
      <c r="BE174" s="7">
        <v>1</v>
      </c>
      <c r="BF174" s="7">
        <v>0</v>
      </c>
      <c r="BG174" s="7">
        <v>1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1</v>
      </c>
      <c r="BP174" s="7">
        <v>0</v>
      </c>
      <c r="BQ174" s="7">
        <v>0</v>
      </c>
      <c r="BR174" s="7">
        <v>0</v>
      </c>
      <c r="BS174" s="7">
        <v>0</v>
      </c>
      <c r="BT174" s="7">
        <v>0</v>
      </c>
      <c r="BU174" s="7">
        <v>0</v>
      </c>
      <c r="BV174" s="7">
        <v>0</v>
      </c>
      <c r="BW174" s="7">
        <v>1</v>
      </c>
      <c r="BX174" s="7">
        <v>0</v>
      </c>
      <c r="BY174" s="7">
        <v>0</v>
      </c>
      <c r="BZ174" s="7">
        <v>0</v>
      </c>
      <c r="CA174" s="7">
        <v>0</v>
      </c>
    </row>
    <row r="175" ht="13.55" customHeight="1">
      <c r="A175" s="7">
        <v>261</v>
      </c>
      <c r="B175" s="7">
        <v>55</v>
      </c>
      <c r="C175" s="7">
        <v>1</v>
      </c>
      <c r="D175" s="7">
        <v>20</v>
      </c>
      <c r="E175" s="7">
        <f>D175</f>
        <v>20</v>
      </c>
      <c r="F175" s="7">
        <v>20</v>
      </c>
      <c r="G175" s="9">
        <v>1235</v>
      </c>
      <c r="H175" s="7">
        <v>120</v>
      </c>
      <c r="I175" s="10"/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2</v>
      </c>
      <c r="AC175" s="7">
        <v>4</v>
      </c>
      <c r="AD175" s="7">
        <v>0</v>
      </c>
      <c r="AE175" s="7">
        <v>5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7">
        <v>0</v>
      </c>
      <c r="AT175" s="7">
        <v>0</v>
      </c>
      <c r="AU175" s="7">
        <v>1</v>
      </c>
      <c r="AV175" s="7">
        <v>1</v>
      </c>
      <c r="AW175" s="7">
        <v>0</v>
      </c>
      <c r="AX175" s="7">
        <v>1</v>
      </c>
      <c r="AY175" s="7">
        <v>0</v>
      </c>
      <c r="AZ175" s="7">
        <v>2</v>
      </c>
      <c r="BA175" s="7">
        <v>2</v>
      </c>
      <c r="BB175" s="7">
        <v>1</v>
      </c>
      <c r="BC175" s="7">
        <v>0</v>
      </c>
      <c r="BD175" s="7">
        <v>0</v>
      </c>
      <c r="BE175" s="7">
        <v>1</v>
      </c>
      <c r="BF175" s="7">
        <v>0</v>
      </c>
      <c r="BG175" s="7">
        <v>1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0</v>
      </c>
      <c r="BN175" s="7">
        <v>1</v>
      </c>
      <c r="BO175" s="7">
        <v>0</v>
      </c>
      <c r="BP175" s="7">
        <v>0</v>
      </c>
      <c r="BQ175" s="7">
        <v>0</v>
      </c>
      <c r="BR175" s="7">
        <v>0</v>
      </c>
      <c r="BS175" s="7">
        <v>0</v>
      </c>
      <c r="BT175" s="7">
        <v>0</v>
      </c>
      <c r="BU175" s="7">
        <v>0</v>
      </c>
      <c r="BV175" s="7">
        <v>0</v>
      </c>
      <c r="BW175" s="7">
        <v>0</v>
      </c>
      <c r="BX175" s="7">
        <v>0</v>
      </c>
      <c r="BY175" s="7">
        <v>0</v>
      </c>
      <c r="BZ175" s="7">
        <v>0</v>
      </c>
      <c r="CA175" s="7">
        <v>0</v>
      </c>
    </row>
    <row r="176" ht="13.55" customHeight="1">
      <c r="A176" s="7">
        <v>262</v>
      </c>
      <c r="B176" s="7">
        <v>64</v>
      </c>
      <c r="C176" s="7">
        <v>2</v>
      </c>
      <c r="D176" s="7">
        <v>1</v>
      </c>
      <c r="E176" s="7">
        <v>4</v>
      </c>
      <c r="F176" s="7">
        <f t="shared" si="160"/>
        <v>5</v>
      </c>
      <c r="G176" s="7">
        <f t="shared" si="181"/>
        <v>3650</v>
      </c>
      <c r="H176" s="7">
        <v>110</v>
      </c>
      <c r="I176" s="7">
        <v>100</v>
      </c>
      <c r="J176" s="8">
        <v>0</v>
      </c>
      <c r="K176" s="8">
        <v>0</v>
      </c>
      <c r="L176" s="8">
        <v>20</v>
      </c>
      <c r="M176" s="8">
        <v>0</v>
      </c>
      <c r="N176" s="8">
        <v>0</v>
      </c>
      <c r="O176" s="8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2</v>
      </c>
      <c r="AC176" s="7">
        <v>4</v>
      </c>
      <c r="AD176" s="7">
        <v>1</v>
      </c>
      <c r="AE176" s="7">
        <v>5</v>
      </c>
      <c r="AF176" s="7">
        <v>1</v>
      </c>
      <c r="AG176" s="7">
        <v>1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0</v>
      </c>
      <c r="AS176" s="7">
        <v>0</v>
      </c>
      <c r="AT176" s="7">
        <v>0</v>
      </c>
      <c r="AU176" s="7">
        <v>1</v>
      </c>
      <c r="AV176" s="7">
        <v>0</v>
      </c>
      <c r="AW176" s="7">
        <v>0</v>
      </c>
      <c r="AX176" s="7">
        <v>0</v>
      </c>
      <c r="AY176" s="7">
        <v>1</v>
      </c>
      <c r="AZ176" s="7">
        <v>2</v>
      </c>
      <c r="BA176" s="7">
        <v>2</v>
      </c>
      <c r="BB176" s="7">
        <v>1</v>
      </c>
      <c r="BC176" s="7">
        <v>0</v>
      </c>
      <c r="BD176" s="7">
        <v>0</v>
      </c>
      <c r="BE176" s="7">
        <v>1</v>
      </c>
      <c r="BF176" s="7">
        <v>0</v>
      </c>
      <c r="BG176" s="7">
        <v>1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1</v>
      </c>
      <c r="BP176" s="7">
        <v>0</v>
      </c>
      <c r="BQ176" s="7">
        <v>0</v>
      </c>
      <c r="BR176" s="7">
        <v>0</v>
      </c>
      <c r="BS176" s="7">
        <v>0</v>
      </c>
      <c r="BT176" s="7">
        <v>0</v>
      </c>
      <c r="BU176" s="7">
        <v>0</v>
      </c>
      <c r="BV176" s="7">
        <v>0</v>
      </c>
      <c r="BW176" s="7">
        <v>0</v>
      </c>
      <c r="BX176" s="7">
        <v>0</v>
      </c>
      <c r="BY176" s="7">
        <v>0</v>
      </c>
      <c r="BZ176" s="7">
        <v>0</v>
      </c>
      <c r="CA176" s="7">
        <v>1</v>
      </c>
    </row>
    <row r="177" ht="13.55" customHeight="1">
      <c r="A177" s="7">
        <v>265</v>
      </c>
      <c r="B177" s="7">
        <v>47</v>
      </c>
      <c r="C177" s="7">
        <v>1</v>
      </c>
      <c r="D177" s="7">
        <v>19</v>
      </c>
      <c r="E177" s="7">
        <f>D177</f>
        <v>19</v>
      </c>
      <c r="F177" s="7">
        <v>19</v>
      </c>
      <c r="G177" s="7">
        <v>735</v>
      </c>
      <c r="H177" s="7">
        <v>120</v>
      </c>
      <c r="I177" s="10"/>
      <c r="J177" s="8">
        <v>0</v>
      </c>
      <c r="K177" s="8">
        <v>40</v>
      </c>
      <c r="L177" s="8">
        <v>0</v>
      </c>
      <c r="M177" s="8">
        <v>45</v>
      </c>
      <c r="N177" s="8">
        <v>0</v>
      </c>
      <c r="O177" s="8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2</v>
      </c>
      <c r="AC177" s="7">
        <v>4</v>
      </c>
      <c r="AD177" s="7">
        <v>1</v>
      </c>
      <c r="AE177" s="7">
        <v>5</v>
      </c>
      <c r="AF177" s="7">
        <v>1</v>
      </c>
      <c r="AG177" s="7">
        <v>1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1</v>
      </c>
      <c r="AT177" s="7">
        <v>0</v>
      </c>
      <c r="AU177" s="7">
        <v>1</v>
      </c>
      <c r="AV177" s="7">
        <v>1</v>
      </c>
      <c r="AW177" s="7">
        <v>1</v>
      </c>
      <c r="AX177" s="7">
        <v>0</v>
      </c>
      <c r="AY177" s="7">
        <v>1</v>
      </c>
      <c r="AZ177" s="7">
        <v>1</v>
      </c>
      <c r="BA177" s="7">
        <v>1</v>
      </c>
      <c r="BB177" s="7">
        <v>1</v>
      </c>
      <c r="BC177" s="7">
        <v>0</v>
      </c>
      <c r="BD177" s="7">
        <v>0</v>
      </c>
      <c r="BE177" s="7">
        <v>1</v>
      </c>
      <c r="BF177" s="7">
        <v>0</v>
      </c>
      <c r="BG177" s="7">
        <v>1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1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  <c r="BY177" s="7">
        <v>0</v>
      </c>
      <c r="BZ177" s="7">
        <v>0</v>
      </c>
      <c r="CA177" s="7">
        <v>0</v>
      </c>
    </row>
    <row r="178" ht="13.55" customHeight="1">
      <c r="A178" s="7">
        <v>266</v>
      </c>
      <c r="B178" s="7">
        <v>58</v>
      </c>
      <c r="C178" s="7">
        <v>1</v>
      </c>
      <c r="D178" s="7">
        <v>19</v>
      </c>
      <c r="E178" s="7">
        <f>D178</f>
        <v>19</v>
      </c>
      <c r="F178" s="7">
        <v>19</v>
      </c>
      <c r="G178" s="7">
        <v>1445</v>
      </c>
      <c r="H178" s="7">
        <v>90</v>
      </c>
      <c r="I178" s="10"/>
      <c r="J178" s="8">
        <v>0</v>
      </c>
      <c r="K178" s="8">
        <v>0</v>
      </c>
      <c r="L178" s="8">
        <v>30</v>
      </c>
      <c r="M178" s="8">
        <v>60</v>
      </c>
      <c r="N178" s="8">
        <v>0</v>
      </c>
      <c r="O178" s="8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40</v>
      </c>
      <c r="X178" s="7">
        <v>20</v>
      </c>
      <c r="Y178" s="7">
        <v>0</v>
      </c>
      <c r="Z178" s="7">
        <v>0</v>
      </c>
      <c r="AA178" s="7">
        <v>0</v>
      </c>
      <c r="AB178" s="7">
        <v>2</v>
      </c>
      <c r="AC178" s="7">
        <v>4</v>
      </c>
      <c r="AD178" s="7">
        <v>1</v>
      </c>
      <c r="AE178" s="7">
        <v>5</v>
      </c>
      <c r="AF178" s="7">
        <v>1</v>
      </c>
      <c r="AG178" s="7">
        <v>1</v>
      </c>
      <c r="AH178" s="7">
        <v>1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0</v>
      </c>
      <c r="AS178" s="7">
        <v>0</v>
      </c>
      <c r="AT178" s="7">
        <v>0</v>
      </c>
      <c r="AU178" s="7">
        <v>1</v>
      </c>
      <c r="AV178" s="7">
        <v>0</v>
      </c>
      <c r="AW178" s="7">
        <v>0</v>
      </c>
      <c r="AX178" s="7">
        <v>1</v>
      </c>
      <c r="AY178" s="7">
        <v>0</v>
      </c>
      <c r="AZ178" s="7">
        <v>1</v>
      </c>
      <c r="BA178" s="7">
        <v>1</v>
      </c>
      <c r="BB178" s="7">
        <v>1</v>
      </c>
      <c r="BC178" s="7">
        <v>0</v>
      </c>
      <c r="BD178" s="7">
        <v>0</v>
      </c>
      <c r="BE178" s="7">
        <v>1</v>
      </c>
      <c r="BF178" s="7">
        <v>0</v>
      </c>
      <c r="BG178" s="7">
        <v>1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1</v>
      </c>
      <c r="BP178" s="7">
        <v>1</v>
      </c>
      <c r="BQ178" s="7">
        <v>0</v>
      </c>
      <c r="BR178" s="7">
        <v>0</v>
      </c>
      <c r="BS178" s="7">
        <v>0</v>
      </c>
      <c r="BT178" s="7">
        <v>0</v>
      </c>
      <c r="BU178" s="7">
        <v>0</v>
      </c>
      <c r="BV178" s="7">
        <v>0</v>
      </c>
      <c r="BW178" s="7">
        <v>0</v>
      </c>
      <c r="BX178" s="7">
        <v>0</v>
      </c>
      <c r="BY178" s="7">
        <v>0</v>
      </c>
      <c r="BZ178" s="7">
        <v>0</v>
      </c>
      <c r="CA178" s="7">
        <v>0</v>
      </c>
    </row>
    <row r="179" ht="13.55" customHeight="1">
      <c r="A179" s="7">
        <v>267</v>
      </c>
      <c r="B179" s="7">
        <v>55</v>
      </c>
      <c r="C179" s="7">
        <v>2</v>
      </c>
      <c r="D179" s="7">
        <v>8</v>
      </c>
      <c r="E179" s="7">
        <v>9</v>
      </c>
      <c r="F179" s="7">
        <f>8+9</f>
        <v>17</v>
      </c>
      <c r="G179" s="7">
        <v>735</v>
      </c>
      <c r="H179" s="7">
        <v>80</v>
      </c>
      <c r="I179" s="7">
        <v>94</v>
      </c>
      <c r="J179" s="8">
        <v>30</v>
      </c>
      <c r="K179" s="8">
        <v>35</v>
      </c>
      <c r="L179" s="8">
        <v>30</v>
      </c>
      <c r="M179" s="8">
        <v>25</v>
      </c>
      <c r="N179" s="8">
        <v>0</v>
      </c>
      <c r="O179" s="8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2</v>
      </c>
      <c r="AC179" s="7">
        <v>4</v>
      </c>
      <c r="AD179" s="7">
        <v>1</v>
      </c>
      <c r="AE179" s="7">
        <v>5</v>
      </c>
      <c r="AF179" s="7">
        <v>1</v>
      </c>
      <c r="AG179" s="7">
        <v>1</v>
      </c>
      <c r="AH179" s="7">
        <v>1</v>
      </c>
      <c r="AI179" s="7">
        <v>1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0</v>
      </c>
      <c r="AS179" s="7">
        <v>0</v>
      </c>
      <c r="AT179" s="7">
        <v>0</v>
      </c>
      <c r="AU179" s="7">
        <v>1</v>
      </c>
      <c r="AV179" s="7">
        <v>1</v>
      </c>
      <c r="AW179" s="7">
        <v>1</v>
      </c>
      <c r="AX179" s="7">
        <v>1</v>
      </c>
      <c r="AY179" s="7">
        <v>0</v>
      </c>
      <c r="AZ179" s="7">
        <v>2</v>
      </c>
      <c r="BA179" s="7">
        <v>1</v>
      </c>
      <c r="BB179" s="7">
        <v>1</v>
      </c>
      <c r="BC179" s="7">
        <v>0</v>
      </c>
      <c r="BD179" s="7">
        <v>0</v>
      </c>
      <c r="BE179" s="7">
        <v>1</v>
      </c>
      <c r="BF179" s="7">
        <v>0</v>
      </c>
      <c r="BG179" s="7">
        <v>1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1</v>
      </c>
      <c r="BP179" s="7">
        <v>1</v>
      </c>
      <c r="BQ179" s="7">
        <v>0</v>
      </c>
      <c r="BR179" s="7">
        <v>0</v>
      </c>
      <c r="BS179" s="7">
        <v>0</v>
      </c>
      <c r="BT179" s="7">
        <v>0</v>
      </c>
      <c r="BU179" s="7">
        <v>0</v>
      </c>
      <c r="BV179" s="7">
        <v>0</v>
      </c>
      <c r="BW179" s="7">
        <v>0</v>
      </c>
      <c r="BX179" s="7">
        <v>0</v>
      </c>
      <c r="BY179" s="7">
        <v>0</v>
      </c>
      <c r="BZ179" s="10"/>
      <c r="CA179" s="7">
        <v>0</v>
      </c>
    </row>
    <row r="180" ht="13.55" customHeight="1">
      <c r="A180" s="7">
        <v>269</v>
      </c>
      <c r="B180" s="7">
        <v>68</v>
      </c>
      <c r="C180" s="7">
        <v>1</v>
      </c>
      <c r="D180" s="7">
        <v>40</v>
      </c>
      <c r="E180" s="7">
        <f>D180</f>
        <v>40</v>
      </c>
      <c r="F180" s="7">
        <v>40</v>
      </c>
      <c r="G180" s="7">
        <v>1745</v>
      </c>
      <c r="H180" s="7">
        <v>120</v>
      </c>
      <c r="I180" s="7">
        <v>68</v>
      </c>
      <c r="J180" s="8">
        <v>0</v>
      </c>
      <c r="K180" s="8">
        <v>0</v>
      </c>
      <c r="L180" s="8">
        <v>30</v>
      </c>
      <c r="M180" s="8">
        <v>20</v>
      </c>
      <c r="N180" s="8">
        <v>0</v>
      </c>
      <c r="O180" s="8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2</v>
      </c>
      <c r="AC180" s="7">
        <v>4</v>
      </c>
      <c r="AD180" s="7">
        <v>1</v>
      </c>
      <c r="AE180" s="7">
        <v>5</v>
      </c>
      <c r="AF180" s="7">
        <v>1</v>
      </c>
      <c r="AG180" s="7">
        <v>1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0</v>
      </c>
      <c r="AS180" s="7">
        <v>0</v>
      </c>
      <c r="AT180" s="7">
        <v>0</v>
      </c>
      <c r="AU180" s="7">
        <v>1</v>
      </c>
      <c r="AV180" s="7">
        <v>0</v>
      </c>
      <c r="AW180" s="7">
        <v>1</v>
      </c>
      <c r="AX180" s="7">
        <v>1</v>
      </c>
      <c r="AY180" s="7">
        <v>0</v>
      </c>
      <c r="AZ180" s="7">
        <v>2</v>
      </c>
      <c r="BA180" s="7">
        <v>1</v>
      </c>
      <c r="BB180" s="7">
        <v>1</v>
      </c>
      <c r="BC180" s="7">
        <v>0</v>
      </c>
      <c r="BD180" s="7">
        <v>0</v>
      </c>
      <c r="BE180" s="7">
        <v>1</v>
      </c>
      <c r="BF180" s="7">
        <v>0</v>
      </c>
      <c r="BG180" s="7">
        <v>1</v>
      </c>
      <c r="BH180" s="7">
        <v>0</v>
      </c>
      <c r="BI180" s="7">
        <v>0</v>
      </c>
      <c r="BJ180" s="7">
        <v>0</v>
      </c>
      <c r="BK180" s="7">
        <v>0</v>
      </c>
      <c r="BL180" s="7">
        <v>0</v>
      </c>
      <c r="BM180" s="7">
        <v>1</v>
      </c>
      <c r="BN180" s="7">
        <v>0</v>
      </c>
      <c r="BO180" s="7">
        <v>1</v>
      </c>
      <c r="BP180" s="7">
        <v>1</v>
      </c>
      <c r="BQ180" s="7">
        <v>0</v>
      </c>
      <c r="BR180" s="7">
        <v>0</v>
      </c>
      <c r="BS180" s="7">
        <v>0</v>
      </c>
      <c r="BT180" s="7">
        <v>0</v>
      </c>
      <c r="BU180" s="7">
        <v>0</v>
      </c>
      <c r="BV180" s="7">
        <v>0</v>
      </c>
      <c r="BW180" s="7">
        <v>0</v>
      </c>
      <c r="BX180" s="7">
        <v>0</v>
      </c>
      <c r="BY180" s="7">
        <v>0</v>
      </c>
      <c r="BZ180" s="7">
        <v>0</v>
      </c>
      <c r="CA180" s="7">
        <v>0</v>
      </c>
    </row>
    <row r="181" ht="13.55" customHeight="1">
      <c r="A181" s="7">
        <v>270</v>
      </c>
      <c r="B181" s="7">
        <v>37</v>
      </c>
      <c r="C181" s="7">
        <v>1</v>
      </c>
      <c r="D181" s="7">
        <v>15</v>
      </c>
      <c r="E181" s="7">
        <f>D181</f>
        <v>15</v>
      </c>
      <c r="F181" s="7">
        <v>15</v>
      </c>
      <c r="G181" s="7">
        <v>2005</v>
      </c>
      <c r="H181" s="7">
        <v>120</v>
      </c>
      <c r="I181" s="7">
        <v>73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2</v>
      </c>
      <c r="AC181" s="7">
        <v>4</v>
      </c>
      <c r="AD181" s="7">
        <v>1</v>
      </c>
      <c r="AE181" s="7">
        <v>5</v>
      </c>
      <c r="AF181" s="7">
        <v>1</v>
      </c>
      <c r="AG181" s="7">
        <v>1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7">
        <v>0</v>
      </c>
      <c r="AT181" s="7">
        <v>0</v>
      </c>
      <c r="AU181" s="7">
        <v>1</v>
      </c>
      <c r="AV181" s="7">
        <v>0</v>
      </c>
      <c r="AW181" s="7">
        <v>1</v>
      </c>
      <c r="AX181" s="7">
        <v>1</v>
      </c>
      <c r="AY181" s="7">
        <v>0</v>
      </c>
      <c r="AZ181" s="7">
        <v>2</v>
      </c>
      <c r="BA181" s="7">
        <v>1</v>
      </c>
      <c r="BB181" s="7">
        <v>0</v>
      </c>
      <c r="BC181" s="7">
        <v>0</v>
      </c>
      <c r="BD181" s="7">
        <v>0</v>
      </c>
      <c r="BE181" s="7">
        <v>1</v>
      </c>
      <c r="BF181" s="7">
        <v>0</v>
      </c>
      <c r="BG181" s="7">
        <v>1</v>
      </c>
      <c r="BH181" s="7">
        <v>0</v>
      </c>
      <c r="BI181" s="7">
        <v>0</v>
      </c>
      <c r="BJ181" s="7">
        <v>1</v>
      </c>
      <c r="BK181" s="7">
        <v>0</v>
      </c>
      <c r="BL181" s="7">
        <v>0</v>
      </c>
      <c r="BM181" s="7">
        <v>0</v>
      </c>
      <c r="BN181" s="7">
        <v>0</v>
      </c>
      <c r="BO181" s="7">
        <v>1</v>
      </c>
      <c r="BP181" s="7">
        <v>1</v>
      </c>
      <c r="BQ181" s="7">
        <v>0</v>
      </c>
      <c r="BR181" s="7">
        <v>0</v>
      </c>
      <c r="BS181" s="7">
        <v>0</v>
      </c>
      <c r="BT181" s="7">
        <v>0</v>
      </c>
      <c r="BU181" s="7">
        <v>0</v>
      </c>
      <c r="BV181" s="7">
        <v>0</v>
      </c>
      <c r="BW181" s="7">
        <v>0</v>
      </c>
      <c r="BX181" s="7">
        <v>0</v>
      </c>
      <c r="BY181" s="7">
        <v>0</v>
      </c>
      <c r="BZ181" s="7">
        <v>0</v>
      </c>
      <c r="CA181" s="7">
        <v>0</v>
      </c>
    </row>
    <row r="182" ht="13.55" customHeight="1">
      <c r="A182" s="7">
        <v>271</v>
      </c>
      <c r="B182" s="7">
        <v>56</v>
      </c>
      <c r="C182" s="7">
        <v>1</v>
      </c>
      <c r="D182" s="7">
        <v>5</v>
      </c>
      <c r="E182" s="7">
        <f>D182</f>
        <v>5</v>
      </c>
      <c r="F182" s="7">
        <v>5</v>
      </c>
      <c r="G182" s="15">
        <v>365</v>
      </c>
      <c r="H182" s="7">
        <v>120</v>
      </c>
      <c r="I182" s="10"/>
      <c r="J182" s="8">
        <v>0</v>
      </c>
      <c r="K182" s="8">
        <v>0</v>
      </c>
      <c r="L182" s="8">
        <v>30</v>
      </c>
      <c r="M182" s="8">
        <v>30</v>
      </c>
      <c r="N182" s="8">
        <v>0</v>
      </c>
      <c r="O182" s="8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2</v>
      </c>
      <c r="AC182" s="7">
        <v>4</v>
      </c>
      <c r="AD182" s="7">
        <v>1</v>
      </c>
      <c r="AE182" s="7">
        <v>5</v>
      </c>
      <c r="AF182" s="7">
        <v>1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0</v>
      </c>
      <c r="AS182" s="7">
        <v>0</v>
      </c>
      <c r="AT182" s="7">
        <v>0</v>
      </c>
      <c r="AU182" s="7">
        <v>1</v>
      </c>
      <c r="AV182" s="7">
        <v>1</v>
      </c>
      <c r="AW182" s="7">
        <v>0</v>
      </c>
      <c r="AX182" s="7">
        <v>1</v>
      </c>
      <c r="AY182" s="7">
        <v>0</v>
      </c>
      <c r="AZ182" s="7">
        <v>3</v>
      </c>
      <c r="BA182" s="7">
        <v>2</v>
      </c>
      <c r="BB182" s="7">
        <v>1</v>
      </c>
      <c r="BC182" s="7">
        <v>0</v>
      </c>
      <c r="BD182" s="7">
        <v>0</v>
      </c>
      <c r="BE182" s="7">
        <v>1</v>
      </c>
      <c r="BF182" s="7">
        <v>0</v>
      </c>
      <c r="BG182" s="7">
        <v>1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1</v>
      </c>
      <c r="BO182" s="7">
        <v>0</v>
      </c>
      <c r="BP182" s="7">
        <v>0</v>
      </c>
      <c r="BQ182" s="7">
        <v>0</v>
      </c>
      <c r="BR182" s="7">
        <v>0</v>
      </c>
      <c r="BS182" s="7">
        <v>0</v>
      </c>
      <c r="BT182" s="7">
        <v>0</v>
      </c>
      <c r="BU182" s="7">
        <v>0</v>
      </c>
      <c r="BV182" s="7">
        <v>0</v>
      </c>
      <c r="BW182" s="7">
        <v>0</v>
      </c>
      <c r="BX182" s="7">
        <v>0</v>
      </c>
      <c r="BY182" s="7">
        <v>0</v>
      </c>
      <c r="BZ182" s="7">
        <v>0</v>
      </c>
      <c r="CA182" s="7">
        <v>0</v>
      </c>
    </row>
    <row r="183" ht="13.55" customHeight="1">
      <c r="A183" s="7">
        <v>273</v>
      </c>
      <c r="B183" s="7">
        <v>45</v>
      </c>
      <c r="C183" s="7">
        <v>1</v>
      </c>
      <c r="D183" s="7">
        <v>6</v>
      </c>
      <c r="E183" s="7">
        <f>D183</f>
        <v>6</v>
      </c>
      <c r="F183" s="12">
        <v>6</v>
      </c>
      <c r="G183" s="13">
        <f t="shared" si="94"/>
        <v>2555</v>
      </c>
      <c r="H183" s="14">
        <v>120</v>
      </c>
      <c r="I183" s="7">
        <v>94</v>
      </c>
      <c r="J183" s="8">
        <v>0</v>
      </c>
      <c r="K183" s="8">
        <v>0</v>
      </c>
      <c r="L183" s="8">
        <v>0</v>
      </c>
      <c r="M183" s="8">
        <v>20</v>
      </c>
      <c r="N183" s="8">
        <v>0</v>
      </c>
      <c r="O183" s="8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2</v>
      </c>
      <c r="AC183" s="7">
        <v>4</v>
      </c>
      <c r="AD183" s="7">
        <v>1</v>
      </c>
      <c r="AE183" s="7">
        <v>5</v>
      </c>
      <c r="AF183" s="7">
        <v>1</v>
      </c>
      <c r="AG183" s="7">
        <v>1</v>
      </c>
      <c r="AH183" s="7">
        <v>0</v>
      </c>
      <c r="AI183" s="7">
        <v>1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1</v>
      </c>
      <c r="AV183" s="7">
        <v>0</v>
      </c>
      <c r="AW183" s="7">
        <v>0</v>
      </c>
      <c r="AX183" s="7">
        <v>1</v>
      </c>
      <c r="AY183" s="7">
        <v>0</v>
      </c>
      <c r="AZ183" s="7">
        <v>2</v>
      </c>
      <c r="BA183" s="7">
        <v>1</v>
      </c>
      <c r="BB183" s="7">
        <v>1</v>
      </c>
      <c r="BC183" s="7">
        <v>0</v>
      </c>
      <c r="BD183" s="7">
        <v>0</v>
      </c>
      <c r="BE183" s="7">
        <v>1</v>
      </c>
      <c r="BF183" s="7">
        <v>0</v>
      </c>
      <c r="BG183" s="7">
        <v>1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1</v>
      </c>
      <c r="BP183" s="7">
        <v>1</v>
      </c>
      <c r="BQ183" s="7">
        <v>0</v>
      </c>
      <c r="BR183" s="7">
        <v>0</v>
      </c>
      <c r="BS183" s="7">
        <v>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  <c r="BY183" s="7">
        <v>0</v>
      </c>
      <c r="BZ183" s="7">
        <v>0</v>
      </c>
      <c r="CA183" s="7">
        <v>0</v>
      </c>
    </row>
    <row r="184" ht="13.55" customHeight="1">
      <c r="A184" s="7">
        <v>276</v>
      </c>
      <c r="B184" s="7">
        <v>57</v>
      </c>
      <c r="C184" s="7">
        <v>1</v>
      </c>
      <c r="D184" s="7">
        <v>16</v>
      </c>
      <c r="E184" s="7">
        <f>D184</f>
        <v>16</v>
      </c>
      <c r="F184" s="7">
        <v>16</v>
      </c>
      <c r="G184" s="9">
        <v>215</v>
      </c>
      <c r="H184" s="7">
        <v>85</v>
      </c>
      <c r="I184" s="7">
        <v>94</v>
      </c>
      <c r="J184" s="8">
        <v>0</v>
      </c>
      <c r="K184" s="8">
        <v>0</v>
      </c>
      <c r="L184" s="8">
        <v>50</v>
      </c>
      <c r="M184" s="8">
        <v>0</v>
      </c>
      <c r="N184" s="8">
        <v>0</v>
      </c>
      <c r="O184" s="8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2</v>
      </c>
      <c r="AC184" s="7">
        <v>4</v>
      </c>
      <c r="AD184" s="7">
        <v>1</v>
      </c>
      <c r="AE184" s="7">
        <v>5</v>
      </c>
      <c r="AF184" s="7">
        <v>1</v>
      </c>
      <c r="AG184" s="7">
        <v>1</v>
      </c>
      <c r="AH184" s="7">
        <v>1</v>
      </c>
      <c r="AI184" s="7">
        <v>1</v>
      </c>
      <c r="AJ184" s="7">
        <v>1</v>
      </c>
      <c r="AK184" s="7">
        <v>0</v>
      </c>
      <c r="AL184" s="7">
        <v>1</v>
      </c>
      <c r="AM184" s="7">
        <v>1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1</v>
      </c>
      <c r="AU184" s="7">
        <v>1</v>
      </c>
      <c r="AV184" s="7">
        <v>1</v>
      </c>
      <c r="AW184" s="7">
        <v>0</v>
      </c>
      <c r="AX184" s="7">
        <v>1</v>
      </c>
      <c r="AY184" s="7">
        <v>0</v>
      </c>
      <c r="AZ184" s="7">
        <v>3</v>
      </c>
      <c r="BA184" s="7">
        <v>2</v>
      </c>
      <c r="BB184" s="7">
        <v>1</v>
      </c>
      <c r="BC184" s="7">
        <v>1</v>
      </c>
      <c r="BD184" s="7">
        <v>0</v>
      </c>
      <c r="BE184" s="7">
        <v>0</v>
      </c>
      <c r="BF184" s="7">
        <v>0</v>
      </c>
      <c r="BG184" s="7">
        <v>1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1</v>
      </c>
      <c r="BP184" s="7">
        <v>1</v>
      </c>
      <c r="BQ184" s="7">
        <v>0</v>
      </c>
      <c r="BR184" s="7">
        <v>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  <c r="BY184" s="7">
        <v>0</v>
      </c>
      <c r="BZ184" s="7">
        <v>0</v>
      </c>
      <c r="CA184" s="7">
        <v>0</v>
      </c>
    </row>
    <row r="185" ht="13.55" customHeight="1">
      <c r="A185" s="7">
        <v>277</v>
      </c>
      <c r="B185" s="7">
        <v>58</v>
      </c>
      <c r="C185" s="7">
        <v>1</v>
      </c>
      <c r="D185" s="7">
        <v>17</v>
      </c>
      <c r="E185" s="7">
        <f>D185</f>
        <v>17</v>
      </c>
      <c r="F185" s="7">
        <v>17</v>
      </c>
      <c r="G185" s="7">
        <f t="shared" si="211" ref="G185:G196">5*365</f>
        <v>1825</v>
      </c>
      <c r="H185" s="7">
        <v>120</v>
      </c>
      <c r="I185" s="7">
        <v>86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2</v>
      </c>
      <c r="AC185" s="7">
        <v>4</v>
      </c>
      <c r="AD185" s="7">
        <v>1</v>
      </c>
      <c r="AE185" s="7">
        <v>5</v>
      </c>
      <c r="AF185" s="7">
        <v>1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0</v>
      </c>
      <c r="AS185" s="7">
        <v>0</v>
      </c>
      <c r="AT185" s="7">
        <v>0</v>
      </c>
      <c r="AU185" s="7">
        <v>1</v>
      </c>
      <c r="AV185" s="7">
        <v>1</v>
      </c>
      <c r="AW185" s="7">
        <v>0</v>
      </c>
      <c r="AX185" s="7">
        <v>0</v>
      </c>
      <c r="AY185" s="7">
        <v>1</v>
      </c>
      <c r="AZ185" s="7">
        <v>3</v>
      </c>
      <c r="BA185" s="7">
        <v>2</v>
      </c>
      <c r="BB185" s="7">
        <v>0</v>
      </c>
      <c r="BC185" s="7">
        <v>0</v>
      </c>
      <c r="BD185" s="7">
        <v>0</v>
      </c>
      <c r="BE185" s="7">
        <v>1</v>
      </c>
      <c r="BF185" s="7">
        <v>1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1</v>
      </c>
      <c r="BP185" s="7">
        <v>0</v>
      </c>
      <c r="BQ185" s="7">
        <v>0</v>
      </c>
      <c r="BR185" s="7">
        <v>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  <c r="BY185" s="7">
        <v>0</v>
      </c>
      <c r="BZ185" s="7">
        <v>0</v>
      </c>
      <c r="CA185" s="7">
        <v>0</v>
      </c>
    </row>
    <row r="186" ht="13.55" customHeight="1">
      <c r="A186" s="7">
        <v>278</v>
      </c>
      <c r="B186" s="7">
        <v>65</v>
      </c>
      <c r="C186" s="7">
        <v>1</v>
      </c>
      <c r="D186" s="10"/>
      <c r="E186" s="7">
        <f>D186</f>
        <v>0</v>
      </c>
      <c r="F186" s="10"/>
      <c r="G186" s="7">
        <f t="shared" si="179"/>
        <v>4380</v>
      </c>
      <c r="H186" s="7">
        <v>120</v>
      </c>
      <c r="I186" s="7">
        <v>68</v>
      </c>
      <c r="J186" s="8">
        <v>0</v>
      </c>
      <c r="K186" s="8">
        <v>0</v>
      </c>
      <c r="L186" s="8">
        <v>30</v>
      </c>
      <c r="M186" s="8">
        <v>10</v>
      </c>
      <c r="N186" s="8">
        <v>0</v>
      </c>
      <c r="O186" s="8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2</v>
      </c>
      <c r="AC186" s="7">
        <v>4</v>
      </c>
      <c r="AD186" s="7">
        <v>1</v>
      </c>
      <c r="AE186" s="7">
        <v>5</v>
      </c>
      <c r="AF186" s="7">
        <v>1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1</v>
      </c>
      <c r="AV186" s="7">
        <v>1</v>
      </c>
      <c r="AW186" s="7">
        <v>1</v>
      </c>
      <c r="AX186" s="7">
        <v>0</v>
      </c>
      <c r="AY186" s="7">
        <v>1</v>
      </c>
      <c r="AZ186" s="7">
        <v>1</v>
      </c>
      <c r="BA186" s="7">
        <v>1</v>
      </c>
      <c r="BB186" s="7">
        <v>1</v>
      </c>
      <c r="BC186" s="7">
        <v>0</v>
      </c>
      <c r="BD186" s="7">
        <v>0</v>
      </c>
      <c r="BE186" s="7">
        <v>1</v>
      </c>
      <c r="BF186" s="7">
        <v>1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1</v>
      </c>
      <c r="BN186" s="7">
        <v>0</v>
      </c>
      <c r="BO186" s="7">
        <v>1</v>
      </c>
      <c r="BP186" s="7">
        <v>1</v>
      </c>
      <c r="BQ186" s="7">
        <v>0</v>
      </c>
      <c r="BR186" s="7">
        <v>0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  <c r="BY186" s="7">
        <v>0</v>
      </c>
      <c r="BZ186" s="7">
        <v>0</v>
      </c>
      <c r="CA186" s="7">
        <v>0</v>
      </c>
    </row>
    <row r="187" ht="13.55" customHeight="1">
      <c r="A187" s="7">
        <v>279</v>
      </c>
      <c r="B187" s="7">
        <v>56</v>
      </c>
      <c r="C187" s="7">
        <v>1</v>
      </c>
      <c r="D187" s="7">
        <v>15</v>
      </c>
      <c r="E187" s="7">
        <f>D187</f>
        <v>15</v>
      </c>
      <c r="F187" s="7">
        <v>15</v>
      </c>
      <c r="G187" s="7">
        <f t="shared" si="167"/>
        <v>7300</v>
      </c>
      <c r="H187" s="7">
        <v>110</v>
      </c>
      <c r="I187" s="10"/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2</v>
      </c>
      <c r="AC187" s="7">
        <v>4</v>
      </c>
      <c r="AD187" s="7">
        <v>1</v>
      </c>
      <c r="AE187" s="7">
        <v>5</v>
      </c>
      <c r="AF187" s="7">
        <v>1</v>
      </c>
      <c r="AG187" s="7">
        <v>1</v>
      </c>
      <c r="AH187" s="7">
        <v>0</v>
      </c>
      <c r="AI187" s="7">
        <v>1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1</v>
      </c>
      <c r="AV187" s="7">
        <v>0</v>
      </c>
      <c r="AW187" s="7">
        <v>1</v>
      </c>
      <c r="AX187" s="7">
        <v>0</v>
      </c>
      <c r="AY187" s="7">
        <v>1</v>
      </c>
      <c r="AZ187" s="7">
        <v>3</v>
      </c>
      <c r="BA187" s="7">
        <v>2</v>
      </c>
      <c r="BB187" s="7">
        <v>0</v>
      </c>
      <c r="BC187" s="7">
        <v>0</v>
      </c>
      <c r="BD187" s="7">
        <v>0</v>
      </c>
      <c r="BE187" s="7">
        <v>1</v>
      </c>
      <c r="BF187" s="7">
        <v>1</v>
      </c>
      <c r="BG187" s="7">
        <v>0</v>
      </c>
      <c r="BH187" s="7">
        <v>1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1</v>
      </c>
      <c r="BP187" s="7">
        <v>0</v>
      </c>
      <c r="BQ187" s="7">
        <v>0</v>
      </c>
      <c r="BR187" s="7">
        <v>0</v>
      </c>
      <c r="BS187" s="7">
        <v>0</v>
      </c>
      <c r="BT187" s="7">
        <v>0</v>
      </c>
      <c r="BU187" s="7">
        <v>0</v>
      </c>
      <c r="BV187" s="7">
        <v>0</v>
      </c>
      <c r="BW187" s="7">
        <v>0</v>
      </c>
      <c r="BX187" s="7">
        <v>0</v>
      </c>
      <c r="BY187" s="7">
        <v>0</v>
      </c>
      <c r="BZ187" s="7">
        <v>0</v>
      </c>
      <c r="CA187" s="7">
        <v>0</v>
      </c>
    </row>
    <row r="188" ht="13.55" customHeight="1">
      <c r="A188" s="7">
        <v>280</v>
      </c>
      <c r="B188" s="7">
        <v>73</v>
      </c>
      <c r="C188" s="7">
        <v>1</v>
      </c>
      <c r="D188" s="7">
        <v>8</v>
      </c>
      <c r="E188" s="7">
        <f>D188</f>
        <v>8</v>
      </c>
      <c r="F188" s="7">
        <v>8</v>
      </c>
      <c r="G188" s="7">
        <f>6*365</f>
        <v>2190</v>
      </c>
      <c r="H188" s="7">
        <v>110</v>
      </c>
      <c r="I188" s="7">
        <v>81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60</v>
      </c>
      <c r="W188" s="7">
        <v>30</v>
      </c>
      <c r="X188" s="7">
        <v>0</v>
      </c>
      <c r="Y188" s="7">
        <v>0</v>
      </c>
      <c r="Z188" s="7">
        <v>0</v>
      </c>
      <c r="AA188" s="7">
        <v>0</v>
      </c>
      <c r="AB188" s="7">
        <v>2</v>
      </c>
      <c r="AC188" s="7">
        <v>4</v>
      </c>
      <c r="AD188" s="7">
        <v>1</v>
      </c>
      <c r="AE188" s="7">
        <v>5</v>
      </c>
      <c r="AF188" s="7">
        <v>1</v>
      </c>
      <c r="AG188" s="7">
        <v>1</v>
      </c>
      <c r="AH188" s="7">
        <v>1</v>
      </c>
      <c r="AI188" s="7">
        <v>1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0</v>
      </c>
      <c r="AQ188" s="7">
        <v>0</v>
      </c>
      <c r="AR188" s="7">
        <v>0</v>
      </c>
      <c r="AS188" s="7">
        <v>0</v>
      </c>
      <c r="AT188" s="7">
        <v>0</v>
      </c>
      <c r="AU188" s="7">
        <v>1</v>
      </c>
      <c r="AV188" s="7">
        <v>1</v>
      </c>
      <c r="AW188" s="7">
        <v>1</v>
      </c>
      <c r="AX188" s="7">
        <v>0</v>
      </c>
      <c r="AY188" s="7">
        <v>1</v>
      </c>
      <c r="AZ188" s="7">
        <v>1</v>
      </c>
      <c r="BA188" s="7">
        <v>1</v>
      </c>
      <c r="BB188" s="7">
        <v>1</v>
      </c>
      <c r="BC188" s="7">
        <v>0</v>
      </c>
      <c r="BD188" s="7">
        <v>0</v>
      </c>
      <c r="BE188" s="7">
        <v>1</v>
      </c>
      <c r="BF188" s="7">
        <v>0</v>
      </c>
      <c r="BG188" s="7">
        <v>1</v>
      </c>
      <c r="BH188" s="7">
        <v>0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1</v>
      </c>
      <c r="BP188" s="7">
        <v>0</v>
      </c>
      <c r="BQ188" s="7">
        <v>0</v>
      </c>
      <c r="BR188" s="7">
        <v>0</v>
      </c>
      <c r="BS188" s="7">
        <v>0</v>
      </c>
      <c r="BT188" s="7">
        <v>0</v>
      </c>
      <c r="BU188" s="7">
        <v>0</v>
      </c>
      <c r="BV188" s="7">
        <v>0</v>
      </c>
      <c r="BW188" s="7">
        <v>0</v>
      </c>
      <c r="BX188" s="7">
        <v>0</v>
      </c>
      <c r="BY188" s="7">
        <v>0</v>
      </c>
      <c r="BZ188" s="7">
        <v>0</v>
      </c>
      <c r="CA188" s="7">
        <v>0</v>
      </c>
    </row>
    <row r="189" ht="13.55" customHeight="1">
      <c r="A189" s="7">
        <v>281</v>
      </c>
      <c r="B189" s="7">
        <v>46</v>
      </c>
      <c r="C189" s="7">
        <v>1</v>
      </c>
      <c r="D189" s="7">
        <v>17</v>
      </c>
      <c r="E189" s="7">
        <f>D189</f>
        <v>17</v>
      </c>
      <c r="F189" s="7">
        <v>17</v>
      </c>
      <c r="G189" s="7">
        <v>735</v>
      </c>
      <c r="H189" s="7">
        <v>110</v>
      </c>
      <c r="I189" s="7">
        <v>89</v>
      </c>
      <c r="J189" s="8">
        <v>0</v>
      </c>
      <c r="K189" s="8">
        <v>0</v>
      </c>
      <c r="L189" s="8">
        <v>0</v>
      </c>
      <c r="M189" s="8">
        <v>30</v>
      </c>
      <c r="N189" s="8">
        <v>0</v>
      </c>
      <c r="O189" s="8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2</v>
      </c>
      <c r="AC189" s="7">
        <v>4</v>
      </c>
      <c r="AD189" s="7">
        <v>0</v>
      </c>
      <c r="AE189" s="7">
        <v>5</v>
      </c>
      <c r="AF189" s="7">
        <v>1</v>
      </c>
      <c r="AG189" s="7">
        <v>1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0</v>
      </c>
      <c r="AS189" s="7">
        <v>0</v>
      </c>
      <c r="AT189" s="7">
        <v>0</v>
      </c>
      <c r="AU189" s="7">
        <v>1</v>
      </c>
      <c r="AV189" s="7">
        <v>1</v>
      </c>
      <c r="AW189" s="7">
        <v>1</v>
      </c>
      <c r="AX189" s="7">
        <v>0</v>
      </c>
      <c r="AY189" s="7">
        <v>1</v>
      </c>
      <c r="AZ189" s="7">
        <v>2</v>
      </c>
      <c r="BA189" s="7">
        <v>1</v>
      </c>
      <c r="BB189" s="7">
        <v>1</v>
      </c>
      <c r="BC189" s="7">
        <v>0</v>
      </c>
      <c r="BD189" s="7">
        <v>0</v>
      </c>
      <c r="BE189" s="7">
        <v>1</v>
      </c>
      <c r="BF189" s="7">
        <v>1</v>
      </c>
      <c r="BG189" s="7">
        <v>0</v>
      </c>
      <c r="BH189" s="7">
        <v>0</v>
      </c>
      <c r="BI189" s="7">
        <v>1</v>
      </c>
      <c r="BJ189" s="7">
        <v>0</v>
      </c>
      <c r="BK189" s="7">
        <v>0</v>
      </c>
      <c r="BL189" s="7">
        <v>0</v>
      </c>
      <c r="BM189" s="7">
        <v>1</v>
      </c>
      <c r="BN189" s="7">
        <v>0</v>
      </c>
      <c r="BO189" s="7">
        <v>1</v>
      </c>
      <c r="BP189" s="7">
        <v>0</v>
      </c>
      <c r="BQ189" s="7">
        <v>0</v>
      </c>
      <c r="BR189" s="7">
        <v>0</v>
      </c>
      <c r="BS189" s="7">
        <v>0</v>
      </c>
      <c r="BT189" s="7">
        <v>0</v>
      </c>
      <c r="BU189" s="7">
        <v>0</v>
      </c>
      <c r="BV189" s="7">
        <v>0</v>
      </c>
      <c r="BW189" s="7">
        <v>0</v>
      </c>
      <c r="BX189" s="7">
        <v>0</v>
      </c>
      <c r="BY189" s="7">
        <v>0</v>
      </c>
      <c r="BZ189" s="7">
        <v>0</v>
      </c>
      <c r="CA189" s="7">
        <v>0</v>
      </c>
    </row>
    <row r="190" ht="13.55" customHeight="1">
      <c r="A190" s="7">
        <v>282</v>
      </c>
      <c r="B190" s="7">
        <v>50</v>
      </c>
      <c r="C190" s="7">
        <v>1</v>
      </c>
      <c r="D190" s="7">
        <v>7</v>
      </c>
      <c r="E190" s="7">
        <f>D190</f>
        <v>7</v>
      </c>
      <c r="F190" s="7">
        <v>7</v>
      </c>
      <c r="G190" s="7">
        <f t="shared" si="181"/>
        <v>3650</v>
      </c>
      <c r="H190" s="7">
        <v>120</v>
      </c>
      <c r="I190" s="7">
        <v>82</v>
      </c>
      <c r="J190" s="8">
        <v>0</v>
      </c>
      <c r="K190" s="8">
        <v>0</v>
      </c>
      <c r="L190" s="8">
        <v>20</v>
      </c>
      <c r="M190" s="8">
        <v>20</v>
      </c>
      <c r="N190" s="8">
        <v>0</v>
      </c>
      <c r="O190" s="8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2</v>
      </c>
      <c r="AC190" s="7">
        <v>4</v>
      </c>
      <c r="AD190" s="7">
        <v>1</v>
      </c>
      <c r="AE190" s="7">
        <v>5</v>
      </c>
      <c r="AF190" s="7">
        <v>1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1</v>
      </c>
      <c r="AV190" s="7">
        <v>1</v>
      </c>
      <c r="AW190" s="7">
        <v>1</v>
      </c>
      <c r="AX190" s="7">
        <v>1</v>
      </c>
      <c r="AY190" s="7">
        <v>0</v>
      </c>
      <c r="AZ190" s="7">
        <v>3</v>
      </c>
      <c r="BA190" s="7">
        <v>2</v>
      </c>
      <c r="BB190" s="7">
        <v>1</v>
      </c>
      <c r="BC190" s="7">
        <v>0</v>
      </c>
      <c r="BD190" s="7">
        <v>0</v>
      </c>
      <c r="BE190" s="7">
        <v>1</v>
      </c>
      <c r="BF190" s="7">
        <v>0</v>
      </c>
      <c r="BG190" s="7">
        <v>1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1</v>
      </c>
      <c r="BQ190" s="7">
        <v>0</v>
      </c>
      <c r="BR190" s="7">
        <v>0</v>
      </c>
      <c r="BS190" s="7">
        <v>0</v>
      </c>
      <c r="BT190" s="7">
        <v>0</v>
      </c>
      <c r="BU190" s="7">
        <v>0</v>
      </c>
      <c r="BV190" s="7">
        <v>0</v>
      </c>
      <c r="BW190" s="7">
        <v>0</v>
      </c>
      <c r="BX190" s="7">
        <v>0</v>
      </c>
      <c r="BY190" s="7">
        <v>0</v>
      </c>
      <c r="BZ190" s="7">
        <v>0</v>
      </c>
      <c r="CA190" s="7">
        <v>0</v>
      </c>
    </row>
    <row r="191" ht="13.55" customHeight="1">
      <c r="A191" s="7">
        <v>283</v>
      </c>
      <c r="B191" s="7">
        <v>50</v>
      </c>
      <c r="C191" s="7">
        <v>2</v>
      </c>
      <c r="D191" s="7">
        <v>17</v>
      </c>
      <c r="E191" s="7">
        <v>17</v>
      </c>
      <c r="F191" s="7">
        <f>17+12</f>
        <v>29</v>
      </c>
      <c r="G191" s="7">
        <v>1445</v>
      </c>
      <c r="H191" s="7">
        <v>120</v>
      </c>
      <c r="I191" s="7">
        <v>81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30</v>
      </c>
      <c r="W191" s="7">
        <v>20</v>
      </c>
      <c r="X191" s="7">
        <v>0</v>
      </c>
      <c r="Y191" s="7">
        <v>0</v>
      </c>
      <c r="Z191" s="7">
        <v>0</v>
      </c>
      <c r="AA191" s="7">
        <v>0</v>
      </c>
      <c r="AB191" s="7">
        <v>2</v>
      </c>
      <c r="AC191" s="7">
        <v>4</v>
      </c>
      <c r="AD191" s="7">
        <v>0</v>
      </c>
      <c r="AE191" s="7">
        <v>5</v>
      </c>
      <c r="AF191" s="7">
        <v>1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1</v>
      </c>
      <c r="AV191" s="7">
        <v>1</v>
      </c>
      <c r="AW191" s="7">
        <v>0</v>
      </c>
      <c r="AX191" s="7">
        <v>1</v>
      </c>
      <c r="AY191" s="7">
        <v>0</v>
      </c>
      <c r="AZ191" s="7">
        <v>2</v>
      </c>
      <c r="BA191" s="7">
        <v>1</v>
      </c>
      <c r="BB191" s="7">
        <v>0</v>
      </c>
      <c r="BC191" s="7">
        <v>0</v>
      </c>
      <c r="BD191" s="7">
        <v>0</v>
      </c>
      <c r="BE191" s="7">
        <v>1</v>
      </c>
      <c r="BF191" s="7">
        <v>0</v>
      </c>
      <c r="BG191" s="7">
        <v>1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1</v>
      </c>
      <c r="BP191" s="7">
        <v>0</v>
      </c>
      <c r="BQ191" s="7">
        <v>0</v>
      </c>
      <c r="BR191" s="7">
        <v>1</v>
      </c>
      <c r="BS191" s="7">
        <v>0</v>
      </c>
      <c r="BT191" s="7">
        <v>0</v>
      </c>
      <c r="BU191" s="7">
        <v>0</v>
      </c>
      <c r="BV191" s="7">
        <v>0</v>
      </c>
      <c r="BW191" s="7">
        <v>0</v>
      </c>
      <c r="BX191" s="7">
        <v>0</v>
      </c>
      <c r="BY191" s="7">
        <v>0</v>
      </c>
      <c r="BZ191" s="7">
        <v>0</v>
      </c>
      <c r="CA191" s="7">
        <v>0</v>
      </c>
    </row>
    <row r="192" ht="13.55" customHeight="1">
      <c r="A192" s="7">
        <v>284</v>
      </c>
      <c r="B192" s="7">
        <v>63</v>
      </c>
      <c r="C192" s="7">
        <v>1</v>
      </c>
      <c r="D192" s="7">
        <v>10</v>
      </c>
      <c r="E192" s="7">
        <f>D192</f>
        <v>10</v>
      </c>
      <c r="F192" s="7">
        <v>10</v>
      </c>
      <c r="G192" s="7">
        <f t="shared" si="211"/>
        <v>1825</v>
      </c>
      <c r="H192" s="7">
        <v>110</v>
      </c>
      <c r="I192" s="7">
        <v>88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30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2</v>
      </c>
      <c r="AC192" s="7">
        <v>4</v>
      </c>
      <c r="AD192" s="7">
        <v>0</v>
      </c>
      <c r="AE192" s="7">
        <v>5</v>
      </c>
      <c r="AF192" s="7">
        <v>1</v>
      </c>
      <c r="AG192" s="7">
        <v>1</v>
      </c>
      <c r="AH192" s="7">
        <v>0</v>
      </c>
      <c r="AI192" s="7">
        <v>1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1</v>
      </c>
      <c r="AV192" s="7">
        <v>0</v>
      </c>
      <c r="AW192" s="7">
        <v>1</v>
      </c>
      <c r="AX192" s="7">
        <v>0</v>
      </c>
      <c r="AY192" s="7">
        <v>1</v>
      </c>
      <c r="AZ192" s="7">
        <v>2</v>
      </c>
      <c r="BA192" s="7">
        <v>1</v>
      </c>
      <c r="BB192" s="7">
        <v>1</v>
      </c>
      <c r="BC192" s="7">
        <v>0</v>
      </c>
      <c r="BD192" s="7">
        <v>0</v>
      </c>
      <c r="BE192" s="7">
        <v>1</v>
      </c>
      <c r="BF192" s="7">
        <v>1</v>
      </c>
      <c r="BG192" s="7">
        <v>0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1</v>
      </c>
      <c r="BP192" s="7">
        <v>0</v>
      </c>
      <c r="BQ192" s="7">
        <v>1</v>
      </c>
      <c r="BR192" s="7">
        <v>1</v>
      </c>
      <c r="BS192" s="7">
        <v>0</v>
      </c>
      <c r="BT192" s="7">
        <v>0</v>
      </c>
      <c r="BU192" s="7">
        <v>0</v>
      </c>
      <c r="BV192" s="7">
        <v>0</v>
      </c>
      <c r="BW192" s="7">
        <v>0</v>
      </c>
      <c r="BX192" s="7">
        <v>0</v>
      </c>
      <c r="BY192" s="7">
        <v>0</v>
      </c>
      <c r="BZ192" s="7">
        <v>0</v>
      </c>
      <c r="CA192" s="7">
        <v>0</v>
      </c>
    </row>
    <row r="193" ht="13.55" customHeight="1">
      <c r="A193" s="7">
        <v>285</v>
      </c>
      <c r="B193" s="7">
        <v>74</v>
      </c>
      <c r="C193" s="7">
        <v>1</v>
      </c>
      <c r="D193" s="7">
        <v>5</v>
      </c>
      <c r="E193" s="7">
        <f>D193</f>
        <v>5</v>
      </c>
      <c r="F193" s="7">
        <v>5</v>
      </c>
      <c r="G193" s="7">
        <f t="shared" si="179"/>
        <v>4380</v>
      </c>
      <c r="H193" s="7">
        <v>120</v>
      </c>
      <c r="I193" s="7">
        <v>81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7">
        <v>0</v>
      </c>
      <c r="Q193" s="7">
        <v>0</v>
      </c>
      <c r="R193" s="7">
        <v>100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2</v>
      </c>
      <c r="AC193" s="7">
        <v>4</v>
      </c>
      <c r="AD193" s="7">
        <v>1</v>
      </c>
      <c r="AE193" s="7">
        <v>5</v>
      </c>
      <c r="AF193" s="7">
        <v>1</v>
      </c>
      <c r="AG193" s="7">
        <v>1</v>
      </c>
      <c r="AH193" s="7">
        <v>0</v>
      </c>
      <c r="AI193" s="7">
        <v>1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7">
        <v>0</v>
      </c>
      <c r="AR193" s="7">
        <v>0</v>
      </c>
      <c r="AS193" s="7">
        <v>0</v>
      </c>
      <c r="AT193" s="7">
        <v>0</v>
      </c>
      <c r="AU193" s="7">
        <v>1</v>
      </c>
      <c r="AV193" s="7">
        <v>0</v>
      </c>
      <c r="AW193" s="7">
        <v>1</v>
      </c>
      <c r="AX193" s="7">
        <v>0</v>
      </c>
      <c r="AY193" s="7">
        <v>1</v>
      </c>
      <c r="AZ193" s="7">
        <v>2</v>
      </c>
      <c r="BA193" s="7">
        <v>1</v>
      </c>
      <c r="BB193" s="7">
        <v>1</v>
      </c>
      <c r="BC193" s="7">
        <v>0</v>
      </c>
      <c r="BD193" s="7">
        <v>0</v>
      </c>
      <c r="BE193" s="7">
        <v>1</v>
      </c>
      <c r="BF193" s="7">
        <v>1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1</v>
      </c>
      <c r="BP193" s="7">
        <v>0</v>
      </c>
      <c r="BQ193" s="7">
        <v>0</v>
      </c>
      <c r="BR193" s="7">
        <v>0</v>
      </c>
      <c r="BS193" s="7">
        <v>0</v>
      </c>
      <c r="BT193" s="7">
        <v>0</v>
      </c>
      <c r="BU193" s="7">
        <v>0</v>
      </c>
      <c r="BV193" s="7">
        <v>0</v>
      </c>
      <c r="BW193" s="7">
        <v>0</v>
      </c>
      <c r="BX193" s="7">
        <v>0</v>
      </c>
      <c r="BY193" s="7">
        <v>0</v>
      </c>
      <c r="BZ193" s="7">
        <v>0</v>
      </c>
      <c r="CA193" s="7">
        <v>0</v>
      </c>
    </row>
    <row r="194" ht="13.55" customHeight="1">
      <c r="A194" s="7">
        <v>286</v>
      </c>
      <c r="B194" s="7">
        <v>73</v>
      </c>
      <c r="C194" s="7">
        <v>1</v>
      </c>
      <c r="D194" s="7">
        <v>18</v>
      </c>
      <c r="E194" s="7">
        <f>D194</f>
        <v>18</v>
      </c>
      <c r="F194" s="7">
        <v>18</v>
      </c>
      <c r="G194" s="7">
        <f>18*365</f>
        <v>6570</v>
      </c>
      <c r="H194" s="7">
        <v>120</v>
      </c>
      <c r="I194" s="7">
        <v>95</v>
      </c>
      <c r="J194" s="8">
        <v>0</v>
      </c>
      <c r="K194" s="8">
        <v>0</v>
      </c>
      <c r="L194" s="8">
        <v>23</v>
      </c>
      <c r="M194" s="8">
        <v>25</v>
      </c>
      <c r="N194" s="8">
        <v>0</v>
      </c>
      <c r="O194" s="8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2</v>
      </c>
      <c r="AC194" s="7">
        <v>4</v>
      </c>
      <c r="AD194" s="7">
        <v>1</v>
      </c>
      <c r="AE194" s="7">
        <v>5</v>
      </c>
      <c r="AF194" s="7">
        <v>1</v>
      </c>
      <c r="AG194" s="7">
        <v>1</v>
      </c>
      <c r="AH194" s="7">
        <v>0</v>
      </c>
      <c r="AI194" s="7">
        <v>1</v>
      </c>
      <c r="AJ194" s="7">
        <v>1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0</v>
      </c>
      <c r="AS194" s="7">
        <v>0</v>
      </c>
      <c r="AT194" s="7">
        <v>0</v>
      </c>
      <c r="AU194" s="7">
        <v>1</v>
      </c>
      <c r="AV194" s="7">
        <v>1</v>
      </c>
      <c r="AW194" s="7">
        <v>1</v>
      </c>
      <c r="AX194" s="7">
        <v>1</v>
      </c>
      <c r="AY194" s="7">
        <v>0</v>
      </c>
      <c r="AZ194" s="7">
        <v>2</v>
      </c>
      <c r="BA194" s="7">
        <v>1</v>
      </c>
      <c r="BB194" s="7">
        <v>1</v>
      </c>
      <c r="BC194" s="7">
        <v>0</v>
      </c>
      <c r="BD194" s="7">
        <v>0</v>
      </c>
      <c r="BE194" s="7">
        <v>1</v>
      </c>
      <c r="BF194" s="7">
        <v>0</v>
      </c>
      <c r="BG194" s="7">
        <v>1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1</v>
      </c>
      <c r="BP194" s="7">
        <v>1</v>
      </c>
      <c r="BQ194" s="7">
        <v>0</v>
      </c>
      <c r="BR194" s="7">
        <v>0</v>
      </c>
      <c r="BS194" s="7">
        <v>0</v>
      </c>
      <c r="BT194" s="7">
        <v>0</v>
      </c>
      <c r="BU194" s="7">
        <v>0</v>
      </c>
      <c r="BV194" s="7">
        <v>0</v>
      </c>
      <c r="BW194" s="7">
        <v>0</v>
      </c>
      <c r="BX194" s="7">
        <v>0</v>
      </c>
      <c r="BY194" s="7">
        <v>0</v>
      </c>
      <c r="BZ194" s="7">
        <v>0</v>
      </c>
      <c r="CA194" s="7">
        <v>0</v>
      </c>
    </row>
    <row r="195" ht="13.55" customHeight="1">
      <c r="A195" s="7">
        <v>287</v>
      </c>
      <c r="B195" s="7">
        <v>46</v>
      </c>
      <c r="C195" s="7">
        <v>1</v>
      </c>
      <c r="D195" s="7">
        <v>4</v>
      </c>
      <c r="E195" s="7">
        <f>D195</f>
        <v>4</v>
      </c>
      <c r="F195" s="7">
        <v>4</v>
      </c>
      <c r="G195" s="7">
        <v>730</v>
      </c>
      <c r="H195" s="7">
        <v>120</v>
      </c>
      <c r="I195" s="7">
        <v>100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2</v>
      </c>
      <c r="AC195" s="7">
        <v>4</v>
      </c>
      <c r="AD195" s="7">
        <v>1</v>
      </c>
      <c r="AE195" s="7">
        <v>5</v>
      </c>
      <c r="AF195" s="7">
        <v>1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1</v>
      </c>
      <c r="AV195" s="7">
        <v>0</v>
      </c>
      <c r="AW195" s="7">
        <v>1</v>
      </c>
      <c r="AX195" s="7">
        <v>1</v>
      </c>
      <c r="AY195" s="7">
        <v>0</v>
      </c>
      <c r="AZ195" s="7">
        <v>3</v>
      </c>
      <c r="BA195" s="7">
        <v>2</v>
      </c>
      <c r="BB195" s="7">
        <v>0</v>
      </c>
      <c r="BC195" s="7">
        <v>0</v>
      </c>
      <c r="BD195" s="7">
        <v>0</v>
      </c>
      <c r="BE195" s="7">
        <v>1</v>
      </c>
      <c r="BF195" s="7">
        <v>0</v>
      </c>
      <c r="BG195" s="7">
        <v>1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1</v>
      </c>
      <c r="BO195" s="7">
        <v>0</v>
      </c>
      <c r="BP195" s="7">
        <v>0</v>
      </c>
      <c r="BQ195" s="7">
        <v>0</v>
      </c>
      <c r="BR195" s="7">
        <v>0</v>
      </c>
      <c r="BS195" s="7">
        <v>0</v>
      </c>
      <c r="BT195" s="7">
        <v>0</v>
      </c>
      <c r="BU195" s="7">
        <v>0</v>
      </c>
      <c r="BV195" s="7">
        <v>0</v>
      </c>
      <c r="BW195" s="7">
        <v>0</v>
      </c>
      <c r="BX195" s="7">
        <v>0</v>
      </c>
      <c r="BY195" s="7">
        <v>0</v>
      </c>
      <c r="BZ195" s="7">
        <v>0</v>
      </c>
      <c r="CA195" s="7">
        <v>0</v>
      </c>
    </row>
    <row r="196" ht="13.55" customHeight="1">
      <c r="A196" s="7">
        <v>288</v>
      </c>
      <c r="B196" s="7">
        <v>63</v>
      </c>
      <c r="C196" s="7">
        <v>1</v>
      </c>
      <c r="D196" s="7">
        <v>13</v>
      </c>
      <c r="E196" s="7">
        <f>D196</f>
        <v>13</v>
      </c>
      <c r="F196" s="7">
        <v>13</v>
      </c>
      <c r="G196" s="7">
        <f t="shared" si="211"/>
        <v>1825</v>
      </c>
      <c r="H196" s="7">
        <v>110</v>
      </c>
      <c r="I196" s="7">
        <v>86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2</v>
      </c>
      <c r="AC196" s="7">
        <v>4</v>
      </c>
      <c r="AD196" s="7">
        <v>1</v>
      </c>
      <c r="AE196" s="7">
        <v>5</v>
      </c>
      <c r="AF196" s="7">
        <v>1</v>
      </c>
      <c r="AG196" s="7">
        <v>1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1</v>
      </c>
      <c r="AV196" s="7">
        <v>0</v>
      </c>
      <c r="AW196" s="7">
        <v>1</v>
      </c>
      <c r="AX196" s="7">
        <v>0</v>
      </c>
      <c r="AY196" s="7">
        <v>1</v>
      </c>
      <c r="AZ196" s="7">
        <v>2</v>
      </c>
      <c r="BA196" s="7">
        <v>1</v>
      </c>
      <c r="BB196" s="7">
        <v>0</v>
      </c>
      <c r="BC196" s="7">
        <v>0</v>
      </c>
      <c r="BD196" s="7">
        <v>0</v>
      </c>
      <c r="BE196" s="7">
        <v>1</v>
      </c>
      <c r="BF196" s="7">
        <v>0</v>
      </c>
      <c r="BG196" s="7">
        <v>1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1</v>
      </c>
      <c r="BP196" s="7">
        <v>0</v>
      </c>
      <c r="BQ196" s="7">
        <v>0</v>
      </c>
      <c r="BR196" s="7">
        <v>0</v>
      </c>
      <c r="BS196" s="7">
        <v>0</v>
      </c>
      <c r="BT196" s="7">
        <v>0</v>
      </c>
      <c r="BU196" s="7">
        <v>0</v>
      </c>
      <c r="BV196" s="7">
        <v>0</v>
      </c>
      <c r="BW196" s="7">
        <v>0</v>
      </c>
      <c r="BX196" s="7">
        <v>0</v>
      </c>
      <c r="BY196" s="7">
        <v>0</v>
      </c>
      <c r="BZ196" s="7">
        <v>0</v>
      </c>
      <c r="CA196" s="7">
        <v>0</v>
      </c>
    </row>
    <row r="197" ht="13.55" customHeight="1">
      <c r="A197" s="7">
        <v>291</v>
      </c>
      <c r="B197" s="7">
        <v>50</v>
      </c>
      <c r="C197" s="7">
        <v>1</v>
      </c>
      <c r="D197" s="10"/>
      <c r="E197" s="7">
        <f>D197</f>
        <v>0</v>
      </c>
      <c r="F197" s="10"/>
      <c r="G197" s="7">
        <v>122</v>
      </c>
      <c r="H197" s="7">
        <v>120</v>
      </c>
      <c r="I197" s="10"/>
      <c r="J197" s="8">
        <v>0</v>
      </c>
      <c r="K197" s="8">
        <v>0</v>
      </c>
      <c r="L197" s="8">
        <v>25</v>
      </c>
      <c r="M197" s="8">
        <v>28</v>
      </c>
      <c r="N197" s="8">
        <v>0</v>
      </c>
      <c r="O197" s="8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2</v>
      </c>
      <c r="AC197" s="7">
        <v>4</v>
      </c>
      <c r="AD197" s="7">
        <v>1</v>
      </c>
      <c r="AE197" s="7">
        <v>5</v>
      </c>
      <c r="AF197" s="7">
        <v>1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1</v>
      </c>
      <c r="AV197" s="7">
        <v>0</v>
      </c>
      <c r="AW197" s="7">
        <v>1</v>
      </c>
      <c r="AX197" s="7">
        <v>1</v>
      </c>
      <c r="AY197" s="7">
        <v>0</v>
      </c>
      <c r="AZ197" s="7">
        <v>2</v>
      </c>
      <c r="BA197" s="7">
        <v>1</v>
      </c>
      <c r="BB197" s="7">
        <v>1</v>
      </c>
      <c r="BC197" s="7">
        <v>0</v>
      </c>
      <c r="BD197" s="7">
        <v>0</v>
      </c>
      <c r="BE197" s="7">
        <v>1</v>
      </c>
      <c r="BF197" s="7">
        <v>0</v>
      </c>
      <c r="BG197" s="7">
        <v>1</v>
      </c>
      <c r="BH197" s="7">
        <v>0</v>
      </c>
      <c r="BI197" s="7">
        <v>0</v>
      </c>
      <c r="BJ197" s="7">
        <v>0</v>
      </c>
      <c r="BK197" s="7">
        <v>0</v>
      </c>
      <c r="BL197" s="7">
        <v>0</v>
      </c>
      <c r="BM197" s="7">
        <v>0</v>
      </c>
      <c r="BN197" s="7">
        <v>0</v>
      </c>
      <c r="BO197" s="7">
        <v>1</v>
      </c>
      <c r="BP197" s="7">
        <v>1</v>
      </c>
      <c r="BQ197" s="7">
        <v>0</v>
      </c>
      <c r="BR197" s="7">
        <v>1</v>
      </c>
      <c r="BS197" s="7">
        <v>0</v>
      </c>
      <c r="BT197" s="7">
        <v>0</v>
      </c>
      <c r="BU197" s="7">
        <v>0</v>
      </c>
      <c r="BV197" s="7">
        <v>0</v>
      </c>
      <c r="BW197" s="7">
        <v>0</v>
      </c>
      <c r="BX197" s="7">
        <v>0</v>
      </c>
      <c r="BY197" s="7">
        <v>0</v>
      </c>
      <c r="BZ197" s="7">
        <v>0</v>
      </c>
      <c r="CA197" s="7">
        <v>0</v>
      </c>
    </row>
    <row r="198" ht="13.55" customHeight="1">
      <c r="A198" s="7">
        <v>294</v>
      </c>
      <c r="B198" s="7">
        <v>69</v>
      </c>
      <c r="C198" s="7">
        <v>1</v>
      </c>
      <c r="D198" s="7">
        <v>16</v>
      </c>
      <c r="E198" s="7">
        <f>D198</f>
        <v>16</v>
      </c>
      <c r="F198" s="7">
        <v>16</v>
      </c>
      <c r="G198" s="7">
        <f t="shared" si="94"/>
        <v>2555</v>
      </c>
      <c r="H198" s="7">
        <v>110</v>
      </c>
      <c r="I198" s="10"/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2</v>
      </c>
      <c r="AC198" s="7">
        <v>4</v>
      </c>
      <c r="AD198" s="7">
        <v>0</v>
      </c>
      <c r="AE198" s="7">
        <v>5</v>
      </c>
      <c r="AF198" s="7">
        <v>1</v>
      </c>
      <c r="AG198" s="7">
        <v>1</v>
      </c>
      <c r="AH198" s="7">
        <v>0</v>
      </c>
      <c r="AI198" s="7">
        <v>1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1</v>
      </c>
      <c r="AV198" s="7">
        <v>1</v>
      </c>
      <c r="AW198" s="7">
        <v>1</v>
      </c>
      <c r="AX198" s="7">
        <v>0</v>
      </c>
      <c r="AY198" s="7">
        <v>1</v>
      </c>
      <c r="AZ198" s="7">
        <v>1</v>
      </c>
      <c r="BA198" s="7">
        <v>2</v>
      </c>
      <c r="BB198" s="7">
        <v>0</v>
      </c>
      <c r="BC198" s="7">
        <v>0</v>
      </c>
      <c r="BD198" s="7">
        <v>0</v>
      </c>
      <c r="BE198" s="7">
        <v>1</v>
      </c>
      <c r="BF198" s="7">
        <v>1</v>
      </c>
      <c r="BG198" s="7">
        <v>0</v>
      </c>
      <c r="BH198" s="7">
        <v>0</v>
      </c>
      <c r="BI198" s="7">
        <v>0</v>
      </c>
      <c r="BJ198" s="7">
        <v>0</v>
      </c>
      <c r="BK198" s="7">
        <v>0</v>
      </c>
      <c r="BL198" s="7">
        <v>0</v>
      </c>
      <c r="BM198" s="7">
        <v>0</v>
      </c>
      <c r="BN198" s="7">
        <v>0</v>
      </c>
      <c r="BO198" s="7">
        <v>1</v>
      </c>
      <c r="BP198" s="7">
        <v>0</v>
      </c>
      <c r="BQ198" s="7">
        <v>0</v>
      </c>
      <c r="BR198" s="7">
        <v>0</v>
      </c>
      <c r="BS198" s="7">
        <v>0</v>
      </c>
      <c r="BT198" s="7">
        <v>0</v>
      </c>
      <c r="BU198" s="7">
        <v>0</v>
      </c>
      <c r="BV198" s="7">
        <v>0</v>
      </c>
      <c r="BW198" s="7">
        <v>0</v>
      </c>
      <c r="BX198" s="7">
        <v>0</v>
      </c>
      <c r="BY198" s="7">
        <v>0</v>
      </c>
      <c r="BZ198" s="7">
        <v>0</v>
      </c>
      <c r="CA198" s="7">
        <v>0</v>
      </c>
    </row>
    <row r="199" ht="13.55" customHeight="1">
      <c r="A199" s="7">
        <v>296</v>
      </c>
      <c r="B199" s="7">
        <v>47</v>
      </c>
      <c r="C199" s="7">
        <v>2</v>
      </c>
      <c r="D199" s="7">
        <v>20</v>
      </c>
      <c r="E199" s="7">
        <v>20</v>
      </c>
      <c r="F199" s="7">
        <f>20+13</f>
        <v>33</v>
      </c>
      <c r="G199" s="7">
        <v>1115</v>
      </c>
      <c r="H199" s="7">
        <v>110</v>
      </c>
      <c r="I199" s="7">
        <v>94</v>
      </c>
      <c r="J199" s="8">
        <v>0</v>
      </c>
      <c r="K199" s="8">
        <v>0</v>
      </c>
      <c r="L199" s="8">
        <v>20</v>
      </c>
      <c r="M199" s="8">
        <v>25</v>
      </c>
      <c r="N199" s="8">
        <v>0</v>
      </c>
      <c r="O199" s="8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2</v>
      </c>
      <c r="AC199" s="7">
        <v>4</v>
      </c>
      <c r="AD199" s="7">
        <v>1</v>
      </c>
      <c r="AE199" s="7">
        <v>5</v>
      </c>
      <c r="AF199" s="7">
        <v>1</v>
      </c>
      <c r="AG199" s="7">
        <v>1</v>
      </c>
      <c r="AH199" s="7">
        <v>1</v>
      </c>
      <c r="AI199" s="7">
        <v>1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1</v>
      </c>
      <c r="AV199" s="7">
        <v>1</v>
      </c>
      <c r="AW199" s="7">
        <v>1</v>
      </c>
      <c r="AX199" s="7">
        <v>1</v>
      </c>
      <c r="AY199" s="7">
        <v>0</v>
      </c>
      <c r="AZ199" s="7">
        <v>2</v>
      </c>
      <c r="BA199" s="7">
        <v>2</v>
      </c>
      <c r="BB199" s="7">
        <v>1</v>
      </c>
      <c r="BC199" s="7">
        <v>0</v>
      </c>
      <c r="BD199" s="7">
        <v>0</v>
      </c>
      <c r="BE199" s="7">
        <v>1</v>
      </c>
      <c r="BF199" s="7">
        <v>0</v>
      </c>
      <c r="BG199" s="7">
        <v>1</v>
      </c>
      <c r="BH199" s="7">
        <v>0</v>
      </c>
      <c r="BI199" s="7">
        <v>0</v>
      </c>
      <c r="BJ199" s="7">
        <v>1</v>
      </c>
      <c r="BK199" s="7">
        <v>0</v>
      </c>
      <c r="BL199" s="7">
        <v>0</v>
      </c>
      <c r="BM199" s="7">
        <v>0</v>
      </c>
      <c r="BN199" s="7">
        <v>0</v>
      </c>
      <c r="BO199" s="7">
        <v>1</v>
      </c>
      <c r="BP199" s="7">
        <v>1</v>
      </c>
      <c r="BQ199" s="7">
        <v>0</v>
      </c>
      <c r="BR199" s="7">
        <v>1</v>
      </c>
      <c r="BS199" s="7">
        <v>0</v>
      </c>
      <c r="BT199" s="7">
        <v>0</v>
      </c>
      <c r="BU199" s="7">
        <v>0</v>
      </c>
      <c r="BV199" s="7">
        <v>0</v>
      </c>
      <c r="BW199" s="7">
        <v>0</v>
      </c>
      <c r="BX199" s="7">
        <v>0</v>
      </c>
      <c r="BY199" s="7">
        <v>0</v>
      </c>
      <c r="BZ199" s="7">
        <v>0</v>
      </c>
      <c r="CA199" s="7">
        <v>0</v>
      </c>
    </row>
    <row r="200" ht="13.55" customHeight="1">
      <c r="A200" s="7">
        <v>297</v>
      </c>
      <c r="B200" s="7">
        <v>54</v>
      </c>
      <c r="C200" s="7">
        <v>1</v>
      </c>
      <c r="D200" s="10"/>
      <c r="E200" s="7">
        <f>D200</f>
        <v>0</v>
      </c>
      <c r="F200" s="10"/>
      <c r="G200" s="7">
        <v>365</v>
      </c>
      <c r="H200" s="7">
        <v>120</v>
      </c>
      <c r="I200" s="7">
        <v>90</v>
      </c>
      <c r="J200" s="8">
        <v>0</v>
      </c>
      <c r="K200" s="8">
        <v>25</v>
      </c>
      <c r="L200" s="8">
        <v>0</v>
      </c>
      <c r="M200" s="8">
        <v>0</v>
      </c>
      <c r="N200" s="8">
        <v>0</v>
      </c>
      <c r="O200" s="8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2</v>
      </c>
      <c r="AC200" s="7">
        <v>4</v>
      </c>
      <c r="AD200" s="7">
        <v>1</v>
      </c>
      <c r="AE200" s="7">
        <v>5</v>
      </c>
      <c r="AF200" s="7">
        <v>1</v>
      </c>
      <c r="AG200" s="7">
        <v>1</v>
      </c>
      <c r="AH200" s="7">
        <v>0</v>
      </c>
      <c r="AI200" s="7">
        <v>1</v>
      </c>
      <c r="AJ200" s="7">
        <v>1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0</v>
      </c>
      <c r="AS200" s="7">
        <v>0</v>
      </c>
      <c r="AT200" s="7">
        <v>0</v>
      </c>
      <c r="AU200" s="7">
        <v>1</v>
      </c>
      <c r="AV200" s="7">
        <v>0</v>
      </c>
      <c r="AW200" s="7">
        <v>0</v>
      </c>
      <c r="AX200" s="7">
        <v>0</v>
      </c>
      <c r="AY200" s="7">
        <v>1</v>
      </c>
      <c r="AZ200" s="7">
        <v>1</v>
      </c>
      <c r="BA200" s="7">
        <v>1</v>
      </c>
      <c r="BB200" s="7">
        <v>0</v>
      </c>
      <c r="BC200" s="7">
        <v>0</v>
      </c>
      <c r="BD200" s="7">
        <v>0</v>
      </c>
      <c r="BE200" s="7">
        <v>1</v>
      </c>
      <c r="BF200" s="7">
        <v>1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1</v>
      </c>
      <c r="BP200" s="7">
        <v>0</v>
      </c>
      <c r="BQ200" s="7">
        <v>0</v>
      </c>
      <c r="BR200" s="7">
        <v>1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1</v>
      </c>
      <c r="BY200" s="7">
        <v>0</v>
      </c>
      <c r="BZ200" s="7">
        <v>1</v>
      </c>
      <c r="CA200" s="7">
        <v>0</v>
      </c>
    </row>
    <row r="201" ht="13.55" customHeight="1">
      <c r="A201" s="7">
        <v>298</v>
      </c>
      <c r="B201" s="7">
        <v>63</v>
      </c>
      <c r="C201" s="7">
        <v>1</v>
      </c>
      <c r="D201" s="10"/>
      <c r="E201" s="7">
        <f>D201</f>
        <v>0</v>
      </c>
      <c r="F201" s="10"/>
      <c r="G201" s="7">
        <v>525</v>
      </c>
      <c r="H201" s="7">
        <v>120</v>
      </c>
      <c r="I201" s="7">
        <v>85</v>
      </c>
      <c r="J201" s="8">
        <v>0</v>
      </c>
      <c r="K201" s="8">
        <v>0</v>
      </c>
      <c r="L201" s="8">
        <v>25</v>
      </c>
      <c r="M201" s="8">
        <v>25</v>
      </c>
      <c r="N201" s="8">
        <v>0</v>
      </c>
      <c r="O201" s="8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2</v>
      </c>
      <c r="AC201" s="7">
        <v>4</v>
      </c>
      <c r="AD201" s="7">
        <v>1</v>
      </c>
      <c r="AE201" s="7">
        <v>5</v>
      </c>
      <c r="AF201" s="7">
        <v>1</v>
      </c>
      <c r="AG201" s="7">
        <v>1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1</v>
      </c>
      <c r="AV201" s="7">
        <v>1</v>
      </c>
      <c r="AW201" s="7">
        <v>1</v>
      </c>
      <c r="AX201" s="7">
        <v>1</v>
      </c>
      <c r="AY201" s="7">
        <v>0</v>
      </c>
      <c r="AZ201" s="7">
        <v>2</v>
      </c>
      <c r="BA201" s="7">
        <v>1</v>
      </c>
      <c r="BB201" s="7">
        <v>1</v>
      </c>
      <c r="BC201" s="7">
        <v>0</v>
      </c>
      <c r="BD201" s="7">
        <v>0</v>
      </c>
      <c r="BE201" s="7">
        <v>1</v>
      </c>
      <c r="BF201" s="7">
        <v>0</v>
      </c>
      <c r="BG201" s="7">
        <v>1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1</v>
      </c>
      <c r="BN201" s="7">
        <v>0</v>
      </c>
      <c r="BO201" s="7">
        <v>1</v>
      </c>
      <c r="BP201" s="7">
        <v>1</v>
      </c>
      <c r="BQ201" s="7">
        <v>0</v>
      </c>
      <c r="BR201" s="7">
        <v>0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  <c r="BY201" s="7">
        <v>0</v>
      </c>
      <c r="BZ201" s="7">
        <v>0</v>
      </c>
      <c r="CA201" s="7">
        <v>0</v>
      </c>
    </row>
    <row r="202" ht="13.55" customHeight="1">
      <c r="A202" s="7">
        <v>299</v>
      </c>
      <c r="B202" s="7">
        <v>47</v>
      </c>
      <c r="C202" s="7">
        <v>1</v>
      </c>
      <c r="D202" s="7">
        <v>13</v>
      </c>
      <c r="E202" s="7">
        <f>D202</f>
        <v>13</v>
      </c>
      <c r="F202" s="7">
        <v>13</v>
      </c>
      <c r="G202" s="7">
        <v>1010</v>
      </c>
      <c r="H202" s="7">
        <v>115</v>
      </c>
      <c r="I202" s="7">
        <v>67</v>
      </c>
      <c r="J202" s="8">
        <v>0</v>
      </c>
      <c r="K202" s="8">
        <v>0</v>
      </c>
      <c r="L202" s="8">
        <v>25</v>
      </c>
      <c r="M202" s="8">
        <v>23</v>
      </c>
      <c r="N202" s="8">
        <v>0</v>
      </c>
      <c r="O202" s="8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2</v>
      </c>
      <c r="AC202" s="7">
        <v>4</v>
      </c>
      <c r="AD202" s="7">
        <v>1</v>
      </c>
      <c r="AE202" s="7">
        <v>5</v>
      </c>
      <c r="AF202" s="7">
        <v>0</v>
      </c>
      <c r="AG202" s="7">
        <v>1</v>
      </c>
      <c r="AH202" s="7">
        <v>0</v>
      </c>
      <c r="AI202" s="7">
        <v>1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7">
        <v>0</v>
      </c>
      <c r="AT202" s="7">
        <v>0</v>
      </c>
      <c r="AU202" s="7">
        <v>1</v>
      </c>
      <c r="AV202" s="7">
        <v>0</v>
      </c>
      <c r="AW202" s="7">
        <v>1</v>
      </c>
      <c r="AX202" s="7">
        <v>0</v>
      </c>
      <c r="AY202" s="7">
        <v>1</v>
      </c>
      <c r="AZ202" s="7">
        <v>1</v>
      </c>
      <c r="BA202" s="7">
        <v>1</v>
      </c>
      <c r="BB202" s="7">
        <v>1</v>
      </c>
      <c r="BC202" s="7">
        <v>0</v>
      </c>
      <c r="BD202" s="7">
        <v>0</v>
      </c>
      <c r="BE202" s="7">
        <v>1</v>
      </c>
      <c r="BF202" s="7">
        <v>1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</v>
      </c>
      <c r="BM202" s="7">
        <v>0</v>
      </c>
      <c r="BN202" s="7">
        <v>0</v>
      </c>
      <c r="BO202" s="7">
        <v>1</v>
      </c>
      <c r="BP202" s="7">
        <v>0</v>
      </c>
      <c r="BQ202" s="7">
        <v>0</v>
      </c>
      <c r="BR202" s="7">
        <v>0</v>
      </c>
      <c r="BS202" s="7">
        <v>0</v>
      </c>
      <c r="BT202" s="7">
        <v>0</v>
      </c>
      <c r="BU202" s="7">
        <v>0</v>
      </c>
      <c r="BV202" s="7">
        <v>0</v>
      </c>
      <c r="BW202" s="7">
        <v>1</v>
      </c>
      <c r="BX202" s="7">
        <v>1</v>
      </c>
      <c r="BY202" s="7">
        <v>0</v>
      </c>
      <c r="BZ202" s="7">
        <v>0</v>
      </c>
      <c r="CA202" s="7">
        <v>0</v>
      </c>
    </row>
    <row r="203" ht="13.55" customHeight="1">
      <c r="A203" s="7">
        <v>300</v>
      </c>
      <c r="B203" s="7">
        <v>54</v>
      </c>
      <c r="C203" s="7">
        <v>1</v>
      </c>
      <c r="D203" s="7">
        <v>14</v>
      </c>
      <c r="E203" s="7">
        <f>D203</f>
        <v>14</v>
      </c>
      <c r="F203" s="7">
        <v>14</v>
      </c>
      <c r="G203" s="15">
        <f t="shared" si="181"/>
        <v>3650</v>
      </c>
      <c r="H203" s="7">
        <v>95</v>
      </c>
      <c r="I203" s="7">
        <v>106</v>
      </c>
      <c r="J203" s="8">
        <v>0</v>
      </c>
      <c r="K203" s="8">
        <v>0</v>
      </c>
      <c r="L203" s="8">
        <v>20</v>
      </c>
      <c r="M203" s="8">
        <v>0</v>
      </c>
      <c r="N203" s="8">
        <v>0</v>
      </c>
      <c r="O203" s="8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2</v>
      </c>
      <c r="AC203" s="7">
        <v>4</v>
      </c>
      <c r="AD203" s="7">
        <v>0</v>
      </c>
      <c r="AE203" s="7">
        <v>5</v>
      </c>
      <c r="AF203" s="7">
        <v>0</v>
      </c>
      <c r="AG203" s="7">
        <v>1</v>
      </c>
      <c r="AH203" s="7">
        <v>0</v>
      </c>
      <c r="AI203" s="7">
        <v>1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0</v>
      </c>
      <c r="AS203" s="7">
        <v>0</v>
      </c>
      <c r="AT203" s="7">
        <v>0</v>
      </c>
      <c r="AU203" s="7">
        <v>1</v>
      </c>
      <c r="AV203" s="7">
        <v>1</v>
      </c>
      <c r="AW203" s="7">
        <v>0</v>
      </c>
      <c r="AX203" s="7">
        <v>1</v>
      </c>
      <c r="AY203" s="7">
        <v>0</v>
      </c>
      <c r="AZ203" s="7">
        <v>2</v>
      </c>
      <c r="BA203" s="7">
        <v>1</v>
      </c>
      <c r="BB203" s="7">
        <v>1</v>
      </c>
      <c r="BC203" s="7">
        <v>0</v>
      </c>
      <c r="BD203" s="7">
        <v>0</v>
      </c>
      <c r="BE203" s="7">
        <v>1</v>
      </c>
      <c r="BF203" s="7">
        <v>0</v>
      </c>
      <c r="BG203" s="7">
        <v>1</v>
      </c>
      <c r="BH203" s="7">
        <v>0</v>
      </c>
      <c r="BI203" s="7">
        <v>0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7">
        <v>1</v>
      </c>
      <c r="BP203" s="7">
        <v>1</v>
      </c>
      <c r="BQ203" s="7">
        <v>0</v>
      </c>
      <c r="BR203" s="7">
        <v>0</v>
      </c>
      <c r="BS203" s="7">
        <v>0</v>
      </c>
      <c r="BT203" s="7">
        <v>0</v>
      </c>
      <c r="BU203" s="7">
        <v>0</v>
      </c>
      <c r="BV203" s="7">
        <v>0</v>
      </c>
      <c r="BW203" s="7">
        <v>0</v>
      </c>
      <c r="BX203" s="7">
        <v>0</v>
      </c>
      <c r="BY203" s="7">
        <v>0</v>
      </c>
      <c r="BZ203" s="7">
        <v>0</v>
      </c>
      <c r="CA203" s="7">
        <v>0</v>
      </c>
    </row>
    <row r="204" ht="13.55" customHeight="1">
      <c r="A204" s="7">
        <v>302</v>
      </c>
      <c r="B204" s="7">
        <v>72</v>
      </c>
      <c r="C204" s="7">
        <v>1</v>
      </c>
      <c r="D204" s="7">
        <v>11</v>
      </c>
      <c r="E204" s="7">
        <f>D204</f>
        <v>11</v>
      </c>
      <c r="F204" s="12">
        <v>11</v>
      </c>
      <c r="G204" s="13">
        <f t="shared" si="94"/>
        <v>2555</v>
      </c>
      <c r="H204" s="14">
        <v>60</v>
      </c>
      <c r="I204" s="7">
        <v>109</v>
      </c>
      <c r="J204" s="8">
        <v>0</v>
      </c>
      <c r="K204" s="8">
        <v>0</v>
      </c>
      <c r="L204" s="8">
        <v>25</v>
      </c>
      <c r="M204" s="8">
        <v>25</v>
      </c>
      <c r="N204" s="8">
        <v>0</v>
      </c>
      <c r="O204" s="8">
        <v>0</v>
      </c>
      <c r="P204" s="7">
        <v>0</v>
      </c>
      <c r="Q204" s="7">
        <v>0</v>
      </c>
      <c r="R204" s="7">
        <v>40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25</v>
      </c>
      <c r="Y204" s="7">
        <v>25</v>
      </c>
      <c r="Z204" s="7">
        <v>0</v>
      </c>
      <c r="AA204" s="7">
        <v>0</v>
      </c>
      <c r="AB204" s="7">
        <v>2</v>
      </c>
      <c r="AC204" s="7">
        <v>4</v>
      </c>
      <c r="AD204" s="7">
        <v>1</v>
      </c>
      <c r="AE204" s="7">
        <v>5</v>
      </c>
      <c r="AF204" s="7">
        <v>1</v>
      </c>
      <c r="AG204" s="7">
        <v>1</v>
      </c>
      <c r="AH204" s="7">
        <v>1</v>
      </c>
      <c r="AI204" s="7">
        <v>1</v>
      </c>
      <c r="AJ204" s="7">
        <v>1</v>
      </c>
      <c r="AK204" s="7">
        <v>1</v>
      </c>
      <c r="AL204" s="7">
        <v>0</v>
      </c>
      <c r="AM204" s="7">
        <v>1</v>
      </c>
      <c r="AN204" s="7">
        <v>0</v>
      </c>
      <c r="AO204" s="7">
        <v>0</v>
      </c>
      <c r="AP204" s="7">
        <v>1</v>
      </c>
      <c r="AQ204" s="7">
        <v>1</v>
      </c>
      <c r="AR204" s="7">
        <v>0</v>
      </c>
      <c r="AS204" s="7">
        <v>0</v>
      </c>
      <c r="AT204" s="7">
        <v>1</v>
      </c>
      <c r="AU204" s="7">
        <v>1</v>
      </c>
      <c r="AV204" s="7">
        <v>1</v>
      </c>
      <c r="AW204" s="7">
        <v>0</v>
      </c>
      <c r="AX204" s="7">
        <v>1</v>
      </c>
      <c r="AY204" s="7">
        <v>0</v>
      </c>
      <c r="AZ204" s="7">
        <v>3</v>
      </c>
      <c r="BA204" s="7">
        <v>1</v>
      </c>
      <c r="BB204" s="7">
        <v>1</v>
      </c>
      <c r="BC204" s="7">
        <v>1</v>
      </c>
      <c r="BD204" s="7">
        <v>0</v>
      </c>
      <c r="BE204" s="7">
        <v>0</v>
      </c>
      <c r="BF204" s="7">
        <v>0</v>
      </c>
      <c r="BG204" s="7">
        <v>1</v>
      </c>
      <c r="BH204" s="7">
        <v>1</v>
      </c>
      <c r="BI204" s="7">
        <v>0</v>
      </c>
      <c r="BJ204" s="7">
        <v>0</v>
      </c>
      <c r="BK204" s="7">
        <v>0</v>
      </c>
      <c r="BL204" s="7">
        <v>1</v>
      </c>
      <c r="BM204" s="7">
        <v>0</v>
      </c>
      <c r="BN204" s="7">
        <v>0</v>
      </c>
      <c r="BO204" s="7">
        <v>1</v>
      </c>
      <c r="BP204" s="7">
        <v>1</v>
      </c>
      <c r="BQ204" s="7">
        <v>0</v>
      </c>
      <c r="BR204" s="7">
        <v>1</v>
      </c>
      <c r="BS204" s="7">
        <v>0</v>
      </c>
      <c r="BT204" s="7">
        <v>0</v>
      </c>
      <c r="BU204" s="7">
        <v>0</v>
      </c>
      <c r="BV204" s="7">
        <v>0</v>
      </c>
      <c r="BW204" s="7">
        <v>0</v>
      </c>
      <c r="BX204" s="7">
        <v>0</v>
      </c>
      <c r="BY204" s="7">
        <v>0</v>
      </c>
      <c r="BZ204" s="7">
        <v>2</v>
      </c>
      <c r="CA204" s="7">
        <v>0</v>
      </c>
    </row>
    <row r="205" ht="13.55" customHeight="1">
      <c r="A205" s="7">
        <v>303</v>
      </c>
      <c r="B205" s="7">
        <v>41</v>
      </c>
      <c r="C205" s="7">
        <v>1</v>
      </c>
      <c r="D205" s="7">
        <v>21</v>
      </c>
      <c r="E205" s="7">
        <f>D205</f>
        <v>21</v>
      </c>
      <c r="F205" s="7">
        <v>21</v>
      </c>
      <c r="G205" s="9">
        <v>365</v>
      </c>
      <c r="H205" s="7">
        <v>120</v>
      </c>
      <c r="I205" s="7">
        <v>95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2</v>
      </c>
      <c r="AC205" s="7">
        <v>4</v>
      </c>
      <c r="AD205" s="7">
        <v>1</v>
      </c>
      <c r="AE205" s="7">
        <v>5</v>
      </c>
      <c r="AF205" s="7">
        <v>1</v>
      </c>
      <c r="AG205" s="7">
        <v>0</v>
      </c>
      <c r="AH205" s="7">
        <v>0</v>
      </c>
      <c r="AI205" s="7">
        <v>1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7">
        <v>0</v>
      </c>
      <c r="AT205" s="7">
        <v>0</v>
      </c>
      <c r="AU205" s="7">
        <v>1</v>
      </c>
      <c r="AV205" s="7">
        <v>0</v>
      </c>
      <c r="AW205" s="7">
        <v>1</v>
      </c>
      <c r="AX205" s="7">
        <v>1</v>
      </c>
      <c r="AY205" s="7">
        <v>0</v>
      </c>
      <c r="AZ205" s="7">
        <v>2</v>
      </c>
      <c r="BA205" s="7">
        <v>1</v>
      </c>
      <c r="BB205" s="7">
        <v>1</v>
      </c>
      <c r="BC205" s="7">
        <v>0</v>
      </c>
      <c r="BD205" s="7">
        <v>0</v>
      </c>
      <c r="BE205" s="7">
        <v>1</v>
      </c>
      <c r="BF205" s="7">
        <v>0</v>
      </c>
      <c r="BG205" s="7">
        <v>1</v>
      </c>
      <c r="BH205" s="7">
        <v>1</v>
      </c>
      <c r="BI205" s="7">
        <v>0</v>
      </c>
      <c r="BJ205" s="7">
        <v>1</v>
      </c>
      <c r="BK205" s="7">
        <v>0</v>
      </c>
      <c r="BL205" s="7">
        <v>0</v>
      </c>
      <c r="BM205" s="7">
        <v>0</v>
      </c>
      <c r="BN205" s="7">
        <v>0</v>
      </c>
      <c r="BO205" s="7">
        <v>1</v>
      </c>
      <c r="BP205" s="7">
        <v>1</v>
      </c>
      <c r="BQ205" s="7">
        <v>0</v>
      </c>
      <c r="BR205" s="7">
        <v>1</v>
      </c>
      <c r="BS205" s="7">
        <v>0</v>
      </c>
      <c r="BT205" s="7">
        <v>0</v>
      </c>
      <c r="BU205" s="7">
        <v>0</v>
      </c>
      <c r="BV205" s="7">
        <v>0</v>
      </c>
      <c r="BW205" s="7">
        <v>0</v>
      </c>
      <c r="BX205" s="7">
        <v>0</v>
      </c>
      <c r="BY205" s="7">
        <v>0</v>
      </c>
      <c r="BZ205" s="7">
        <v>0</v>
      </c>
      <c r="CA205" s="7">
        <v>0</v>
      </c>
    </row>
    <row r="206" ht="13.55" customHeight="1">
      <c r="A206" s="7">
        <v>13</v>
      </c>
      <c r="B206" s="7">
        <v>65</v>
      </c>
      <c r="C206" s="7">
        <v>2</v>
      </c>
      <c r="D206" s="7">
        <v>26</v>
      </c>
      <c r="E206" s="7">
        <v>26</v>
      </c>
      <c r="F206" s="7">
        <f>26+7</f>
        <v>33</v>
      </c>
      <c r="G206" s="7">
        <v>0</v>
      </c>
      <c r="H206" s="7">
        <v>90</v>
      </c>
      <c r="I206" s="10"/>
      <c r="J206" s="8">
        <v>0</v>
      </c>
      <c r="K206" s="8">
        <v>34</v>
      </c>
      <c r="L206" s="8">
        <v>74</v>
      </c>
      <c r="M206" s="8">
        <v>68</v>
      </c>
      <c r="N206" s="8">
        <v>0</v>
      </c>
      <c r="O206" s="8">
        <v>0</v>
      </c>
      <c r="P206" s="7">
        <v>0</v>
      </c>
      <c r="Q206" s="7">
        <v>0</v>
      </c>
      <c r="R206" s="7">
        <v>90</v>
      </c>
      <c r="S206" s="7">
        <v>90</v>
      </c>
      <c r="T206" s="7">
        <v>0</v>
      </c>
      <c r="U206" s="7">
        <v>0</v>
      </c>
      <c r="V206" s="7">
        <v>90</v>
      </c>
      <c r="W206" s="7">
        <v>90</v>
      </c>
      <c r="X206" s="7">
        <v>0</v>
      </c>
      <c r="Y206" s="7">
        <v>0</v>
      </c>
      <c r="Z206" s="7">
        <v>0</v>
      </c>
      <c r="AA206" s="7">
        <v>0</v>
      </c>
      <c r="AB206" s="7">
        <v>3</v>
      </c>
      <c r="AC206" s="7">
        <v>5</v>
      </c>
      <c r="AD206" s="7">
        <v>0</v>
      </c>
      <c r="AE206" s="7">
        <v>6</v>
      </c>
      <c r="AF206" s="7">
        <v>1</v>
      </c>
      <c r="AG206" s="7">
        <v>1</v>
      </c>
      <c r="AH206" s="7">
        <v>0</v>
      </c>
      <c r="AI206" s="7">
        <v>1</v>
      </c>
      <c r="AJ206" s="7">
        <v>1</v>
      </c>
      <c r="AK206" s="7">
        <v>0</v>
      </c>
      <c r="AL206" s="7">
        <v>1</v>
      </c>
      <c r="AM206" s="7">
        <v>1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1</v>
      </c>
      <c r="AU206" s="7">
        <v>0</v>
      </c>
      <c r="AV206" s="7">
        <v>0</v>
      </c>
      <c r="AW206" s="7">
        <v>0</v>
      </c>
      <c r="AX206" s="7">
        <v>0</v>
      </c>
      <c r="AY206" s="7">
        <v>1</v>
      </c>
      <c r="AZ206" s="7">
        <v>1</v>
      </c>
      <c r="BA206" s="7">
        <v>1</v>
      </c>
      <c r="BB206" s="7">
        <v>1</v>
      </c>
      <c r="BC206" s="7">
        <v>1</v>
      </c>
      <c r="BD206" s="7">
        <v>0</v>
      </c>
      <c r="BE206" s="7">
        <v>0</v>
      </c>
      <c r="BF206" s="7">
        <v>1</v>
      </c>
      <c r="BG206" s="7">
        <v>0</v>
      </c>
      <c r="BH206" s="7">
        <v>1</v>
      </c>
      <c r="BI206" s="7">
        <v>1</v>
      </c>
      <c r="BJ206" s="7">
        <v>1</v>
      </c>
      <c r="BK206" s="7">
        <v>1</v>
      </c>
      <c r="BL206" s="7">
        <v>1</v>
      </c>
      <c r="BM206" s="7">
        <v>1</v>
      </c>
      <c r="BN206" s="7">
        <v>0</v>
      </c>
      <c r="BO206" s="7">
        <v>0</v>
      </c>
      <c r="BP206" s="7">
        <v>0</v>
      </c>
      <c r="BQ206" s="7">
        <v>1</v>
      </c>
      <c r="BR206" s="7">
        <v>0</v>
      </c>
      <c r="BS206" s="7">
        <v>0</v>
      </c>
      <c r="BT206" s="7">
        <v>0</v>
      </c>
      <c r="BU206" s="7">
        <v>0</v>
      </c>
      <c r="BV206" s="7">
        <v>0</v>
      </c>
      <c r="BW206" s="7">
        <v>0</v>
      </c>
      <c r="BX206" s="7">
        <v>0</v>
      </c>
      <c r="BY206" s="7">
        <v>0</v>
      </c>
      <c r="BZ206" s="7">
        <v>0</v>
      </c>
      <c r="CA206" s="7">
        <v>1</v>
      </c>
    </row>
    <row r="207" ht="13.55" customHeight="1">
      <c r="A207" s="7">
        <v>216</v>
      </c>
      <c r="B207" s="7">
        <v>49</v>
      </c>
      <c r="C207" s="7">
        <v>1</v>
      </c>
      <c r="D207" s="7">
        <v>16</v>
      </c>
      <c r="E207" s="7">
        <f>D207</f>
        <v>16</v>
      </c>
      <c r="F207" s="7">
        <v>16</v>
      </c>
      <c r="G207" s="7">
        <v>750</v>
      </c>
      <c r="H207" s="7">
        <v>110</v>
      </c>
      <c r="I207" s="7">
        <v>123</v>
      </c>
      <c r="J207" s="8">
        <v>0</v>
      </c>
      <c r="K207" s="8">
        <v>0</v>
      </c>
      <c r="L207" s="8">
        <v>40</v>
      </c>
      <c r="M207" s="8">
        <v>39</v>
      </c>
      <c r="N207" s="8">
        <v>90</v>
      </c>
      <c r="O207" s="8">
        <v>0</v>
      </c>
      <c r="P207" s="7">
        <v>70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30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3</v>
      </c>
      <c r="AC207" s="7">
        <v>5</v>
      </c>
      <c r="AD207" s="7">
        <v>1</v>
      </c>
      <c r="AE207" s="7">
        <v>7</v>
      </c>
      <c r="AF207" s="7">
        <v>1</v>
      </c>
      <c r="AG207" s="7">
        <v>1</v>
      </c>
      <c r="AH207" s="7">
        <v>0</v>
      </c>
      <c r="AI207" s="7">
        <v>1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0</v>
      </c>
      <c r="AU207" s="7">
        <v>0</v>
      </c>
      <c r="AV207" s="7">
        <v>0</v>
      </c>
      <c r="AW207" s="7">
        <v>0</v>
      </c>
      <c r="AX207" s="7">
        <v>1</v>
      </c>
      <c r="AY207" s="7">
        <v>0</v>
      </c>
      <c r="AZ207" s="7">
        <v>2</v>
      </c>
      <c r="BA207" s="7">
        <v>1</v>
      </c>
      <c r="BB207" s="7">
        <v>1</v>
      </c>
      <c r="BC207" s="7">
        <v>1</v>
      </c>
      <c r="BD207" s="7">
        <v>0</v>
      </c>
      <c r="BE207" s="7">
        <v>1</v>
      </c>
      <c r="BF207" s="7">
        <v>0</v>
      </c>
      <c r="BG207" s="7">
        <v>1</v>
      </c>
      <c r="BH207" s="7">
        <v>0</v>
      </c>
      <c r="BI207" s="7">
        <v>0</v>
      </c>
      <c r="BJ207" s="7">
        <v>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1</v>
      </c>
      <c r="BQ207" s="7">
        <v>0</v>
      </c>
      <c r="BR207" s="7">
        <v>0</v>
      </c>
      <c r="BS207" s="7">
        <v>0</v>
      </c>
      <c r="BT207" s="7">
        <v>0</v>
      </c>
      <c r="BU207" s="7">
        <v>0</v>
      </c>
      <c r="BV207" s="7">
        <v>0</v>
      </c>
      <c r="BW207" s="7">
        <v>0</v>
      </c>
      <c r="BX207" s="7">
        <v>0</v>
      </c>
      <c r="BY207" s="7">
        <v>0</v>
      </c>
      <c r="BZ207" s="7">
        <v>0</v>
      </c>
      <c r="CA207" s="7">
        <v>1</v>
      </c>
    </row>
    <row r="208" ht="13.55" customHeight="1">
      <c r="A208" s="7">
        <v>221</v>
      </c>
      <c r="B208" s="7">
        <v>63</v>
      </c>
      <c r="C208" s="7">
        <v>1</v>
      </c>
      <c r="D208" s="7">
        <v>15</v>
      </c>
      <c r="E208" s="7">
        <f>D208</f>
        <v>15</v>
      </c>
      <c r="F208" s="7">
        <v>15</v>
      </c>
      <c r="G208" s="7">
        <v>730</v>
      </c>
      <c r="H208" s="7">
        <v>110</v>
      </c>
      <c r="I208" s="7">
        <v>92</v>
      </c>
      <c r="J208" s="8">
        <v>0</v>
      </c>
      <c r="K208" s="8">
        <v>0</v>
      </c>
      <c r="L208" s="8">
        <v>0</v>
      </c>
      <c r="M208" s="8">
        <v>75</v>
      </c>
      <c r="N208" s="8">
        <v>0</v>
      </c>
      <c r="O208" s="8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75</v>
      </c>
      <c r="X208" s="7">
        <v>0</v>
      </c>
      <c r="Y208" s="7">
        <v>0</v>
      </c>
      <c r="Z208" s="7">
        <v>0</v>
      </c>
      <c r="AA208" s="7">
        <v>0</v>
      </c>
      <c r="AB208" s="7">
        <v>3</v>
      </c>
      <c r="AC208" s="7">
        <v>5</v>
      </c>
      <c r="AD208" s="7">
        <v>1</v>
      </c>
      <c r="AE208" s="7">
        <v>6</v>
      </c>
      <c r="AF208" s="7">
        <v>1</v>
      </c>
      <c r="AG208" s="7">
        <v>1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0</v>
      </c>
      <c r="AT208" s="7">
        <v>0</v>
      </c>
      <c r="AU208" s="7">
        <v>1</v>
      </c>
      <c r="AV208" s="7">
        <v>1</v>
      </c>
      <c r="AW208" s="7">
        <v>1</v>
      </c>
      <c r="AX208" s="7">
        <v>1</v>
      </c>
      <c r="AY208" s="7">
        <v>0</v>
      </c>
      <c r="AZ208" s="7">
        <v>3</v>
      </c>
      <c r="BA208" s="7">
        <v>2</v>
      </c>
      <c r="BB208" s="7">
        <v>1</v>
      </c>
      <c r="BC208" s="7">
        <v>0</v>
      </c>
      <c r="BD208" s="7">
        <v>0</v>
      </c>
      <c r="BE208" s="7">
        <v>1</v>
      </c>
      <c r="BF208" s="7">
        <v>0</v>
      </c>
      <c r="BG208" s="7">
        <v>1</v>
      </c>
      <c r="BH208" s="7">
        <v>0</v>
      </c>
      <c r="BI208" s="7">
        <v>1</v>
      </c>
      <c r="BJ208" s="7">
        <v>1</v>
      </c>
      <c r="BK208" s="7">
        <v>0</v>
      </c>
      <c r="BL208" s="7">
        <v>0</v>
      </c>
      <c r="BM208" s="7">
        <v>0</v>
      </c>
      <c r="BN208" s="7">
        <v>0</v>
      </c>
      <c r="BO208" s="7">
        <v>1</v>
      </c>
      <c r="BP208" s="7">
        <v>1</v>
      </c>
      <c r="BQ208" s="7">
        <v>0</v>
      </c>
      <c r="BR208" s="7">
        <v>1</v>
      </c>
      <c r="BS208" s="7">
        <v>0</v>
      </c>
      <c r="BT208" s="7">
        <v>0</v>
      </c>
      <c r="BU208" s="7">
        <v>0</v>
      </c>
      <c r="BV208" s="7">
        <v>0</v>
      </c>
      <c r="BW208" s="7">
        <v>0</v>
      </c>
      <c r="BX208" s="7">
        <v>0</v>
      </c>
      <c r="BY208" s="7">
        <v>0</v>
      </c>
      <c r="BZ208" s="7">
        <v>0</v>
      </c>
      <c r="CA208" s="7">
        <v>0</v>
      </c>
    </row>
    <row r="209" ht="13.55" customHeight="1">
      <c r="A209" s="7">
        <v>304</v>
      </c>
      <c r="B209" s="7">
        <v>75</v>
      </c>
      <c r="C209" s="7">
        <v>1</v>
      </c>
      <c r="D209" s="7">
        <v>3</v>
      </c>
      <c r="E209" s="7">
        <f>D209</f>
        <v>3</v>
      </c>
      <c r="F209" s="7">
        <v>3</v>
      </c>
      <c r="G209" s="7">
        <v>1800</v>
      </c>
      <c r="H209" s="7">
        <v>95</v>
      </c>
      <c r="I209" s="10"/>
      <c r="J209" s="8">
        <v>0</v>
      </c>
      <c r="K209" s="8">
        <v>0</v>
      </c>
      <c r="L209" s="8">
        <v>50</v>
      </c>
      <c r="M209" s="8">
        <v>95</v>
      </c>
      <c r="N209" s="8">
        <v>0</v>
      </c>
      <c r="O209" s="8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60</v>
      </c>
      <c r="W209" s="7">
        <v>95</v>
      </c>
      <c r="X209" s="7">
        <v>0</v>
      </c>
      <c r="Y209" s="7">
        <v>0</v>
      </c>
      <c r="Z209" s="7">
        <v>0</v>
      </c>
      <c r="AA209" s="7">
        <v>0</v>
      </c>
      <c r="AB209" s="7">
        <v>3</v>
      </c>
      <c r="AC209" s="7">
        <v>5</v>
      </c>
      <c r="AD209" s="7">
        <v>0</v>
      </c>
      <c r="AE209" s="7">
        <v>6</v>
      </c>
      <c r="AF209" s="7">
        <v>1</v>
      </c>
      <c r="AG209" s="7">
        <v>1</v>
      </c>
      <c r="AH209" s="7">
        <v>0</v>
      </c>
      <c r="AI209" s="7">
        <v>1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0</v>
      </c>
      <c r="AU209" s="7">
        <v>1</v>
      </c>
      <c r="AV209" s="7">
        <v>1</v>
      </c>
      <c r="AW209" s="7">
        <v>1</v>
      </c>
      <c r="AX209" s="7">
        <v>1</v>
      </c>
      <c r="AY209" s="7">
        <v>0</v>
      </c>
      <c r="AZ209" s="7">
        <v>1</v>
      </c>
      <c r="BA209" s="7">
        <v>1</v>
      </c>
      <c r="BB209" s="7">
        <v>1</v>
      </c>
      <c r="BC209" s="7">
        <v>0</v>
      </c>
      <c r="BD209" s="7">
        <v>1</v>
      </c>
      <c r="BE209" s="7">
        <v>1</v>
      </c>
      <c r="BF209" s="7">
        <v>1</v>
      </c>
      <c r="BG209" s="7">
        <v>0</v>
      </c>
      <c r="BH209" s="7">
        <v>0</v>
      </c>
      <c r="BI209" s="7">
        <v>1</v>
      </c>
      <c r="BJ209" s="7">
        <v>0</v>
      </c>
      <c r="BK209" s="7">
        <v>0</v>
      </c>
      <c r="BL209" s="7">
        <v>0</v>
      </c>
      <c r="BM209" s="7">
        <v>0</v>
      </c>
      <c r="BN209" s="7">
        <v>0</v>
      </c>
      <c r="BO209" s="7">
        <v>0</v>
      </c>
      <c r="BP209" s="7">
        <v>0</v>
      </c>
      <c r="BQ209" s="7">
        <v>1</v>
      </c>
      <c r="BR209" s="7">
        <v>0</v>
      </c>
      <c r="BS209" s="7">
        <v>0</v>
      </c>
      <c r="BT209" s="7">
        <v>0</v>
      </c>
      <c r="BU209" s="7">
        <v>0</v>
      </c>
      <c r="BV209" s="7">
        <v>0</v>
      </c>
      <c r="BW209" s="7">
        <v>0</v>
      </c>
      <c r="BX209" s="7">
        <v>0</v>
      </c>
      <c r="BY209" s="7">
        <v>0</v>
      </c>
      <c r="BZ209" s="7">
        <v>0</v>
      </c>
      <c r="CA209" s="7">
        <v>1</v>
      </c>
    </row>
    <row r="210" ht="13.55" customHeight="1">
      <c r="A210" s="7">
        <v>305</v>
      </c>
      <c r="B210" s="7">
        <v>60</v>
      </c>
      <c r="C210" s="7">
        <v>3</v>
      </c>
      <c r="D210" s="7">
        <v>44</v>
      </c>
      <c r="E210" s="7">
        <v>44</v>
      </c>
      <c r="F210" s="7">
        <f>44+15+17</f>
        <v>76</v>
      </c>
      <c r="G210" s="7">
        <v>7</v>
      </c>
      <c r="H210" s="7">
        <v>65</v>
      </c>
      <c r="I210" s="10"/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90</v>
      </c>
      <c r="W210" s="7">
        <v>0</v>
      </c>
      <c r="X210" s="7">
        <v>0</v>
      </c>
      <c r="Y210" s="7">
        <v>0</v>
      </c>
      <c r="Z210" s="7">
        <v>60</v>
      </c>
      <c r="AA210" s="7">
        <v>0</v>
      </c>
      <c r="AB210" s="7">
        <v>3</v>
      </c>
      <c r="AC210" s="7">
        <v>5</v>
      </c>
      <c r="AD210" s="7">
        <v>1</v>
      </c>
      <c r="AE210" s="7">
        <v>7</v>
      </c>
      <c r="AF210" s="7">
        <v>1</v>
      </c>
      <c r="AG210" s="7">
        <v>1</v>
      </c>
      <c r="AH210" s="7">
        <v>1</v>
      </c>
      <c r="AI210" s="7">
        <v>1</v>
      </c>
      <c r="AJ210" s="7">
        <v>1</v>
      </c>
      <c r="AK210" s="7">
        <v>1</v>
      </c>
      <c r="AL210" s="7">
        <v>0</v>
      </c>
      <c r="AM210" s="7">
        <v>0</v>
      </c>
      <c r="AN210" s="7">
        <v>1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0</v>
      </c>
      <c r="AU210" s="7">
        <v>0</v>
      </c>
      <c r="AV210" s="7">
        <v>0</v>
      </c>
      <c r="AW210" s="7">
        <v>0</v>
      </c>
      <c r="AX210" s="7">
        <v>1</v>
      </c>
      <c r="AY210" s="7">
        <v>0</v>
      </c>
      <c r="AZ210" s="7">
        <v>1</v>
      </c>
      <c r="BA210" s="7">
        <v>2</v>
      </c>
      <c r="BB210" s="7">
        <v>1</v>
      </c>
      <c r="BC210" s="7">
        <v>0</v>
      </c>
      <c r="BD210" s="7">
        <v>1</v>
      </c>
      <c r="BE210" s="7">
        <v>1</v>
      </c>
      <c r="BF210" s="7">
        <v>0</v>
      </c>
      <c r="BG210" s="7">
        <v>1</v>
      </c>
      <c r="BH210" s="7">
        <v>0</v>
      </c>
      <c r="BI210" s="7">
        <v>0</v>
      </c>
      <c r="BJ210" s="7">
        <v>0</v>
      </c>
      <c r="BK210" s="7">
        <v>0</v>
      </c>
      <c r="BL210" s="7">
        <v>0</v>
      </c>
      <c r="BM210" s="7">
        <v>0</v>
      </c>
      <c r="BN210" s="7">
        <v>0</v>
      </c>
      <c r="BO210" s="7">
        <v>1</v>
      </c>
      <c r="BP210" s="7">
        <v>1</v>
      </c>
      <c r="BQ210" s="7">
        <v>0</v>
      </c>
      <c r="BR210" s="7">
        <v>0</v>
      </c>
      <c r="BS210" s="7">
        <v>0</v>
      </c>
      <c r="BT210" s="7">
        <v>0</v>
      </c>
      <c r="BU210" s="7">
        <v>0</v>
      </c>
      <c r="BV210" s="7">
        <v>0</v>
      </c>
      <c r="BW210" s="7">
        <v>0</v>
      </c>
      <c r="BX210" s="7">
        <v>0</v>
      </c>
      <c r="BY210" s="7">
        <v>0</v>
      </c>
      <c r="BZ210" s="7">
        <v>0</v>
      </c>
      <c r="CA210" s="7">
        <v>0</v>
      </c>
    </row>
    <row r="211" ht="13.55" customHeight="1">
      <c r="A211" s="7">
        <v>306</v>
      </c>
      <c r="B211" s="7">
        <v>51</v>
      </c>
      <c r="C211" s="7">
        <v>1</v>
      </c>
      <c r="D211" s="7">
        <v>7</v>
      </c>
      <c r="E211" s="7">
        <f>D211</f>
        <v>7</v>
      </c>
      <c r="F211" s="7">
        <v>7</v>
      </c>
      <c r="G211" s="7">
        <v>1025</v>
      </c>
      <c r="H211" s="7">
        <v>120</v>
      </c>
      <c r="I211" s="10"/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7">
        <v>0</v>
      </c>
      <c r="Q211" s="7">
        <v>0</v>
      </c>
      <c r="R211" s="7">
        <v>35</v>
      </c>
      <c r="S211" s="7">
        <v>0</v>
      </c>
      <c r="T211" s="7">
        <v>0</v>
      </c>
      <c r="U211" s="7">
        <v>0</v>
      </c>
      <c r="V211" s="7">
        <v>55</v>
      </c>
      <c r="W211" s="7">
        <v>30</v>
      </c>
      <c r="X211" s="7">
        <v>0</v>
      </c>
      <c r="Y211" s="7">
        <v>0</v>
      </c>
      <c r="Z211" s="7">
        <v>0</v>
      </c>
      <c r="AA211" s="7">
        <v>0</v>
      </c>
      <c r="AB211" s="7">
        <v>3</v>
      </c>
      <c r="AC211" s="7">
        <v>5</v>
      </c>
      <c r="AD211" s="7">
        <v>1</v>
      </c>
      <c r="AE211" s="7">
        <v>7</v>
      </c>
      <c r="AF211" s="7">
        <v>1</v>
      </c>
      <c r="AG211" s="7">
        <v>1</v>
      </c>
      <c r="AH211" s="7">
        <v>1</v>
      </c>
      <c r="AI211" s="7">
        <v>1</v>
      </c>
      <c r="AJ211" s="7">
        <v>1</v>
      </c>
      <c r="AK211" s="7">
        <v>1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0</v>
      </c>
      <c r="AT211" s="7">
        <v>0</v>
      </c>
      <c r="AU211" s="7">
        <v>1</v>
      </c>
      <c r="AV211" s="7">
        <v>0</v>
      </c>
      <c r="AW211" s="7">
        <v>0</v>
      </c>
      <c r="AX211" s="7">
        <v>0</v>
      </c>
      <c r="AY211" s="7">
        <v>1</v>
      </c>
      <c r="AZ211" s="7">
        <v>2</v>
      </c>
      <c r="BA211" s="7">
        <v>1</v>
      </c>
      <c r="BB211" s="7">
        <v>1</v>
      </c>
      <c r="BC211" s="7">
        <v>0</v>
      </c>
      <c r="BD211" s="7">
        <v>1</v>
      </c>
      <c r="BE211" s="7">
        <v>1</v>
      </c>
      <c r="BF211" s="7">
        <v>1</v>
      </c>
      <c r="BG211" s="7">
        <v>0</v>
      </c>
      <c r="BH211" s="7">
        <v>0</v>
      </c>
      <c r="BI211" s="7">
        <v>1</v>
      </c>
      <c r="BJ211" s="7">
        <v>0</v>
      </c>
      <c r="BK211" s="7">
        <v>1</v>
      </c>
      <c r="BL211" s="7">
        <v>0</v>
      </c>
      <c r="BM211" s="7">
        <v>1</v>
      </c>
      <c r="BN211" s="7">
        <v>0</v>
      </c>
      <c r="BO211" s="7">
        <v>0</v>
      </c>
      <c r="BP211" s="7">
        <v>0</v>
      </c>
      <c r="BQ211" s="7">
        <v>1</v>
      </c>
      <c r="BR211" s="7">
        <v>0</v>
      </c>
      <c r="BS211" s="7">
        <v>0</v>
      </c>
      <c r="BT211" s="7">
        <v>0</v>
      </c>
      <c r="BU211" s="7">
        <v>0</v>
      </c>
      <c r="BV211" s="7">
        <v>0</v>
      </c>
      <c r="BW211" s="7">
        <v>0</v>
      </c>
      <c r="BX211" s="7">
        <v>0</v>
      </c>
      <c r="BY211" s="7">
        <v>0</v>
      </c>
      <c r="BZ211" s="7">
        <v>1</v>
      </c>
      <c r="CA211" s="7">
        <v>0</v>
      </c>
    </row>
    <row r="212" ht="13.55" customHeight="1">
      <c r="A212" s="7">
        <v>307</v>
      </c>
      <c r="B212" s="7">
        <v>78</v>
      </c>
      <c r="C212" s="7">
        <v>1</v>
      </c>
      <c r="D212" s="7">
        <v>9</v>
      </c>
      <c r="E212" s="7">
        <f>D212</f>
        <v>9</v>
      </c>
      <c r="F212" s="7">
        <v>9</v>
      </c>
      <c r="G212" s="7">
        <v>3650</v>
      </c>
      <c r="H212" s="7">
        <v>60</v>
      </c>
      <c r="I212" s="7">
        <v>89</v>
      </c>
      <c r="J212" s="8">
        <v>0</v>
      </c>
      <c r="K212" s="8">
        <v>0</v>
      </c>
      <c r="L212" s="8">
        <v>0</v>
      </c>
      <c r="M212" s="8">
        <v>0</v>
      </c>
      <c r="N212" s="8">
        <v>60</v>
      </c>
      <c r="O212" s="8">
        <v>0</v>
      </c>
      <c r="P212" s="7">
        <v>0</v>
      </c>
      <c r="Q212" s="7">
        <v>0</v>
      </c>
      <c r="R212" s="7">
        <v>80</v>
      </c>
      <c r="S212" s="7">
        <v>0</v>
      </c>
      <c r="T212" s="7">
        <v>0</v>
      </c>
      <c r="U212" s="7">
        <v>0</v>
      </c>
      <c r="V212" s="7">
        <v>0</v>
      </c>
      <c r="W212" s="7">
        <v>85</v>
      </c>
      <c r="X212" s="7">
        <v>0</v>
      </c>
      <c r="Y212" s="7">
        <v>0</v>
      </c>
      <c r="Z212" s="7">
        <v>0</v>
      </c>
      <c r="AA212" s="7">
        <v>0</v>
      </c>
      <c r="AB212" s="7">
        <v>3</v>
      </c>
      <c r="AC212" s="7">
        <v>5</v>
      </c>
      <c r="AD212" s="7">
        <v>1</v>
      </c>
      <c r="AE212" s="7">
        <v>7</v>
      </c>
      <c r="AF212" s="7">
        <v>1</v>
      </c>
      <c r="AG212" s="7">
        <v>1</v>
      </c>
      <c r="AH212" s="7">
        <v>1</v>
      </c>
      <c r="AI212" s="7">
        <v>1</v>
      </c>
      <c r="AJ212" s="7">
        <v>1</v>
      </c>
      <c r="AK212" s="7">
        <v>1</v>
      </c>
      <c r="AL212" s="7">
        <v>1</v>
      </c>
      <c r="AM212" s="7">
        <v>0</v>
      </c>
      <c r="AN212" s="7">
        <v>1</v>
      </c>
      <c r="AO212" s="7">
        <v>0</v>
      </c>
      <c r="AP212" s="7">
        <v>1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1</v>
      </c>
      <c r="AZ212" s="7">
        <v>1</v>
      </c>
      <c r="BA212" s="7">
        <v>1</v>
      </c>
      <c r="BB212" s="7">
        <v>1</v>
      </c>
      <c r="BC212" s="7">
        <v>1</v>
      </c>
      <c r="BD212" s="7">
        <v>0</v>
      </c>
      <c r="BE212" s="7">
        <v>0</v>
      </c>
      <c r="BF212" s="7">
        <v>0</v>
      </c>
      <c r="BG212" s="7">
        <v>1</v>
      </c>
      <c r="BH212" s="7">
        <v>0</v>
      </c>
      <c r="BI212" s="7">
        <v>0</v>
      </c>
      <c r="BJ212" s="7">
        <v>0</v>
      </c>
      <c r="BK212" s="7">
        <v>0</v>
      </c>
      <c r="BL212" s="7">
        <v>1</v>
      </c>
      <c r="BM212" s="7">
        <v>0</v>
      </c>
      <c r="BN212" s="7">
        <v>0</v>
      </c>
      <c r="BO212" s="7">
        <v>1</v>
      </c>
      <c r="BP212" s="7">
        <v>0</v>
      </c>
      <c r="BQ212" s="7">
        <v>0</v>
      </c>
      <c r="BR212" s="7">
        <v>0</v>
      </c>
      <c r="BS212" s="7">
        <v>0</v>
      </c>
      <c r="BT212" s="7">
        <v>0</v>
      </c>
      <c r="BU212" s="7">
        <v>0</v>
      </c>
      <c r="BV212" s="7">
        <v>0</v>
      </c>
      <c r="BW212" s="7">
        <v>1</v>
      </c>
      <c r="BX212" s="7">
        <v>0</v>
      </c>
      <c r="BY212" s="7">
        <v>0</v>
      </c>
      <c r="BZ212" s="10"/>
      <c r="CA212" s="7">
        <v>0</v>
      </c>
    </row>
    <row r="213" ht="13.55" customHeight="1">
      <c r="A213" s="7">
        <v>309</v>
      </c>
      <c r="B213" s="7">
        <v>82</v>
      </c>
      <c r="C213" s="7">
        <v>1</v>
      </c>
      <c r="D213" s="7">
        <v>10</v>
      </c>
      <c r="E213" s="7">
        <f>D213</f>
        <v>10</v>
      </c>
      <c r="F213" s="7">
        <v>10</v>
      </c>
      <c r="G213" s="7">
        <v>1095</v>
      </c>
      <c r="H213" s="7">
        <v>70</v>
      </c>
      <c r="I213" s="7">
        <v>105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7">
        <v>0</v>
      </c>
      <c r="Q213" s="7">
        <v>0</v>
      </c>
      <c r="R213" s="7">
        <v>95</v>
      </c>
      <c r="S213" s="7">
        <v>0</v>
      </c>
      <c r="T213" s="7">
        <v>0</v>
      </c>
      <c r="U213" s="7">
        <v>0</v>
      </c>
      <c r="V213" s="7">
        <v>50</v>
      </c>
      <c r="W213" s="7">
        <v>95</v>
      </c>
      <c r="X213" s="7">
        <v>0</v>
      </c>
      <c r="Y213" s="7">
        <v>0</v>
      </c>
      <c r="Z213" s="7">
        <v>0</v>
      </c>
      <c r="AA213" s="7">
        <v>0</v>
      </c>
      <c r="AB213" s="7">
        <v>3</v>
      </c>
      <c r="AC213" s="7">
        <v>5</v>
      </c>
      <c r="AD213" s="7">
        <v>0</v>
      </c>
      <c r="AE213" s="7">
        <v>7</v>
      </c>
      <c r="AF213" s="7">
        <v>1</v>
      </c>
      <c r="AG213" s="7">
        <v>1</v>
      </c>
      <c r="AH213" s="7">
        <v>1</v>
      </c>
      <c r="AI213" s="7">
        <v>1</v>
      </c>
      <c r="AJ213" s="7">
        <v>1</v>
      </c>
      <c r="AK213" s="7">
        <v>1</v>
      </c>
      <c r="AL213" s="7">
        <v>0</v>
      </c>
      <c r="AM213" s="7">
        <v>1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1</v>
      </c>
      <c r="AU213" s="7">
        <v>1</v>
      </c>
      <c r="AV213" s="7">
        <v>0</v>
      </c>
      <c r="AW213" s="7">
        <v>0</v>
      </c>
      <c r="AX213" s="7">
        <v>0</v>
      </c>
      <c r="AY213" s="7">
        <v>1</v>
      </c>
      <c r="AZ213" s="7">
        <v>2</v>
      </c>
      <c r="BA213" s="7">
        <v>1</v>
      </c>
      <c r="BB213" s="7">
        <v>1</v>
      </c>
      <c r="BC213" s="7">
        <v>1</v>
      </c>
      <c r="BD213" s="7">
        <v>1</v>
      </c>
      <c r="BE213" s="7">
        <v>1</v>
      </c>
      <c r="BF213" s="7">
        <v>0</v>
      </c>
      <c r="BG213" s="7">
        <v>1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1</v>
      </c>
      <c r="BP213" s="7">
        <v>0</v>
      </c>
      <c r="BQ213" s="7">
        <v>0</v>
      </c>
      <c r="BR213" s="7">
        <v>1</v>
      </c>
      <c r="BS213" s="7">
        <v>0</v>
      </c>
      <c r="BT213" s="7">
        <v>0</v>
      </c>
      <c r="BU213" s="7">
        <v>0</v>
      </c>
      <c r="BV213" s="7">
        <v>0</v>
      </c>
      <c r="BW213" s="7">
        <v>0</v>
      </c>
      <c r="BX213" s="7">
        <v>0</v>
      </c>
      <c r="BY213" s="7">
        <v>0</v>
      </c>
      <c r="BZ213" s="7">
        <v>0</v>
      </c>
      <c r="CA213" s="7">
        <v>1</v>
      </c>
    </row>
    <row r="214" ht="13.55" customHeight="1">
      <c r="A214" s="7">
        <v>310</v>
      </c>
      <c r="B214" s="7">
        <v>72</v>
      </c>
      <c r="C214" s="7">
        <v>3</v>
      </c>
      <c r="D214" s="7">
        <v>28</v>
      </c>
      <c r="E214" s="7">
        <v>28</v>
      </c>
      <c r="F214" s="7">
        <f>28+15+20</f>
        <v>63</v>
      </c>
      <c r="G214" s="15">
        <v>30</v>
      </c>
      <c r="H214" s="7">
        <v>95</v>
      </c>
      <c r="I214" s="7">
        <v>60</v>
      </c>
      <c r="J214" s="8">
        <v>40</v>
      </c>
      <c r="K214" s="8">
        <v>35</v>
      </c>
      <c r="L214" s="8">
        <v>90</v>
      </c>
      <c r="M214" s="8">
        <v>90</v>
      </c>
      <c r="N214" s="8">
        <v>0</v>
      </c>
      <c r="O214" s="8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95</v>
      </c>
      <c r="W214" s="7">
        <v>95</v>
      </c>
      <c r="X214" s="7">
        <v>0</v>
      </c>
      <c r="Y214" s="7">
        <v>0</v>
      </c>
      <c r="Z214" s="7">
        <v>0</v>
      </c>
      <c r="AA214" s="7">
        <v>0</v>
      </c>
      <c r="AB214" s="7">
        <v>3</v>
      </c>
      <c r="AC214" s="7">
        <v>5</v>
      </c>
      <c r="AD214" s="7">
        <v>1</v>
      </c>
      <c r="AE214" s="7">
        <v>6</v>
      </c>
      <c r="AF214" s="7">
        <v>1</v>
      </c>
      <c r="AG214" s="7">
        <v>1</v>
      </c>
      <c r="AH214" s="7">
        <v>1</v>
      </c>
      <c r="AI214" s="7">
        <v>1</v>
      </c>
      <c r="AJ214" s="7">
        <v>1</v>
      </c>
      <c r="AK214" s="7">
        <v>1</v>
      </c>
      <c r="AL214" s="7">
        <v>1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0</v>
      </c>
      <c r="AV214" s="7">
        <v>0</v>
      </c>
      <c r="AW214" s="7">
        <v>0</v>
      </c>
      <c r="AX214" s="7">
        <v>1</v>
      </c>
      <c r="AY214" s="7">
        <v>0</v>
      </c>
      <c r="AZ214" s="7">
        <v>1</v>
      </c>
      <c r="BA214" s="7">
        <v>1</v>
      </c>
      <c r="BB214" s="7">
        <v>1</v>
      </c>
      <c r="BC214" s="7">
        <v>0</v>
      </c>
      <c r="BD214" s="7">
        <v>0</v>
      </c>
      <c r="BE214" s="7">
        <v>1</v>
      </c>
      <c r="BF214" s="7">
        <v>0</v>
      </c>
      <c r="BG214" s="7">
        <v>1</v>
      </c>
      <c r="BH214" s="7">
        <v>0</v>
      </c>
      <c r="BI214" s="7">
        <v>0</v>
      </c>
      <c r="BJ214" s="7">
        <v>1</v>
      </c>
      <c r="BK214" s="7">
        <v>0</v>
      </c>
      <c r="BL214" s="7">
        <v>0</v>
      </c>
      <c r="BM214" s="7">
        <v>0</v>
      </c>
      <c r="BN214" s="7">
        <v>0</v>
      </c>
      <c r="BO214" s="7">
        <v>1</v>
      </c>
      <c r="BP214" s="7">
        <v>0</v>
      </c>
      <c r="BQ214" s="7">
        <v>1</v>
      </c>
      <c r="BR214" s="7">
        <v>0</v>
      </c>
      <c r="BS214" s="7">
        <v>0</v>
      </c>
      <c r="BT214" s="7">
        <v>0</v>
      </c>
      <c r="BU214" s="7">
        <v>0</v>
      </c>
      <c r="BV214" s="7">
        <v>0</v>
      </c>
      <c r="BW214" s="7">
        <v>1</v>
      </c>
      <c r="BX214" s="7">
        <v>1</v>
      </c>
      <c r="BY214" s="7">
        <v>0</v>
      </c>
      <c r="BZ214" s="7">
        <v>0</v>
      </c>
      <c r="CA214" s="7">
        <v>0</v>
      </c>
    </row>
    <row r="215" ht="13.55" customHeight="1">
      <c r="A215" s="7">
        <v>312</v>
      </c>
      <c r="B215" s="7">
        <v>67</v>
      </c>
      <c r="C215" s="7">
        <v>1</v>
      </c>
      <c r="D215" s="7">
        <v>55</v>
      </c>
      <c r="E215" s="7">
        <f>D215</f>
        <v>55</v>
      </c>
      <c r="F215" s="12">
        <v>55</v>
      </c>
      <c r="G215" s="17"/>
      <c r="H215" s="14">
        <v>85</v>
      </c>
      <c r="I215" s="7">
        <v>0.95</v>
      </c>
      <c r="J215" s="8">
        <v>0</v>
      </c>
      <c r="K215" s="8">
        <v>0</v>
      </c>
      <c r="L215" s="8">
        <v>45</v>
      </c>
      <c r="M215" s="8">
        <v>32</v>
      </c>
      <c r="N215" s="8">
        <v>0</v>
      </c>
      <c r="O215" s="8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3</v>
      </c>
      <c r="AC215" s="7">
        <v>5</v>
      </c>
      <c r="AD215" s="7">
        <v>1</v>
      </c>
      <c r="AE215" s="7">
        <v>6</v>
      </c>
      <c r="AF215" s="7">
        <v>1</v>
      </c>
      <c r="AG215" s="7">
        <v>1</v>
      </c>
      <c r="AH215" s="7">
        <v>0</v>
      </c>
      <c r="AI215" s="7">
        <v>0</v>
      </c>
      <c r="AJ215" s="7">
        <v>0</v>
      </c>
      <c r="AK215" s="7">
        <v>0</v>
      </c>
      <c r="AL215" s="7">
        <v>1</v>
      </c>
      <c r="AM215" s="7">
        <v>1</v>
      </c>
      <c r="AN215" s="7">
        <v>0</v>
      </c>
      <c r="AO215" s="7">
        <v>0</v>
      </c>
      <c r="AP215" s="7">
        <v>1</v>
      </c>
      <c r="AQ215" s="7">
        <v>0</v>
      </c>
      <c r="AR215" s="7">
        <v>0</v>
      </c>
      <c r="AS215" s="7">
        <v>0</v>
      </c>
      <c r="AT215" s="7">
        <v>0</v>
      </c>
      <c r="AU215" s="7">
        <v>1</v>
      </c>
      <c r="AV215" s="7">
        <v>1</v>
      </c>
      <c r="AW215" s="7">
        <v>0</v>
      </c>
      <c r="AX215" s="7">
        <v>1</v>
      </c>
      <c r="AY215" s="7">
        <v>0</v>
      </c>
      <c r="AZ215" s="7">
        <v>3</v>
      </c>
      <c r="BA215" s="7">
        <v>1</v>
      </c>
      <c r="BB215" s="7">
        <v>1</v>
      </c>
      <c r="BC215" s="7">
        <v>0</v>
      </c>
      <c r="BD215" s="7">
        <v>0</v>
      </c>
      <c r="BE215" s="7">
        <v>1</v>
      </c>
      <c r="BF215" s="7">
        <v>0</v>
      </c>
      <c r="BG215" s="7">
        <v>1</v>
      </c>
      <c r="BH215" s="7">
        <v>0</v>
      </c>
      <c r="BI215" s="7">
        <v>0</v>
      </c>
      <c r="BJ215" s="7">
        <v>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>
        <v>1</v>
      </c>
      <c r="BR215" s="7">
        <v>0</v>
      </c>
      <c r="BS215" s="7">
        <v>0</v>
      </c>
      <c r="BT215" s="7">
        <v>0</v>
      </c>
      <c r="BU215" s="7">
        <v>0</v>
      </c>
      <c r="BV215" s="7">
        <v>0</v>
      </c>
      <c r="BW215" s="7">
        <v>0</v>
      </c>
      <c r="BX215" s="7">
        <v>0</v>
      </c>
      <c r="BY215" s="7">
        <v>0</v>
      </c>
      <c r="BZ215" s="7">
        <v>1</v>
      </c>
      <c r="CA215" s="7">
        <v>1</v>
      </c>
    </row>
    <row r="216" ht="13.55" customHeight="1">
      <c r="A216" s="7">
        <v>314</v>
      </c>
      <c r="B216" s="7">
        <v>71</v>
      </c>
      <c r="C216" s="7">
        <v>2</v>
      </c>
      <c r="D216" s="7">
        <v>20</v>
      </c>
      <c r="E216" s="7">
        <f>D216</f>
        <v>20</v>
      </c>
      <c r="F216" s="7">
        <v>20</v>
      </c>
      <c r="G216" s="9">
        <v>60</v>
      </c>
      <c r="H216" s="7">
        <v>65</v>
      </c>
      <c r="I216" s="7">
        <v>91.89</v>
      </c>
      <c r="J216" s="8">
        <v>0</v>
      </c>
      <c r="K216" s="8">
        <v>0</v>
      </c>
      <c r="L216" s="8">
        <v>65</v>
      </c>
      <c r="M216" s="8">
        <v>72</v>
      </c>
      <c r="N216" s="8">
        <v>0</v>
      </c>
      <c r="O216" s="8">
        <v>0</v>
      </c>
      <c r="P216" s="7">
        <v>0</v>
      </c>
      <c r="Q216" s="7">
        <v>0</v>
      </c>
      <c r="R216" s="7">
        <v>95</v>
      </c>
      <c r="S216" s="7">
        <v>0</v>
      </c>
      <c r="T216" s="7">
        <v>0</v>
      </c>
      <c r="U216" s="7">
        <v>0</v>
      </c>
      <c r="V216" s="7">
        <v>95</v>
      </c>
      <c r="W216" s="7">
        <v>95</v>
      </c>
      <c r="X216" s="7">
        <v>0</v>
      </c>
      <c r="Y216" s="7">
        <v>0</v>
      </c>
      <c r="Z216" s="7">
        <v>0</v>
      </c>
      <c r="AA216" s="7">
        <v>0</v>
      </c>
      <c r="AB216" s="7">
        <v>3</v>
      </c>
      <c r="AC216" s="7">
        <v>5</v>
      </c>
      <c r="AD216" s="7">
        <v>1</v>
      </c>
      <c r="AE216" s="7">
        <v>6</v>
      </c>
      <c r="AF216" s="7">
        <v>1</v>
      </c>
      <c r="AG216" s="7">
        <v>0</v>
      </c>
      <c r="AH216" s="7">
        <v>0</v>
      </c>
      <c r="AI216" s="7">
        <v>0</v>
      </c>
      <c r="AJ216" s="7">
        <v>0</v>
      </c>
      <c r="AK216" s="7">
        <v>1</v>
      </c>
      <c r="AL216" s="7">
        <v>0</v>
      </c>
      <c r="AM216" s="7">
        <v>0</v>
      </c>
      <c r="AN216" s="7">
        <v>1</v>
      </c>
      <c r="AO216" s="7">
        <v>0</v>
      </c>
      <c r="AP216" s="7">
        <v>0</v>
      </c>
      <c r="AQ216" s="7">
        <v>0</v>
      </c>
      <c r="AR216" s="7">
        <v>0</v>
      </c>
      <c r="AS216" s="7">
        <v>0</v>
      </c>
      <c r="AT216" s="7">
        <v>0</v>
      </c>
      <c r="AU216" s="7">
        <v>1</v>
      </c>
      <c r="AV216" s="7">
        <v>0</v>
      </c>
      <c r="AW216" s="7">
        <v>1</v>
      </c>
      <c r="AX216" s="7">
        <v>1</v>
      </c>
      <c r="AY216" s="7">
        <v>0</v>
      </c>
      <c r="AZ216" s="7">
        <v>2</v>
      </c>
      <c r="BA216" s="7">
        <v>1</v>
      </c>
      <c r="BB216" s="7">
        <v>1</v>
      </c>
      <c r="BC216" s="7">
        <v>0</v>
      </c>
      <c r="BD216" s="7">
        <v>1</v>
      </c>
      <c r="BE216" s="7">
        <v>1</v>
      </c>
      <c r="BF216" s="7">
        <v>0</v>
      </c>
      <c r="BG216" s="7">
        <v>1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1</v>
      </c>
      <c r="BP216" s="7">
        <v>0</v>
      </c>
      <c r="BQ216" s="7">
        <v>0</v>
      </c>
      <c r="BR216" s="7">
        <v>0</v>
      </c>
      <c r="BS216" s="7">
        <v>0</v>
      </c>
      <c r="BT216" s="7">
        <v>0</v>
      </c>
      <c r="BU216" s="7">
        <v>0</v>
      </c>
      <c r="BV216" s="7">
        <v>0</v>
      </c>
      <c r="BW216" s="7">
        <v>0</v>
      </c>
      <c r="BX216" s="7">
        <v>0</v>
      </c>
      <c r="BY216" s="7">
        <v>1</v>
      </c>
      <c r="BZ216" s="7">
        <v>2</v>
      </c>
      <c r="CA216" s="7">
        <v>1</v>
      </c>
    </row>
    <row r="217" ht="13.55" customHeight="1">
      <c r="A217" s="7">
        <v>315</v>
      </c>
      <c r="B217" s="7">
        <v>64</v>
      </c>
      <c r="C217" s="7">
        <v>1</v>
      </c>
      <c r="D217" s="7">
        <v>13</v>
      </c>
      <c r="E217" s="7">
        <f>D217</f>
        <v>13</v>
      </c>
      <c r="F217" s="7">
        <v>13</v>
      </c>
      <c r="G217" s="7">
        <v>2190</v>
      </c>
      <c r="H217" s="7">
        <v>120</v>
      </c>
      <c r="I217" s="10"/>
      <c r="J217" s="8">
        <v>0</v>
      </c>
      <c r="K217" s="8">
        <v>0</v>
      </c>
      <c r="L217" s="8">
        <v>20</v>
      </c>
      <c r="M217" s="8">
        <v>80</v>
      </c>
      <c r="N217" s="8">
        <v>0</v>
      </c>
      <c r="O217" s="8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25</v>
      </c>
      <c r="W217" s="7">
        <v>95</v>
      </c>
      <c r="X217" s="7">
        <v>0</v>
      </c>
      <c r="Y217" s="7">
        <v>0</v>
      </c>
      <c r="Z217" s="7">
        <v>0</v>
      </c>
      <c r="AA217" s="7">
        <v>0</v>
      </c>
      <c r="AB217" s="7">
        <v>3</v>
      </c>
      <c r="AC217" s="7">
        <v>5</v>
      </c>
      <c r="AD217" s="7">
        <v>1</v>
      </c>
      <c r="AE217" s="7">
        <v>7</v>
      </c>
      <c r="AF217" s="7">
        <v>1</v>
      </c>
      <c r="AG217" s="7">
        <v>1</v>
      </c>
      <c r="AH217" s="7">
        <v>1</v>
      </c>
      <c r="AI217" s="7">
        <v>1</v>
      </c>
      <c r="AJ217" s="7">
        <v>1</v>
      </c>
      <c r="AK217" s="7">
        <v>1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1</v>
      </c>
      <c r="AV217" s="7">
        <v>0</v>
      </c>
      <c r="AW217" s="7">
        <v>1</v>
      </c>
      <c r="AX217" s="7">
        <v>0</v>
      </c>
      <c r="AY217" s="7">
        <v>1</v>
      </c>
      <c r="AZ217" s="7">
        <v>1</v>
      </c>
      <c r="BA217" s="7">
        <v>1</v>
      </c>
      <c r="BB217" s="7">
        <v>1</v>
      </c>
      <c r="BC217" s="7">
        <v>1</v>
      </c>
      <c r="BD217" s="7">
        <v>0</v>
      </c>
      <c r="BE217" s="7">
        <v>0</v>
      </c>
      <c r="BF217" s="7">
        <v>0</v>
      </c>
      <c r="BG217" s="7">
        <v>1</v>
      </c>
      <c r="BH217" s="7">
        <v>0</v>
      </c>
      <c r="BI217" s="7">
        <v>0</v>
      </c>
      <c r="BJ217" s="7">
        <v>0</v>
      </c>
      <c r="BK217" s="7">
        <v>0</v>
      </c>
      <c r="BL217" s="7">
        <v>0</v>
      </c>
      <c r="BM217" s="7">
        <v>0</v>
      </c>
      <c r="BN217" s="7">
        <v>0</v>
      </c>
      <c r="BO217" s="7">
        <v>1</v>
      </c>
      <c r="BP217" s="7">
        <v>0</v>
      </c>
      <c r="BQ217" s="7">
        <v>1</v>
      </c>
      <c r="BR217" s="7">
        <v>0</v>
      </c>
      <c r="BS217" s="7">
        <v>0</v>
      </c>
      <c r="BT217" s="7">
        <v>0</v>
      </c>
      <c r="BU217" s="7">
        <v>0</v>
      </c>
      <c r="BV217" s="7">
        <v>0</v>
      </c>
      <c r="BW217" s="7">
        <v>0</v>
      </c>
      <c r="BX217" s="7">
        <v>0</v>
      </c>
      <c r="BY217" s="7">
        <v>1</v>
      </c>
      <c r="BZ217" s="7">
        <v>0</v>
      </c>
      <c r="CA217" s="7">
        <v>0</v>
      </c>
    </row>
    <row r="218" ht="13.55" customHeight="1">
      <c r="A218" s="7">
        <v>317</v>
      </c>
      <c r="B218" s="7">
        <v>67</v>
      </c>
      <c r="C218" s="7">
        <v>1</v>
      </c>
      <c r="D218" s="7">
        <v>28</v>
      </c>
      <c r="E218" s="7">
        <f>D218</f>
        <v>28</v>
      </c>
      <c r="F218" s="7">
        <v>28</v>
      </c>
      <c r="G218" s="7">
        <v>2</v>
      </c>
      <c r="H218" s="7">
        <v>75</v>
      </c>
      <c r="I218" s="7">
        <v>96</v>
      </c>
      <c r="J218" s="8">
        <v>0</v>
      </c>
      <c r="K218" s="8">
        <v>0</v>
      </c>
      <c r="L218" s="8">
        <v>100</v>
      </c>
      <c r="M218" s="8">
        <v>35</v>
      </c>
      <c r="N218" s="8">
        <v>0</v>
      </c>
      <c r="O218" s="8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95</v>
      </c>
      <c r="W218" s="7">
        <v>65</v>
      </c>
      <c r="X218" s="7">
        <v>0</v>
      </c>
      <c r="Y218" s="7">
        <v>0</v>
      </c>
      <c r="Z218" s="7">
        <v>0</v>
      </c>
      <c r="AA218" s="7">
        <v>0</v>
      </c>
      <c r="AB218" s="7">
        <v>3</v>
      </c>
      <c r="AC218" s="7">
        <v>5</v>
      </c>
      <c r="AD218" s="7">
        <v>1</v>
      </c>
      <c r="AE218" s="7">
        <v>7</v>
      </c>
      <c r="AF218" s="7">
        <v>1</v>
      </c>
      <c r="AG218" s="7">
        <v>1</v>
      </c>
      <c r="AH218" s="7">
        <v>0</v>
      </c>
      <c r="AI218" s="7">
        <v>1</v>
      </c>
      <c r="AJ218" s="7">
        <v>1</v>
      </c>
      <c r="AK218" s="7">
        <v>0</v>
      </c>
      <c r="AL218" s="7">
        <v>0</v>
      </c>
      <c r="AM218" s="7">
        <v>1</v>
      </c>
      <c r="AN218" s="7">
        <v>0</v>
      </c>
      <c r="AO218" s="7">
        <v>0</v>
      </c>
      <c r="AP218" s="7">
        <v>1</v>
      </c>
      <c r="AQ218" s="7">
        <v>0</v>
      </c>
      <c r="AR218" s="7">
        <v>0</v>
      </c>
      <c r="AS218" s="7">
        <v>0</v>
      </c>
      <c r="AT218" s="7">
        <v>1</v>
      </c>
      <c r="AU218" s="7">
        <v>1</v>
      </c>
      <c r="AV218" s="7">
        <v>0</v>
      </c>
      <c r="AW218" s="7">
        <v>0</v>
      </c>
      <c r="AX218" s="7">
        <v>0</v>
      </c>
      <c r="AY218" s="7">
        <v>1</v>
      </c>
      <c r="AZ218" s="7">
        <v>2</v>
      </c>
      <c r="BA218" s="7">
        <v>1</v>
      </c>
      <c r="BB218" s="7">
        <v>1</v>
      </c>
      <c r="BC218" s="7">
        <v>1</v>
      </c>
      <c r="BD218" s="7">
        <v>1</v>
      </c>
      <c r="BE218" s="7">
        <v>0</v>
      </c>
      <c r="BF218" s="7">
        <v>0</v>
      </c>
      <c r="BG218" s="7">
        <v>1</v>
      </c>
      <c r="BH218" s="7">
        <v>1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1</v>
      </c>
      <c r="BP218" s="7">
        <v>0</v>
      </c>
      <c r="BQ218" s="7">
        <v>1</v>
      </c>
      <c r="BR218" s="7">
        <v>0</v>
      </c>
      <c r="BS218" s="7">
        <v>0</v>
      </c>
      <c r="BT218" s="7">
        <v>0</v>
      </c>
      <c r="BU218" s="7">
        <v>0</v>
      </c>
      <c r="BV218" s="7">
        <v>0</v>
      </c>
      <c r="BW218" s="7">
        <v>0</v>
      </c>
      <c r="BX218" s="7">
        <v>0</v>
      </c>
      <c r="BY218" s="7">
        <v>0</v>
      </c>
      <c r="BZ218" s="7">
        <v>2</v>
      </c>
      <c r="CA218" s="7">
        <v>1</v>
      </c>
    </row>
    <row r="219" ht="13.55" customHeight="1">
      <c r="A219" s="7">
        <v>318</v>
      </c>
      <c r="B219" s="7">
        <v>60</v>
      </c>
      <c r="C219" s="7">
        <v>1</v>
      </c>
      <c r="D219" s="7">
        <v>11</v>
      </c>
      <c r="E219" s="7">
        <f>D219</f>
        <v>11</v>
      </c>
      <c r="F219" s="7">
        <v>11</v>
      </c>
      <c r="G219" s="7">
        <v>740</v>
      </c>
      <c r="H219" s="7">
        <v>120</v>
      </c>
      <c r="I219" s="10"/>
      <c r="J219" s="8">
        <v>0</v>
      </c>
      <c r="K219" s="8">
        <v>0</v>
      </c>
      <c r="L219" s="8">
        <v>80</v>
      </c>
      <c r="M219" s="8">
        <v>0</v>
      </c>
      <c r="N219" s="8">
        <v>0</v>
      </c>
      <c r="O219" s="8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85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3</v>
      </c>
      <c r="AC219" s="7">
        <v>5</v>
      </c>
      <c r="AD219" s="7">
        <v>1</v>
      </c>
      <c r="AE219" s="7">
        <v>7</v>
      </c>
      <c r="AF219" s="7">
        <v>1</v>
      </c>
      <c r="AG219" s="7">
        <v>1</v>
      </c>
      <c r="AH219" s="7">
        <v>0</v>
      </c>
      <c r="AI219" s="7">
        <v>1</v>
      </c>
      <c r="AJ219" s="7">
        <v>1</v>
      </c>
      <c r="AK219" s="7">
        <v>0</v>
      </c>
      <c r="AL219" s="7">
        <v>1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1</v>
      </c>
      <c r="AV219" s="7">
        <v>1</v>
      </c>
      <c r="AW219" s="7">
        <v>1</v>
      </c>
      <c r="AX219" s="7">
        <v>0</v>
      </c>
      <c r="AY219" s="7">
        <v>1</v>
      </c>
      <c r="AZ219" s="7">
        <v>2</v>
      </c>
      <c r="BA219" s="7">
        <v>2</v>
      </c>
      <c r="BB219" s="7">
        <v>1</v>
      </c>
      <c r="BC219" s="7">
        <v>0</v>
      </c>
      <c r="BD219" s="7">
        <v>1</v>
      </c>
      <c r="BE219" s="7">
        <v>1</v>
      </c>
      <c r="BF219" s="7">
        <v>0</v>
      </c>
      <c r="BG219" s="7">
        <v>1</v>
      </c>
      <c r="BH219" s="7">
        <v>1</v>
      </c>
      <c r="BI219" s="7">
        <v>1</v>
      </c>
      <c r="BJ219" s="7">
        <v>0</v>
      </c>
      <c r="BK219" s="7">
        <v>0</v>
      </c>
      <c r="BL219" s="7">
        <v>0</v>
      </c>
      <c r="BM219" s="7">
        <v>0</v>
      </c>
      <c r="BN219" s="7">
        <v>1</v>
      </c>
      <c r="BO219" s="7">
        <v>0</v>
      </c>
      <c r="BP219" s="7">
        <v>0</v>
      </c>
      <c r="BQ219" s="7">
        <v>0</v>
      </c>
      <c r="BR219" s="7">
        <v>0</v>
      </c>
      <c r="BS219" s="7">
        <v>0</v>
      </c>
      <c r="BT219" s="7">
        <v>0</v>
      </c>
      <c r="BU219" s="7">
        <v>0</v>
      </c>
      <c r="BV219" s="7">
        <v>0</v>
      </c>
      <c r="BW219" s="7">
        <v>0</v>
      </c>
      <c r="BX219" s="7">
        <v>0</v>
      </c>
      <c r="BY219" s="7">
        <v>1</v>
      </c>
      <c r="BZ219" s="7">
        <v>1</v>
      </c>
      <c r="CA219" s="7">
        <v>1</v>
      </c>
    </row>
    <row r="220" ht="13.55" customHeight="1">
      <c r="A220" s="7">
        <v>319</v>
      </c>
      <c r="B220" s="7">
        <v>73</v>
      </c>
      <c r="C220" s="7">
        <v>1</v>
      </c>
      <c r="D220" s="7">
        <v>14</v>
      </c>
      <c r="E220" s="7">
        <f>D220</f>
        <v>14</v>
      </c>
      <c r="F220" s="7">
        <v>14</v>
      </c>
      <c r="G220" s="7">
        <v>90</v>
      </c>
      <c r="H220" s="7">
        <v>75</v>
      </c>
      <c r="I220" s="7">
        <v>91</v>
      </c>
      <c r="J220" s="8">
        <v>0</v>
      </c>
      <c r="K220" s="8">
        <v>0</v>
      </c>
      <c r="L220" s="8">
        <v>60</v>
      </c>
      <c r="M220" s="8">
        <v>70</v>
      </c>
      <c r="N220" s="8">
        <v>0</v>
      </c>
      <c r="O220" s="8">
        <v>0</v>
      </c>
      <c r="P220" s="7">
        <v>0</v>
      </c>
      <c r="Q220" s="7">
        <v>0</v>
      </c>
      <c r="R220" s="7">
        <v>85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50</v>
      </c>
      <c r="Y220" s="7">
        <v>50</v>
      </c>
      <c r="Z220" s="7">
        <v>0</v>
      </c>
      <c r="AA220" s="7">
        <v>0</v>
      </c>
      <c r="AB220" s="7">
        <v>3</v>
      </c>
      <c r="AC220" s="7">
        <v>5</v>
      </c>
      <c r="AD220" s="7">
        <v>1</v>
      </c>
      <c r="AE220" s="7">
        <v>7</v>
      </c>
      <c r="AF220" s="7">
        <v>1</v>
      </c>
      <c r="AG220" s="7">
        <v>1</v>
      </c>
      <c r="AH220" s="7">
        <v>0</v>
      </c>
      <c r="AI220" s="7">
        <v>1</v>
      </c>
      <c r="AJ220" s="7">
        <v>1</v>
      </c>
      <c r="AK220" s="7">
        <v>1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0</v>
      </c>
      <c r="AS220" s="7">
        <v>0</v>
      </c>
      <c r="AT220" s="7">
        <v>0</v>
      </c>
      <c r="AU220" s="7">
        <v>1</v>
      </c>
      <c r="AV220" s="7">
        <v>0</v>
      </c>
      <c r="AW220" s="7">
        <v>0</v>
      </c>
      <c r="AX220" s="7">
        <v>0</v>
      </c>
      <c r="AY220" s="7">
        <v>1</v>
      </c>
      <c r="AZ220" s="7">
        <v>2</v>
      </c>
      <c r="BA220" s="7">
        <v>2</v>
      </c>
      <c r="BB220" s="7">
        <v>1</v>
      </c>
      <c r="BC220" s="7">
        <v>0</v>
      </c>
      <c r="BD220" s="7">
        <v>1</v>
      </c>
      <c r="BE220" s="7">
        <v>1</v>
      </c>
      <c r="BF220" s="7">
        <v>0</v>
      </c>
      <c r="BG220" s="7">
        <v>1</v>
      </c>
      <c r="BH220" s="7">
        <v>0</v>
      </c>
      <c r="BI220" s="7">
        <v>0</v>
      </c>
      <c r="BJ220" s="7">
        <v>0</v>
      </c>
      <c r="BK220" s="7">
        <v>0</v>
      </c>
      <c r="BL220" s="7">
        <v>0</v>
      </c>
      <c r="BM220" s="7">
        <v>0</v>
      </c>
      <c r="BN220" s="7">
        <v>0</v>
      </c>
      <c r="BO220" s="7">
        <v>0</v>
      </c>
      <c r="BP220" s="7">
        <v>0</v>
      </c>
      <c r="BQ220" s="7">
        <v>0</v>
      </c>
      <c r="BR220" s="7">
        <v>1</v>
      </c>
      <c r="BS220" s="7">
        <v>0</v>
      </c>
      <c r="BT220" s="7">
        <v>0</v>
      </c>
      <c r="BU220" s="7">
        <v>0</v>
      </c>
      <c r="BV220" s="7">
        <v>0</v>
      </c>
      <c r="BW220" s="7">
        <v>0</v>
      </c>
      <c r="BX220" s="7">
        <v>0</v>
      </c>
      <c r="BY220" s="7">
        <v>0</v>
      </c>
      <c r="BZ220" s="7">
        <v>0</v>
      </c>
      <c r="CA220" s="7">
        <v>0</v>
      </c>
    </row>
    <row r="221" ht="13.55" customHeight="1">
      <c r="A221" s="7">
        <v>321</v>
      </c>
      <c r="B221" s="7">
        <v>48</v>
      </c>
      <c r="C221" s="7">
        <v>1</v>
      </c>
      <c r="D221" s="7">
        <v>12</v>
      </c>
      <c r="E221" s="7">
        <f>D221</f>
        <v>12</v>
      </c>
      <c r="F221" s="7">
        <v>12</v>
      </c>
      <c r="G221" s="7">
        <v>12</v>
      </c>
      <c r="H221" s="7">
        <v>120</v>
      </c>
      <c r="I221" s="7">
        <v>86</v>
      </c>
      <c r="J221" s="8">
        <v>0</v>
      </c>
      <c r="K221" s="8">
        <v>0</v>
      </c>
      <c r="L221" s="8">
        <v>0</v>
      </c>
      <c r="M221" s="8">
        <v>64</v>
      </c>
      <c r="N221" s="8">
        <v>0</v>
      </c>
      <c r="O221" s="8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95</v>
      </c>
      <c r="X221" s="7">
        <v>0</v>
      </c>
      <c r="Y221" s="7">
        <v>0</v>
      </c>
      <c r="Z221" s="7">
        <v>0</v>
      </c>
      <c r="AA221" s="7">
        <v>0</v>
      </c>
      <c r="AB221" s="7">
        <v>3</v>
      </c>
      <c r="AC221" s="7">
        <v>5</v>
      </c>
      <c r="AD221" s="7">
        <v>0</v>
      </c>
      <c r="AE221" s="7">
        <v>7</v>
      </c>
      <c r="AF221" s="7">
        <v>1</v>
      </c>
      <c r="AG221" s="7">
        <v>1</v>
      </c>
      <c r="AH221" s="7">
        <v>1</v>
      </c>
      <c r="AI221" s="7">
        <v>1</v>
      </c>
      <c r="AJ221" s="7">
        <v>1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0</v>
      </c>
      <c r="AS221" s="7">
        <v>0</v>
      </c>
      <c r="AT221" s="7">
        <v>0</v>
      </c>
      <c r="AU221" s="7">
        <v>1</v>
      </c>
      <c r="AV221" s="7">
        <v>0</v>
      </c>
      <c r="AW221" s="7">
        <v>0</v>
      </c>
      <c r="AX221" s="7">
        <v>0</v>
      </c>
      <c r="AY221" s="7">
        <v>1</v>
      </c>
      <c r="AZ221" s="7">
        <v>2</v>
      </c>
      <c r="BA221" s="7">
        <v>2</v>
      </c>
      <c r="BB221" s="7">
        <v>1</v>
      </c>
      <c r="BC221" s="7">
        <v>0</v>
      </c>
      <c r="BD221" s="7">
        <v>0</v>
      </c>
      <c r="BE221" s="7">
        <v>1</v>
      </c>
      <c r="BF221" s="7">
        <v>0</v>
      </c>
      <c r="BG221" s="7">
        <v>1</v>
      </c>
      <c r="BH221" s="7">
        <v>0</v>
      </c>
      <c r="BI221" s="7">
        <v>0</v>
      </c>
      <c r="BJ221" s="7">
        <v>0</v>
      </c>
      <c r="BK221" s="7">
        <v>0</v>
      </c>
      <c r="BL221" s="7">
        <v>0</v>
      </c>
      <c r="BM221" s="7">
        <v>0</v>
      </c>
      <c r="BN221" s="7">
        <v>0</v>
      </c>
      <c r="BO221" s="7">
        <v>0</v>
      </c>
      <c r="BP221" s="7">
        <v>0</v>
      </c>
      <c r="BQ221" s="7">
        <v>0</v>
      </c>
      <c r="BR221" s="7">
        <v>1</v>
      </c>
      <c r="BS221" s="7">
        <v>0</v>
      </c>
      <c r="BT221" s="7">
        <v>0</v>
      </c>
      <c r="BU221" s="7">
        <v>0</v>
      </c>
      <c r="BV221" s="7">
        <v>0</v>
      </c>
      <c r="BW221" s="7">
        <v>0</v>
      </c>
      <c r="BX221" s="7">
        <v>0</v>
      </c>
      <c r="BY221" s="7">
        <v>6</v>
      </c>
      <c r="BZ221" s="7">
        <v>0</v>
      </c>
      <c r="CA221" s="7">
        <v>0</v>
      </c>
    </row>
    <row r="222" ht="13.55" customHeight="1">
      <c r="A222" s="7">
        <v>322</v>
      </c>
      <c r="B222" s="7">
        <v>54</v>
      </c>
      <c r="C222" s="7">
        <v>2</v>
      </c>
      <c r="D222" s="7">
        <v>33</v>
      </c>
      <c r="E222" s="7">
        <f>D222</f>
        <v>33</v>
      </c>
      <c r="F222" s="7">
        <v>33</v>
      </c>
      <c r="G222" s="7">
        <v>1095</v>
      </c>
      <c r="H222" s="7">
        <v>120</v>
      </c>
      <c r="I222" s="7">
        <v>102.5</v>
      </c>
      <c r="J222" s="8">
        <v>0</v>
      </c>
      <c r="K222" s="8">
        <v>45</v>
      </c>
      <c r="L222" s="8">
        <v>45</v>
      </c>
      <c r="M222" s="8">
        <v>0</v>
      </c>
      <c r="N222" s="8">
        <v>0</v>
      </c>
      <c r="O222" s="8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55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3</v>
      </c>
      <c r="AC222" s="7">
        <v>5</v>
      </c>
      <c r="AD222" s="7">
        <v>1</v>
      </c>
      <c r="AE222" s="7">
        <v>6</v>
      </c>
      <c r="AF222" s="7">
        <v>1</v>
      </c>
      <c r="AG222" s="7">
        <v>1</v>
      </c>
      <c r="AH222" s="7">
        <v>1</v>
      </c>
      <c r="AI222" s="7">
        <v>1</v>
      </c>
      <c r="AJ222" s="7">
        <v>1</v>
      </c>
      <c r="AK222" s="7">
        <v>1</v>
      </c>
      <c r="AL222" s="7">
        <v>1</v>
      </c>
      <c r="AM222" s="7">
        <v>1</v>
      </c>
      <c r="AN222" s="7">
        <v>0</v>
      </c>
      <c r="AO222" s="7">
        <v>0</v>
      </c>
      <c r="AP222" s="7">
        <v>1</v>
      </c>
      <c r="AQ222" s="7">
        <v>0</v>
      </c>
      <c r="AR222" s="7">
        <v>0</v>
      </c>
      <c r="AS222" s="7">
        <v>0</v>
      </c>
      <c r="AT222" s="7">
        <v>0</v>
      </c>
      <c r="AU222" s="7">
        <v>1</v>
      </c>
      <c r="AV222" s="7">
        <v>0</v>
      </c>
      <c r="AW222" s="7">
        <v>0</v>
      </c>
      <c r="AX222" s="7">
        <v>1</v>
      </c>
      <c r="AY222" s="7">
        <v>0</v>
      </c>
      <c r="AZ222" s="7">
        <v>2</v>
      </c>
      <c r="BA222" s="7">
        <v>2</v>
      </c>
      <c r="BB222" s="7">
        <v>1</v>
      </c>
      <c r="BC222" s="7">
        <v>0</v>
      </c>
      <c r="BD222" s="7">
        <v>1</v>
      </c>
      <c r="BE222" s="7">
        <v>1</v>
      </c>
      <c r="BF222" s="7">
        <v>0</v>
      </c>
      <c r="BG222" s="7">
        <v>1</v>
      </c>
      <c r="BH222" s="7">
        <v>0</v>
      </c>
      <c r="BI222" s="7">
        <v>0</v>
      </c>
      <c r="BJ222" s="7">
        <v>0</v>
      </c>
      <c r="BK222" s="7">
        <v>1</v>
      </c>
      <c r="BL222" s="7">
        <v>0</v>
      </c>
      <c r="BM222" s="7">
        <v>0</v>
      </c>
      <c r="BN222" s="7">
        <v>0</v>
      </c>
      <c r="BO222" s="7">
        <v>1</v>
      </c>
      <c r="BP222" s="7">
        <v>1</v>
      </c>
      <c r="BQ222" s="7">
        <v>0</v>
      </c>
      <c r="BR222" s="7">
        <v>0</v>
      </c>
      <c r="BS222" s="7">
        <v>0</v>
      </c>
      <c r="BT222" s="7">
        <v>0</v>
      </c>
      <c r="BU222" s="7">
        <v>0</v>
      </c>
      <c r="BV222" s="7">
        <v>0</v>
      </c>
      <c r="BW222" s="7">
        <v>0</v>
      </c>
      <c r="BX222" s="7">
        <v>0</v>
      </c>
      <c r="BY222" s="7">
        <v>0</v>
      </c>
      <c r="BZ222" s="7">
        <v>0</v>
      </c>
      <c r="CA222" s="7">
        <v>0</v>
      </c>
    </row>
    <row r="223" ht="13.55" customHeight="1">
      <c r="A223" s="7">
        <v>323</v>
      </c>
      <c r="B223" s="7">
        <v>68</v>
      </c>
      <c r="C223" s="7">
        <v>2</v>
      </c>
      <c r="D223" s="7">
        <v>14</v>
      </c>
      <c r="E223" s="7">
        <v>14</v>
      </c>
      <c r="F223" s="7">
        <f>14+6</f>
        <v>20</v>
      </c>
      <c r="G223" s="7">
        <f>6/24</f>
        <v>0.25</v>
      </c>
      <c r="H223" s="7">
        <v>60</v>
      </c>
      <c r="I223" s="7">
        <v>89</v>
      </c>
      <c r="J223" s="8">
        <v>0</v>
      </c>
      <c r="K223" s="8">
        <v>0</v>
      </c>
      <c r="L223" s="8">
        <v>30</v>
      </c>
      <c r="M223" s="8">
        <v>50</v>
      </c>
      <c r="N223" s="8">
        <v>0</v>
      </c>
      <c r="O223" s="8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40</v>
      </c>
      <c r="W223" s="7">
        <v>55</v>
      </c>
      <c r="X223" s="7">
        <v>0</v>
      </c>
      <c r="Y223" s="7">
        <v>0</v>
      </c>
      <c r="Z223" s="7">
        <v>60</v>
      </c>
      <c r="AA223" s="7">
        <v>0</v>
      </c>
      <c r="AB223" s="7">
        <v>3</v>
      </c>
      <c r="AC223" s="7">
        <v>5</v>
      </c>
      <c r="AD223" s="7">
        <v>1</v>
      </c>
      <c r="AE223" s="7">
        <v>7</v>
      </c>
      <c r="AF223" s="7">
        <v>1</v>
      </c>
      <c r="AG223" s="7">
        <v>1</v>
      </c>
      <c r="AH223" s="7">
        <v>1</v>
      </c>
      <c r="AI223" s="7">
        <v>1</v>
      </c>
      <c r="AJ223" s="7">
        <v>1</v>
      </c>
      <c r="AK223" s="7">
        <v>1</v>
      </c>
      <c r="AL223" s="7">
        <v>1</v>
      </c>
      <c r="AM223" s="7">
        <v>1</v>
      </c>
      <c r="AN223" s="7">
        <v>0</v>
      </c>
      <c r="AO223" s="7">
        <v>0</v>
      </c>
      <c r="AP223" s="7">
        <v>1</v>
      </c>
      <c r="AQ223" s="7">
        <v>0</v>
      </c>
      <c r="AR223" s="7">
        <v>0</v>
      </c>
      <c r="AS223" s="7">
        <v>0</v>
      </c>
      <c r="AT223" s="7">
        <v>0</v>
      </c>
      <c r="AU223" s="7">
        <v>1</v>
      </c>
      <c r="AV223" s="7">
        <v>0</v>
      </c>
      <c r="AW223" s="7">
        <v>0</v>
      </c>
      <c r="AX223" s="7">
        <v>0</v>
      </c>
      <c r="AY223" s="7">
        <v>1</v>
      </c>
      <c r="AZ223" s="7">
        <v>2</v>
      </c>
      <c r="BA223" s="7">
        <v>2</v>
      </c>
      <c r="BB223" s="7">
        <v>1</v>
      </c>
      <c r="BC223" s="7">
        <v>1</v>
      </c>
      <c r="BD223" s="7">
        <v>0</v>
      </c>
      <c r="BE223" s="7">
        <v>0</v>
      </c>
      <c r="BF223" s="7">
        <v>0</v>
      </c>
      <c r="BG223" s="7">
        <v>1</v>
      </c>
      <c r="BH223" s="7">
        <v>0</v>
      </c>
      <c r="BI223" s="7">
        <v>1</v>
      </c>
      <c r="BJ223" s="7">
        <v>0</v>
      </c>
      <c r="BK223" s="7">
        <v>0</v>
      </c>
      <c r="BL223" s="7">
        <v>0</v>
      </c>
      <c r="BM223" s="7">
        <v>0</v>
      </c>
      <c r="BN223" s="7">
        <v>0</v>
      </c>
      <c r="BO223" s="7">
        <v>1</v>
      </c>
      <c r="BP223" s="7">
        <v>0</v>
      </c>
      <c r="BQ223" s="7">
        <v>0</v>
      </c>
      <c r="BR223" s="7">
        <v>0</v>
      </c>
      <c r="BS223" s="7">
        <v>0</v>
      </c>
      <c r="BT223" s="7">
        <v>0</v>
      </c>
      <c r="BU223" s="7">
        <v>0</v>
      </c>
      <c r="BV223" s="7">
        <v>0</v>
      </c>
      <c r="BW223" s="7">
        <v>1</v>
      </c>
      <c r="BX223" s="7">
        <v>1</v>
      </c>
      <c r="BY223" s="7">
        <v>0</v>
      </c>
      <c r="BZ223" s="7">
        <v>2</v>
      </c>
      <c r="CA223" s="7">
        <v>1</v>
      </c>
    </row>
    <row r="224" ht="13.55" customHeight="1">
      <c r="A224" s="7">
        <v>324</v>
      </c>
      <c r="B224" s="7">
        <v>59</v>
      </c>
      <c r="C224" s="7">
        <v>2</v>
      </c>
      <c r="D224" s="7">
        <v>5</v>
      </c>
      <c r="E224" s="7">
        <v>12</v>
      </c>
      <c r="F224" s="7">
        <f>5+12</f>
        <v>17</v>
      </c>
      <c r="G224" s="7">
        <v>1460</v>
      </c>
      <c r="H224" s="7">
        <v>110</v>
      </c>
      <c r="I224" s="7">
        <v>116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7">
        <v>0</v>
      </c>
      <c r="Q224" s="7">
        <v>0</v>
      </c>
      <c r="R224" s="7">
        <v>95</v>
      </c>
      <c r="S224" s="7">
        <v>95</v>
      </c>
      <c r="T224" s="7">
        <v>0</v>
      </c>
      <c r="U224" s="7">
        <v>0</v>
      </c>
      <c r="V224" s="7">
        <v>55</v>
      </c>
      <c r="W224" s="7">
        <v>40</v>
      </c>
      <c r="X224" s="7">
        <v>0</v>
      </c>
      <c r="Y224" s="7">
        <v>0</v>
      </c>
      <c r="Z224" s="7">
        <v>0</v>
      </c>
      <c r="AA224" s="7">
        <v>0</v>
      </c>
      <c r="AB224" s="7">
        <v>3</v>
      </c>
      <c r="AC224" s="7">
        <v>5</v>
      </c>
      <c r="AD224" s="7">
        <v>1</v>
      </c>
      <c r="AE224" s="7">
        <v>7</v>
      </c>
      <c r="AF224" s="7">
        <v>1</v>
      </c>
      <c r="AG224" s="7">
        <v>1</v>
      </c>
      <c r="AH224" s="7">
        <v>1</v>
      </c>
      <c r="AI224" s="7">
        <v>1</v>
      </c>
      <c r="AJ224" s="7">
        <v>1</v>
      </c>
      <c r="AK224" s="7">
        <v>1</v>
      </c>
      <c r="AL224" s="7">
        <v>1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7">
        <v>0</v>
      </c>
      <c r="AT224" s="7">
        <v>0</v>
      </c>
      <c r="AU224" s="7">
        <v>1</v>
      </c>
      <c r="AV224" s="7">
        <v>1</v>
      </c>
      <c r="AW224" s="7">
        <v>0</v>
      </c>
      <c r="AX224" s="7">
        <v>1</v>
      </c>
      <c r="AY224" s="7">
        <v>0</v>
      </c>
      <c r="AZ224" s="7">
        <v>2</v>
      </c>
      <c r="BA224" s="7">
        <v>2</v>
      </c>
      <c r="BB224" s="7">
        <v>1</v>
      </c>
      <c r="BC224" s="7">
        <v>1</v>
      </c>
      <c r="BD224" s="7">
        <v>1</v>
      </c>
      <c r="BE224" s="7">
        <v>0</v>
      </c>
      <c r="BF224" s="7">
        <v>1</v>
      </c>
      <c r="BG224" s="7">
        <v>0</v>
      </c>
      <c r="BH224" s="7">
        <v>0</v>
      </c>
      <c r="BI224" s="7">
        <v>0</v>
      </c>
      <c r="BJ224" s="7">
        <v>0</v>
      </c>
      <c r="BK224" s="7">
        <v>0</v>
      </c>
      <c r="BL224" s="7">
        <v>0</v>
      </c>
      <c r="BM224" s="7">
        <v>0</v>
      </c>
      <c r="BN224" s="7">
        <v>0</v>
      </c>
      <c r="BO224" s="7">
        <v>1</v>
      </c>
      <c r="BP224" s="7">
        <v>1</v>
      </c>
      <c r="BQ224" s="7">
        <v>0</v>
      </c>
      <c r="BR224" s="7">
        <v>0</v>
      </c>
      <c r="BS224" s="7">
        <v>0</v>
      </c>
      <c r="BT224" s="7">
        <v>0</v>
      </c>
      <c r="BU224" s="7">
        <v>0</v>
      </c>
      <c r="BV224" s="7">
        <v>0</v>
      </c>
      <c r="BW224" s="7">
        <v>0</v>
      </c>
      <c r="BX224" s="7">
        <v>0</v>
      </c>
      <c r="BY224" s="7">
        <v>0</v>
      </c>
      <c r="BZ224" s="7">
        <v>0</v>
      </c>
      <c r="CA224" s="7">
        <v>0</v>
      </c>
    </row>
    <row r="225" ht="13.55" customHeight="1">
      <c r="A225" s="7">
        <v>325</v>
      </c>
      <c r="B225" s="7">
        <v>61</v>
      </c>
      <c r="C225" s="7">
        <v>3</v>
      </c>
      <c r="D225" s="7">
        <v>10</v>
      </c>
      <c r="E225" s="7">
        <v>18</v>
      </c>
      <c r="F225" s="7">
        <f>10+18</f>
        <v>28</v>
      </c>
      <c r="G225" s="7">
        <v>30</v>
      </c>
      <c r="H225" s="7">
        <v>70</v>
      </c>
      <c r="I225" s="7">
        <v>81</v>
      </c>
      <c r="J225" s="8">
        <v>0</v>
      </c>
      <c r="K225" s="8">
        <v>0</v>
      </c>
      <c r="L225" s="8">
        <v>98</v>
      </c>
      <c r="M225" s="8">
        <v>60</v>
      </c>
      <c r="N225" s="8">
        <v>0</v>
      </c>
      <c r="O225" s="8">
        <v>0</v>
      </c>
      <c r="P225" s="7">
        <v>0</v>
      </c>
      <c r="Q225" s="7">
        <v>0</v>
      </c>
      <c r="R225" s="7">
        <v>50</v>
      </c>
      <c r="S225" s="7">
        <v>0</v>
      </c>
      <c r="T225" s="7">
        <v>0</v>
      </c>
      <c r="U225" s="7">
        <v>0</v>
      </c>
      <c r="V225" s="7">
        <v>95</v>
      </c>
      <c r="W225" s="7">
        <v>80</v>
      </c>
      <c r="X225" s="7">
        <v>0</v>
      </c>
      <c r="Y225" s="7">
        <v>0</v>
      </c>
      <c r="Z225" s="7">
        <v>0</v>
      </c>
      <c r="AA225" s="7">
        <v>0</v>
      </c>
      <c r="AB225" s="7">
        <v>3</v>
      </c>
      <c r="AC225" s="7">
        <v>5</v>
      </c>
      <c r="AD225" s="7">
        <v>1</v>
      </c>
      <c r="AE225" s="7">
        <v>6</v>
      </c>
      <c r="AF225" s="7">
        <v>1</v>
      </c>
      <c r="AG225" s="7">
        <v>1</v>
      </c>
      <c r="AH225" s="7">
        <v>1</v>
      </c>
      <c r="AI225" s="7">
        <v>1</v>
      </c>
      <c r="AJ225" s="7">
        <v>1</v>
      </c>
      <c r="AK225" s="7">
        <v>1</v>
      </c>
      <c r="AL225" s="7">
        <v>1</v>
      </c>
      <c r="AM225" s="7">
        <v>1</v>
      </c>
      <c r="AN225" s="7">
        <v>0</v>
      </c>
      <c r="AO225" s="7">
        <v>0</v>
      </c>
      <c r="AP225" s="7">
        <v>1</v>
      </c>
      <c r="AQ225" s="7">
        <v>0</v>
      </c>
      <c r="AR225" s="7">
        <v>1</v>
      </c>
      <c r="AS225" s="7">
        <v>0</v>
      </c>
      <c r="AT225" s="7">
        <v>1</v>
      </c>
      <c r="AU225" s="7">
        <v>1</v>
      </c>
      <c r="AV225" s="7">
        <v>0</v>
      </c>
      <c r="AW225" s="7">
        <v>0</v>
      </c>
      <c r="AX225" s="7">
        <v>1</v>
      </c>
      <c r="AY225" s="7">
        <v>0</v>
      </c>
      <c r="AZ225" s="7">
        <v>1</v>
      </c>
      <c r="BA225" s="7">
        <v>2</v>
      </c>
      <c r="BB225" s="7">
        <v>1</v>
      </c>
      <c r="BC225" s="7">
        <v>1</v>
      </c>
      <c r="BD225" s="7">
        <v>1</v>
      </c>
      <c r="BE225" s="7">
        <v>0</v>
      </c>
      <c r="BF225" s="7">
        <v>0</v>
      </c>
      <c r="BG225" s="7">
        <v>1</v>
      </c>
      <c r="BH225" s="7">
        <v>0</v>
      </c>
      <c r="BI225" s="7">
        <v>1</v>
      </c>
      <c r="BJ225" s="7">
        <v>0</v>
      </c>
      <c r="BK225" s="7">
        <v>0</v>
      </c>
      <c r="BL225" s="7">
        <v>0</v>
      </c>
      <c r="BM225" s="7">
        <v>0</v>
      </c>
      <c r="BN225" s="7">
        <v>0</v>
      </c>
      <c r="BO225" s="7">
        <v>1</v>
      </c>
      <c r="BP225" s="7">
        <v>1</v>
      </c>
      <c r="BQ225" s="7">
        <v>0</v>
      </c>
      <c r="BR225" s="7">
        <v>0</v>
      </c>
      <c r="BS225" s="7">
        <v>0</v>
      </c>
      <c r="BT225" s="7">
        <v>0</v>
      </c>
      <c r="BU225" s="7">
        <v>0</v>
      </c>
      <c r="BV225" s="7">
        <v>0</v>
      </c>
      <c r="BW225" s="7">
        <v>1</v>
      </c>
      <c r="BX225" s="7">
        <v>1</v>
      </c>
      <c r="BY225" s="7">
        <v>0</v>
      </c>
      <c r="BZ225" s="7">
        <v>2</v>
      </c>
      <c r="CA225" s="7">
        <v>0</v>
      </c>
    </row>
    <row r="226" ht="13.55" customHeight="1">
      <c r="A226" s="7">
        <v>327</v>
      </c>
      <c r="B226" s="7">
        <v>63</v>
      </c>
      <c r="C226" s="7">
        <v>1</v>
      </c>
      <c r="D226" s="7">
        <v>8</v>
      </c>
      <c r="E226" s="7">
        <f>D226</f>
        <v>8</v>
      </c>
      <c r="F226" s="7">
        <v>8</v>
      </c>
      <c r="G226" s="7">
        <v>1095</v>
      </c>
      <c r="H226" s="7">
        <v>120</v>
      </c>
      <c r="I226" s="7">
        <v>89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95</v>
      </c>
      <c r="W226" s="7">
        <v>40</v>
      </c>
      <c r="X226" s="7">
        <v>0</v>
      </c>
      <c r="Y226" s="7">
        <v>0</v>
      </c>
      <c r="Z226" s="7">
        <v>0</v>
      </c>
      <c r="AA226" s="7">
        <v>0</v>
      </c>
      <c r="AB226" s="7">
        <v>3</v>
      </c>
      <c r="AC226" s="7">
        <v>5</v>
      </c>
      <c r="AD226" s="7">
        <v>1</v>
      </c>
      <c r="AE226" s="7">
        <v>7</v>
      </c>
      <c r="AF226" s="7">
        <v>1</v>
      </c>
      <c r="AG226" s="7">
        <v>1</v>
      </c>
      <c r="AH226" s="7">
        <v>1</v>
      </c>
      <c r="AI226" s="7">
        <v>1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7">
        <v>0</v>
      </c>
      <c r="AT226" s="7">
        <v>0</v>
      </c>
      <c r="AU226" s="7">
        <v>1</v>
      </c>
      <c r="AV226" s="7">
        <v>0</v>
      </c>
      <c r="AW226" s="7">
        <v>0</v>
      </c>
      <c r="AX226" s="7">
        <v>0</v>
      </c>
      <c r="AY226" s="7">
        <v>1</v>
      </c>
      <c r="AZ226" s="7">
        <v>1</v>
      </c>
      <c r="BA226" s="7">
        <v>1</v>
      </c>
      <c r="BB226" s="7">
        <v>1</v>
      </c>
      <c r="BC226" s="7">
        <v>0</v>
      </c>
      <c r="BD226" s="7">
        <v>0</v>
      </c>
      <c r="BE226" s="7">
        <v>1</v>
      </c>
      <c r="BF226" s="7">
        <v>1</v>
      </c>
      <c r="BG226" s="7">
        <v>0</v>
      </c>
      <c r="BH226" s="7">
        <v>0</v>
      </c>
      <c r="BI226" s="7">
        <v>0</v>
      </c>
      <c r="BJ226" s="7">
        <v>0</v>
      </c>
      <c r="BK226" s="7">
        <v>0</v>
      </c>
      <c r="BL226" s="7">
        <v>0</v>
      </c>
      <c r="BM226" s="7">
        <v>0</v>
      </c>
      <c r="BN226" s="7">
        <v>1</v>
      </c>
      <c r="BO226" s="7">
        <v>0</v>
      </c>
      <c r="BP226" s="7">
        <v>0</v>
      </c>
      <c r="BQ226" s="7">
        <v>0</v>
      </c>
      <c r="BR226" s="7">
        <v>0</v>
      </c>
      <c r="BS226" s="7">
        <v>0</v>
      </c>
      <c r="BT226" s="7">
        <v>0</v>
      </c>
      <c r="BU226" s="7">
        <v>0</v>
      </c>
      <c r="BV226" s="7">
        <v>0</v>
      </c>
      <c r="BW226" s="7">
        <v>0</v>
      </c>
      <c r="BX226" s="7">
        <v>0</v>
      </c>
      <c r="BY226" s="7">
        <v>0</v>
      </c>
      <c r="BZ226" s="10"/>
      <c r="CA226" s="7">
        <v>0</v>
      </c>
    </row>
    <row r="227" ht="13.55" customHeight="1">
      <c r="A227" s="7">
        <v>328</v>
      </c>
      <c r="B227" s="7">
        <v>63</v>
      </c>
      <c r="C227" s="7">
        <v>1</v>
      </c>
      <c r="D227" s="7">
        <v>31</v>
      </c>
      <c r="E227" s="7">
        <f>D227</f>
        <v>31</v>
      </c>
      <c r="F227" s="7">
        <v>31</v>
      </c>
      <c r="G227" s="7">
        <v>1825</v>
      </c>
      <c r="H227" s="7">
        <v>75</v>
      </c>
      <c r="I227" s="7">
        <v>90</v>
      </c>
      <c r="J227" s="8">
        <v>0</v>
      </c>
      <c r="K227" s="8">
        <v>0</v>
      </c>
      <c r="L227" s="8">
        <v>60</v>
      </c>
      <c r="M227" s="8">
        <v>40</v>
      </c>
      <c r="N227" s="8">
        <v>0</v>
      </c>
      <c r="O227" s="8">
        <v>0</v>
      </c>
      <c r="P227" s="7">
        <v>0</v>
      </c>
      <c r="Q227" s="7">
        <v>0</v>
      </c>
      <c r="R227" s="7">
        <v>50</v>
      </c>
      <c r="S227" s="7">
        <v>0</v>
      </c>
      <c r="T227" s="7">
        <v>0</v>
      </c>
      <c r="U227" s="7">
        <v>0</v>
      </c>
      <c r="V227" s="7">
        <v>70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3</v>
      </c>
      <c r="AC227" s="7">
        <v>5</v>
      </c>
      <c r="AD227" s="7">
        <v>1</v>
      </c>
      <c r="AE227" s="7">
        <v>6</v>
      </c>
      <c r="AF227" s="7">
        <v>1</v>
      </c>
      <c r="AG227" s="7">
        <v>1</v>
      </c>
      <c r="AH227" s="7">
        <v>1</v>
      </c>
      <c r="AI227" s="7">
        <v>1</v>
      </c>
      <c r="AJ227" s="7">
        <v>1</v>
      </c>
      <c r="AK227" s="7">
        <v>1</v>
      </c>
      <c r="AL227" s="7">
        <v>1</v>
      </c>
      <c r="AM227" s="7">
        <v>0</v>
      </c>
      <c r="AN227" s="7">
        <v>1</v>
      </c>
      <c r="AO227" s="7">
        <v>0</v>
      </c>
      <c r="AP227" s="7">
        <v>0</v>
      </c>
      <c r="AQ227" s="7">
        <v>0</v>
      </c>
      <c r="AR227" s="7">
        <v>0</v>
      </c>
      <c r="AS227" s="7">
        <v>1</v>
      </c>
      <c r="AT227" s="7">
        <v>1</v>
      </c>
      <c r="AU227" s="7">
        <v>1</v>
      </c>
      <c r="AV227" s="7">
        <v>0</v>
      </c>
      <c r="AW227" s="7">
        <v>1</v>
      </c>
      <c r="AX227" s="7">
        <v>1</v>
      </c>
      <c r="AY227" s="7">
        <v>0</v>
      </c>
      <c r="AZ227" s="7">
        <v>3</v>
      </c>
      <c r="BA227" s="7">
        <v>2</v>
      </c>
      <c r="BB227" s="7">
        <v>1</v>
      </c>
      <c r="BC227" s="7">
        <v>1</v>
      </c>
      <c r="BD227" s="7">
        <v>0</v>
      </c>
      <c r="BE227" s="7">
        <v>0</v>
      </c>
      <c r="BF227" s="7">
        <v>0</v>
      </c>
      <c r="BG227" s="7">
        <v>1</v>
      </c>
      <c r="BH227" s="7">
        <v>0</v>
      </c>
      <c r="BI227" s="7">
        <v>1</v>
      </c>
      <c r="BJ227" s="7">
        <v>0</v>
      </c>
      <c r="BK227" s="7">
        <v>0</v>
      </c>
      <c r="BL227" s="7">
        <v>0</v>
      </c>
      <c r="BM227" s="7">
        <v>0</v>
      </c>
      <c r="BN227" s="7">
        <v>0</v>
      </c>
      <c r="BO227" s="7">
        <v>1</v>
      </c>
      <c r="BP227" s="7">
        <v>1</v>
      </c>
      <c r="BQ227" s="7">
        <v>0</v>
      </c>
      <c r="BR227" s="7">
        <v>0</v>
      </c>
      <c r="BS227" s="7">
        <v>0</v>
      </c>
      <c r="BT227" s="7">
        <v>0</v>
      </c>
      <c r="BU227" s="7">
        <v>0</v>
      </c>
      <c r="BV227" s="7">
        <v>0</v>
      </c>
      <c r="BW227" s="7">
        <v>1</v>
      </c>
      <c r="BX227" s="7">
        <v>1</v>
      </c>
      <c r="BY227" s="7">
        <v>0</v>
      </c>
      <c r="BZ227" s="7">
        <v>2</v>
      </c>
      <c r="CA227" s="7">
        <v>1</v>
      </c>
    </row>
    <row r="228" ht="13.55" customHeight="1">
      <c r="A228" s="7">
        <v>329</v>
      </c>
      <c r="B228" s="7">
        <v>50</v>
      </c>
      <c r="C228" s="7">
        <v>3</v>
      </c>
      <c r="D228" s="7">
        <v>34</v>
      </c>
      <c r="E228" s="7">
        <v>34</v>
      </c>
      <c r="F228" s="7">
        <f>34+6+3</f>
        <v>43</v>
      </c>
      <c r="G228" s="7">
        <v>1025</v>
      </c>
      <c r="H228" s="7">
        <v>90</v>
      </c>
      <c r="I228" s="7">
        <v>110.5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60</v>
      </c>
      <c r="X228" s="7">
        <v>0</v>
      </c>
      <c r="Y228" s="7">
        <v>0</v>
      </c>
      <c r="Z228" s="7">
        <v>0</v>
      </c>
      <c r="AA228" s="7">
        <v>0</v>
      </c>
      <c r="AB228" s="7">
        <v>3</v>
      </c>
      <c r="AC228" s="7">
        <v>5</v>
      </c>
      <c r="AD228" s="7">
        <v>1</v>
      </c>
      <c r="AE228" s="7">
        <v>6</v>
      </c>
      <c r="AF228" s="7">
        <v>1</v>
      </c>
      <c r="AG228" s="7">
        <v>1</v>
      </c>
      <c r="AH228" s="7">
        <v>1</v>
      </c>
      <c r="AI228" s="7">
        <v>1</v>
      </c>
      <c r="AJ228" s="7">
        <v>1</v>
      </c>
      <c r="AK228" s="7">
        <v>1</v>
      </c>
      <c r="AL228" s="7">
        <v>1</v>
      </c>
      <c r="AM228" s="7">
        <v>1</v>
      </c>
      <c r="AN228" s="7">
        <v>0</v>
      </c>
      <c r="AO228" s="7">
        <v>0</v>
      </c>
      <c r="AP228" s="7">
        <v>0</v>
      </c>
      <c r="AQ228" s="7">
        <v>0</v>
      </c>
      <c r="AR228" s="7">
        <v>0</v>
      </c>
      <c r="AS228" s="7">
        <v>0</v>
      </c>
      <c r="AT228" s="7">
        <v>1</v>
      </c>
      <c r="AU228" s="7">
        <v>1</v>
      </c>
      <c r="AV228" s="7">
        <v>0</v>
      </c>
      <c r="AW228" s="7">
        <v>0</v>
      </c>
      <c r="AX228" s="7">
        <v>1</v>
      </c>
      <c r="AY228" s="7">
        <v>0</v>
      </c>
      <c r="AZ228" s="7">
        <v>2</v>
      </c>
      <c r="BA228" s="7">
        <v>2</v>
      </c>
      <c r="BB228" s="7">
        <v>1</v>
      </c>
      <c r="BC228" s="7">
        <v>1</v>
      </c>
      <c r="BD228" s="7">
        <v>1</v>
      </c>
      <c r="BE228" s="7">
        <v>0</v>
      </c>
      <c r="BF228" s="7">
        <v>0</v>
      </c>
      <c r="BG228" s="7">
        <v>1</v>
      </c>
      <c r="BH228" s="7">
        <v>1</v>
      </c>
      <c r="BI228" s="7">
        <v>0</v>
      </c>
      <c r="BJ228" s="7">
        <v>0</v>
      </c>
      <c r="BK228" s="7">
        <v>0</v>
      </c>
      <c r="BL228" s="7">
        <v>0</v>
      </c>
      <c r="BM228" s="7">
        <v>0</v>
      </c>
      <c r="BN228" s="7">
        <v>0</v>
      </c>
      <c r="BO228" s="7">
        <v>1</v>
      </c>
      <c r="BP228" s="7">
        <v>1</v>
      </c>
      <c r="BQ228" s="7">
        <v>0</v>
      </c>
      <c r="BR228" s="7">
        <v>0</v>
      </c>
      <c r="BS228" s="7">
        <v>0</v>
      </c>
      <c r="BT228" s="7">
        <v>0</v>
      </c>
      <c r="BU228" s="7">
        <v>0</v>
      </c>
      <c r="BV228" s="7">
        <v>0</v>
      </c>
      <c r="BW228" s="7">
        <v>0</v>
      </c>
      <c r="BX228" s="7">
        <v>0</v>
      </c>
      <c r="BY228" s="7">
        <v>0</v>
      </c>
      <c r="BZ228" s="7">
        <v>1</v>
      </c>
      <c r="CA228" s="7">
        <v>1</v>
      </c>
    </row>
    <row r="229" ht="13.55" customHeight="1">
      <c r="A229" s="7">
        <v>331</v>
      </c>
      <c r="B229" s="7">
        <v>52</v>
      </c>
      <c r="C229" s="7">
        <v>3</v>
      </c>
      <c r="D229" s="7">
        <v>9</v>
      </c>
      <c r="E229" s="7">
        <v>17</v>
      </c>
      <c r="F229" s="7">
        <f>9+17</f>
        <v>26</v>
      </c>
      <c r="G229" s="7">
        <v>335</v>
      </c>
      <c r="H229" s="7">
        <v>85</v>
      </c>
      <c r="I229" s="7">
        <v>95</v>
      </c>
      <c r="J229" s="8">
        <v>0</v>
      </c>
      <c r="K229" s="8">
        <v>0</v>
      </c>
      <c r="L229" s="8">
        <v>0</v>
      </c>
      <c r="M229" s="8">
        <v>90</v>
      </c>
      <c r="N229" s="8">
        <v>0</v>
      </c>
      <c r="O229" s="8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95</v>
      </c>
      <c r="X229" s="7">
        <v>0</v>
      </c>
      <c r="Y229" s="7">
        <v>0</v>
      </c>
      <c r="Z229" s="7">
        <v>0</v>
      </c>
      <c r="AA229" s="7">
        <v>0</v>
      </c>
      <c r="AB229" s="7">
        <v>3</v>
      </c>
      <c r="AC229" s="7">
        <v>5</v>
      </c>
      <c r="AD229" s="7">
        <v>1</v>
      </c>
      <c r="AE229" s="7">
        <v>6</v>
      </c>
      <c r="AF229" s="7">
        <v>1</v>
      </c>
      <c r="AG229" s="7">
        <v>1</v>
      </c>
      <c r="AH229" s="7">
        <v>1</v>
      </c>
      <c r="AI229" s="7">
        <v>1</v>
      </c>
      <c r="AJ229" s="7">
        <v>1</v>
      </c>
      <c r="AK229" s="7">
        <v>1</v>
      </c>
      <c r="AL229" s="7">
        <v>1</v>
      </c>
      <c r="AM229" s="7">
        <v>1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7">
        <v>0</v>
      </c>
      <c r="AT229" s="7">
        <v>0</v>
      </c>
      <c r="AU229" s="7">
        <v>1</v>
      </c>
      <c r="AV229" s="7">
        <v>1</v>
      </c>
      <c r="AW229" s="7">
        <v>0</v>
      </c>
      <c r="AX229" s="7">
        <v>0</v>
      </c>
      <c r="AY229" s="7">
        <v>1</v>
      </c>
      <c r="AZ229" s="7">
        <v>3</v>
      </c>
      <c r="BA229" s="7">
        <v>2</v>
      </c>
      <c r="BB229" s="7">
        <v>1</v>
      </c>
      <c r="BC229" s="7">
        <v>0</v>
      </c>
      <c r="BD229" s="7">
        <v>1</v>
      </c>
      <c r="BE229" s="7">
        <v>1</v>
      </c>
      <c r="BF229" s="7">
        <v>0</v>
      </c>
      <c r="BG229" s="7">
        <v>1</v>
      </c>
      <c r="BH229" s="7">
        <v>0</v>
      </c>
      <c r="BI229" s="7">
        <v>0</v>
      </c>
      <c r="BJ229" s="7">
        <v>1</v>
      </c>
      <c r="BK229" s="7">
        <v>0</v>
      </c>
      <c r="BL229" s="7">
        <v>0</v>
      </c>
      <c r="BM229" s="7">
        <v>0</v>
      </c>
      <c r="BN229" s="7">
        <v>0</v>
      </c>
      <c r="BO229" s="7">
        <v>0</v>
      </c>
      <c r="BP229" s="7">
        <v>0</v>
      </c>
      <c r="BQ229" s="7">
        <v>1</v>
      </c>
      <c r="BR229" s="7">
        <v>0</v>
      </c>
      <c r="BS229" s="7">
        <v>0</v>
      </c>
      <c r="BT229" s="7">
        <v>0</v>
      </c>
      <c r="BU229" s="7">
        <v>0</v>
      </c>
      <c r="BV229" s="7">
        <v>0</v>
      </c>
      <c r="BW229" s="7">
        <v>0</v>
      </c>
      <c r="BX229" s="7">
        <v>0</v>
      </c>
      <c r="BY229" s="7">
        <v>0</v>
      </c>
      <c r="BZ229" s="7">
        <v>0</v>
      </c>
      <c r="CA229" s="7">
        <v>1</v>
      </c>
    </row>
    <row r="230" ht="13.55" customHeight="1">
      <c r="A230" s="7">
        <v>332</v>
      </c>
      <c r="B230" s="7">
        <v>61</v>
      </c>
      <c r="C230" s="7">
        <v>1</v>
      </c>
      <c r="D230" s="7">
        <v>29</v>
      </c>
      <c r="E230" s="7">
        <f>D230</f>
        <v>29</v>
      </c>
      <c r="F230" s="7">
        <v>29</v>
      </c>
      <c r="G230" s="7">
        <f>2/24</f>
        <v>0.0833333333333333</v>
      </c>
      <c r="H230" s="7">
        <v>95</v>
      </c>
      <c r="I230" s="7">
        <v>94.40000000000001</v>
      </c>
      <c r="J230" s="8">
        <v>0</v>
      </c>
      <c r="K230" s="8">
        <v>0</v>
      </c>
      <c r="L230" s="8">
        <v>25</v>
      </c>
      <c r="M230" s="8">
        <v>50</v>
      </c>
      <c r="N230" s="8">
        <v>0</v>
      </c>
      <c r="O230" s="8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75</v>
      </c>
      <c r="X230" s="7">
        <v>0</v>
      </c>
      <c r="Y230" s="7">
        <v>0</v>
      </c>
      <c r="Z230" s="7">
        <v>0</v>
      </c>
      <c r="AA230" s="7">
        <v>0</v>
      </c>
      <c r="AB230" s="7">
        <v>3</v>
      </c>
      <c r="AC230" s="7">
        <v>5</v>
      </c>
      <c r="AD230" s="7">
        <v>1</v>
      </c>
      <c r="AE230" s="7">
        <v>7</v>
      </c>
      <c r="AF230" s="7">
        <v>1</v>
      </c>
      <c r="AG230" s="7">
        <v>1</v>
      </c>
      <c r="AH230" s="7">
        <v>1</v>
      </c>
      <c r="AI230" s="7">
        <v>1</v>
      </c>
      <c r="AJ230" s="7">
        <v>1</v>
      </c>
      <c r="AK230" s="7">
        <v>0</v>
      </c>
      <c r="AL230" s="7">
        <v>1</v>
      </c>
      <c r="AM230" s="7">
        <v>0</v>
      </c>
      <c r="AN230" s="7">
        <v>0</v>
      </c>
      <c r="AO230" s="7">
        <v>0</v>
      </c>
      <c r="AP230" s="7">
        <v>0</v>
      </c>
      <c r="AQ230" s="7">
        <v>0</v>
      </c>
      <c r="AR230" s="7">
        <v>0</v>
      </c>
      <c r="AS230" s="7">
        <v>0</v>
      </c>
      <c r="AT230" s="7">
        <v>0</v>
      </c>
      <c r="AU230" s="7">
        <v>1</v>
      </c>
      <c r="AV230" s="7">
        <v>0</v>
      </c>
      <c r="AW230" s="7">
        <v>0</v>
      </c>
      <c r="AX230" s="7">
        <v>1</v>
      </c>
      <c r="AY230" s="7">
        <v>0</v>
      </c>
      <c r="AZ230" s="7">
        <v>2</v>
      </c>
      <c r="BA230" s="7">
        <v>1</v>
      </c>
      <c r="BB230" s="7">
        <v>1</v>
      </c>
      <c r="BC230" s="7">
        <v>0</v>
      </c>
      <c r="BD230" s="7">
        <v>1</v>
      </c>
      <c r="BE230" s="7">
        <v>1</v>
      </c>
      <c r="BF230" s="7">
        <v>0</v>
      </c>
      <c r="BG230" s="7">
        <v>1</v>
      </c>
      <c r="BH230" s="7">
        <v>0</v>
      </c>
      <c r="BI230" s="7">
        <v>0</v>
      </c>
      <c r="BJ230" s="7">
        <v>0</v>
      </c>
      <c r="BK230" s="7">
        <v>0</v>
      </c>
      <c r="BL230" s="7">
        <v>0</v>
      </c>
      <c r="BM230" s="7">
        <v>0</v>
      </c>
      <c r="BN230" s="7">
        <v>0</v>
      </c>
      <c r="BO230" s="7">
        <v>0</v>
      </c>
      <c r="BP230" s="7">
        <v>1</v>
      </c>
      <c r="BQ230" s="7">
        <v>1</v>
      </c>
      <c r="BR230" s="7">
        <v>0</v>
      </c>
      <c r="BS230" s="7">
        <v>0</v>
      </c>
      <c r="BT230" s="7">
        <v>0</v>
      </c>
      <c r="BU230" s="7">
        <v>0</v>
      </c>
      <c r="BV230" s="7">
        <v>0</v>
      </c>
      <c r="BW230" s="7">
        <v>1</v>
      </c>
      <c r="BX230" s="7">
        <v>1</v>
      </c>
      <c r="BY230" s="7">
        <v>0</v>
      </c>
      <c r="BZ230" s="7">
        <v>1</v>
      </c>
      <c r="CA230" s="7">
        <v>0</v>
      </c>
    </row>
    <row r="231" ht="13.55" customHeight="1">
      <c r="A231" s="7">
        <v>336</v>
      </c>
      <c r="B231" s="7">
        <v>47</v>
      </c>
      <c r="C231" s="7">
        <v>1</v>
      </c>
      <c r="D231" s="7">
        <v>26</v>
      </c>
      <c r="E231" s="7">
        <f>D231</f>
        <v>26</v>
      </c>
      <c r="F231" s="7">
        <v>26</v>
      </c>
      <c r="G231" s="7">
        <v>334</v>
      </c>
      <c r="H231" s="7">
        <v>45</v>
      </c>
      <c r="I231" s="7">
        <v>87.5</v>
      </c>
      <c r="J231" s="8">
        <v>0</v>
      </c>
      <c r="K231" s="8">
        <v>0</v>
      </c>
      <c r="L231" s="8">
        <v>70</v>
      </c>
      <c r="M231" s="8">
        <v>45</v>
      </c>
      <c r="N231" s="8">
        <v>0</v>
      </c>
      <c r="O231" s="8">
        <v>0</v>
      </c>
      <c r="P231" s="7">
        <v>0</v>
      </c>
      <c r="Q231" s="7">
        <v>0</v>
      </c>
      <c r="R231" s="7">
        <v>30</v>
      </c>
      <c r="S231" s="7">
        <v>0</v>
      </c>
      <c r="T231" s="7">
        <v>0</v>
      </c>
      <c r="U231" s="7">
        <v>0</v>
      </c>
      <c r="V231" s="7">
        <v>85</v>
      </c>
      <c r="W231" s="7">
        <v>50</v>
      </c>
      <c r="X231" s="7">
        <v>0</v>
      </c>
      <c r="Y231" s="7">
        <v>0</v>
      </c>
      <c r="Z231" s="7">
        <v>0</v>
      </c>
      <c r="AA231" s="7">
        <v>100</v>
      </c>
      <c r="AB231" s="7">
        <v>3</v>
      </c>
      <c r="AC231" s="7">
        <v>5</v>
      </c>
      <c r="AD231" s="7">
        <v>1</v>
      </c>
      <c r="AE231" s="7">
        <v>6</v>
      </c>
      <c r="AF231" s="7">
        <v>1</v>
      </c>
      <c r="AG231" s="7">
        <v>1</v>
      </c>
      <c r="AH231" s="7">
        <v>1</v>
      </c>
      <c r="AI231" s="7">
        <v>1</v>
      </c>
      <c r="AJ231" s="7">
        <v>1</v>
      </c>
      <c r="AK231" s="7">
        <v>1</v>
      </c>
      <c r="AL231" s="7">
        <v>1</v>
      </c>
      <c r="AM231" s="7">
        <v>0</v>
      </c>
      <c r="AN231" s="7">
        <v>1</v>
      </c>
      <c r="AO231" s="7">
        <v>0</v>
      </c>
      <c r="AP231" s="7">
        <v>0</v>
      </c>
      <c r="AQ231" s="7">
        <v>0</v>
      </c>
      <c r="AR231" s="7">
        <v>0</v>
      </c>
      <c r="AS231" s="7">
        <v>0</v>
      </c>
      <c r="AT231" s="7">
        <v>0</v>
      </c>
      <c r="AU231" s="7">
        <v>1</v>
      </c>
      <c r="AV231" s="7">
        <v>0</v>
      </c>
      <c r="AW231" s="7">
        <v>0</v>
      </c>
      <c r="AX231" s="7">
        <v>1</v>
      </c>
      <c r="AY231" s="7">
        <v>0</v>
      </c>
      <c r="AZ231" s="7">
        <v>2</v>
      </c>
      <c r="BA231" s="7">
        <v>1</v>
      </c>
      <c r="BB231" s="7">
        <v>1</v>
      </c>
      <c r="BC231" s="7">
        <v>1</v>
      </c>
      <c r="BD231" s="7">
        <v>1</v>
      </c>
      <c r="BE231" s="7">
        <v>0</v>
      </c>
      <c r="BF231" s="7">
        <v>0</v>
      </c>
      <c r="BG231" s="7">
        <v>1</v>
      </c>
      <c r="BH231" s="7">
        <v>0</v>
      </c>
      <c r="BI231" s="7">
        <v>0</v>
      </c>
      <c r="BJ231" s="7">
        <v>0</v>
      </c>
      <c r="BK231" s="7">
        <v>0</v>
      </c>
      <c r="BL231" s="7">
        <v>0</v>
      </c>
      <c r="BM231" s="7">
        <v>0</v>
      </c>
      <c r="BN231" s="7">
        <v>0</v>
      </c>
      <c r="BO231" s="7">
        <v>1</v>
      </c>
      <c r="BP231" s="7">
        <v>1</v>
      </c>
      <c r="BQ231" s="7">
        <v>0</v>
      </c>
      <c r="BR231" s="7">
        <v>0</v>
      </c>
      <c r="BS231" s="7">
        <v>0</v>
      </c>
      <c r="BT231" s="7">
        <v>0</v>
      </c>
      <c r="BU231" s="7">
        <v>0</v>
      </c>
      <c r="BV231" s="7">
        <v>0</v>
      </c>
      <c r="BW231" s="7">
        <v>0</v>
      </c>
      <c r="BX231" s="7">
        <v>0</v>
      </c>
      <c r="BY231" s="7">
        <v>0</v>
      </c>
      <c r="BZ231" s="7">
        <v>2</v>
      </c>
      <c r="CA231" s="7">
        <v>0</v>
      </c>
    </row>
    <row r="232" ht="13.55" customHeight="1">
      <c r="A232" s="7">
        <v>337</v>
      </c>
      <c r="B232" s="7">
        <v>74</v>
      </c>
      <c r="C232" s="7">
        <v>1</v>
      </c>
      <c r="D232" s="7">
        <v>8</v>
      </c>
      <c r="E232" s="7">
        <f>D232</f>
        <v>8</v>
      </c>
      <c r="F232" s="7">
        <v>8</v>
      </c>
      <c r="G232" s="7">
        <v>8</v>
      </c>
      <c r="H232" s="7">
        <v>80</v>
      </c>
      <c r="I232" s="7">
        <v>98</v>
      </c>
      <c r="J232" s="8">
        <v>0</v>
      </c>
      <c r="K232" s="8">
        <v>0</v>
      </c>
      <c r="L232" s="8">
        <v>0</v>
      </c>
      <c r="M232" s="8">
        <v>65</v>
      </c>
      <c r="N232" s="8">
        <v>0</v>
      </c>
      <c r="O232" s="8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70</v>
      </c>
      <c r="X232" s="7">
        <v>0</v>
      </c>
      <c r="Y232" s="7">
        <v>0</v>
      </c>
      <c r="Z232" s="7">
        <v>0</v>
      </c>
      <c r="AA232" s="7">
        <v>0</v>
      </c>
      <c r="AB232" s="7">
        <v>3</v>
      </c>
      <c r="AC232" s="7">
        <v>5</v>
      </c>
      <c r="AD232" s="7">
        <v>1</v>
      </c>
      <c r="AE232" s="7">
        <v>7</v>
      </c>
      <c r="AF232" s="7">
        <v>1</v>
      </c>
      <c r="AG232" s="7">
        <v>1</v>
      </c>
      <c r="AH232" s="7">
        <v>1</v>
      </c>
      <c r="AI232" s="7">
        <v>1</v>
      </c>
      <c r="AJ232" s="7">
        <v>0</v>
      </c>
      <c r="AK232" s="7">
        <v>0</v>
      </c>
      <c r="AL232" s="7">
        <v>1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0</v>
      </c>
      <c r="AU232" s="7">
        <v>1</v>
      </c>
      <c r="AV232" s="7">
        <v>1</v>
      </c>
      <c r="AW232" s="7">
        <v>1</v>
      </c>
      <c r="AX232" s="7">
        <v>0</v>
      </c>
      <c r="AY232" s="7">
        <v>1</v>
      </c>
      <c r="AZ232" s="7">
        <v>2</v>
      </c>
      <c r="BA232" s="7">
        <v>1</v>
      </c>
      <c r="BB232" s="7">
        <v>1</v>
      </c>
      <c r="BC232" s="7">
        <v>0</v>
      </c>
      <c r="BD232" s="7">
        <v>0</v>
      </c>
      <c r="BE232" s="7">
        <v>1</v>
      </c>
      <c r="BF232" s="7">
        <v>0</v>
      </c>
      <c r="BG232" s="7">
        <v>1</v>
      </c>
      <c r="BH232" s="7">
        <v>0</v>
      </c>
      <c r="BI232" s="7">
        <v>0</v>
      </c>
      <c r="BJ232" s="7">
        <v>0</v>
      </c>
      <c r="BK232" s="7">
        <v>0</v>
      </c>
      <c r="BL232" s="7">
        <v>0</v>
      </c>
      <c r="BM232" s="7">
        <v>0</v>
      </c>
      <c r="BN232" s="7">
        <v>0</v>
      </c>
      <c r="BO232" s="7">
        <v>1</v>
      </c>
      <c r="BP232" s="7">
        <v>0</v>
      </c>
      <c r="BQ232" s="7">
        <v>1</v>
      </c>
      <c r="BR232" s="7">
        <v>0</v>
      </c>
      <c r="BS232" s="7">
        <v>0</v>
      </c>
      <c r="BT232" s="7">
        <v>0</v>
      </c>
      <c r="BU232" s="7">
        <v>0</v>
      </c>
      <c r="BV232" s="7">
        <v>0</v>
      </c>
      <c r="BW232" s="7">
        <v>0</v>
      </c>
      <c r="BX232" s="7">
        <v>0</v>
      </c>
      <c r="BY232" s="7">
        <v>6</v>
      </c>
      <c r="BZ232" s="7">
        <v>0</v>
      </c>
      <c r="CA232" s="7">
        <v>0</v>
      </c>
    </row>
    <row r="233" ht="13.55" customHeight="1">
      <c r="A233" s="7">
        <v>338</v>
      </c>
      <c r="B233" s="7">
        <v>58</v>
      </c>
      <c r="C233" s="7">
        <v>2</v>
      </c>
      <c r="D233" s="7">
        <v>15</v>
      </c>
      <c r="E233" s="7">
        <v>15</v>
      </c>
      <c r="F233" s="7">
        <f>15+9</f>
        <v>24</v>
      </c>
      <c r="G233" s="7">
        <v>14</v>
      </c>
      <c r="H233" s="7">
        <v>90</v>
      </c>
      <c r="I233" s="10"/>
      <c r="J233" s="8">
        <v>0</v>
      </c>
      <c r="K233" s="8">
        <v>0</v>
      </c>
      <c r="L233" s="8">
        <v>75</v>
      </c>
      <c r="M233" s="8">
        <v>60</v>
      </c>
      <c r="N233" s="8">
        <v>0</v>
      </c>
      <c r="O233" s="8">
        <v>0</v>
      </c>
      <c r="P233" s="7">
        <v>0</v>
      </c>
      <c r="Q233" s="7">
        <v>0</v>
      </c>
      <c r="R233" s="7">
        <v>40</v>
      </c>
      <c r="S233" s="7">
        <v>80</v>
      </c>
      <c r="T233" s="7">
        <v>0</v>
      </c>
      <c r="U233" s="7">
        <v>0</v>
      </c>
      <c r="V233" s="7">
        <v>75</v>
      </c>
      <c r="W233" s="7">
        <v>60</v>
      </c>
      <c r="X233" s="7">
        <v>0</v>
      </c>
      <c r="Y233" s="7">
        <v>0</v>
      </c>
      <c r="Z233" s="7">
        <v>0</v>
      </c>
      <c r="AA233" s="7">
        <v>0</v>
      </c>
      <c r="AB233" s="7">
        <v>3</v>
      </c>
      <c r="AC233" s="7">
        <v>5</v>
      </c>
      <c r="AD233" s="7">
        <v>1</v>
      </c>
      <c r="AE233" s="7">
        <v>7</v>
      </c>
      <c r="AF233" s="7">
        <v>1</v>
      </c>
      <c r="AG233" s="7">
        <v>1</v>
      </c>
      <c r="AH233" s="7">
        <v>0</v>
      </c>
      <c r="AI233" s="7">
        <v>1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7">
        <v>0</v>
      </c>
      <c r="AR233" s="7">
        <v>0</v>
      </c>
      <c r="AS233" s="7">
        <v>0</v>
      </c>
      <c r="AT233" s="7">
        <v>0</v>
      </c>
      <c r="AU233" s="7">
        <v>1</v>
      </c>
      <c r="AV233" s="7">
        <v>1</v>
      </c>
      <c r="AW233" s="7">
        <v>1</v>
      </c>
      <c r="AX233" s="7">
        <v>0</v>
      </c>
      <c r="AY233" s="7">
        <v>1</v>
      </c>
      <c r="AZ233" s="7">
        <v>1</v>
      </c>
      <c r="BA233" s="7">
        <v>1</v>
      </c>
      <c r="BB233" s="7">
        <v>1</v>
      </c>
      <c r="BC233" s="7">
        <v>0</v>
      </c>
      <c r="BD233" s="7">
        <v>1</v>
      </c>
      <c r="BE233" s="7">
        <v>1</v>
      </c>
      <c r="BF233" s="7">
        <v>1</v>
      </c>
      <c r="BG233" s="7">
        <v>0</v>
      </c>
      <c r="BH233" s="7">
        <v>0</v>
      </c>
      <c r="BI233" s="7">
        <v>0</v>
      </c>
      <c r="BJ233" s="7">
        <v>0</v>
      </c>
      <c r="BK233" s="7">
        <v>1</v>
      </c>
      <c r="BL233" s="7">
        <v>0</v>
      </c>
      <c r="BM233" s="7">
        <v>1</v>
      </c>
      <c r="BN233" s="7">
        <v>0</v>
      </c>
      <c r="BO233" s="7">
        <v>1</v>
      </c>
      <c r="BP233" s="7">
        <v>0</v>
      </c>
      <c r="BQ233" s="7">
        <v>0</v>
      </c>
      <c r="BR233" s="7">
        <v>0</v>
      </c>
      <c r="BS233" s="7">
        <v>0</v>
      </c>
      <c r="BT233" s="7">
        <v>0</v>
      </c>
      <c r="BU233" s="7">
        <v>0</v>
      </c>
      <c r="BV233" s="7">
        <v>0</v>
      </c>
      <c r="BW233" s="7">
        <v>0</v>
      </c>
      <c r="BX233" s="7">
        <v>0</v>
      </c>
      <c r="BY233" s="7">
        <v>0</v>
      </c>
      <c r="BZ233" s="7">
        <v>0</v>
      </c>
      <c r="CA233" s="7">
        <v>0</v>
      </c>
    </row>
    <row r="234" ht="13.55" customHeight="1">
      <c r="A234" s="7">
        <v>339</v>
      </c>
      <c r="B234" s="7">
        <v>63</v>
      </c>
      <c r="C234" s="7">
        <v>2</v>
      </c>
      <c r="D234" s="7">
        <v>4</v>
      </c>
      <c r="E234" s="7">
        <v>7</v>
      </c>
      <c r="F234" s="7">
        <f>4+7</f>
        <v>11</v>
      </c>
      <c r="G234" s="7">
        <v>365</v>
      </c>
      <c r="H234" s="7">
        <v>100</v>
      </c>
      <c r="I234" s="7">
        <v>88</v>
      </c>
      <c r="J234" s="8">
        <v>0</v>
      </c>
      <c r="K234" s="8">
        <v>0</v>
      </c>
      <c r="L234" s="8">
        <v>80</v>
      </c>
      <c r="M234" s="8">
        <v>70</v>
      </c>
      <c r="N234" s="8">
        <v>0</v>
      </c>
      <c r="O234" s="8">
        <v>0</v>
      </c>
      <c r="P234" s="7">
        <v>0</v>
      </c>
      <c r="Q234" s="7">
        <v>0</v>
      </c>
      <c r="R234" s="7">
        <v>90</v>
      </c>
      <c r="S234" s="7">
        <v>0</v>
      </c>
      <c r="T234" s="7">
        <v>0</v>
      </c>
      <c r="U234" s="7">
        <v>0</v>
      </c>
      <c r="V234" s="7">
        <v>95</v>
      </c>
      <c r="W234" s="7">
        <v>70</v>
      </c>
      <c r="X234" s="7">
        <v>0</v>
      </c>
      <c r="Y234" s="7">
        <v>0</v>
      </c>
      <c r="Z234" s="7">
        <v>0</v>
      </c>
      <c r="AA234" s="7">
        <v>0</v>
      </c>
      <c r="AB234" s="7">
        <v>3</v>
      </c>
      <c r="AC234" s="7">
        <v>5</v>
      </c>
      <c r="AD234" s="7">
        <v>1</v>
      </c>
      <c r="AE234" s="7">
        <v>7</v>
      </c>
      <c r="AF234" s="7">
        <v>1</v>
      </c>
      <c r="AG234" s="7">
        <v>1</v>
      </c>
      <c r="AH234" s="7">
        <v>0</v>
      </c>
      <c r="AI234" s="7">
        <v>1</v>
      </c>
      <c r="AJ234" s="7">
        <v>0</v>
      </c>
      <c r="AK234" s="7">
        <v>0</v>
      </c>
      <c r="AL234" s="7">
        <v>1</v>
      </c>
      <c r="AM234" s="7">
        <v>0</v>
      </c>
      <c r="AN234" s="7">
        <v>0</v>
      </c>
      <c r="AO234" s="7">
        <v>0</v>
      </c>
      <c r="AP234" s="7">
        <v>0</v>
      </c>
      <c r="AQ234" s="7">
        <v>0</v>
      </c>
      <c r="AR234" s="7">
        <v>0</v>
      </c>
      <c r="AS234" s="7">
        <v>0</v>
      </c>
      <c r="AT234" s="7">
        <v>0</v>
      </c>
      <c r="AU234" s="7">
        <v>1</v>
      </c>
      <c r="AV234" s="7">
        <v>1</v>
      </c>
      <c r="AW234" s="7">
        <v>0</v>
      </c>
      <c r="AX234" s="7">
        <v>0</v>
      </c>
      <c r="AY234" s="7">
        <v>1</v>
      </c>
      <c r="AZ234" s="7">
        <v>1</v>
      </c>
      <c r="BA234" s="7">
        <v>3</v>
      </c>
      <c r="BB234" s="7">
        <v>1</v>
      </c>
      <c r="BC234" s="7">
        <v>0</v>
      </c>
      <c r="BD234" s="7">
        <v>1</v>
      </c>
      <c r="BE234" s="7">
        <v>1</v>
      </c>
      <c r="BF234" s="7">
        <v>1</v>
      </c>
      <c r="BG234" s="7">
        <v>0</v>
      </c>
      <c r="BH234" s="7">
        <v>0</v>
      </c>
      <c r="BI234" s="7">
        <v>0</v>
      </c>
      <c r="BJ234" s="7">
        <v>0</v>
      </c>
      <c r="BK234" s="7">
        <v>0</v>
      </c>
      <c r="BL234" s="7">
        <v>0</v>
      </c>
      <c r="BM234" s="7">
        <v>0</v>
      </c>
      <c r="BN234" s="7">
        <v>0</v>
      </c>
      <c r="BO234" s="7">
        <v>1</v>
      </c>
      <c r="BP234" s="7">
        <v>0</v>
      </c>
      <c r="BQ234" s="7">
        <v>1</v>
      </c>
      <c r="BR234" s="7">
        <v>0</v>
      </c>
      <c r="BS234" s="7">
        <v>0</v>
      </c>
      <c r="BT234" s="7">
        <v>0</v>
      </c>
      <c r="BU234" s="7">
        <v>0</v>
      </c>
      <c r="BV234" s="7">
        <v>0</v>
      </c>
      <c r="BW234" s="7">
        <v>0</v>
      </c>
      <c r="BX234" s="7">
        <v>0</v>
      </c>
      <c r="BY234" s="7">
        <v>0</v>
      </c>
      <c r="BZ234" s="10"/>
      <c r="CA234" s="7">
        <v>0</v>
      </c>
    </row>
    <row r="235" ht="13.55" customHeight="1">
      <c r="A235" s="7">
        <v>340</v>
      </c>
      <c r="B235" s="7">
        <v>57</v>
      </c>
      <c r="C235" s="7">
        <v>1</v>
      </c>
      <c r="D235" s="7">
        <v>38</v>
      </c>
      <c r="E235" s="7">
        <f>D235</f>
        <v>38</v>
      </c>
      <c r="F235" s="7">
        <v>38</v>
      </c>
      <c r="G235" s="7">
        <v>30</v>
      </c>
      <c r="H235" s="7">
        <v>95</v>
      </c>
      <c r="I235" s="7">
        <v>85</v>
      </c>
      <c r="J235" s="8">
        <v>0</v>
      </c>
      <c r="K235" s="8">
        <v>0</v>
      </c>
      <c r="L235" s="8">
        <v>25</v>
      </c>
      <c r="M235" s="8">
        <v>34</v>
      </c>
      <c r="N235" s="8">
        <v>0</v>
      </c>
      <c r="O235" s="8">
        <v>0</v>
      </c>
      <c r="P235" s="7">
        <v>0</v>
      </c>
      <c r="Q235" s="7">
        <v>0</v>
      </c>
      <c r="R235" s="7">
        <v>0</v>
      </c>
      <c r="S235" s="7">
        <v>65</v>
      </c>
      <c r="T235" s="7">
        <v>0</v>
      </c>
      <c r="U235" s="7">
        <v>0</v>
      </c>
      <c r="V235" s="7">
        <v>55</v>
      </c>
      <c r="W235" s="7">
        <v>30</v>
      </c>
      <c r="X235" s="7">
        <v>0</v>
      </c>
      <c r="Y235" s="7">
        <v>0</v>
      </c>
      <c r="Z235" s="7">
        <v>0</v>
      </c>
      <c r="AA235" s="7">
        <v>0</v>
      </c>
      <c r="AB235" s="7">
        <v>3</v>
      </c>
      <c r="AC235" s="7">
        <v>5</v>
      </c>
      <c r="AD235" s="7">
        <v>1</v>
      </c>
      <c r="AE235" s="7">
        <v>7</v>
      </c>
      <c r="AF235" s="7">
        <v>1</v>
      </c>
      <c r="AG235" s="7">
        <v>1</v>
      </c>
      <c r="AH235" s="7">
        <v>1</v>
      </c>
      <c r="AI235" s="7">
        <v>1</v>
      </c>
      <c r="AJ235" s="7">
        <v>1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7">
        <v>0</v>
      </c>
      <c r="AR235" s="7">
        <v>0</v>
      </c>
      <c r="AS235" s="7">
        <v>0</v>
      </c>
      <c r="AT235" s="7">
        <v>0</v>
      </c>
      <c r="AU235" s="7">
        <v>1</v>
      </c>
      <c r="AV235" s="7">
        <v>0</v>
      </c>
      <c r="AW235" s="7">
        <v>0</v>
      </c>
      <c r="AX235" s="7">
        <v>1</v>
      </c>
      <c r="AY235" s="7">
        <v>0</v>
      </c>
      <c r="AZ235" s="7">
        <v>1</v>
      </c>
      <c r="BA235" s="7">
        <v>1</v>
      </c>
      <c r="BB235" s="7">
        <v>1</v>
      </c>
      <c r="BC235" s="7">
        <v>1</v>
      </c>
      <c r="BD235" s="7">
        <v>0</v>
      </c>
      <c r="BE235" s="7">
        <v>0</v>
      </c>
      <c r="BF235" s="7">
        <v>0</v>
      </c>
      <c r="BG235" s="7">
        <v>1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1</v>
      </c>
      <c r="BP235" s="7">
        <v>1</v>
      </c>
      <c r="BQ235" s="7">
        <v>1</v>
      </c>
      <c r="BR235" s="7">
        <v>0</v>
      </c>
      <c r="BS235" s="7">
        <v>0</v>
      </c>
      <c r="BT235" s="7">
        <v>0</v>
      </c>
      <c r="BU235" s="7">
        <v>0</v>
      </c>
      <c r="BV235" s="7">
        <v>0</v>
      </c>
      <c r="BW235" s="7">
        <v>0</v>
      </c>
      <c r="BX235" s="7">
        <v>0</v>
      </c>
      <c r="BY235" s="7">
        <v>0</v>
      </c>
      <c r="BZ235" s="7">
        <v>0</v>
      </c>
      <c r="CA235" s="7">
        <v>0</v>
      </c>
    </row>
    <row r="236" ht="13.55" customHeight="1">
      <c r="A236" s="7">
        <v>343</v>
      </c>
      <c r="B236" s="7">
        <v>54</v>
      </c>
      <c r="C236" s="7">
        <v>1</v>
      </c>
      <c r="D236" s="7">
        <v>15</v>
      </c>
      <c r="E236" s="7">
        <f>D236</f>
        <v>15</v>
      </c>
      <c r="F236" s="7">
        <v>15</v>
      </c>
      <c r="G236" s="7">
        <v>23</v>
      </c>
      <c r="H236" s="7">
        <v>45</v>
      </c>
      <c r="I236" s="7">
        <v>93</v>
      </c>
      <c r="J236" s="8">
        <v>0</v>
      </c>
      <c r="K236" s="8">
        <v>0</v>
      </c>
      <c r="L236" s="8">
        <v>60</v>
      </c>
      <c r="M236" s="8">
        <v>0</v>
      </c>
      <c r="N236" s="8">
        <v>0</v>
      </c>
      <c r="O236" s="8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90</v>
      </c>
      <c r="W236" s="7">
        <v>100</v>
      </c>
      <c r="X236" s="7">
        <v>0</v>
      </c>
      <c r="Y236" s="7">
        <v>0</v>
      </c>
      <c r="Z236" s="7">
        <v>0</v>
      </c>
      <c r="AA236" s="7">
        <v>0</v>
      </c>
      <c r="AB236" s="7">
        <v>3</v>
      </c>
      <c r="AC236" s="7">
        <v>5</v>
      </c>
      <c r="AD236" s="7">
        <v>1</v>
      </c>
      <c r="AE236" s="7">
        <v>7</v>
      </c>
      <c r="AF236" s="7">
        <v>1</v>
      </c>
      <c r="AG236" s="7">
        <v>1</v>
      </c>
      <c r="AH236" s="7">
        <v>1</v>
      </c>
      <c r="AI236" s="7">
        <v>1</v>
      </c>
      <c r="AJ236" s="7">
        <v>1</v>
      </c>
      <c r="AK236" s="7">
        <v>1</v>
      </c>
      <c r="AL236" s="7">
        <v>1</v>
      </c>
      <c r="AM236" s="7">
        <v>1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7">
        <v>0</v>
      </c>
      <c r="AT236" s="7">
        <v>0</v>
      </c>
      <c r="AU236" s="7">
        <v>0</v>
      </c>
      <c r="AV236" s="7">
        <v>0</v>
      </c>
      <c r="AW236" s="7">
        <v>0</v>
      </c>
      <c r="AX236" s="7">
        <v>0</v>
      </c>
      <c r="AY236" s="7">
        <v>1</v>
      </c>
      <c r="AZ236" s="7">
        <v>2</v>
      </c>
      <c r="BA236" s="7">
        <v>1</v>
      </c>
      <c r="BB236" s="7">
        <v>1</v>
      </c>
      <c r="BC236" s="7">
        <v>1</v>
      </c>
      <c r="BD236" s="7">
        <v>1</v>
      </c>
      <c r="BE236" s="7">
        <v>0</v>
      </c>
      <c r="BF236" s="7">
        <v>0</v>
      </c>
      <c r="BG236" s="7">
        <v>1</v>
      </c>
      <c r="BH236" s="7">
        <v>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1</v>
      </c>
      <c r="BP236" s="7">
        <v>0</v>
      </c>
      <c r="BQ236" s="7">
        <v>0</v>
      </c>
      <c r="BR236" s="7">
        <v>0</v>
      </c>
      <c r="BS236" s="7">
        <v>0</v>
      </c>
      <c r="BT236" s="7">
        <v>0</v>
      </c>
      <c r="BU236" s="7">
        <v>0</v>
      </c>
      <c r="BV236" s="7">
        <v>0</v>
      </c>
      <c r="BW236" s="7">
        <v>1</v>
      </c>
      <c r="BX236" s="7">
        <v>0</v>
      </c>
      <c r="BY236" s="7">
        <v>1</v>
      </c>
      <c r="BZ236" s="7">
        <v>2</v>
      </c>
      <c r="CA236" s="7">
        <v>1</v>
      </c>
    </row>
    <row r="237" ht="13.55" customHeight="1">
      <c r="A237" s="7">
        <v>344</v>
      </c>
      <c r="B237" s="7">
        <v>64</v>
      </c>
      <c r="C237" s="7">
        <v>2</v>
      </c>
      <c r="D237" s="7">
        <v>30</v>
      </c>
      <c r="E237" s="7">
        <v>38</v>
      </c>
      <c r="F237" s="7">
        <f>30+38</f>
        <v>68</v>
      </c>
      <c r="G237" s="7">
        <v>30</v>
      </c>
      <c r="H237" s="7">
        <v>75</v>
      </c>
      <c r="I237" s="7">
        <v>100</v>
      </c>
      <c r="J237" s="8">
        <v>0</v>
      </c>
      <c r="K237" s="8">
        <v>0</v>
      </c>
      <c r="L237" s="8">
        <v>90</v>
      </c>
      <c r="M237" s="8">
        <v>60</v>
      </c>
      <c r="N237" s="8">
        <v>0</v>
      </c>
      <c r="O237" s="8">
        <v>0</v>
      </c>
      <c r="P237" s="7">
        <v>90</v>
      </c>
      <c r="Q237" s="7">
        <v>0</v>
      </c>
      <c r="R237" s="7">
        <v>0</v>
      </c>
      <c r="S237" s="7">
        <v>0</v>
      </c>
      <c r="T237" s="7">
        <v>0</v>
      </c>
      <c r="U237" s="7">
        <v>90</v>
      </c>
      <c r="V237" s="7">
        <v>90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3</v>
      </c>
      <c r="AC237" s="7">
        <v>5</v>
      </c>
      <c r="AD237" s="7">
        <v>0</v>
      </c>
      <c r="AE237" s="7">
        <v>6</v>
      </c>
      <c r="AF237" s="7">
        <v>1</v>
      </c>
      <c r="AG237" s="7">
        <v>1</v>
      </c>
      <c r="AH237" s="7">
        <v>1</v>
      </c>
      <c r="AI237" s="7">
        <v>1</v>
      </c>
      <c r="AJ237" s="7">
        <v>1</v>
      </c>
      <c r="AK237" s="7">
        <v>1</v>
      </c>
      <c r="AL237" s="7">
        <v>1</v>
      </c>
      <c r="AM237" s="7">
        <v>0</v>
      </c>
      <c r="AN237" s="7">
        <v>1</v>
      </c>
      <c r="AO237" s="7">
        <v>0</v>
      </c>
      <c r="AP237" s="7">
        <v>1</v>
      </c>
      <c r="AQ237" s="7">
        <v>0</v>
      </c>
      <c r="AR237" s="7">
        <v>0</v>
      </c>
      <c r="AS237" s="7">
        <v>1</v>
      </c>
      <c r="AT237" s="7">
        <v>1</v>
      </c>
      <c r="AU237" s="7">
        <v>1</v>
      </c>
      <c r="AV237" s="7">
        <v>0</v>
      </c>
      <c r="AW237" s="7">
        <v>0</v>
      </c>
      <c r="AX237" s="7">
        <v>0</v>
      </c>
      <c r="AY237" s="7">
        <v>1</v>
      </c>
      <c r="AZ237" s="7">
        <v>1</v>
      </c>
      <c r="BA237" s="7">
        <v>1</v>
      </c>
      <c r="BB237" s="7">
        <v>1</v>
      </c>
      <c r="BC237" s="7">
        <v>1</v>
      </c>
      <c r="BD237" s="7">
        <v>1</v>
      </c>
      <c r="BE237" s="7">
        <v>0</v>
      </c>
      <c r="BF237" s="7">
        <v>0</v>
      </c>
      <c r="BG237" s="7">
        <v>1</v>
      </c>
      <c r="BH237" s="7">
        <v>0</v>
      </c>
      <c r="BI237" s="7">
        <v>0</v>
      </c>
      <c r="BJ237" s="7">
        <v>0</v>
      </c>
      <c r="BK237" s="7">
        <v>0</v>
      </c>
      <c r="BL237" s="7">
        <v>0</v>
      </c>
      <c r="BM237" s="7">
        <v>1</v>
      </c>
      <c r="BN237" s="7">
        <v>0</v>
      </c>
      <c r="BO237" s="7">
        <v>1</v>
      </c>
      <c r="BP237" s="7">
        <v>0</v>
      </c>
      <c r="BQ237" s="7">
        <v>0</v>
      </c>
      <c r="BR237" s="7">
        <v>0</v>
      </c>
      <c r="BS237" s="7">
        <v>0</v>
      </c>
      <c r="BT237" s="7">
        <v>0</v>
      </c>
      <c r="BU237" s="7">
        <v>0</v>
      </c>
      <c r="BV237" s="7">
        <v>0</v>
      </c>
      <c r="BW237" s="7">
        <v>0</v>
      </c>
      <c r="BX237" s="7">
        <v>0</v>
      </c>
      <c r="BY237" s="7">
        <v>0</v>
      </c>
      <c r="BZ237" s="7">
        <v>0</v>
      </c>
      <c r="CA237" s="7">
        <v>1</v>
      </c>
    </row>
    <row r="238" ht="13.55" customHeight="1">
      <c r="A238" s="7">
        <v>347</v>
      </c>
      <c r="B238" s="7">
        <v>59</v>
      </c>
      <c r="C238" s="7">
        <v>1</v>
      </c>
      <c r="D238" s="7">
        <v>14</v>
      </c>
      <c r="E238" s="7">
        <f>D238</f>
        <v>14</v>
      </c>
      <c r="F238" s="7">
        <v>14</v>
      </c>
      <c r="G238" s="7">
        <v>365</v>
      </c>
      <c r="H238" s="7">
        <v>110</v>
      </c>
      <c r="I238" s="7">
        <v>94</v>
      </c>
      <c r="J238" s="8">
        <v>0</v>
      </c>
      <c r="K238" s="8">
        <v>0</v>
      </c>
      <c r="L238" s="8">
        <v>90</v>
      </c>
      <c r="M238" s="8">
        <v>90</v>
      </c>
      <c r="N238" s="8">
        <v>50</v>
      </c>
      <c r="O238" s="8">
        <v>0</v>
      </c>
      <c r="P238" s="7">
        <v>0</v>
      </c>
      <c r="Q238" s="7">
        <v>0</v>
      </c>
      <c r="R238" s="7">
        <v>50</v>
      </c>
      <c r="S238" s="7">
        <v>0</v>
      </c>
      <c r="T238" s="7">
        <v>0</v>
      </c>
      <c r="U238" s="7">
        <v>0</v>
      </c>
      <c r="V238" s="7">
        <v>85</v>
      </c>
      <c r="W238" s="7">
        <v>95</v>
      </c>
      <c r="X238" s="7">
        <v>0</v>
      </c>
      <c r="Y238" s="7">
        <v>0</v>
      </c>
      <c r="Z238" s="7">
        <v>0</v>
      </c>
      <c r="AA238" s="7">
        <v>0</v>
      </c>
      <c r="AB238" s="7">
        <v>3</v>
      </c>
      <c r="AC238" s="7">
        <v>5</v>
      </c>
      <c r="AD238" s="7">
        <v>1</v>
      </c>
      <c r="AE238" s="7">
        <v>7</v>
      </c>
      <c r="AF238" s="7">
        <v>1</v>
      </c>
      <c r="AG238" s="7">
        <v>1</v>
      </c>
      <c r="AH238" s="7">
        <v>0</v>
      </c>
      <c r="AI238" s="7">
        <v>1</v>
      </c>
      <c r="AJ238" s="7">
        <v>1</v>
      </c>
      <c r="AK238" s="7">
        <v>0</v>
      </c>
      <c r="AL238" s="7">
        <v>0</v>
      </c>
      <c r="AM238" s="7">
        <v>0</v>
      </c>
      <c r="AN238" s="7">
        <v>0</v>
      </c>
      <c r="AO238" s="7">
        <v>0</v>
      </c>
      <c r="AP238" s="7">
        <v>0</v>
      </c>
      <c r="AQ238" s="7">
        <v>0</v>
      </c>
      <c r="AR238" s="7">
        <v>0</v>
      </c>
      <c r="AS238" s="7">
        <v>0</v>
      </c>
      <c r="AT238" s="7">
        <v>1</v>
      </c>
      <c r="AU238" s="7">
        <v>1</v>
      </c>
      <c r="AV238" s="7">
        <v>0</v>
      </c>
      <c r="AW238" s="7">
        <v>0</v>
      </c>
      <c r="AX238" s="7">
        <v>0</v>
      </c>
      <c r="AY238" s="7">
        <v>1</v>
      </c>
      <c r="AZ238" s="7">
        <v>1</v>
      </c>
      <c r="BA238" s="7">
        <v>1</v>
      </c>
      <c r="BB238" s="7">
        <v>1</v>
      </c>
      <c r="BC238" s="7">
        <v>1</v>
      </c>
      <c r="BD238" s="7">
        <v>0</v>
      </c>
      <c r="BE238" s="7">
        <v>1</v>
      </c>
      <c r="BF238" s="7">
        <v>0</v>
      </c>
      <c r="BG238" s="7">
        <v>1</v>
      </c>
      <c r="BH238" s="7">
        <v>0</v>
      </c>
      <c r="BI238" s="7">
        <v>0</v>
      </c>
      <c r="BJ238" s="7">
        <v>0</v>
      </c>
      <c r="BK238" s="7">
        <v>0</v>
      </c>
      <c r="BL238" s="7">
        <v>0</v>
      </c>
      <c r="BM238" s="7">
        <v>1</v>
      </c>
      <c r="BN238" s="7">
        <v>0</v>
      </c>
      <c r="BO238" s="7">
        <v>1</v>
      </c>
      <c r="BP238" s="7">
        <v>0</v>
      </c>
      <c r="BQ238" s="7">
        <v>0</v>
      </c>
      <c r="BR238" s="7">
        <v>0</v>
      </c>
      <c r="BS238" s="7">
        <v>0</v>
      </c>
      <c r="BT238" s="7">
        <v>0</v>
      </c>
      <c r="BU238" s="7">
        <v>0</v>
      </c>
      <c r="BV238" s="7">
        <v>0</v>
      </c>
      <c r="BW238" s="7">
        <v>0</v>
      </c>
      <c r="BX238" s="7">
        <v>0</v>
      </c>
      <c r="BY238" s="7">
        <v>0</v>
      </c>
      <c r="BZ238" s="7">
        <v>0</v>
      </c>
      <c r="CA238" s="7">
        <v>0</v>
      </c>
    </row>
    <row r="239" ht="13.55" customHeight="1">
      <c r="A239" s="7">
        <v>348</v>
      </c>
      <c r="B239" s="7">
        <v>66</v>
      </c>
      <c r="C239" s="7">
        <v>2</v>
      </c>
      <c r="D239" s="7">
        <v>13</v>
      </c>
      <c r="E239" s="7">
        <v>13</v>
      </c>
      <c r="F239" s="7">
        <f>13+8</f>
        <v>21</v>
      </c>
      <c r="G239" s="7">
        <v>3285</v>
      </c>
      <c r="H239" s="7">
        <v>110</v>
      </c>
      <c r="I239" s="7">
        <v>86</v>
      </c>
      <c r="J239" s="8">
        <v>0</v>
      </c>
      <c r="K239" s="8">
        <v>0</v>
      </c>
      <c r="L239" s="8">
        <v>75</v>
      </c>
      <c r="M239" s="8">
        <v>75</v>
      </c>
      <c r="N239" s="8">
        <v>0</v>
      </c>
      <c r="O239" s="8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70</v>
      </c>
      <c r="W239" s="7">
        <v>80</v>
      </c>
      <c r="X239" s="7">
        <v>0</v>
      </c>
      <c r="Y239" s="7">
        <v>0</v>
      </c>
      <c r="Z239" s="7">
        <v>0</v>
      </c>
      <c r="AA239" s="7">
        <v>0</v>
      </c>
      <c r="AB239" s="7">
        <v>3</v>
      </c>
      <c r="AC239" s="7">
        <v>5</v>
      </c>
      <c r="AD239" s="7">
        <v>1</v>
      </c>
      <c r="AE239" s="7">
        <v>7</v>
      </c>
      <c r="AF239" s="7">
        <v>1</v>
      </c>
      <c r="AG239" s="7">
        <v>1</v>
      </c>
      <c r="AH239" s="7">
        <v>1</v>
      </c>
      <c r="AI239" s="7">
        <v>1</v>
      </c>
      <c r="AJ239" s="7">
        <v>1</v>
      </c>
      <c r="AK239" s="7">
        <v>1</v>
      </c>
      <c r="AL239" s="7">
        <v>1</v>
      </c>
      <c r="AM239" s="7">
        <v>1</v>
      </c>
      <c r="AN239" s="7">
        <v>0</v>
      </c>
      <c r="AO239" s="7">
        <v>0</v>
      </c>
      <c r="AP239" s="7">
        <v>1</v>
      </c>
      <c r="AQ239" s="7">
        <v>0</v>
      </c>
      <c r="AR239" s="7">
        <v>0</v>
      </c>
      <c r="AS239" s="7">
        <v>0</v>
      </c>
      <c r="AT239" s="7">
        <v>0</v>
      </c>
      <c r="AU239" s="7">
        <v>1</v>
      </c>
      <c r="AV239" s="7">
        <v>0</v>
      </c>
      <c r="AW239" s="7">
        <v>0</v>
      </c>
      <c r="AX239" s="7">
        <v>0</v>
      </c>
      <c r="AY239" s="7">
        <v>1</v>
      </c>
      <c r="AZ239" s="7">
        <v>1</v>
      </c>
      <c r="BA239" s="7">
        <v>1</v>
      </c>
      <c r="BB239" s="7">
        <v>1</v>
      </c>
      <c r="BC239" s="7">
        <v>1</v>
      </c>
      <c r="BD239" s="7">
        <v>0</v>
      </c>
      <c r="BE239" s="7">
        <v>0</v>
      </c>
      <c r="BF239" s="7">
        <v>0</v>
      </c>
      <c r="BG239" s="7">
        <v>1</v>
      </c>
      <c r="BH239" s="7">
        <v>0</v>
      </c>
      <c r="BI239" s="7">
        <v>0</v>
      </c>
      <c r="BJ239" s="7">
        <v>0</v>
      </c>
      <c r="BK239" s="7">
        <v>0</v>
      </c>
      <c r="BL239" s="7">
        <v>0</v>
      </c>
      <c r="BM239" s="7">
        <v>0</v>
      </c>
      <c r="BN239" s="7">
        <v>0</v>
      </c>
      <c r="BO239" s="7">
        <v>0</v>
      </c>
      <c r="BP239" s="7">
        <v>0</v>
      </c>
      <c r="BQ239" s="7">
        <v>1</v>
      </c>
      <c r="BR239" s="7">
        <v>0</v>
      </c>
      <c r="BS239" s="7">
        <v>0</v>
      </c>
      <c r="BT239" s="7">
        <v>0</v>
      </c>
      <c r="BU239" s="7">
        <v>0</v>
      </c>
      <c r="BV239" s="7">
        <v>0</v>
      </c>
      <c r="BW239" s="7">
        <v>0</v>
      </c>
      <c r="BX239" s="7">
        <v>0</v>
      </c>
      <c r="BY239" s="7">
        <v>0</v>
      </c>
      <c r="BZ239" s="7">
        <v>0</v>
      </c>
      <c r="CA239" s="7">
        <v>1</v>
      </c>
    </row>
    <row r="240" ht="13.55" customHeight="1">
      <c r="A240" s="7">
        <v>349</v>
      </c>
      <c r="B240" s="7">
        <v>60</v>
      </c>
      <c r="C240" s="7">
        <v>1</v>
      </c>
      <c r="D240" s="7">
        <v>7</v>
      </c>
      <c r="E240" s="7">
        <f>D240</f>
        <v>7</v>
      </c>
      <c r="F240" s="7">
        <v>7</v>
      </c>
      <c r="G240" s="7">
        <v>547</v>
      </c>
      <c r="H240" s="7">
        <v>90</v>
      </c>
      <c r="I240" s="7">
        <v>80</v>
      </c>
      <c r="J240" s="8">
        <v>0</v>
      </c>
      <c r="K240" s="8">
        <v>0</v>
      </c>
      <c r="L240" s="8">
        <v>40</v>
      </c>
      <c r="M240" s="8">
        <v>50</v>
      </c>
      <c r="N240" s="8">
        <v>0</v>
      </c>
      <c r="O240" s="8">
        <v>0</v>
      </c>
      <c r="P240" s="7">
        <v>0</v>
      </c>
      <c r="Q240" s="7">
        <v>0</v>
      </c>
      <c r="R240" s="7">
        <v>75</v>
      </c>
      <c r="S240" s="7">
        <v>20</v>
      </c>
      <c r="T240" s="7">
        <v>0</v>
      </c>
      <c r="U240" s="7">
        <v>0</v>
      </c>
      <c r="V240" s="7">
        <v>65</v>
      </c>
      <c r="W240" s="7">
        <v>50</v>
      </c>
      <c r="X240" s="7">
        <v>0</v>
      </c>
      <c r="Y240" s="7">
        <v>0</v>
      </c>
      <c r="Z240" s="7">
        <v>0</v>
      </c>
      <c r="AA240" s="7">
        <v>0</v>
      </c>
      <c r="AB240" s="7">
        <v>3</v>
      </c>
      <c r="AC240" s="7">
        <v>5</v>
      </c>
      <c r="AD240" s="7">
        <v>1</v>
      </c>
      <c r="AE240" s="7">
        <v>7</v>
      </c>
      <c r="AF240" s="7">
        <v>1</v>
      </c>
      <c r="AG240" s="7">
        <v>1</v>
      </c>
      <c r="AH240" s="7">
        <v>0</v>
      </c>
      <c r="AI240" s="7">
        <v>1</v>
      </c>
      <c r="AJ240" s="7">
        <v>1</v>
      </c>
      <c r="AK240" s="7">
        <v>0</v>
      </c>
      <c r="AL240" s="7">
        <v>1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0</v>
      </c>
      <c r="AU240" s="7">
        <v>1</v>
      </c>
      <c r="AV240" s="7">
        <v>0</v>
      </c>
      <c r="AW240" s="7">
        <v>0</v>
      </c>
      <c r="AX240" s="7">
        <v>1</v>
      </c>
      <c r="AY240" s="7">
        <v>0</v>
      </c>
      <c r="AZ240" s="7">
        <v>1</v>
      </c>
      <c r="BA240" s="7">
        <v>2</v>
      </c>
      <c r="BB240" s="7">
        <v>1</v>
      </c>
      <c r="BC240" s="7">
        <v>1</v>
      </c>
      <c r="BD240" s="7">
        <v>0</v>
      </c>
      <c r="BE240" s="7">
        <v>1</v>
      </c>
      <c r="BF240" s="7">
        <v>0</v>
      </c>
      <c r="BG240" s="7">
        <v>1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1</v>
      </c>
      <c r="BN240" s="7">
        <v>0</v>
      </c>
      <c r="BO240" s="7">
        <v>1</v>
      </c>
      <c r="BP240" s="7">
        <v>0</v>
      </c>
      <c r="BQ240" s="7">
        <v>0</v>
      </c>
      <c r="BR240" s="7">
        <v>0</v>
      </c>
      <c r="BS240" s="7">
        <v>0</v>
      </c>
      <c r="BT240" s="7">
        <v>0</v>
      </c>
      <c r="BU240" s="7">
        <v>0</v>
      </c>
      <c r="BV240" s="7">
        <v>0</v>
      </c>
      <c r="BW240" s="7">
        <v>0</v>
      </c>
      <c r="BX240" s="7">
        <v>0</v>
      </c>
      <c r="BY240" s="7">
        <v>0</v>
      </c>
      <c r="BZ240" s="7">
        <v>0</v>
      </c>
      <c r="CA240" s="7">
        <v>0</v>
      </c>
    </row>
    <row r="241" ht="13.55" customHeight="1">
      <c r="A241" s="7">
        <v>354</v>
      </c>
      <c r="B241" s="7">
        <v>64</v>
      </c>
      <c r="C241" s="7">
        <v>1</v>
      </c>
      <c r="D241" s="7">
        <v>14</v>
      </c>
      <c r="E241" s="7">
        <f>D241</f>
        <v>14</v>
      </c>
      <c r="F241" s="7">
        <v>14</v>
      </c>
      <c r="G241" s="7">
        <v>182</v>
      </c>
      <c r="H241" s="7">
        <v>85</v>
      </c>
      <c r="I241" s="10"/>
      <c r="J241" s="8">
        <v>0</v>
      </c>
      <c r="K241" s="8">
        <v>0</v>
      </c>
      <c r="L241" s="8">
        <v>25</v>
      </c>
      <c r="M241" s="8">
        <v>55</v>
      </c>
      <c r="N241" s="8">
        <v>0</v>
      </c>
      <c r="O241" s="8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70</v>
      </c>
      <c r="X241" s="7">
        <v>0</v>
      </c>
      <c r="Y241" s="7">
        <v>0</v>
      </c>
      <c r="Z241" s="7">
        <v>0</v>
      </c>
      <c r="AA241" s="7">
        <v>0</v>
      </c>
      <c r="AB241" s="7">
        <v>3</v>
      </c>
      <c r="AC241" s="7">
        <v>5</v>
      </c>
      <c r="AD241" s="7">
        <v>1</v>
      </c>
      <c r="AE241" s="7">
        <v>6</v>
      </c>
      <c r="AF241" s="7">
        <v>1</v>
      </c>
      <c r="AG241" s="7">
        <v>1</v>
      </c>
      <c r="AH241" s="7">
        <v>1</v>
      </c>
      <c r="AI241" s="7">
        <v>1</v>
      </c>
      <c r="AJ241" s="7">
        <v>1</v>
      </c>
      <c r="AK241" s="7">
        <v>1</v>
      </c>
      <c r="AL241" s="7">
        <v>1</v>
      </c>
      <c r="AM241" s="7">
        <v>1</v>
      </c>
      <c r="AN241" s="7">
        <v>0</v>
      </c>
      <c r="AO241" s="7">
        <v>0</v>
      </c>
      <c r="AP241" s="7">
        <v>0</v>
      </c>
      <c r="AQ241" s="7">
        <v>0</v>
      </c>
      <c r="AR241" s="7">
        <v>0</v>
      </c>
      <c r="AS241" s="7">
        <v>0</v>
      </c>
      <c r="AT241" s="7">
        <v>0</v>
      </c>
      <c r="AU241" s="7">
        <v>1</v>
      </c>
      <c r="AV241" s="7">
        <v>0</v>
      </c>
      <c r="AW241" s="7">
        <v>0</v>
      </c>
      <c r="AX241" s="7">
        <v>0</v>
      </c>
      <c r="AY241" s="7">
        <v>1</v>
      </c>
      <c r="AZ241" s="7">
        <v>2</v>
      </c>
      <c r="BA241" s="7">
        <v>1</v>
      </c>
      <c r="BB241" s="7">
        <v>1</v>
      </c>
      <c r="BC241" s="7">
        <v>1</v>
      </c>
      <c r="BD241" s="7">
        <v>1</v>
      </c>
      <c r="BE241" s="7">
        <v>0</v>
      </c>
      <c r="BF241" s="7">
        <v>0</v>
      </c>
      <c r="BG241" s="7">
        <v>1</v>
      </c>
      <c r="BH241" s="7">
        <v>0</v>
      </c>
      <c r="BI241" s="7">
        <v>0</v>
      </c>
      <c r="BJ241" s="7">
        <v>0</v>
      </c>
      <c r="BK241" s="7">
        <v>0</v>
      </c>
      <c r="BL241" s="7">
        <v>0</v>
      </c>
      <c r="BM241" s="7">
        <v>0</v>
      </c>
      <c r="BN241" s="7">
        <v>0</v>
      </c>
      <c r="BO241" s="7">
        <v>1</v>
      </c>
      <c r="BP241" s="7">
        <v>0</v>
      </c>
      <c r="BQ241" s="7">
        <v>0</v>
      </c>
      <c r="BR241" s="7">
        <v>0</v>
      </c>
      <c r="BS241" s="7">
        <v>0</v>
      </c>
      <c r="BT241" s="7">
        <v>0</v>
      </c>
      <c r="BU241" s="7">
        <v>0</v>
      </c>
      <c r="BV241" s="7">
        <v>0</v>
      </c>
      <c r="BW241" s="7">
        <v>0</v>
      </c>
      <c r="BX241" s="7">
        <v>0</v>
      </c>
      <c r="BY241" s="7">
        <v>0</v>
      </c>
      <c r="BZ241" s="7">
        <v>4</v>
      </c>
      <c r="CA241" s="7">
        <v>1</v>
      </c>
    </row>
    <row r="242" ht="13.55" customHeight="1">
      <c r="A242" s="7">
        <v>355</v>
      </c>
      <c r="B242" s="7">
        <v>75</v>
      </c>
      <c r="C242" s="7">
        <v>1</v>
      </c>
      <c r="D242" s="7">
        <v>18</v>
      </c>
      <c r="E242" s="7">
        <f>D242</f>
        <v>18</v>
      </c>
      <c r="F242" s="7">
        <v>18</v>
      </c>
      <c r="G242" s="7">
        <v>730</v>
      </c>
      <c r="H242" s="7">
        <v>120</v>
      </c>
      <c r="I242" s="7">
        <v>105</v>
      </c>
      <c r="J242" s="8">
        <v>0</v>
      </c>
      <c r="K242" s="8">
        <v>0</v>
      </c>
      <c r="L242" s="8">
        <v>20</v>
      </c>
      <c r="M242" s="8">
        <v>50</v>
      </c>
      <c r="N242" s="8">
        <v>0</v>
      </c>
      <c r="O242" s="8">
        <v>0</v>
      </c>
      <c r="P242" s="7">
        <v>0</v>
      </c>
      <c r="Q242" s="7">
        <v>0</v>
      </c>
      <c r="R242" s="7">
        <v>0</v>
      </c>
      <c r="S242" s="7">
        <v>90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3</v>
      </c>
      <c r="AC242" s="7">
        <v>5</v>
      </c>
      <c r="AD242" s="7">
        <v>1</v>
      </c>
      <c r="AE242" s="7">
        <v>7</v>
      </c>
      <c r="AF242" s="7">
        <v>1</v>
      </c>
      <c r="AG242" s="7">
        <v>1</v>
      </c>
      <c r="AH242" s="7">
        <v>1</v>
      </c>
      <c r="AI242" s="7">
        <v>1</v>
      </c>
      <c r="AJ242" s="7">
        <v>0</v>
      </c>
      <c r="AK242" s="7">
        <v>0</v>
      </c>
      <c r="AL242" s="7">
        <v>0</v>
      </c>
      <c r="AM242" s="7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7">
        <v>0</v>
      </c>
      <c r="AT242" s="7">
        <v>0</v>
      </c>
      <c r="AU242" s="7">
        <v>1</v>
      </c>
      <c r="AV242" s="7">
        <v>0</v>
      </c>
      <c r="AW242" s="7">
        <v>0</v>
      </c>
      <c r="AX242" s="7">
        <v>0</v>
      </c>
      <c r="AY242" s="7">
        <v>1</v>
      </c>
      <c r="AZ242" s="7">
        <v>1</v>
      </c>
      <c r="BA242" s="7">
        <v>1</v>
      </c>
      <c r="BB242" s="7">
        <v>1</v>
      </c>
      <c r="BC242" s="7">
        <v>0</v>
      </c>
      <c r="BD242" s="7">
        <v>0</v>
      </c>
      <c r="BE242" s="7">
        <v>0</v>
      </c>
      <c r="BF242" s="7">
        <v>1</v>
      </c>
      <c r="BG242" s="7">
        <v>0</v>
      </c>
      <c r="BH242" s="7">
        <v>0</v>
      </c>
      <c r="BI242" s="7">
        <v>0</v>
      </c>
      <c r="BJ242" s="7">
        <v>0</v>
      </c>
      <c r="BK242" s="7">
        <v>0</v>
      </c>
      <c r="BL242" s="7">
        <v>0</v>
      </c>
      <c r="BM242" s="7">
        <v>0</v>
      </c>
      <c r="BN242" s="7">
        <v>0</v>
      </c>
      <c r="BO242" s="7">
        <v>1</v>
      </c>
      <c r="BP242" s="7">
        <v>0</v>
      </c>
      <c r="BQ242" s="7">
        <v>0</v>
      </c>
      <c r="BR242" s="7">
        <v>0</v>
      </c>
      <c r="BS242" s="7">
        <v>0</v>
      </c>
      <c r="BT242" s="7">
        <v>0</v>
      </c>
      <c r="BU242" s="7">
        <v>0</v>
      </c>
      <c r="BV242" s="7">
        <v>0</v>
      </c>
      <c r="BW242" s="7">
        <v>0</v>
      </c>
      <c r="BX242" s="7">
        <v>0</v>
      </c>
      <c r="BY242" s="7">
        <v>0</v>
      </c>
      <c r="BZ242" s="7">
        <v>0</v>
      </c>
      <c r="CA242" s="7">
        <v>0</v>
      </c>
    </row>
    <row r="243" ht="13.55" customHeight="1">
      <c r="A243" s="7">
        <v>356</v>
      </c>
      <c r="B243" s="7">
        <v>60</v>
      </c>
      <c r="C243" s="7">
        <v>1</v>
      </c>
      <c r="D243" s="7">
        <v>6</v>
      </c>
      <c r="E243" s="7">
        <f>D243</f>
        <v>6</v>
      </c>
      <c r="F243" s="7">
        <v>6</v>
      </c>
      <c r="G243" s="7">
        <v>1</v>
      </c>
      <c r="H243" s="7">
        <v>55</v>
      </c>
      <c r="I243" s="7">
        <v>91.40000000000001</v>
      </c>
      <c r="J243" s="8">
        <v>0</v>
      </c>
      <c r="K243" s="8">
        <v>0</v>
      </c>
      <c r="L243" s="8">
        <v>40</v>
      </c>
      <c r="M243" s="8">
        <v>30</v>
      </c>
      <c r="N243" s="8">
        <v>0</v>
      </c>
      <c r="O243" s="8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70</v>
      </c>
      <c r="W243" s="7">
        <v>40</v>
      </c>
      <c r="X243" s="7">
        <v>0</v>
      </c>
      <c r="Y243" s="7">
        <v>0</v>
      </c>
      <c r="Z243" s="7">
        <v>0</v>
      </c>
      <c r="AA243" s="7">
        <v>0</v>
      </c>
      <c r="AB243" s="7">
        <v>3</v>
      </c>
      <c r="AC243" s="7">
        <v>5</v>
      </c>
      <c r="AD243" s="7">
        <v>0</v>
      </c>
      <c r="AE243" s="7">
        <v>7</v>
      </c>
      <c r="AF243" s="7">
        <v>1</v>
      </c>
      <c r="AG243" s="7">
        <v>1</v>
      </c>
      <c r="AH243" s="7">
        <v>0</v>
      </c>
      <c r="AI243" s="7">
        <v>1</v>
      </c>
      <c r="AJ243" s="7">
        <v>1</v>
      </c>
      <c r="AK243" s="7">
        <v>1</v>
      </c>
      <c r="AL243" s="7">
        <v>1</v>
      </c>
      <c r="AM243" s="7">
        <v>0</v>
      </c>
      <c r="AN243" s="7">
        <v>0</v>
      </c>
      <c r="AO243" s="7">
        <v>1</v>
      </c>
      <c r="AP243" s="7">
        <v>0</v>
      </c>
      <c r="AQ243" s="7">
        <v>0</v>
      </c>
      <c r="AR243" s="7">
        <v>0</v>
      </c>
      <c r="AS243" s="7">
        <v>1</v>
      </c>
      <c r="AT243" s="7">
        <v>1</v>
      </c>
      <c r="AU243" s="7">
        <v>1</v>
      </c>
      <c r="AV243" s="7">
        <v>1</v>
      </c>
      <c r="AW243" s="7">
        <v>1</v>
      </c>
      <c r="AX243" s="7">
        <v>0</v>
      </c>
      <c r="AY243" s="7">
        <v>1</v>
      </c>
      <c r="AZ243" s="7">
        <v>1</v>
      </c>
      <c r="BA243" s="7">
        <v>1</v>
      </c>
      <c r="BB243" s="7">
        <v>1</v>
      </c>
      <c r="BC243" s="7">
        <v>1</v>
      </c>
      <c r="BD243" s="7">
        <v>1</v>
      </c>
      <c r="BE243" s="7">
        <v>0</v>
      </c>
      <c r="BF243" s="7">
        <v>0</v>
      </c>
      <c r="BG243" s="7">
        <v>1</v>
      </c>
      <c r="BH243" s="7">
        <v>0</v>
      </c>
      <c r="BI243" s="7">
        <v>0</v>
      </c>
      <c r="BJ243" s="7">
        <v>0</v>
      </c>
      <c r="BK243" s="7">
        <v>0</v>
      </c>
      <c r="BL243" s="7">
        <v>0</v>
      </c>
      <c r="BM243" s="7">
        <v>0</v>
      </c>
      <c r="BN243" s="7">
        <v>0</v>
      </c>
      <c r="BO243" s="7">
        <v>1</v>
      </c>
      <c r="BP243" s="7">
        <v>0</v>
      </c>
      <c r="BQ243" s="7">
        <v>0</v>
      </c>
      <c r="BR243" s="7">
        <v>0</v>
      </c>
      <c r="BS243" s="7">
        <v>0</v>
      </c>
      <c r="BT243" s="7">
        <v>0</v>
      </c>
      <c r="BU243" s="7">
        <v>0</v>
      </c>
      <c r="BV243" s="7">
        <v>0</v>
      </c>
      <c r="BW243" s="7">
        <v>0</v>
      </c>
      <c r="BX243" s="7">
        <v>0</v>
      </c>
      <c r="BY243" s="7">
        <v>0</v>
      </c>
      <c r="BZ243" s="7">
        <v>2</v>
      </c>
      <c r="CA243" s="7">
        <v>0</v>
      </c>
    </row>
    <row r="244" ht="13.55" customHeight="1">
      <c r="A244" s="7">
        <v>358</v>
      </c>
      <c r="B244" s="7">
        <v>59</v>
      </c>
      <c r="C244" s="7">
        <v>1</v>
      </c>
      <c r="D244" s="7">
        <v>17</v>
      </c>
      <c r="E244" s="7">
        <f>D244</f>
        <v>17</v>
      </c>
      <c r="F244" s="7">
        <v>17</v>
      </c>
      <c r="G244" s="7">
        <v>60</v>
      </c>
      <c r="H244" s="7">
        <v>110</v>
      </c>
      <c r="I244" s="10"/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7">
        <v>90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45</v>
      </c>
      <c r="X244" s="7">
        <v>0</v>
      </c>
      <c r="Y244" s="7">
        <v>0</v>
      </c>
      <c r="Z244" s="7">
        <v>0</v>
      </c>
      <c r="AA244" s="7">
        <v>0</v>
      </c>
      <c r="AB244" s="7">
        <v>3</v>
      </c>
      <c r="AC244" s="7">
        <v>5</v>
      </c>
      <c r="AD244" s="7">
        <v>1</v>
      </c>
      <c r="AE244" s="7">
        <v>7</v>
      </c>
      <c r="AF244" s="7">
        <v>1</v>
      </c>
      <c r="AG244" s="7">
        <v>1</v>
      </c>
      <c r="AH244" s="7">
        <v>1</v>
      </c>
      <c r="AI244" s="7">
        <v>1</v>
      </c>
      <c r="AJ244" s="7">
        <v>1</v>
      </c>
      <c r="AK244" s="7">
        <v>1</v>
      </c>
      <c r="AL244" s="7">
        <v>1</v>
      </c>
      <c r="AM244" s="7">
        <v>1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7">
        <v>0</v>
      </c>
      <c r="AT244" s="7">
        <v>0</v>
      </c>
      <c r="AU244" s="7">
        <v>1</v>
      </c>
      <c r="AV244" s="7">
        <v>1</v>
      </c>
      <c r="AW244" s="7">
        <v>0</v>
      </c>
      <c r="AX244" s="7">
        <v>1</v>
      </c>
      <c r="AY244" s="7">
        <v>0</v>
      </c>
      <c r="AZ244" s="7">
        <v>2</v>
      </c>
      <c r="BA244" s="7">
        <v>1</v>
      </c>
      <c r="BB244" s="7">
        <v>1</v>
      </c>
      <c r="BC244" s="7">
        <v>1</v>
      </c>
      <c r="BD244" s="7">
        <v>0</v>
      </c>
      <c r="BE244" s="7">
        <v>0</v>
      </c>
      <c r="BF244" s="7">
        <v>0</v>
      </c>
      <c r="BG244" s="7">
        <v>1</v>
      </c>
      <c r="BH244" s="7">
        <v>0</v>
      </c>
      <c r="BI244" s="7">
        <v>0</v>
      </c>
      <c r="BJ244" s="7">
        <v>0</v>
      </c>
      <c r="BK244" s="7">
        <v>0</v>
      </c>
      <c r="BL244" s="7">
        <v>0</v>
      </c>
      <c r="BM244" s="7">
        <v>0</v>
      </c>
      <c r="BN244" s="7">
        <v>0</v>
      </c>
      <c r="BO244" s="7">
        <v>1</v>
      </c>
      <c r="BP244" s="7">
        <v>1</v>
      </c>
      <c r="BQ244" s="7">
        <v>0</v>
      </c>
      <c r="BR244" s="7">
        <v>0</v>
      </c>
      <c r="BS244" s="7">
        <v>0</v>
      </c>
      <c r="BT244" s="7">
        <v>0</v>
      </c>
      <c r="BU244" s="7">
        <v>0</v>
      </c>
      <c r="BV244" s="7">
        <v>0</v>
      </c>
      <c r="BW244" s="7">
        <v>0</v>
      </c>
      <c r="BX244" s="7">
        <v>0</v>
      </c>
      <c r="BY244" s="7">
        <v>0</v>
      </c>
      <c r="BZ244" s="7">
        <v>0</v>
      </c>
      <c r="CA244" s="7">
        <v>1</v>
      </c>
    </row>
    <row r="245" ht="13.55" customHeight="1">
      <c r="A245" s="7">
        <v>360</v>
      </c>
      <c r="B245" s="7">
        <v>60</v>
      </c>
      <c r="C245" s="7">
        <v>2</v>
      </c>
      <c r="D245" s="7">
        <v>20</v>
      </c>
      <c r="E245" s="7">
        <v>20</v>
      </c>
      <c r="F245" s="7">
        <f>20+14</f>
        <v>34</v>
      </c>
      <c r="G245" s="7">
        <v>14</v>
      </c>
      <c r="H245" s="7">
        <v>55</v>
      </c>
      <c r="I245" s="7">
        <v>77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100</v>
      </c>
      <c r="W245" s="7">
        <v>40</v>
      </c>
      <c r="X245" s="7">
        <v>0</v>
      </c>
      <c r="Y245" s="7">
        <v>0</v>
      </c>
      <c r="Z245" s="7">
        <v>0</v>
      </c>
      <c r="AA245" s="7">
        <v>0</v>
      </c>
      <c r="AB245" s="7">
        <v>3</v>
      </c>
      <c r="AC245" s="7">
        <v>5</v>
      </c>
      <c r="AD245" s="7">
        <v>1</v>
      </c>
      <c r="AE245" s="7">
        <v>7</v>
      </c>
      <c r="AF245" s="7">
        <v>1</v>
      </c>
      <c r="AG245" s="7">
        <v>1</v>
      </c>
      <c r="AH245" s="7">
        <v>0</v>
      </c>
      <c r="AI245" s="7">
        <v>0</v>
      </c>
      <c r="AJ245" s="7">
        <v>1</v>
      </c>
      <c r="AK245" s="7">
        <v>1</v>
      </c>
      <c r="AL245" s="7">
        <v>1</v>
      </c>
      <c r="AM245" s="7">
        <v>0</v>
      </c>
      <c r="AN245" s="7">
        <v>1</v>
      </c>
      <c r="AO245" s="7">
        <v>0</v>
      </c>
      <c r="AP245" s="7">
        <v>1</v>
      </c>
      <c r="AQ245" s="7">
        <v>1</v>
      </c>
      <c r="AR245" s="7">
        <v>0</v>
      </c>
      <c r="AS245" s="7">
        <v>0</v>
      </c>
      <c r="AT245" s="7">
        <v>1</v>
      </c>
      <c r="AU245" s="7">
        <v>1</v>
      </c>
      <c r="AV245" s="7">
        <v>0</v>
      </c>
      <c r="AW245" s="7">
        <v>0</v>
      </c>
      <c r="AX245" s="7">
        <v>0</v>
      </c>
      <c r="AY245" s="7">
        <v>1</v>
      </c>
      <c r="AZ245" s="7">
        <v>1</v>
      </c>
      <c r="BA245" s="7">
        <v>2</v>
      </c>
      <c r="BB245" s="7">
        <v>1</v>
      </c>
      <c r="BC245" s="7">
        <v>1</v>
      </c>
      <c r="BD245" s="7">
        <v>0</v>
      </c>
      <c r="BE245" s="7">
        <v>0</v>
      </c>
      <c r="BF245" s="7">
        <v>0</v>
      </c>
      <c r="BG245" s="7">
        <v>1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0</v>
      </c>
      <c r="BN245" s="7">
        <v>0</v>
      </c>
      <c r="BO245" s="7">
        <v>1</v>
      </c>
      <c r="BP245" s="7">
        <v>0</v>
      </c>
      <c r="BQ245" s="7">
        <v>0</v>
      </c>
      <c r="BR245" s="7">
        <v>0</v>
      </c>
      <c r="BS245" s="7">
        <v>0</v>
      </c>
      <c r="BT245" s="7">
        <v>0</v>
      </c>
      <c r="BU245" s="7">
        <v>0</v>
      </c>
      <c r="BV245" s="7">
        <v>0</v>
      </c>
      <c r="BW245" s="7">
        <v>0</v>
      </c>
      <c r="BX245" s="7">
        <v>0</v>
      </c>
      <c r="BY245" s="7">
        <v>0</v>
      </c>
      <c r="BZ245" s="7">
        <v>3</v>
      </c>
      <c r="CA245" s="7">
        <v>0</v>
      </c>
    </row>
    <row r="246" ht="13.55" customHeight="1">
      <c r="A246" s="7">
        <v>362</v>
      </c>
      <c r="B246" s="7">
        <v>57</v>
      </c>
      <c r="C246" s="7">
        <v>1</v>
      </c>
      <c r="D246" s="7">
        <v>39</v>
      </c>
      <c r="E246" s="7">
        <f>D246</f>
        <v>39</v>
      </c>
      <c r="F246" s="7">
        <v>39</v>
      </c>
      <c r="G246" s="7">
        <v>122</v>
      </c>
      <c r="H246" s="7">
        <v>120</v>
      </c>
      <c r="I246" s="7">
        <v>87.5</v>
      </c>
      <c r="J246" s="8">
        <v>0</v>
      </c>
      <c r="K246" s="8">
        <v>0</v>
      </c>
      <c r="L246" s="8">
        <v>90</v>
      </c>
      <c r="M246" s="8">
        <v>75</v>
      </c>
      <c r="N246" s="8">
        <v>0</v>
      </c>
      <c r="O246" s="8">
        <v>100</v>
      </c>
      <c r="P246" s="7">
        <v>0</v>
      </c>
      <c r="Q246" s="7">
        <v>0</v>
      </c>
      <c r="R246" s="7">
        <v>0</v>
      </c>
      <c r="S246" s="7">
        <v>30</v>
      </c>
      <c r="T246" s="7">
        <v>0</v>
      </c>
      <c r="U246" s="7">
        <v>0</v>
      </c>
      <c r="V246" s="7">
        <v>0</v>
      </c>
      <c r="W246" s="7">
        <v>60</v>
      </c>
      <c r="X246" s="7">
        <v>0</v>
      </c>
      <c r="Y246" s="7">
        <v>0</v>
      </c>
      <c r="Z246" s="7">
        <v>0</v>
      </c>
      <c r="AA246" s="7">
        <v>0</v>
      </c>
      <c r="AB246" s="7">
        <v>3</v>
      </c>
      <c r="AC246" s="7">
        <v>5</v>
      </c>
      <c r="AD246" s="7">
        <v>1</v>
      </c>
      <c r="AE246" s="7">
        <v>6</v>
      </c>
      <c r="AF246" s="7">
        <v>1</v>
      </c>
      <c r="AG246" s="7">
        <v>1</v>
      </c>
      <c r="AH246" s="7">
        <v>1</v>
      </c>
      <c r="AI246" s="7">
        <v>1</v>
      </c>
      <c r="AJ246" s="7">
        <v>1</v>
      </c>
      <c r="AK246" s="7">
        <v>1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7">
        <v>0</v>
      </c>
      <c r="AT246" s="7">
        <v>0</v>
      </c>
      <c r="AU246" s="7">
        <v>0</v>
      </c>
      <c r="AV246" s="7">
        <v>0</v>
      </c>
      <c r="AW246" s="7">
        <v>0</v>
      </c>
      <c r="AX246" s="7">
        <v>0</v>
      </c>
      <c r="AY246" s="7">
        <v>1</v>
      </c>
      <c r="AZ246" s="7">
        <v>2</v>
      </c>
      <c r="BA246" s="7">
        <v>1</v>
      </c>
      <c r="BB246" s="7">
        <v>1</v>
      </c>
      <c r="BC246" s="7">
        <v>1</v>
      </c>
      <c r="BD246" s="7">
        <v>1</v>
      </c>
      <c r="BE246" s="7">
        <v>0</v>
      </c>
      <c r="BF246" s="7">
        <v>0</v>
      </c>
      <c r="BG246" s="7">
        <v>1</v>
      </c>
      <c r="BH246" s="7">
        <v>0</v>
      </c>
      <c r="BI246" s="7">
        <v>0</v>
      </c>
      <c r="BJ246" s="7">
        <v>0</v>
      </c>
      <c r="BK246" s="7">
        <v>0</v>
      </c>
      <c r="BL246" s="7">
        <v>0</v>
      </c>
      <c r="BM246" s="7">
        <v>0</v>
      </c>
      <c r="BN246" s="7">
        <v>0</v>
      </c>
      <c r="BO246" s="7">
        <v>0</v>
      </c>
      <c r="BP246" s="7">
        <v>0</v>
      </c>
      <c r="BQ246" s="7">
        <v>1</v>
      </c>
      <c r="BR246" s="7">
        <v>0</v>
      </c>
      <c r="BS246" s="7">
        <v>0</v>
      </c>
      <c r="BT246" s="7">
        <v>0</v>
      </c>
      <c r="BU246" s="7">
        <v>0</v>
      </c>
      <c r="BV246" s="7">
        <v>0</v>
      </c>
      <c r="BW246" s="7">
        <v>0</v>
      </c>
      <c r="BX246" s="7">
        <v>0</v>
      </c>
      <c r="BY246" s="7">
        <v>0</v>
      </c>
      <c r="BZ246" s="7">
        <v>0</v>
      </c>
      <c r="CA246" s="7">
        <v>1</v>
      </c>
    </row>
    <row r="247" ht="13.55" customHeight="1">
      <c r="A247" s="7">
        <v>364</v>
      </c>
      <c r="B247" s="7">
        <v>68</v>
      </c>
      <c r="C247" s="7">
        <v>2</v>
      </c>
      <c r="D247" s="10"/>
      <c r="E247" s="7">
        <f>D247</f>
        <v>0</v>
      </c>
      <c r="F247" s="10"/>
      <c r="G247" s="7">
        <v>365</v>
      </c>
      <c r="H247" s="7">
        <v>95</v>
      </c>
      <c r="I247" s="7">
        <v>102</v>
      </c>
      <c r="J247" s="8">
        <v>0</v>
      </c>
      <c r="K247" s="8">
        <v>0</v>
      </c>
      <c r="L247" s="8">
        <v>70</v>
      </c>
      <c r="M247" s="8">
        <v>32</v>
      </c>
      <c r="N247" s="8">
        <v>0</v>
      </c>
      <c r="O247" s="8">
        <v>0</v>
      </c>
      <c r="P247" s="7">
        <v>0</v>
      </c>
      <c r="Q247" s="7">
        <v>0</v>
      </c>
      <c r="R247" s="7">
        <v>0</v>
      </c>
      <c r="S247" s="7">
        <v>100</v>
      </c>
      <c r="T247" s="7">
        <v>0</v>
      </c>
      <c r="U247" s="7">
        <v>0</v>
      </c>
      <c r="V247" s="7">
        <v>70</v>
      </c>
      <c r="W247" s="7">
        <v>50</v>
      </c>
      <c r="X247" s="7">
        <v>0</v>
      </c>
      <c r="Y247" s="7">
        <v>0</v>
      </c>
      <c r="Z247" s="7">
        <v>0</v>
      </c>
      <c r="AA247" s="7">
        <v>0</v>
      </c>
      <c r="AB247" s="7">
        <v>3</v>
      </c>
      <c r="AC247" s="7">
        <v>5</v>
      </c>
      <c r="AD247" s="7">
        <v>1</v>
      </c>
      <c r="AE247" s="7">
        <v>6</v>
      </c>
      <c r="AF247" s="7">
        <v>1</v>
      </c>
      <c r="AG247" s="7">
        <v>1</v>
      </c>
      <c r="AH247" s="7">
        <v>1</v>
      </c>
      <c r="AI247" s="7">
        <v>1</v>
      </c>
      <c r="AJ247" s="7">
        <v>1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7">
        <v>0</v>
      </c>
      <c r="AT247" s="7">
        <v>1</v>
      </c>
      <c r="AU247" s="7">
        <v>1</v>
      </c>
      <c r="AV247" s="7">
        <v>0</v>
      </c>
      <c r="AW247" s="7">
        <v>0</v>
      </c>
      <c r="AX247" s="7">
        <v>1</v>
      </c>
      <c r="AY247" s="7">
        <v>0</v>
      </c>
      <c r="AZ247" s="7">
        <v>2</v>
      </c>
      <c r="BA247" s="7">
        <v>1</v>
      </c>
      <c r="BB247" s="7">
        <v>1</v>
      </c>
      <c r="BC247" s="7">
        <v>1</v>
      </c>
      <c r="BD247" s="7">
        <v>0</v>
      </c>
      <c r="BE247" s="7">
        <v>0</v>
      </c>
      <c r="BF247" s="7">
        <v>0</v>
      </c>
      <c r="BG247" s="7">
        <v>1</v>
      </c>
      <c r="BH247" s="7">
        <v>0</v>
      </c>
      <c r="BI247" s="7">
        <v>1</v>
      </c>
      <c r="BJ247" s="7">
        <v>0</v>
      </c>
      <c r="BK247" s="7">
        <v>0</v>
      </c>
      <c r="BL247" s="7">
        <v>0</v>
      </c>
      <c r="BM247" s="7">
        <v>0</v>
      </c>
      <c r="BN247" s="7">
        <v>0</v>
      </c>
      <c r="BO247" s="7">
        <v>0</v>
      </c>
      <c r="BP247" s="7">
        <v>1</v>
      </c>
      <c r="BQ247" s="7">
        <v>1</v>
      </c>
      <c r="BR247" s="7">
        <v>1</v>
      </c>
      <c r="BS247" s="7">
        <v>0</v>
      </c>
      <c r="BT247" s="7">
        <v>0</v>
      </c>
      <c r="BU247" s="7">
        <v>0</v>
      </c>
      <c r="BV247" s="7">
        <v>0</v>
      </c>
      <c r="BW247" s="7">
        <v>0</v>
      </c>
      <c r="BX247" s="7">
        <v>0</v>
      </c>
      <c r="BY247" s="7">
        <v>0</v>
      </c>
      <c r="BZ247" s="7">
        <v>0</v>
      </c>
      <c r="CA247" s="7">
        <v>0</v>
      </c>
    </row>
    <row r="248" ht="13.55" customHeight="1">
      <c r="A248" s="7">
        <v>368</v>
      </c>
      <c r="B248" s="7">
        <v>66</v>
      </c>
      <c r="C248" s="7">
        <v>1</v>
      </c>
      <c r="D248" s="7">
        <v>44</v>
      </c>
      <c r="E248" s="7">
        <f>D248</f>
        <v>44</v>
      </c>
      <c r="F248" s="7">
        <v>44</v>
      </c>
      <c r="G248" s="7">
        <v>3650</v>
      </c>
      <c r="H248" s="7">
        <v>120</v>
      </c>
      <c r="I248" s="7">
        <v>64.5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7">
        <v>0</v>
      </c>
      <c r="Q248" s="7">
        <v>0</v>
      </c>
      <c r="R248" s="7">
        <v>0</v>
      </c>
      <c r="S248" s="7">
        <v>0</v>
      </c>
      <c r="T248" s="7">
        <v>100</v>
      </c>
      <c r="U248" s="7">
        <v>0</v>
      </c>
      <c r="V248" s="7">
        <v>60</v>
      </c>
      <c r="W248" s="7">
        <v>90</v>
      </c>
      <c r="X248" s="7">
        <v>0</v>
      </c>
      <c r="Y248" s="7">
        <v>0</v>
      </c>
      <c r="Z248" s="7">
        <v>0</v>
      </c>
      <c r="AA248" s="7">
        <v>0</v>
      </c>
      <c r="AB248" s="7">
        <v>3</v>
      </c>
      <c r="AC248" s="7">
        <v>5</v>
      </c>
      <c r="AD248" s="7">
        <v>1</v>
      </c>
      <c r="AE248" s="7">
        <v>6</v>
      </c>
      <c r="AF248" s="7">
        <v>1</v>
      </c>
      <c r="AG248" s="7">
        <v>1</v>
      </c>
      <c r="AH248" s="7">
        <v>1</v>
      </c>
      <c r="AI248" s="7">
        <v>1</v>
      </c>
      <c r="AJ248" s="7">
        <v>1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7">
        <v>0</v>
      </c>
      <c r="AR248" s="7">
        <v>0</v>
      </c>
      <c r="AS248" s="7">
        <v>0</v>
      </c>
      <c r="AT248" s="7">
        <v>0</v>
      </c>
      <c r="AU248" s="7">
        <v>0</v>
      </c>
      <c r="AV248" s="7">
        <v>0</v>
      </c>
      <c r="AW248" s="7">
        <v>0</v>
      </c>
      <c r="AX248" s="7">
        <v>1</v>
      </c>
      <c r="AY248" s="7">
        <v>0</v>
      </c>
      <c r="AZ248" s="7">
        <v>2</v>
      </c>
      <c r="BA248" s="7">
        <v>1</v>
      </c>
      <c r="BB248" s="7">
        <v>1</v>
      </c>
      <c r="BC248" s="7">
        <v>0</v>
      </c>
      <c r="BD248" s="7">
        <v>1</v>
      </c>
      <c r="BE248" s="7">
        <v>1</v>
      </c>
      <c r="BF248" s="7">
        <v>0</v>
      </c>
      <c r="BG248" s="7">
        <v>1</v>
      </c>
      <c r="BH248" s="7">
        <v>0</v>
      </c>
      <c r="BI248" s="7">
        <v>0</v>
      </c>
      <c r="BJ248" s="7">
        <v>0</v>
      </c>
      <c r="BK248" s="7">
        <v>0</v>
      </c>
      <c r="BL248" s="7">
        <v>0</v>
      </c>
      <c r="BM248" s="7">
        <v>1</v>
      </c>
      <c r="BN248" s="7">
        <v>0</v>
      </c>
      <c r="BO248" s="7">
        <v>0</v>
      </c>
      <c r="BP248" s="7">
        <v>1</v>
      </c>
      <c r="BQ248" s="7">
        <v>1</v>
      </c>
      <c r="BR248" s="7">
        <v>0</v>
      </c>
      <c r="BS248" s="7">
        <v>0</v>
      </c>
      <c r="BT248" s="7">
        <v>0</v>
      </c>
      <c r="BU248" s="7">
        <v>0</v>
      </c>
      <c r="BV248" s="7">
        <v>0</v>
      </c>
      <c r="BW248" s="7">
        <v>0</v>
      </c>
      <c r="BX248" s="7">
        <v>0</v>
      </c>
      <c r="BY248" s="7">
        <v>1</v>
      </c>
      <c r="BZ248" s="7">
        <v>0</v>
      </c>
      <c r="CA248" s="7">
        <v>1</v>
      </c>
    </row>
    <row r="249" ht="13.55" customHeight="1">
      <c r="A249" s="7">
        <v>369</v>
      </c>
      <c r="B249" s="7">
        <v>58</v>
      </c>
      <c r="C249" s="7">
        <v>3</v>
      </c>
      <c r="D249" s="7">
        <v>4</v>
      </c>
      <c r="E249" s="7">
        <v>18</v>
      </c>
      <c r="F249" s="7">
        <f>4+18</f>
        <v>22</v>
      </c>
      <c r="G249" s="7">
        <v>45</v>
      </c>
      <c r="H249" s="7">
        <v>120</v>
      </c>
      <c r="I249" s="7">
        <v>77</v>
      </c>
      <c r="J249" s="8">
        <v>0</v>
      </c>
      <c r="K249" s="8">
        <v>0</v>
      </c>
      <c r="L249" s="8">
        <v>40</v>
      </c>
      <c r="M249" s="8">
        <v>0</v>
      </c>
      <c r="N249" s="8">
        <v>0</v>
      </c>
      <c r="O249" s="8">
        <v>0</v>
      </c>
      <c r="P249" s="7">
        <v>0</v>
      </c>
      <c r="Q249" s="7">
        <v>0</v>
      </c>
      <c r="R249" s="7">
        <v>0</v>
      </c>
      <c r="S249" s="7">
        <v>90</v>
      </c>
      <c r="T249" s="7">
        <v>0</v>
      </c>
      <c r="U249" s="7">
        <v>0</v>
      </c>
      <c r="V249" s="7">
        <v>30</v>
      </c>
      <c r="W249" s="7">
        <v>50</v>
      </c>
      <c r="X249" s="7">
        <v>0</v>
      </c>
      <c r="Y249" s="7">
        <v>0</v>
      </c>
      <c r="Z249" s="7">
        <v>0</v>
      </c>
      <c r="AA249" s="7">
        <v>0</v>
      </c>
      <c r="AB249" s="7">
        <v>3</v>
      </c>
      <c r="AC249" s="7">
        <v>5</v>
      </c>
      <c r="AD249" s="7">
        <v>0</v>
      </c>
      <c r="AE249" s="7">
        <v>7</v>
      </c>
      <c r="AF249" s="7">
        <v>1</v>
      </c>
      <c r="AG249" s="7">
        <v>1</v>
      </c>
      <c r="AH249" s="7">
        <v>1</v>
      </c>
      <c r="AI249" s="7">
        <v>1</v>
      </c>
      <c r="AJ249" s="7">
        <v>1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7">
        <v>0</v>
      </c>
      <c r="AT249" s="7">
        <v>0</v>
      </c>
      <c r="AU249" s="7">
        <v>0</v>
      </c>
      <c r="AV249" s="7">
        <v>0</v>
      </c>
      <c r="AW249" s="7">
        <v>0</v>
      </c>
      <c r="AX249" s="7">
        <v>1</v>
      </c>
      <c r="AY249" s="7">
        <v>0</v>
      </c>
      <c r="AZ249" s="7">
        <v>2</v>
      </c>
      <c r="BA249" s="7">
        <v>2</v>
      </c>
      <c r="BB249" s="7">
        <v>1</v>
      </c>
      <c r="BC249" s="7">
        <v>1</v>
      </c>
      <c r="BD249" s="7">
        <v>0</v>
      </c>
      <c r="BE249" s="7">
        <v>0</v>
      </c>
      <c r="BF249" s="7">
        <v>0</v>
      </c>
      <c r="BG249" s="7">
        <v>1</v>
      </c>
      <c r="BH249" s="7">
        <v>0</v>
      </c>
      <c r="BI249" s="7">
        <v>1</v>
      </c>
      <c r="BJ249" s="7">
        <v>0</v>
      </c>
      <c r="BK249" s="7">
        <v>0</v>
      </c>
      <c r="BL249" s="7">
        <v>0</v>
      </c>
      <c r="BM249" s="7">
        <v>1</v>
      </c>
      <c r="BN249" s="7">
        <v>0</v>
      </c>
      <c r="BO249" s="7">
        <v>1</v>
      </c>
      <c r="BP249" s="7">
        <v>1</v>
      </c>
      <c r="BQ249" s="7">
        <v>0</v>
      </c>
      <c r="BR249" s="7">
        <v>0</v>
      </c>
      <c r="BS249" s="7">
        <v>0</v>
      </c>
      <c r="BT249" s="7">
        <v>0</v>
      </c>
      <c r="BU249" s="7">
        <v>0</v>
      </c>
      <c r="BV249" s="7">
        <v>0</v>
      </c>
      <c r="BW249" s="7">
        <v>0</v>
      </c>
      <c r="BX249" s="7">
        <v>0</v>
      </c>
      <c r="BY249" s="7">
        <v>0</v>
      </c>
      <c r="BZ249" s="7">
        <v>0</v>
      </c>
      <c r="CA249" s="7">
        <v>0</v>
      </c>
    </row>
    <row r="250" ht="13.55" customHeight="1">
      <c r="A250" s="7">
        <v>372</v>
      </c>
      <c r="B250" s="7">
        <v>65</v>
      </c>
      <c r="C250" s="7">
        <v>1</v>
      </c>
      <c r="D250" s="7">
        <v>45</v>
      </c>
      <c r="E250" s="7">
        <f>D250</f>
        <v>45</v>
      </c>
      <c r="F250" s="7">
        <v>45</v>
      </c>
      <c r="G250" s="7">
        <v>45</v>
      </c>
      <c r="H250" s="7">
        <v>60</v>
      </c>
      <c r="I250" s="7">
        <v>87.5</v>
      </c>
      <c r="J250" s="8">
        <v>0</v>
      </c>
      <c r="K250" s="8">
        <v>0</v>
      </c>
      <c r="L250" s="8">
        <v>60</v>
      </c>
      <c r="M250" s="8">
        <v>23</v>
      </c>
      <c r="N250" s="8">
        <v>0</v>
      </c>
      <c r="O250" s="8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95</v>
      </c>
      <c r="AB250" s="7">
        <v>3</v>
      </c>
      <c r="AC250" s="7">
        <v>5</v>
      </c>
      <c r="AD250" s="7">
        <v>1</v>
      </c>
      <c r="AE250" s="7">
        <v>7</v>
      </c>
      <c r="AF250" s="7">
        <v>1</v>
      </c>
      <c r="AG250" s="7">
        <v>1</v>
      </c>
      <c r="AH250" s="7">
        <v>0</v>
      </c>
      <c r="AI250" s="7">
        <v>0</v>
      </c>
      <c r="AJ250" s="7">
        <v>1</v>
      </c>
      <c r="AK250" s="7">
        <v>1</v>
      </c>
      <c r="AL250" s="7">
        <v>1</v>
      </c>
      <c r="AM250" s="7">
        <v>0</v>
      </c>
      <c r="AN250" s="7">
        <v>1</v>
      </c>
      <c r="AO250" s="7">
        <v>0</v>
      </c>
      <c r="AP250" s="7">
        <v>1</v>
      </c>
      <c r="AQ250" s="7">
        <v>1</v>
      </c>
      <c r="AR250" s="7">
        <v>1</v>
      </c>
      <c r="AS250" s="7">
        <v>0</v>
      </c>
      <c r="AT250" s="7">
        <v>0</v>
      </c>
      <c r="AU250" s="7">
        <v>0</v>
      </c>
      <c r="AV250" s="7">
        <v>1</v>
      </c>
      <c r="AW250" s="7">
        <v>0</v>
      </c>
      <c r="AX250" s="7">
        <v>1</v>
      </c>
      <c r="AY250" s="7">
        <v>0</v>
      </c>
      <c r="AZ250" s="7">
        <v>2</v>
      </c>
      <c r="BA250" s="7">
        <v>2</v>
      </c>
      <c r="BB250" s="7">
        <v>1</v>
      </c>
      <c r="BC250" s="7">
        <v>1</v>
      </c>
      <c r="BD250" s="7">
        <v>1</v>
      </c>
      <c r="BE250" s="7">
        <v>0</v>
      </c>
      <c r="BF250" s="7">
        <v>1</v>
      </c>
      <c r="BG250" s="7">
        <v>0</v>
      </c>
      <c r="BH250" s="7">
        <v>0</v>
      </c>
      <c r="BI250" s="7">
        <v>0</v>
      </c>
      <c r="BJ250" s="7">
        <v>1</v>
      </c>
      <c r="BK250" s="7">
        <v>0</v>
      </c>
      <c r="BL250" s="7">
        <v>0</v>
      </c>
      <c r="BM250" s="7">
        <v>1</v>
      </c>
      <c r="BN250" s="7">
        <v>0</v>
      </c>
      <c r="BO250" s="7">
        <v>0</v>
      </c>
      <c r="BP250" s="7">
        <v>1</v>
      </c>
      <c r="BQ250" s="7">
        <v>1</v>
      </c>
      <c r="BR250" s="7">
        <v>0</v>
      </c>
      <c r="BS250" s="7">
        <v>0</v>
      </c>
      <c r="BT250" s="7">
        <v>0</v>
      </c>
      <c r="BU250" s="7">
        <v>0</v>
      </c>
      <c r="BV250" s="7">
        <v>0</v>
      </c>
      <c r="BW250" s="7">
        <v>1</v>
      </c>
      <c r="BX250" s="7">
        <v>1</v>
      </c>
      <c r="BY250" s="7">
        <v>0</v>
      </c>
      <c r="BZ250" s="7">
        <v>2</v>
      </c>
      <c r="CA250" s="7">
        <v>1</v>
      </c>
    </row>
    <row r="251" ht="13.55" customHeight="1">
      <c r="A251" s="7">
        <v>374</v>
      </c>
      <c r="B251" s="7">
        <v>65</v>
      </c>
      <c r="C251" s="7">
        <v>2</v>
      </c>
      <c r="D251" s="7">
        <v>21</v>
      </c>
      <c r="E251" s="7">
        <v>21</v>
      </c>
      <c r="F251" s="7">
        <v>21</v>
      </c>
      <c r="G251" s="7">
        <v>1825</v>
      </c>
      <c r="H251" s="7">
        <v>120</v>
      </c>
      <c r="I251" s="7">
        <v>84</v>
      </c>
      <c r="J251" s="8">
        <v>0</v>
      </c>
      <c r="K251" s="8">
        <v>0</v>
      </c>
      <c r="L251" s="8">
        <v>75</v>
      </c>
      <c r="M251" s="8">
        <v>80</v>
      </c>
      <c r="N251" s="8">
        <v>0</v>
      </c>
      <c r="O251" s="8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85</v>
      </c>
      <c r="W251" s="7">
        <v>75</v>
      </c>
      <c r="X251" s="7">
        <v>0</v>
      </c>
      <c r="Y251" s="7">
        <v>0</v>
      </c>
      <c r="Z251" s="7">
        <v>0</v>
      </c>
      <c r="AA251" s="7">
        <v>0</v>
      </c>
      <c r="AB251" s="7">
        <v>3</v>
      </c>
      <c r="AC251" s="7">
        <v>5</v>
      </c>
      <c r="AD251" s="7">
        <v>1</v>
      </c>
      <c r="AE251" s="7">
        <v>7</v>
      </c>
      <c r="AF251" s="7">
        <v>1</v>
      </c>
      <c r="AG251" s="7">
        <v>1</v>
      </c>
      <c r="AH251" s="7">
        <v>1</v>
      </c>
      <c r="AI251" s="7">
        <v>1</v>
      </c>
      <c r="AJ251" s="7">
        <v>1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7">
        <v>0</v>
      </c>
      <c r="AT251" s="7">
        <v>0</v>
      </c>
      <c r="AU251" s="7">
        <v>0</v>
      </c>
      <c r="AV251" s="7">
        <v>0</v>
      </c>
      <c r="AW251" s="7">
        <v>1</v>
      </c>
      <c r="AX251" s="7">
        <v>1</v>
      </c>
      <c r="AY251" s="7">
        <v>0</v>
      </c>
      <c r="AZ251" s="7">
        <v>2</v>
      </c>
      <c r="BA251" s="7">
        <v>1</v>
      </c>
      <c r="BB251" s="7">
        <v>1</v>
      </c>
      <c r="BC251" s="7">
        <v>0</v>
      </c>
      <c r="BD251" s="7">
        <v>0</v>
      </c>
      <c r="BE251" s="7">
        <v>1</v>
      </c>
      <c r="BF251" s="7">
        <v>0</v>
      </c>
      <c r="BG251" s="7">
        <v>1</v>
      </c>
      <c r="BH251" s="7">
        <v>0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1</v>
      </c>
      <c r="BP251" s="7">
        <v>1</v>
      </c>
      <c r="BQ251" s="7">
        <v>0</v>
      </c>
      <c r="BR251" s="7">
        <v>0</v>
      </c>
      <c r="BS251" s="7">
        <v>0</v>
      </c>
      <c r="BT251" s="7">
        <v>0</v>
      </c>
      <c r="BU251" s="7">
        <v>0</v>
      </c>
      <c r="BV251" s="7">
        <v>0</v>
      </c>
      <c r="BW251" s="7">
        <v>0</v>
      </c>
      <c r="BX251" s="7">
        <v>0</v>
      </c>
      <c r="BY251" s="7">
        <v>0</v>
      </c>
      <c r="BZ251" s="7">
        <v>0</v>
      </c>
      <c r="CA251" s="7">
        <v>1</v>
      </c>
    </row>
    <row r="252" ht="13.55" customHeight="1">
      <c r="A252" s="7">
        <v>376</v>
      </c>
      <c r="B252" s="7">
        <v>69</v>
      </c>
      <c r="C252" s="7">
        <v>1</v>
      </c>
      <c r="D252" s="7">
        <v>19</v>
      </c>
      <c r="E252" s="7">
        <f>D252</f>
        <v>19</v>
      </c>
      <c r="F252" s="7">
        <v>19</v>
      </c>
      <c r="G252" s="7">
        <v>18</v>
      </c>
      <c r="H252" s="7">
        <v>40</v>
      </c>
      <c r="I252" s="7">
        <v>89</v>
      </c>
      <c r="J252" s="8">
        <v>0</v>
      </c>
      <c r="K252" s="8">
        <v>0</v>
      </c>
      <c r="L252" s="8">
        <v>34</v>
      </c>
      <c r="M252" s="8">
        <v>100</v>
      </c>
      <c r="N252" s="8">
        <v>0</v>
      </c>
      <c r="O252" s="8">
        <v>0</v>
      </c>
      <c r="P252" s="7">
        <v>0</v>
      </c>
      <c r="Q252" s="7">
        <v>0</v>
      </c>
      <c r="R252" s="7">
        <v>50</v>
      </c>
      <c r="S252" s="7">
        <v>0</v>
      </c>
      <c r="T252" s="7">
        <v>0</v>
      </c>
      <c r="U252" s="7">
        <v>0</v>
      </c>
      <c r="V252" s="7">
        <v>0</v>
      </c>
      <c r="W252" s="7">
        <v>100</v>
      </c>
      <c r="X252" s="7">
        <v>0</v>
      </c>
      <c r="Y252" s="7">
        <v>0</v>
      </c>
      <c r="Z252" s="7">
        <v>0</v>
      </c>
      <c r="AA252" s="7">
        <v>0</v>
      </c>
      <c r="AB252" s="7">
        <v>3</v>
      </c>
      <c r="AC252" s="7">
        <v>5</v>
      </c>
      <c r="AD252" s="7">
        <v>1</v>
      </c>
      <c r="AE252" s="7">
        <v>6</v>
      </c>
      <c r="AF252" s="7">
        <v>1</v>
      </c>
      <c r="AG252" s="7">
        <v>1</v>
      </c>
      <c r="AH252" s="7">
        <v>0</v>
      </c>
      <c r="AI252" s="7">
        <v>0</v>
      </c>
      <c r="AJ252" s="7">
        <v>0</v>
      </c>
      <c r="AK252" s="7">
        <v>1</v>
      </c>
      <c r="AL252" s="7">
        <v>1</v>
      </c>
      <c r="AM252" s="7">
        <v>0</v>
      </c>
      <c r="AN252" s="7">
        <v>0</v>
      </c>
      <c r="AO252" s="7">
        <v>1</v>
      </c>
      <c r="AP252" s="7">
        <v>0</v>
      </c>
      <c r="AQ252" s="7">
        <v>0</v>
      </c>
      <c r="AR252" s="7">
        <v>0</v>
      </c>
      <c r="AS252" s="7">
        <v>0</v>
      </c>
      <c r="AT252" s="7">
        <v>0</v>
      </c>
      <c r="AU252" s="7">
        <v>1</v>
      </c>
      <c r="AV252" s="7">
        <v>0</v>
      </c>
      <c r="AW252" s="7">
        <v>0</v>
      </c>
      <c r="AX252" s="7">
        <v>1</v>
      </c>
      <c r="AY252" s="7">
        <v>0</v>
      </c>
      <c r="AZ252" s="7">
        <v>2</v>
      </c>
      <c r="BA252" s="7">
        <v>1</v>
      </c>
      <c r="BB252" s="7">
        <v>1</v>
      </c>
      <c r="BC252" s="7">
        <v>1</v>
      </c>
      <c r="BD252" s="7">
        <v>0</v>
      </c>
      <c r="BE252" s="7">
        <v>1</v>
      </c>
      <c r="BF252" s="7">
        <v>0</v>
      </c>
      <c r="BG252" s="7">
        <v>1</v>
      </c>
      <c r="BH252" s="7">
        <v>0</v>
      </c>
      <c r="BI252" s="7">
        <v>0</v>
      </c>
      <c r="BJ252" s="7">
        <v>0</v>
      </c>
      <c r="BK252" s="7">
        <v>0</v>
      </c>
      <c r="BL252" s="7">
        <v>1</v>
      </c>
      <c r="BM252" s="7">
        <v>0</v>
      </c>
      <c r="BN252" s="7">
        <v>0</v>
      </c>
      <c r="BO252" s="7">
        <v>0</v>
      </c>
      <c r="BP252" s="7">
        <v>1</v>
      </c>
      <c r="BQ252" s="7">
        <v>0</v>
      </c>
      <c r="BR252" s="7">
        <v>0</v>
      </c>
      <c r="BS252" s="7">
        <v>0</v>
      </c>
      <c r="BT252" s="7">
        <v>0</v>
      </c>
      <c r="BU252" s="7">
        <v>0</v>
      </c>
      <c r="BV252" s="7">
        <v>0</v>
      </c>
      <c r="BW252" s="7">
        <v>0</v>
      </c>
      <c r="BX252" s="7">
        <v>0</v>
      </c>
      <c r="BY252" s="7">
        <v>0</v>
      </c>
      <c r="BZ252" s="7">
        <v>2</v>
      </c>
      <c r="CA252" s="7">
        <v>1</v>
      </c>
    </row>
    <row r="253" ht="13.55" customHeight="1">
      <c r="A253" s="7">
        <v>377</v>
      </c>
      <c r="B253" s="7">
        <v>61</v>
      </c>
      <c r="C253" s="7">
        <v>2</v>
      </c>
      <c r="D253" s="7">
        <v>10</v>
      </c>
      <c r="E253" s="7">
        <v>20</v>
      </c>
      <c r="F253" s="7">
        <f>10+20</f>
        <v>30</v>
      </c>
      <c r="G253" s="7">
        <v>6205</v>
      </c>
      <c r="H253" s="7">
        <v>90</v>
      </c>
      <c r="I253" s="7">
        <v>106</v>
      </c>
      <c r="J253" s="8">
        <v>0</v>
      </c>
      <c r="K253" s="8">
        <v>0</v>
      </c>
      <c r="L253" s="8">
        <v>30</v>
      </c>
      <c r="M253" s="8">
        <v>75</v>
      </c>
      <c r="N253" s="8">
        <v>0</v>
      </c>
      <c r="O253" s="8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80</v>
      </c>
      <c r="X253" s="7">
        <v>0</v>
      </c>
      <c r="Y253" s="7">
        <v>0</v>
      </c>
      <c r="Z253" s="7">
        <v>0</v>
      </c>
      <c r="AA253" s="7">
        <v>0</v>
      </c>
      <c r="AB253" s="7">
        <v>3</v>
      </c>
      <c r="AC253" s="7">
        <v>5</v>
      </c>
      <c r="AD253" s="7">
        <v>1</v>
      </c>
      <c r="AE253" s="7">
        <v>7</v>
      </c>
      <c r="AF253" s="7">
        <v>1</v>
      </c>
      <c r="AG253" s="7">
        <v>1</v>
      </c>
      <c r="AH253" s="7">
        <v>1</v>
      </c>
      <c r="AI253" s="7">
        <v>1</v>
      </c>
      <c r="AJ253" s="7">
        <v>1</v>
      </c>
      <c r="AK253" s="7">
        <v>1</v>
      </c>
      <c r="AL253" s="7">
        <v>1</v>
      </c>
      <c r="AM253" s="7">
        <v>1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7">
        <v>0</v>
      </c>
      <c r="AT253" s="7">
        <v>0</v>
      </c>
      <c r="AU253" s="7">
        <v>0</v>
      </c>
      <c r="AV253" s="7">
        <v>0</v>
      </c>
      <c r="AW253" s="7">
        <v>0</v>
      </c>
      <c r="AX253" s="7">
        <v>1</v>
      </c>
      <c r="AY253" s="7">
        <v>0</v>
      </c>
      <c r="AZ253" s="7">
        <v>2</v>
      </c>
      <c r="BA253" s="7">
        <v>2</v>
      </c>
      <c r="BB253" s="7">
        <v>1</v>
      </c>
      <c r="BC253" s="7">
        <v>1</v>
      </c>
      <c r="BD253" s="7">
        <v>0</v>
      </c>
      <c r="BE253" s="7">
        <v>0</v>
      </c>
      <c r="BF253" s="7">
        <v>0</v>
      </c>
      <c r="BG253" s="7">
        <v>1</v>
      </c>
      <c r="BH253" s="7">
        <v>0</v>
      </c>
      <c r="BI253" s="7">
        <v>0</v>
      </c>
      <c r="BJ253" s="7">
        <v>0</v>
      </c>
      <c r="BK253" s="7">
        <v>0</v>
      </c>
      <c r="BL253" s="7">
        <v>0</v>
      </c>
      <c r="BM253" s="7">
        <v>1</v>
      </c>
      <c r="BN253" s="7">
        <v>0</v>
      </c>
      <c r="BO253" s="7">
        <v>1</v>
      </c>
      <c r="BP253" s="7">
        <v>1</v>
      </c>
      <c r="BQ253" s="7">
        <v>0</v>
      </c>
      <c r="BR253" s="7">
        <v>0</v>
      </c>
      <c r="BS253" s="7">
        <v>0</v>
      </c>
      <c r="BT253" s="7">
        <v>0</v>
      </c>
      <c r="BU253" s="7">
        <v>0</v>
      </c>
      <c r="BV253" s="7">
        <v>0</v>
      </c>
      <c r="BW253" s="7">
        <v>0</v>
      </c>
      <c r="BX253" s="7">
        <v>0</v>
      </c>
      <c r="BY253" s="7">
        <v>0</v>
      </c>
      <c r="BZ253" s="7">
        <v>0</v>
      </c>
      <c r="CA253" s="7">
        <v>0</v>
      </c>
    </row>
    <row r="254" ht="13.55" customHeight="1">
      <c r="A254" s="7">
        <v>379</v>
      </c>
      <c r="B254" s="7">
        <v>64</v>
      </c>
      <c r="C254" s="7">
        <v>1</v>
      </c>
      <c r="D254" s="7">
        <v>23</v>
      </c>
      <c r="E254" s="7">
        <f>D254</f>
        <v>23</v>
      </c>
      <c r="F254" s="7">
        <v>23</v>
      </c>
      <c r="G254" s="7">
        <v>30</v>
      </c>
      <c r="H254" s="7">
        <v>120</v>
      </c>
      <c r="I254" s="10"/>
      <c r="J254" s="8">
        <v>0</v>
      </c>
      <c r="K254" s="8">
        <v>0</v>
      </c>
      <c r="L254" s="8">
        <v>50</v>
      </c>
      <c r="M254" s="8">
        <v>22</v>
      </c>
      <c r="N254" s="8">
        <v>0</v>
      </c>
      <c r="O254" s="8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60</v>
      </c>
      <c r="W254" s="7">
        <v>20</v>
      </c>
      <c r="X254" s="7">
        <v>0</v>
      </c>
      <c r="Y254" s="7">
        <v>0</v>
      </c>
      <c r="Z254" s="7">
        <v>0</v>
      </c>
      <c r="AA254" s="7">
        <v>0</v>
      </c>
      <c r="AB254" s="7">
        <v>3</v>
      </c>
      <c r="AC254" s="7">
        <v>5</v>
      </c>
      <c r="AD254" s="7">
        <v>1</v>
      </c>
      <c r="AE254" s="7">
        <v>7</v>
      </c>
      <c r="AF254" s="7">
        <v>1</v>
      </c>
      <c r="AG254" s="7">
        <v>1</v>
      </c>
      <c r="AH254" s="7">
        <v>1</v>
      </c>
      <c r="AI254" s="7">
        <v>1</v>
      </c>
      <c r="AJ254" s="7">
        <v>1</v>
      </c>
      <c r="AK254" s="7">
        <v>1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7">
        <v>0</v>
      </c>
      <c r="AT254" s="7">
        <v>0</v>
      </c>
      <c r="AU254" s="7">
        <v>0</v>
      </c>
      <c r="AV254" s="7">
        <v>0</v>
      </c>
      <c r="AW254" s="7">
        <v>1</v>
      </c>
      <c r="AX254" s="7">
        <v>1</v>
      </c>
      <c r="AY254" s="7">
        <v>0</v>
      </c>
      <c r="AZ254" s="7">
        <v>2</v>
      </c>
      <c r="BA254" s="7">
        <v>1</v>
      </c>
      <c r="BB254" s="7">
        <v>1</v>
      </c>
      <c r="BC254" s="7">
        <v>1</v>
      </c>
      <c r="BD254" s="7">
        <v>0</v>
      </c>
      <c r="BE254" s="7">
        <v>0</v>
      </c>
      <c r="BF254" s="7">
        <v>0</v>
      </c>
      <c r="BG254" s="7">
        <v>1</v>
      </c>
      <c r="BH254" s="7">
        <v>0</v>
      </c>
      <c r="BI254" s="7">
        <v>0</v>
      </c>
      <c r="BJ254" s="7">
        <v>0</v>
      </c>
      <c r="BK254" s="7">
        <v>0</v>
      </c>
      <c r="BL254" s="7">
        <v>0</v>
      </c>
      <c r="BM254" s="7">
        <v>0</v>
      </c>
      <c r="BN254" s="7">
        <v>0</v>
      </c>
      <c r="BO254" s="7">
        <v>1</v>
      </c>
      <c r="BP254" s="7">
        <v>1</v>
      </c>
      <c r="BQ254" s="7">
        <v>0</v>
      </c>
      <c r="BR254" s="7">
        <v>0</v>
      </c>
      <c r="BS254" s="7">
        <v>0</v>
      </c>
      <c r="BT254" s="7">
        <v>0</v>
      </c>
      <c r="BU254" s="7">
        <v>0</v>
      </c>
      <c r="BV254" s="7">
        <v>0</v>
      </c>
      <c r="BW254" s="7">
        <v>1</v>
      </c>
      <c r="BX254" s="7">
        <v>1</v>
      </c>
      <c r="BY254" s="7">
        <v>0</v>
      </c>
      <c r="BZ254" s="7">
        <v>0</v>
      </c>
      <c r="CA254" s="7">
        <v>1</v>
      </c>
    </row>
    <row r="255" ht="13.55" customHeight="1">
      <c r="A255" s="7">
        <v>380</v>
      </c>
      <c r="B255" s="7">
        <v>60</v>
      </c>
      <c r="C255" s="7">
        <v>2</v>
      </c>
      <c r="D255" s="7">
        <v>2</v>
      </c>
      <c r="E255" s="7">
        <v>7</v>
      </c>
      <c r="F255" s="7">
        <f>2+7</f>
        <v>9</v>
      </c>
      <c r="G255" s="7">
        <v>61</v>
      </c>
      <c r="H255" s="7">
        <v>95</v>
      </c>
      <c r="I255" s="7">
        <v>81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7">
        <v>35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60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3</v>
      </c>
      <c r="AC255" s="7">
        <v>5</v>
      </c>
      <c r="AD255" s="7">
        <v>1</v>
      </c>
      <c r="AE255" s="7">
        <v>7</v>
      </c>
      <c r="AF255" s="7">
        <v>1</v>
      </c>
      <c r="AG255" s="7">
        <v>1</v>
      </c>
      <c r="AH255" s="7">
        <v>1</v>
      </c>
      <c r="AI255" s="7">
        <v>0</v>
      </c>
      <c r="AJ255" s="7">
        <v>0</v>
      </c>
      <c r="AK255" s="7">
        <v>0</v>
      </c>
      <c r="AL255" s="7">
        <v>1</v>
      </c>
      <c r="AM255" s="7">
        <v>0</v>
      </c>
      <c r="AN255" s="7">
        <v>0</v>
      </c>
      <c r="AO255" s="7">
        <v>0</v>
      </c>
      <c r="AP255" s="7">
        <v>0</v>
      </c>
      <c r="AQ255" s="7">
        <v>0</v>
      </c>
      <c r="AR255" s="7">
        <v>0</v>
      </c>
      <c r="AS255" s="7">
        <v>0</v>
      </c>
      <c r="AT255" s="7">
        <v>0</v>
      </c>
      <c r="AU255" s="7">
        <v>0</v>
      </c>
      <c r="AV255" s="7">
        <v>0</v>
      </c>
      <c r="AW255" s="7">
        <v>0</v>
      </c>
      <c r="AX255" s="7">
        <v>0</v>
      </c>
      <c r="AY255" s="7">
        <v>1</v>
      </c>
      <c r="AZ255" s="7">
        <v>1</v>
      </c>
      <c r="BA255" s="7">
        <v>1</v>
      </c>
      <c r="BB255" s="7">
        <v>1</v>
      </c>
      <c r="BC255" s="7">
        <v>1</v>
      </c>
      <c r="BD255" s="7">
        <v>0</v>
      </c>
      <c r="BE255" s="7">
        <v>0</v>
      </c>
      <c r="BF255" s="7">
        <v>0</v>
      </c>
      <c r="BG255" s="7">
        <v>1</v>
      </c>
      <c r="BH255" s="7">
        <v>0</v>
      </c>
      <c r="BI255" s="7">
        <v>0</v>
      </c>
      <c r="BJ255" s="7">
        <v>0</v>
      </c>
      <c r="BK255" s="7">
        <v>0</v>
      </c>
      <c r="BL255" s="7">
        <v>0</v>
      </c>
      <c r="BM255" s="7">
        <v>0</v>
      </c>
      <c r="BN255" s="7">
        <v>1</v>
      </c>
      <c r="BO255" s="7">
        <v>0</v>
      </c>
      <c r="BP255" s="7">
        <v>0</v>
      </c>
      <c r="BQ255" s="7">
        <v>0</v>
      </c>
      <c r="BR255" s="7">
        <v>0</v>
      </c>
      <c r="BS255" s="7">
        <v>0</v>
      </c>
      <c r="BT255" s="7">
        <v>0</v>
      </c>
      <c r="BU255" s="7">
        <v>0</v>
      </c>
      <c r="BV255" s="7">
        <v>0</v>
      </c>
      <c r="BW255" s="7">
        <v>0</v>
      </c>
      <c r="BX255" s="7">
        <v>0</v>
      </c>
      <c r="BY255" s="7">
        <v>0</v>
      </c>
      <c r="BZ255" s="7">
        <v>0</v>
      </c>
      <c r="CA255" s="7">
        <v>0</v>
      </c>
    </row>
    <row r="256" ht="13.55" customHeight="1">
      <c r="A256" s="7">
        <v>381</v>
      </c>
      <c r="B256" s="7">
        <v>64</v>
      </c>
      <c r="C256" s="7">
        <v>2</v>
      </c>
      <c r="D256" s="7">
        <v>17</v>
      </c>
      <c r="E256" s="7">
        <v>17</v>
      </c>
      <c r="F256" s="7">
        <f>17+15</f>
        <v>32</v>
      </c>
      <c r="G256" s="7">
        <v>30</v>
      </c>
      <c r="H256" s="7">
        <v>120</v>
      </c>
      <c r="I256" s="7">
        <v>89</v>
      </c>
      <c r="J256" s="8">
        <v>0</v>
      </c>
      <c r="K256" s="8">
        <v>0</v>
      </c>
      <c r="L256" s="8">
        <v>35</v>
      </c>
      <c r="M256" s="8">
        <v>70</v>
      </c>
      <c r="N256" s="8">
        <v>0</v>
      </c>
      <c r="O256" s="8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60</v>
      </c>
      <c r="W256" s="7">
        <v>75</v>
      </c>
      <c r="X256" s="7">
        <v>0</v>
      </c>
      <c r="Y256" s="7">
        <v>0</v>
      </c>
      <c r="Z256" s="7">
        <v>0</v>
      </c>
      <c r="AA256" s="7">
        <v>0</v>
      </c>
      <c r="AB256" s="7">
        <v>3</v>
      </c>
      <c r="AC256" s="7">
        <v>5</v>
      </c>
      <c r="AD256" s="7">
        <v>1</v>
      </c>
      <c r="AE256" s="7">
        <v>6</v>
      </c>
      <c r="AF256" s="7">
        <v>1</v>
      </c>
      <c r="AG256" s="7">
        <v>1</v>
      </c>
      <c r="AH256" s="7">
        <v>0</v>
      </c>
      <c r="AI256" s="7">
        <v>0</v>
      </c>
      <c r="AJ256" s="7">
        <v>0</v>
      </c>
      <c r="AK256" s="7">
        <v>0</v>
      </c>
      <c r="AL256" s="7">
        <v>0</v>
      </c>
      <c r="AM256" s="7">
        <v>0</v>
      </c>
      <c r="AN256" s="7">
        <v>0</v>
      </c>
      <c r="AO256" s="7">
        <v>0</v>
      </c>
      <c r="AP256" s="7">
        <v>0</v>
      </c>
      <c r="AQ256" s="7">
        <v>0</v>
      </c>
      <c r="AR256" s="7">
        <v>0</v>
      </c>
      <c r="AS256" s="7">
        <v>0</v>
      </c>
      <c r="AT256" s="7">
        <v>0</v>
      </c>
      <c r="AU256" s="7">
        <v>0</v>
      </c>
      <c r="AV256" s="7">
        <v>0</v>
      </c>
      <c r="AW256" s="7">
        <v>0</v>
      </c>
      <c r="AX256" s="7">
        <v>0</v>
      </c>
      <c r="AY256" s="7">
        <v>1</v>
      </c>
      <c r="AZ256" s="7">
        <v>2</v>
      </c>
      <c r="BA256" s="7">
        <v>1</v>
      </c>
      <c r="BB256" s="7">
        <v>1</v>
      </c>
      <c r="BC256" s="7">
        <v>0</v>
      </c>
      <c r="BD256" s="7">
        <v>1</v>
      </c>
      <c r="BE256" s="7">
        <v>1</v>
      </c>
      <c r="BF256" s="7">
        <v>0</v>
      </c>
      <c r="BG256" s="7">
        <v>1</v>
      </c>
      <c r="BH256" s="7">
        <v>0</v>
      </c>
      <c r="BI256" s="7">
        <v>0</v>
      </c>
      <c r="BJ256" s="7">
        <v>0</v>
      </c>
      <c r="BK256" s="7">
        <v>0</v>
      </c>
      <c r="BL256" s="7">
        <v>0</v>
      </c>
      <c r="BM256" s="7">
        <v>0</v>
      </c>
      <c r="BN256" s="7">
        <v>0</v>
      </c>
      <c r="BO256" s="7">
        <v>1</v>
      </c>
      <c r="BP256" s="7">
        <v>0</v>
      </c>
      <c r="BQ256" s="7">
        <v>0</v>
      </c>
      <c r="BR256" s="7">
        <v>0</v>
      </c>
      <c r="BS256" s="7">
        <v>0</v>
      </c>
      <c r="BT256" s="7">
        <v>0</v>
      </c>
      <c r="BU256" s="7">
        <v>0</v>
      </c>
      <c r="BV256" s="7">
        <v>0</v>
      </c>
      <c r="BW256" s="7">
        <v>1</v>
      </c>
      <c r="BX256" s="7">
        <v>1</v>
      </c>
      <c r="BY256" s="7">
        <v>1</v>
      </c>
      <c r="BZ256" s="7">
        <v>0</v>
      </c>
      <c r="CA256" s="7">
        <v>0</v>
      </c>
    </row>
    <row r="257" ht="13.55" customHeight="1">
      <c r="A257" s="7">
        <v>81</v>
      </c>
      <c r="B257" s="7">
        <v>48</v>
      </c>
      <c r="C257" s="7">
        <v>1</v>
      </c>
      <c r="D257" s="7">
        <v>27</v>
      </c>
      <c r="E257" s="7">
        <f>D257</f>
        <v>27</v>
      </c>
      <c r="F257" s="7">
        <v>27</v>
      </c>
      <c r="G257" s="7">
        <v>365</v>
      </c>
      <c r="H257" s="7">
        <v>60</v>
      </c>
      <c r="I257" s="7">
        <v>94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7">
        <v>0</v>
      </c>
      <c r="Q257" s="7">
        <v>0</v>
      </c>
      <c r="R257" s="7">
        <v>80</v>
      </c>
      <c r="S257" s="7">
        <v>35</v>
      </c>
      <c r="T257" s="7">
        <v>0</v>
      </c>
      <c r="U257" s="7">
        <v>0</v>
      </c>
      <c r="V257" s="7">
        <v>100</v>
      </c>
      <c r="W257" s="7">
        <v>100</v>
      </c>
      <c r="X257" s="7">
        <v>0</v>
      </c>
      <c r="Y257" s="7">
        <v>0</v>
      </c>
      <c r="Z257" s="7">
        <v>0</v>
      </c>
      <c r="AA257" s="7">
        <v>0</v>
      </c>
      <c r="AB257" s="7">
        <v>3</v>
      </c>
      <c r="AC257" s="7">
        <v>6</v>
      </c>
      <c r="AD257" s="7">
        <v>1</v>
      </c>
      <c r="AE257" s="7">
        <v>9</v>
      </c>
      <c r="AF257" s="7">
        <v>1</v>
      </c>
      <c r="AG257" s="7">
        <v>1</v>
      </c>
      <c r="AH257" s="7">
        <v>0</v>
      </c>
      <c r="AI257" s="7">
        <v>1</v>
      </c>
      <c r="AJ257" s="7">
        <v>1</v>
      </c>
      <c r="AK257" s="7">
        <v>1</v>
      </c>
      <c r="AL257" s="7">
        <v>1</v>
      </c>
      <c r="AM257" s="7">
        <v>0</v>
      </c>
      <c r="AN257" s="7">
        <v>0</v>
      </c>
      <c r="AO257" s="7">
        <v>1</v>
      </c>
      <c r="AP257" s="7">
        <v>1</v>
      </c>
      <c r="AQ257" s="7">
        <v>0</v>
      </c>
      <c r="AR257" s="7">
        <v>0</v>
      </c>
      <c r="AS257" s="7">
        <v>0</v>
      </c>
      <c r="AT257" s="7">
        <v>1</v>
      </c>
      <c r="AU257" s="7">
        <v>0</v>
      </c>
      <c r="AV257" s="7">
        <v>0</v>
      </c>
      <c r="AW257" s="7">
        <v>0</v>
      </c>
      <c r="AX257" s="7">
        <v>1</v>
      </c>
      <c r="AY257" s="7">
        <v>0</v>
      </c>
      <c r="AZ257" s="7">
        <v>1</v>
      </c>
      <c r="BA257" s="7">
        <v>1</v>
      </c>
      <c r="BB257" s="7">
        <v>1</v>
      </c>
      <c r="BC257" s="7">
        <v>1</v>
      </c>
      <c r="BD257" s="7">
        <v>0</v>
      </c>
      <c r="BE257" s="7">
        <v>0</v>
      </c>
      <c r="BF257" s="7">
        <v>0</v>
      </c>
      <c r="BG257" s="7">
        <v>1</v>
      </c>
      <c r="BH257" s="7">
        <v>0</v>
      </c>
      <c r="BI257" s="7">
        <v>0</v>
      </c>
      <c r="BJ257" s="7">
        <v>0</v>
      </c>
      <c r="BK257" s="7">
        <v>0</v>
      </c>
      <c r="BL257" s="7">
        <v>0</v>
      </c>
      <c r="BM257" s="7">
        <v>1</v>
      </c>
      <c r="BN257" s="7">
        <v>0</v>
      </c>
      <c r="BO257" s="7">
        <v>1</v>
      </c>
      <c r="BP257" s="7">
        <v>0</v>
      </c>
      <c r="BQ257" s="7">
        <v>0</v>
      </c>
      <c r="BR257" s="7">
        <v>0</v>
      </c>
      <c r="BS257" s="7">
        <v>0</v>
      </c>
      <c r="BT257" s="7">
        <v>0</v>
      </c>
      <c r="BU257" s="7">
        <v>0</v>
      </c>
      <c r="BV257" s="7">
        <v>0</v>
      </c>
      <c r="BW257" s="7">
        <v>0</v>
      </c>
      <c r="BX257" s="7">
        <v>0</v>
      </c>
      <c r="BY257" s="7">
        <v>1</v>
      </c>
      <c r="BZ257" s="7">
        <v>0</v>
      </c>
      <c r="CA257" s="7">
        <v>1</v>
      </c>
    </row>
    <row r="258" ht="13.55" customHeight="1">
      <c r="A258" s="7">
        <v>93</v>
      </c>
      <c r="B258" s="7">
        <v>57</v>
      </c>
      <c r="C258" s="7">
        <v>2</v>
      </c>
      <c r="D258" s="7">
        <v>28</v>
      </c>
      <c r="E258" s="7">
        <v>37</v>
      </c>
      <c r="F258" s="7">
        <f>28+37</f>
        <v>65</v>
      </c>
      <c r="G258" s="7">
        <v>2555</v>
      </c>
      <c r="H258" s="7">
        <v>90</v>
      </c>
      <c r="I258" s="7">
        <v>97</v>
      </c>
      <c r="J258" s="8">
        <v>0</v>
      </c>
      <c r="K258" s="8">
        <v>0</v>
      </c>
      <c r="L258" s="8">
        <v>38</v>
      </c>
      <c r="M258" s="8">
        <v>100</v>
      </c>
      <c r="N258" s="8">
        <v>0</v>
      </c>
      <c r="O258" s="8">
        <v>0</v>
      </c>
      <c r="P258" s="7">
        <v>50</v>
      </c>
      <c r="Q258" s="7">
        <v>0</v>
      </c>
      <c r="R258" s="7">
        <v>70</v>
      </c>
      <c r="S258" s="7">
        <v>0</v>
      </c>
      <c r="T258" s="7">
        <v>0</v>
      </c>
      <c r="U258" s="7">
        <v>0</v>
      </c>
      <c r="V258" s="7">
        <v>60</v>
      </c>
      <c r="W258" s="7">
        <v>100</v>
      </c>
      <c r="X258" s="7">
        <v>0</v>
      </c>
      <c r="Y258" s="7">
        <v>0</v>
      </c>
      <c r="Z258" s="7">
        <v>0</v>
      </c>
      <c r="AA258" s="7">
        <v>0</v>
      </c>
      <c r="AB258" s="7">
        <v>3</v>
      </c>
      <c r="AC258" s="7">
        <v>6</v>
      </c>
      <c r="AD258" s="7">
        <v>1</v>
      </c>
      <c r="AE258" s="7">
        <v>8</v>
      </c>
      <c r="AF258" s="7">
        <v>1</v>
      </c>
      <c r="AG258" s="7">
        <v>1</v>
      </c>
      <c r="AH258" s="7">
        <v>0</v>
      </c>
      <c r="AI258" s="7">
        <v>1</v>
      </c>
      <c r="AJ258" s="7">
        <v>1</v>
      </c>
      <c r="AK258" s="7">
        <v>0</v>
      </c>
      <c r="AL258" s="7">
        <v>1</v>
      </c>
      <c r="AM258" s="7">
        <v>0</v>
      </c>
      <c r="AN258" s="7">
        <v>1</v>
      </c>
      <c r="AO258" s="7">
        <v>0</v>
      </c>
      <c r="AP258" s="7">
        <v>0</v>
      </c>
      <c r="AQ258" s="7">
        <v>0</v>
      </c>
      <c r="AR258" s="7">
        <v>0</v>
      </c>
      <c r="AS258" s="7">
        <v>0</v>
      </c>
      <c r="AT258" s="7">
        <v>1</v>
      </c>
      <c r="AU258" s="7">
        <v>0</v>
      </c>
      <c r="AV258" s="7">
        <v>0</v>
      </c>
      <c r="AW258" s="7">
        <v>0</v>
      </c>
      <c r="AX258" s="7">
        <v>0</v>
      </c>
      <c r="AY258" s="7">
        <v>1</v>
      </c>
      <c r="AZ258" s="7">
        <v>1</v>
      </c>
      <c r="BA258" s="7">
        <v>1</v>
      </c>
      <c r="BB258" s="7">
        <v>1</v>
      </c>
      <c r="BC258" s="7">
        <v>1</v>
      </c>
      <c r="BD258" s="7">
        <v>0</v>
      </c>
      <c r="BE258" s="7">
        <v>0</v>
      </c>
      <c r="BF258" s="7">
        <v>0</v>
      </c>
      <c r="BG258" s="7">
        <v>1</v>
      </c>
      <c r="BH258" s="7">
        <v>0</v>
      </c>
      <c r="BI258" s="7">
        <v>0</v>
      </c>
      <c r="BJ258" s="7">
        <v>0</v>
      </c>
      <c r="BK258" s="7">
        <v>0</v>
      </c>
      <c r="BL258" s="7">
        <v>1</v>
      </c>
      <c r="BM258" s="7">
        <v>1</v>
      </c>
      <c r="BN258" s="7">
        <v>0</v>
      </c>
      <c r="BO258" s="7">
        <v>0</v>
      </c>
      <c r="BP258" s="7">
        <v>0</v>
      </c>
      <c r="BQ258" s="7">
        <v>1</v>
      </c>
      <c r="BR258" s="7">
        <v>0</v>
      </c>
      <c r="BS258" s="7">
        <v>0</v>
      </c>
      <c r="BT258" s="7">
        <v>0</v>
      </c>
      <c r="BU258" s="7">
        <v>1</v>
      </c>
      <c r="BV258" s="7">
        <v>0</v>
      </c>
      <c r="BW258" s="7">
        <v>0</v>
      </c>
      <c r="BX258" s="7">
        <v>0</v>
      </c>
      <c r="BY258" s="7">
        <v>1</v>
      </c>
      <c r="BZ258" s="7">
        <v>0</v>
      </c>
      <c r="CA258" s="7">
        <v>0</v>
      </c>
    </row>
    <row r="259" ht="13.55" customHeight="1">
      <c r="A259" s="7">
        <v>104</v>
      </c>
      <c r="B259" s="7">
        <v>66</v>
      </c>
      <c r="C259" s="7">
        <v>4</v>
      </c>
      <c r="D259" s="7">
        <v>25</v>
      </c>
      <c r="E259" s="7">
        <v>25</v>
      </c>
      <c r="F259" s="7">
        <f>25+24+10</f>
        <v>59</v>
      </c>
      <c r="G259" s="7">
        <v>61</v>
      </c>
      <c r="H259" s="7">
        <v>100</v>
      </c>
      <c r="I259" s="7">
        <v>100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70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3</v>
      </c>
      <c r="AC259" s="7">
        <v>6</v>
      </c>
      <c r="AD259" s="7">
        <v>1</v>
      </c>
      <c r="AE259" s="7">
        <v>8</v>
      </c>
      <c r="AF259" s="7">
        <v>1</v>
      </c>
      <c r="AG259" s="7">
        <v>1</v>
      </c>
      <c r="AH259" s="7">
        <v>0</v>
      </c>
      <c r="AI259" s="7">
        <v>1</v>
      </c>
      <c r="AJ259" s="7">
        <v>1</v>
      </c>
      <c r="AK259" s="7">
        <v>1</v>
      </c>
      <c r="AL259" s="7">
        <v>0</v>
      </c>
      <c r="AM259" s="7">
        <v>1</v>
      </c>
      <c r="AN259" s="7">
        <v>0</v>
      </c>
      <c r="AO259" s="7">
        <v>0</v>
      </c>
      <c r="AP259" s="7">
        <v>0</v>
      </c>
      <c r="AQ259" s="7">
        <v>0</v>
      </c>
      <c r="AR259" s="7">
        <v>0</v>
      </c>
      <c r="AS259" s="7">
        <v>0</v>
      </c>
      <c r="AT259" s="7">
        <v>1</v>
      </c>
      <c r="AU259" s="7">
        <v>0</v>
      </c>
      <c r="AV259" s="7">
        <v>0</v>
      </c>
      <c r="AW259" s="7">
        <v>0</v>
      </c>
      <c r="AX259" s="7">
        <v>1</v>
      </c>
      <c r="AY259" s="7">
        <v>0</v>
      </c>
      <c r="AZ259" s="7">
        <v>1</v>
      </c>
      <c r="BA259" s="7">
        <v>1</v>
      </c>
      <c r="BB259" s="7">
        <v>1</v>
      </c>
      <c r="BC259" s="7">
        <v>0</v>
      </c>
      <c r="BD259" s="7">
        <v>0</v>
      </c>
      <c r="BE259" s="7">
        <v>1</v>
      </c>
      <c r="BF259" s="7">
        <v>0</v>
      </c>
      <c r="BG259" s="7">
        <v>1</v>
      </c>
      <c r="BH259" s="7">
        <v>1</v>
      </c>
      <c r="BI259" s="7">
        <v>0</v>
      </c>
      <c r="BJ259" s="7">
        <v>1</v>
      </c>
      <c r="BK259" s="7">
        <v>0</v>
      </c>
      <c r="BL259" s="7">
        <v>1</v>
      </c>
      <c r="BM259" s="7">
        <v>0</v>
      </c>
      <c r="BN259" s="7">
        <v>0</v>
      </c>
      <c r="BO259" s="7">
        <v>0</v>
      </c>
      <c r="BP259" s="7">
        <v>1</v>
      </c>
      <c r="BQ259" s="7">
        <v>1</v>
      </c>
      <c r="BR259" s="7">
        <v>0</v>
      </c>
      <c r="BS259" s="7">
        <v>0</v>
      </c>
      <c r="BT259" s="7">
        <v>0</v>
      </c>
      <c r="BU259" s="7">
        <v>0</v>
      </c>
      <c r="BV259" s="7">
        <v>0</v>
      </c>
      <c r="BW259" s="7">
        <v>0</v>
      </c>
      <c r="BX259" s="7">
        <v>0</v>
      </c>
      <c r="BY259" s="7">
        <v>0</v>
      </c>
      <c r="BZ259" s="7">
        <v>0</v>
      </c>
      <c r="CA259" s="7">
        <v>1</v>
      </c>
    </row>
    <row r="260" ht="13.55" customHeight="1">
      <c r="A260" s="7">
        <v>308</v>
      </c>
      <c r="B260" s="7">
        <v>57</v>
      </c>
      <c r="C260" s="7">
        <v>2</v>
      </c>
      <c r="D260" s="7">
        <v>10</v>
      </c>
      <c r="E260" s="7">
        <f>D260</f>
        <v>10</v>
      </c>
      <c r="F260" s="7">
        <v>10</v>
      </c>
      <c r="G260" s="7">
        <v>120</v>
      </c>
      <c r="H260" s="7">
        <v>120</v>
      </c>
      <c r="I260" s="7">
        <v>101</v>
      </c>
      <c r="J260" s="8">
        <v>0</v>
      </c>
      <c r="K260" s="8">
        <v>0</v>
      </c>
      <c r="L260" s="8">
        <v>70</v>
      </c>
      <c r="M260" s="8">
        <v>0</v>
      </c>
      <c r="N260" s="8">
        <v>0</v>
      </c>
      <c r="O260" s="8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70</v>
      </c>
      <c r="W260" s="7">
        <v>30</v>
      </c>
      <c r="X260" s="7">
        <v>0</v>
      </c>
      <c r="Y260" s="7">
        <v>0</v>
      </c>
      <c r="Z260" s="7">
        <v>0</v>
      </c>
      <c r="AA260" s="7">
        <v>0</v>
      </c>
      <c r="AB260" s="7">
        <v>3</v>
      </c>
      <c r="AC260" s="7">
        <v>6</v>
      </c>
      <c r="AD260" s="7">
        <v>1</v>
      </c>
      <c r="AE260" s="7">
        <v>9</v>
      </c>
      <c r="AF260" s="7">
        <v>1</v>
      </c>
      <c r="AG260" s="7">
        <v>1</v>
      </c>
      <c r="AH260" s="7">
        <v>1</v>
      </c>
      <c r="AI260" s="7">
        <v>1</v>
      </c>
      <c r="AJ260" s="7">
        <v>1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0</v>
      </c>
      <c r="AQ260" s="7">
        <v>0</v>
      </c>
      <c r="AR260" s="7">
        <v>0</v>
      </c>
      <c r="AS260" s="7">
        <v>0</v>
      </c>
      <c r="AT260" s="7">
        <v>0</v>
      </c>
      <c r="AU260" s="7">
        <v>1</v>
      </c>
      <c r="AV260" s="7">
        <v>0</v>
      </c>
      <c r="AW260" s="7">
        <v>0</v>
      </c>
      <c r="AX260" s="7">
        <v>0</v>
      </c>
      <c r="AY260" s="7">
        <v>1</v>
      </c>
      <c r="AZ260" s="7">
        <v>3</v>
      </c>
      <c r="BA260" s="7">
        <v>1</v>
      </c>
      <c r="BB260" s="7">
        <v>1</v>
      </c>
      <c r="BC260" s="7">
        <v>0</v>
      </c>
      <c r="BD260" s="7">
        <v>0</v>
      </c>
      <c r="BE260" s="7">
        <v>1</v>
      </c>
      <c r="BF260" s="7">
        <v>1</v>
      </c>
      <c r="BG260" s="7">
        <v>0</v>
      </c>
      <c r="BH260" s="7">
        <v>0</v>
      </c>
      <c r="BI260" s="7">
        <v>0</v>
      </c>
      <c r="BJ260" s="7">
        <v>0</v>
      </c>
      <c r="BK260" s="7">
        <v>0</v>
      </c>
      <c r="BL260" s="7">
        <v>0</v>
      </c>
      <c r="BM260" s="7">
        <v>0</v>
      </c>
      <c r="BN260" s="7">
        <v>0</v>
      </c>
      <c r="BO260" s="7">
        <v>1</v>
      </c>
      <c r="BP260" s="7">
        <v>0</v>
      </c>
      <c r="BQ260" s="7">
        <v>0</v>
      </c>
      <c r="BR260" s="7">
        <v>0</v>
      </c>
      <c r="BS260" s="7">
        <v>0</v>
      </c>
      <c r="BT260" s="7">
        <v>0</v>
      </c>
      <c r="BU260" s="7">
        <v>0</v>
      </c>
      <c r="BV260" s="7">
        <v>0</v>
      </c>
      <c r="BW260" s="7">
        <v>0</v>
      </c>
      <c r="BX260" s="7">
        <v>0</v>
      </c>
      <c r="BY260" s="7">
        <v>0</v>
      </c>
      <c r="BZ260" s="10"/>
      <c r="CA260" s="7">
        <v>0</v>
      </c>
    </row>
    <row r="261" ht="13.55" customHeight="1">
      <c r="A261" s="7">
        <v>311</v>
      </c>
      <c r="B261" s="7">
        <v>65</v>
      </c>
      <c r="C261" s="7">
        <v>2</v>
      </c>
      <c r="D261" s="7">
        <v>15</v>
      </c>
      <c r="E261" s="7">
        <f>D261</f>
        <v>15</v>
      </c>
      <c r="F261" s="7">
        <v>15</v>
      </c>
      <c r="G261" s="7">
        <v>1825</v>
      </c>
      <c r="H261" s="7">
        <v>120</v>
      </c>
      <c r="I261" s="10"/>
      <c r="J261" s="8">
        <v>0</v>
      </c>
      <c r="K261" s="8">
        <v>0</v>
      </c>
      <c r="L261" s="8">
        <v>50</v>
      </c>
      <c r="M261" s="8">
        <v>75</v>
      </c>
      <c r="N261" s="8">
        <v>0</v>
      </c>
      <c r="O261" s="8">
        <v>0</v>
      </c>
      <c r="P261" s="7">
        <v>0</v>
      </c>
      <c r="Q261" s="7">
        <v>0</v>
      </c>
      <c r="R261" s="7">
        <v>80</v>
      </c>
      <c r="S261" s="7">
        <v>0</v>
      </c>
      <c r="T261" s="7">
        <v>0</v>
      </c>
      <c r="U261" s="7">
        <v>0</v>
      </c>
      <c r="V261" s="7">
        <v>60</v>
      </c>
      <c r="W261" s="7">
        <v>99</v>
      </c>
      <c r="X261" s="7">
        <v>0</v>
      </c>
      <c r="Y261" s="7">
        <v>0</v>
      </c>
      <c r="Z261" s="7">
        <v>0</v>
      </c>
      <c r="AA261" s="7">
        <v>0</v>
      </c>
      <c r="AB261" s="7">
        <v>3</v>
      </c>
      <c r="AC261" s="7">
        <v>6</v>
      </c>
      <c r="AD261" s="7">
        <v>0</v>
      </c>
      <c r="AE261" s="7">
        <v>9</v>
      </c>
      <c r="AF261" s="7">
        <v>1</v>
      </c>
      <c r="AG261" s="7">
        <v>1</v>
      </c>
      <c r="AH261" s="7">
        <v>0</v>
      </c>
      <c r="AI261" s="7">
        <v>1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  <c r="AP261" s="7">
        <v>0</v>
      </c>
      <c r="AQ261" s="7">
        <v>0</v>
      </c>
      <c r="AR261" s="7">
        <v>0</v>
      </c>
      <c r="AS261" s="7">
        <v>0</v>
      </c>
      <c r="AT261" s="7">
        <v>0</v>
      </c>
      <c r="AU261" s="7">
        <v>0</v>
      </c>
      <c r="AV261" s="7">
        <v>0</v>
      </c>
      <c r="AW261" s="7">
        <v>0</v>
      </c>
      <c r="AX261" s="7">
        <v>0</v>
      </c>
      <c r="AY261" s="7">
        <v>1</v>
      </c>
      <c r="AZ261" s="7">
        <v>1</v>
      </c>
      <c r="BA261" s="7">
        <v>1</v>
      </c>
      <c r="BB261" s="7">
        <v>1</v>
      </c>
      <c r="BC261" s="7">
        <v>0</v>
      </c>
      <c r="BD261" s="7">
        <v>1</v>
      </c>
      <c r="BE261" s="7">
        <v>1</v>
      </c>
      <c r="BF261" s="7">
        <v>0</v>
      </c>
      <c r="BG261" s="7">
        <v>1</v>
      </c>
      <c r="BH261" s="7">
        <v>0</v>
      </c>
      <c r="BI261" s="7">
        <v>0</v>
      </c>
      <c r="BJ261" s="7">
        <v>0</v>
      </c>
      <c r="BK261" s="7">
        <v>0</v>
      </c>
      <c r="BL261" s="7">
        <v>0</v>
      </c>
      <c r="BM261" s="7">
        <v>0</v>
      </c>
      <c r="BN261" s="7">
        <v>0</v>
      </c>
      <c r="BO261" s="7">
        <v>1</v>
      </c>
      <c r="BP261" s="7">
        <v>0</v>
      </c>
      <c r="BQ261" s="7">
        <v>0</v>
      </c>
      <c r="BR261" s="7">
        <v>0</v>
      </c>
      <c r="BS261" s="7">
        <v>0</v>
      </c>
      <c r="BT261" s="7">
        <v>0</v>
      </c>
      <c r="BU261" s="7">
        <v>0</v>
      </c>
      <c r="BV261" s="7">
        <v>0</v>
      </c>
      <c r="BW261" s="7">
        <v>0</v>
      </c>
      <c r="BX261" s="7">
        <v>0</v>
      </c>
      <c r="BY261" s="7">
        <v>0</v>
      </c>
      <c r="BZ261" s="7">
        <v>0</v>
      </c>
      <c r="CA261" s="7">
        <v>0</v>
      </c>
    </row>
    <row r="262" ht="13.55" customHeight="1">
      <c r="A262" s="7">
        <v>313</v>
      </c>
      <c r="B262" s="7">
        <v>67</v>
      </c>
      <c r="C262" s="7">
        <v>2</v>
      </c>
      <c r="D262" s="10"/>
      <c r="E262" s="7">
        <f>D262</f>
        <v>0</v>
      </c>
      <c r="F262" s="10"/>
      <c r="G262" s="10"/>
      <c r="H262" s="7">
        <v>120</v>
      </c>
      <c r="I262" s="10"/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3</v>
      </c>
      <c r="AC262" s="7">
        <v>6</v>
      </c>
      <c r="AD262" s="7">
        <v>0</v>
      </c>
      <c r="AE262" s="7">
        <v>8</v>
      </c>
      <c r="AF262" s="7">
        <v>1</v>
      </c>
      <c r="AG262" s="7">
        <v>1</v>
      </c>
      <c r="AH262" s="7">
        <v>1</v>
      </c>
      <c r="AI262" s="7">
        <v>1</v>
      </c>
      <c r="AJ262" s="7">
        <v>1</v>
      </c>
      <c r="AK262" s="7">
        <v>1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7">
        <v>0</v>
      </c>
      <c r="AR262" s="7">
        <v>0</v>
      </c>
      <c r="AS262" s="7">
        <v>0</v>
      </c>
      <c r="AT262" s="7">
        <v>0</v>
      </c>
      <c r="AU262" s="7">
        <v>1</v>
      </c>
      <c r="AV262" s="7">
        <v>0</v>
      </c>
      <c r="AW262" s="7">
        <v>0</v>
      </c>
      <c r="AX262" s="7">
        <v>0</v>
      </c>
      <c r="AY262" s="7">
        <v>1</v>
      </c>
      <c r="AZ262" s="7">
        <v>1</v>
      </c>
      <c r="BA262" s="7">
        <v>1</v>
      </c>
      <c r="BB262" s="7">
        <v>1</v>
      </c>
      <c r="BC262" s="7">
        <v>0</v>
      </c>
      <c r="BD262" s="7">
        <v>1</v>
      </c>
      <c r="BE262" s="7">
        <v>1</v>
      </c>
      <c r="BF262" s="7">
        <v>0</v>
      </c>
      <c r="BG262" s="7">
        <v>1</v>
      </c>
      <c r="BH262" s="7">
        <v>0</v>
      </c>
      <c r="BI262" s="7">
        <v>0</v>
      </c>
      <c r="BJ262" s="7">
        <v>0</v>
      </c>
      <c r="BK262" s="7">
        <v>0</v>
      </c>
      <c r="BL262" s="7">
        <v>0</v>
      </c>
      <c r="BM262" s="7">
        <v>0</v>
      </c>
      <c r="BN262" s="7">
        <v>0</v>
      </c>
      <c r="BO262" s="7">
        <v>0</v>
      </c>
      <c r="BP262" s="7">
        <v>0</v>
      </c>
      <c r="BQ262" s="7">
        <v>1</v>
      </c>
      <c r="BR262" s="7">
        <v>0</v>
      </c>
      <c r="BS262" s="7">
        <v>0</v>
      </c>
      <c r="BT262" s="7">
        <v>0</v>
      </c>
      <c r="BU262" s="7">
        <v>0</v>
      </c>
      <c r="BV262" s="7">
        <v>0</v>
      </c>
      <c r="BW262" s="7">
        <v>0</v>
      </c>
      <c r="BX262" s="7">
        <v>0</v>
      </c>
      <c r="BY262" s="7">
        <v>0</v>
      </c>
      <c r="BZ262" s="7">
        <v>0</v>
      </c>
      <c r="CA262" s="7">
        <v>0</v>
      </c>
    </row>
    <row r="263" ht="13.55" customHeight="1">
      <c r="A263" s="7">
        <v>316</v>
      </c>
      <c r="B263" s="7">
        <v>41</v>
      </c>
      <c r="C263" s="7">
        <v>1</v>
      </c>
      <c r="D263" s="7">
        <v>29</v>
      </c>
      <c r="E263" s="7">
        <f>D263</f>
        <v>29</v>
      </c>
      <c r="F263" s="7">
        <v>29</v>
      </c>
      <c r="G263" s="7">
        <v>548</v>
      </c>
      <c r="H263" s="7">
        <v>85</v>
      </c>
      <c r="I263" s="7">
        <v>111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60</v>
      </c>
      <c r="W263" s="7">
        <v>100</v>
      </c>
      <c r="X263" s="7">
        <v>0</v>
      </c>
      <c r="Y263" s="7">
        <v>0</v>
      </c>
      <c r="Z263" s="7">
        <v>0</v>
      </c>
      <c r="AA263" s="7">
        <v>0</v>
      </c>
      <c r="AB263" s="7">
        <v>3</v>
      </c>
      <c r="AC263" s="7">
        <v>6</v>
      </c>
      <c r="AD263" s="7">
        <v>1</v>
      </c>
      <c r="AE263" s="7">
        <v>8</v>
      </c>
      <c r="AF263" s="7">
        <v>1</v>
      </c>
      <c r="AG263" s="7">
        <v>1</v>
      </c>
      <c r="AH263" s="7">
        <v>1</v>
      </c>
      <c r="AI263" s="7">
        <v>1</v>
      </c>
      <c r="AJ263" s="7">
        <v>1</v>
      </c>
      <c r="AK263" s="7">
        <v>1</v>
      </c>
      <c r="AL263" s="7">
        <v>1</v>
      </c>
      <c r="AM263" s="7">
        <v>0</v>
      </c>
      <c r="AN263" s="7">
        <v>1</v>
      </c>
      <c r="AO263" s="7">
        <v>0</v>
      </c>
      <c r="AP263" s="7">
        <v>0</v>
      </c>
      <c r="AQ263" s="7">
        <v>0</v>
      </c>
      <c r="AR263" s="7">
        <v>0</v>
      </c>
      <c r="AS263" s="7">
        <v>0</v>
      </c>
      <c r="AT263" s="7">
        <v>0</v>
      </c>
      <c r="AU263" s="7">
        <v>1</v>
      </c>
      <c r="AV263" s="7">
        <v>1</v>
      </c>
      <c r="AW263" s="7">
        <v>0</v>
      </c>
      <c r="AX263" s="7">
        <v>1</v>
      </c>
      <c r="AY263" s="7">
        <v>0</v>
      </c>
      <c r="AZ263" s="7">
        <v>1</v>
      </c>
      <c r="BA263" s="7">
        <v>1</v>
      </c>
      <c r="BB263" s="7">
        <v>1</v>
      </c>
      <c r="BC263" s="7">
        <v>1</v>
      </c>
      <c r="BD263" s="7">
        <v>1</v>
      </c>
      <c r="BE263" s="7">
        <v>0</v>
      </c>
      <c r="BF263" s="7">
        <v>0</v>
      </c>
      <c r="BG263" s="7">
        <v>1</v>
      </c>
      <c r="BH263" s="7">
        <v>0</v>
      </c>
      <c r="BI263" s="7">
        <v>1</v>
      </c>
      <c r="BJ263" s="7">
        <v>0</v>
      </c>
      <c r="BK263" s="7">
        <v>0</v>
      </c>
      <c r="BL263" s="7">
        <v>0</v>
      </c>
      <c r="BM263" s="7">
        <v>0</v>
      </c>
      <c r="BN263" s="7">
        <v>0</v>
      </c>
      <c r="BO263" s="7">
        <v>1</v>
      </c>
      <c r="BP263" s="7">
        <v>1</v>
      </c>
      <c r="BQ263" s="7">
        <v>0</v>
      </c>
      <c r="BR263" s="7">
        <v>0</v>
      </c>
      <c r="BS263" s="7">
        <v>0</v>
      </c>
      <c r="BT263" s="7">
        <v>0</v>
      </c>
      <c r="BU263" s="7">
        <v>0</v>
      </c>
      <c r="BV263" s="7">
        <v>0</v>
      </c>
      <c r="BW263" s="7">
        <v>0</v>
      </c>
      <c r="BX263" s="7">
        <v>0</v>
      </c>
      <c r="BY263" s="7">
        <v>0</v>
      </c>
      <c r="BZ263" s="7">
        <v>0</v>
      </c>
      <c r="CA263" s="7">
        <v>0</v>
      </c>
    </row>
    <row r="264" ht="13.55" customHeight="1">
      <c r="A264" s="7">
        <v>320</v>
      </c>
      <c r="B264" s="7">
        <v>56</v>
      </c>
      <c r="C264" s="7">
        <v>2</v>
      </c>
      <c r="D264" s="7">
        <v>12</v>
      </c>
      <c r="E264" s="7">
        <v>12</v>
      </c>
      <c r="F264" s="7">
        <f>12+6</f>
        <v>18</v>
      </c>
      <c r="G264" s="7">
        <v>1095</v>
      </c>
      <c r="H264" s="7">
        <v>110</v>
      </c>
      <c r="I264" s="10"/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7">
        <v>0</v>
      </c>
      <c r="Q264" s="7">
        <v>0</v>
      </c>
      <c r="R264" s="7">
        <v>95</v>
      </c>
      <c r="S264" s="7">
        <v>0</v>
      </c>
      <c r="T264" s="7">
        <v>0</v>
      </c>
      <c r="U264" s="7">
        <v>0</v>
      </c>
      <c r="V264" s="7">
        <v>50</v>
      </c>
      <c r="W264" s="7">
        <v>50</v>
      </c>
      <c r="X264" s="7">
        <v>0</v>
      </c>
      <c r="Y264" s="7">
        <v>0</v>
      </c>
      <c r="Z264" s="7">
        <v>0</v>
      </c>
      <c r="AA264" s="7">
        <v>0</v>
      </c>
      <c r="AB264" s="7">
        <v>3</v>
      </c>
      <c r="AC264" s="7">
        <v>6</v>
      </c>
      <c r="AD264" s="7">
        <v>1</v>
      </c>
      <c r="AE264" s="7">
        <v>9</v>
      </c>
      <c r="AF264" s="7">
        <v>1</v>
      </c>
      <c r="AG264" s="7">
        <v>1</v>
      </c>
      <c r="AH264" s="7">
        <v>1</v>
      </c>
      <c r="AI264" s="7">
        <v>1</v>
      </c>
      <c r="AJ264" s="7">
        <v>1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 s="7">
        <v>0</v>
      </c>
      <c r="AR264" s="7">
        <v>0</v>
      </c>
      <c r="AS264" s="7">
        <v>0</v>
      </c>
      <c r="AT264" s="7">
        <v>0</v>
      </c>
      <c r="AU264" s="7">
        <v>1</v>
      </c>
      <c r="AV264" s="7">
        <v>1</v>
      </c>
      <c r="AW264" s="7">
        <v>0</v>
      </c>
      <c r="AX264" s="7">
        <v>1</v>
      </c>
      <c r="AY264" s="7">
        <v>0</v>
      </c>
      <c r="AZ264" s="7">
        <v>2</v>
      </c>
      <c r="BA264" s="7">
        <v>2</v>
      </c>
      <c r="BB264" s="7">
        <v>1</v>
      </c>
      <c r="BC264" s="7">
        <v>0</v>
      </c>
      <c r="BD264" s="7">
        <v>0</v>
      </c>
      <c r="BE264" s="7">
        <v>1</v>
      </c>
      <c r="BF264" s="7">
        <v>0</v>
      </c>
      <c r="BG264" s="7">
        <v>1</v>
      </c>
      <c r="BH264" s="7">
        <v>0</v>
      </c>
      <c r="BI264" s="7">
        <v>0</v>
      </c>
      <c r="BJ264" s="7">
        <v>0</v>
      </c>
      <c r="BK264" s="7">
        <v>0</v>
      </c>
      <c r="BL264" s="7">
        <v>0</v>
      </c>
      <c r="BM264" s="7">
        <v>0</v>
      </c>
      <c r="BN264" s="7">
        <v>1</v>
      </c>
      <c r="BO264" s="7">
        <v>0</v>
      </c>
      <c r="BP264" s="7">
        <v>0</v>
      </c>
      <c r="BQ264" s="7">
        <v>0</v>
      </c>
      <c r="BR264" s="7">
        <v>0</v>
      </c>
      <c r="BS264" s="7">
        <v>0</v>
      </c>
      <c r="BT264" s="7">
        <v>0</v>
      </c>
      <c r="BU264" s="7">
        <v>0</v>
      </c>
      <c r="BV264" s="7">
        <v>0</v>
      </c>
      <c r="BW264" s="7">
        <v>0</v>
      </c>
      <c r="BX264" s="7">
        <v>0</v>
      </c>
      <c r="BY264" s="7">
        <v>0</v>
      </c>
      <c r="BZ264" s="7">
        <v>0</v>
      </c>
      <c r="CA264" s="7">
        <v>1</v>
      </c>
    </row>
    <row r="265" ht="13.55" customHeight="1">
      <c r="A265" s="7">
        <v>326</v>
      </c>
      <c r="B265" s="7">
        <v>59</v>
      </c>
      <c r="C265" s="7">
        <v>2</v>
      </c>
      <c r="D265" s="7">
        <v>6</v>
      </c>
      <c r="E265" s="7">
        <v>6</v>
      </c>
      <c r="F265" s="7">
        <f>6+5</f>
        <v>11</v>
      </c>
      <c r="G265" s="7">
        <v>30</v>
      </c>
      <c r="H265" s="7">
        <v>105</v>
      </c>
      <c r="I265" s="7">
        <v>105</v>
      </c>
      <c r="J265" s="8">
        <v>0</v>
      </c>
      <c r="K265" s="8">
        <v>0</v>
      </c>
      <c r="L265" s="8">
        <v>40</v>
      </c>
      <c r="M265" s="8">
        <v>30</v>
      </c>
      <c r="N265" s="8">
        <v>0</v>
      </c>
      <c r="O265" s="8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40</v>
      </c>
      <c r="W265" s="7">
        <v>55</v>
      </c>
      <c r="X265" s="7">
        <v>0</v>
      </c>
      <c r="Y265" s="7">
        <v>0</v>
      </c>
      <c r="Z265" s="7">
        <v>0</v>
      </c>
      <c r="AA265" s="7">
        <v>0</v>
      </c>
      <c r="AB265" s="7">
        <v>3</v>
      </c>
      <c r="AC265" s="7">
        <v>6</v>
      </c>
      <c r="AD265" s="7">
        <v>1</v>
      </c>
      <c r="AE265" s="7">
        <v>9</v>
      </c>
      <c r="AF265" s="7">
        <v>1</v>
      </c>
      <c r="AG265" s="7">
        <v>1</v>
      </c>
      <c r="AH265" s="7">
        <v>0</v>
      </c>
      <c r="AI265" s="7">
        <v>1</v>
      </c>
      <c r="AJ265" s="7">
        <v>0</v>
      </c>
      <c r="AK265" s="7">
        <v>0</v>
      </c>
      <c r="AL265" s="7">
        <v>0</v>
      </c>
      <c r="AM265" s="7">
        <v>1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7">
        <v>0</v>
      </c>
      <c r="AT265" s="7">
        <v>1</v>
      </c>
      <c r="AU265" s="7">
        <v>1</v>
      </c>
      <c r="AV265" s="7">
        <v>0</v>
      </c>
      <c r="AW265" s="7">
        <v>0</v>
      </c>
      <c r="AX265" s="7">
        <v>0</v>
      </c>
      <c r="AY265" s="7">
        <v>1</v>
      </c>
      <c r="AZ265" s="7">
        <v>2</v>
      </c>
      <c r="BA265" s="7">
        <v>2</v>
      </c>
      <c r="BB265" s="7">
        <v>1</v>
      </c>
      <c r="BC265" s="7">
        <v>0</v>
      </c>
      <c r="BD265" s="7">
        <v>1</v>
      </c>
      <c r="BE265" s="7">
        <v>1</v>
      </c>
      <c r="BF265" s="7">
        <v>0</v>
      </c>
      <c r="BG265" s="7">
        <v>1</v>
      </c>
      <c r="BH265" s="7">
        <v>0</v>
      </c>
      <c r="BI265" s="7">
        <v>0</v>
      </c>
      <c r="BJ265" s="7">
        <v>1</v>
      </c>
      <c r="BK265" s="7">
        <v>0</v>
      </c>
      <c r="BL265" s="7">
        <v>0</v>
      </c>
      <c r="BM265" s="7">
        <v>0</v>
      </c>
      <c r="BN265" s="7">
        <v>1</v>
      </c>
      <c r="BO265" s="7">
        <v>0</v>
      </c>
      <c r="BP265" s="7">
        <v>0</v>
      </c>
      <c r="BQ265" s="7">
        <v>0</v>
      </c>
      <c r="BR265" s="7">
        <v>0</v>
      </c>
      <c r="BS265" s="7">
        <v>0</v>
      </c>
      <c r="BT265" s="7">
        <v>0</v>
      </c>
      <c r="BU265" s="7">
        <v>0</v>
      </c>
      <c r="BV265" s="7">
        <v>0</v>
      </c>
      <c r="BW265" s="7">
        <v>1</v>
      </c>
      <c r="BX265" s="7">
        <v>0</v>
      </c>
      <c r="BY265" s="7">
        <v>0</v>
      </c>
      <c r="BZ265" s="7">
        <v>0</v>
      </c>
      <c r="CA265" s="7">
        <v>1</v>
      </c>
    </row>
    <row r="266" ht="13.55" customHeight="1">
      <c r="A266" s="7">
        <v>330</v>
      </c>
      <c r="B266" s="7">
        <v>63</v>
      </c>
      <c r="C266" s="7">
        <v>2</v>
      </c>
      <c r="D266" s="7">
        <v>22</v>
      </c>
      <c r="E266" s="7">
        <v>22</v>
      </c>
      <c r="F266" s="7">
        <f>22+7</f>
        <v>29</v>
      </c>
      <c r="G266" s="7">
        <v>120</v>
      </c>
      <c r="H266" s="7">
        <v>110</v>
      </c>
      <c r="I266" s="10"/>
      <c r="J266" s="8">
        <v>0</v>
      </c>
      <c r="K266" s="8">
        <v>0</v>
      </c>
      <c r="L266" s="8">
        <v>90</v>
      </c>
      <c r="M266" s="8">
        <v>35</v>
      </c>
      <c r="N266" s="8">
        <v>0</v>
      </c>
      <c r="O266" s="8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95</v>
      </c>
      <c r="W266" s="7">
        <v>20</v>
      </c>
      <c r="X266" s="7">
        <v>0</v>
      </c>
      <c r="Y266" s="7">
        <v>0</v>
      </c>
      <c r="Z266" s="7">
        <v>0</v>
      </c>
      <c r="AA266" s="7">
        <v>0</v>
      </c>
      <c r="AB266" s="7">
        <v>3</v>
      </c>
      <c r="AC266" s="7">
        <v>6</v>
      </c>
      <c r="AD266" s="7">
        <v>1</v>
      </c>
      <c r="AE266" s="7">
        <v>9</v>
      </c>
      <c r="AF266" s="7">
        <v>1</v>
      </c>
      <c r="AG266" s="7">
        <v>1</v>
      </c>
      <c r="AH266" s="7">
        <v>0</v>
      </c>
      <c r="AI266" s="7">
        <v>1</v>
      </c>
      <c r="AJ266" s="7">
        <v>1</v>
      </c>
      <c r="AK266" s="7">
        <v>0</v>
      </c>
      <c r="AL266" s="7">
        <v>0</v>
      </c>
      <c r="AM266" s="7">
        <v>0</v>
      </c>
      <c r="AN266" s="7">
        <v>0</v>
      </c>
      <c r="AO266" s="7">
        <v>0</v>
      </c>
      <c r="AP266" s="7">
        <v>0</v>
      </c>
      <c r="AQ266" s="7">
        <v>0</v>
      </c>
      <c r="AR266" s="7">
        <v>0</v>
      </c>
      <c r="AS266" s="7">
        <v>0</v>
      </c>
      <c r="AT266" s="7">
        <v>0</v>
      </c>
      <c r="AU266" s="7">
        <v>1</v>
      </c>
      <c r="AV266" s="7">
        <v>0</v>
      </c>
      <c r="AW266" s="7">
        <v>0</v>
      </c>
      <c r="AX266" s="7">
        <v>0</v>
      </c>
      <c r="AY266" s="7">
        <v>1</v>
      </c>
      <c r="AZ266" s="7">
        <v>1</v>
      </c>
      <c r="BA266" s="7">
        <v>1</v>
      </c>
      <c r="BB266" s="7">
        <v>1</v>
      </c>
      <c r="BC266" s="7">
        <v>0</v>
      </c>
      <c r="BD266" s="7">
        <v>1</v>
      </c>
      <c r="BE266" s="7">
        <v>1</v>
      </c>
      <c r="BF266" s="7">
        <v>1</v>
      </c>
      <c r="BG266" s="7">
        <v>0</v>
      </c>
      <c r="BH266" s="7">
        <v>0</v>
      </c>
      <c r="BI266" s="7">
        <v>0</v>
      </c>
      <c r="BJ266" s="7">
        <v>0</v>
      </c>
      <c r="BK266" s="7">
        <v>0</v>
      </c>
      <c r="BL266" s="7">
        <v>0</v>
      </c>
      <c r="BM266" s="7">
        <v>1</v>
      </c>
      <c r="BN266" s="7">
        <v>0</v>
      </c>
      <c r="BO266" s="7">
        <v>0</v>
      </c>
      <c r="BP266" s="7">
        <v>1</v>
      </c>
      <c r="BQ266" s="7">
        <v>0</v>
      </c>
      <c r="BR266" s="7">
        <v>0</v>
      </c>
      <c r="BS266" s="7">
        <v>0</v>
      </c>
      <c r="BT266" s="7">
        <v>0</v>
      </c>
      <c r="BU266" s="7">
        <v>0</v>
      </c>
      <c r="BV266" s="7">
        <v>0</v>
      </c>
      <c r="BW266" s="7">
        <v>1</v>
      </c>
      <c r="BX266" s="7">
        <v>1</v>
      </c>
      <c r="BY266" s="7">
        <v>0</v>
      </c>
      <c r="BZ266" s="7">
        <v>0</v>
      </c>
      <c r="CA266" s="7">
        <v>0</v>
      </c>
    </row>
    <row r="267" ht="13.55" customHeight="1">
      <c r="A267" s="7">
        <v>333</v>
      </c>
      <c r="B267" s="7">
        <v>72</v>
      </c>
      <c r="C267" s="7">
        <v>1</v>
      </c>
      <c r="D267" s="7">
        <v>43</v>
      </c>
      <c r="E267" s="7">
        <f>D267</f>
        <v>43</v>
      </c>
      <c r="F267" s="7">
        <v>43</v>
      </c>
      <c r="G267" s="7">
        <v>730</v>
      </c>
      <c r="H267" s="7">
        <v>110</v>
      </c>
      <c r="I267" s="7">
        <v>102</v>
      </c>
      <c r="J267" s="8">
        <v>0</v>
      </c>
      <c r="K267" s="8">
        <v>0</v>
      </c>
      <c r="L267" s="8">
        <v>29</v>
      </c>
      <c r="M267" s="8">
        <v>23</v>
      </c>
      <c r="N267" s="8">
        <v>0</v>
      </c>
      <c r="O267" s="8">
        <v>0</v>
      </c>
      <c r="P267" s="7">
        <v>0</v>
      </c>
      <c r="Q267" s="7">
        <v>0</v>
      </c>
      <c r="R267" s="7">
        <v>0</v>
      </c>
      <c r="S267" s="7">
        <v>95</v>
      </c>
      <c r="T267" s="7">
        <v>0</v>
      </c>
      <c r="U267" s="7">
        <v>0</v>
      </c>
      <c r="V267" s="7">
        <v>0</v>
      </c>
      <c r="W267" s="7">
        <v>50</v>
      </c>
      <c r="X267" s="7">
        <v>0</v>
      </c>
      <c r="Y267" s="7">
        <v>40</v>
      </c>
      <c r="Z267" s="7">
        <v>0</v>
      </c>
      <c r="AA267" s="7">
        <v>0</v>
      </c>
      <c r="AB267" s="7">
        <v>3</v>
      </c>
      <c r="AC267" s="7">
        <v>6</v>
      </c>
      <c r="AD267" s="7">
        <v>1</v>
      </c>
      <c r="AE267" s="7">
        <v>8</v>
      </c>
      <c r="AF267" s="7">
        <v>0</v>
      </c>
      <c r="AG267" s="7">
        <v>0</v>
      </c>
      <c r="AH267" s="7">
        <v>0</v>
      </c>
      <c r="AI267" s="7">
        <v>1</v>
      </c>
      <c r="AJ267" s="7">
        <v>1</v>
      </c>
      <c r="AK267" s="7">
        <v>1</v>
      </c>
      <c r="AL267" s="7">
        <v>0</v>
      </c>
      <c r="AM267" s="7">
        <v>1</v>
      </c>
      <c r="AN267" s="7">
        <v>0</v>
      </c>
      <c r="AO267" s="7">
        <v>0</v>
      </c>
      <c r="AP267" s="7">
        <v>1</v>
      </c>
      <c r="AQ267" s="7">
        <v>0</v>
      </c>
      <c r="AR267" s="7">
        <v>0</v>
      </c>
      <c r="AS267" s="7">
        <v>0</v>
      </c>
      <c r="AT267" s="7">
        <v>1</v>
      </c>
      <c r="AU267" s="7">
        <v>1</v>
      </c>
      <c r="AV267" s="7">
        <v>0</v>
      </c>
      <c r="AW267" s="7">
        <v>0</v>
      </c>
      <c r="AX267" s="7">
        <v>0</v>
      </c>
      <c r="AY267" s="7">
        <v>1</v>
      </c>
      <c r="AZ267" s="7">
        <v>2</v>
      </c>
      <c r="BA267" s="7">
        <v>1</v>
      </c>
      <c r="BB267" s="7">
        <v>1</v>
      </c>
      <c r="BC267" s="7">
        <v>0</v>
      </c>
      <c r="BD267" s="7">
        <v>1</v>
      </c>
      <c r="BE267" s="7">
        <v>1</v>
      </c>
      <c r="BF267" s="7">
        <v>1</v>
      </c>
      <c r="BG267" s="7">
        <v>0</v>
      </c>
      <c r="BH267" s="7">
        <v>0</v>
      </c>
      <c r="BI267" s="7">
        <v>1</v>
      </c>
      <c r="BJ267" s="7">
        <v>0</v>
      </c>
      <c r="BK267" s="7">
        <v>0</v>
      </c>
      <c r="BL267" s="7">
        <v>0</v>
      </c>
      <c r="BM267" s="7">
        <v>1</v>
      </c>
      <c r="BN267" s="7">
        <v>0</v>
      </c>
      <c r="BO267" s="7">
        <v>1</v>
      </c>
      <c r="BP267" s="7">
        <v>0</v>
      </c>
      <c r="BQ267" s="7">
        <v>0</v>
      </c>
      <c r="BR267" s="7">
        <v>0</v>
      </c>
      <c r="BS267" s="7">
        <v>0</v>
      </c>
      <c r="BT267" s="7">
        <v>0</v>
      </c>
      <c r="BU267" s="7">
        <v>0</v>
      </c>
      <c r="BV267" s="7">
        <v>0</v>
      </c>
      <c r="BW267" s="7">
        <v>1</v>
      </c>
      <c r="BX267" s="7">
        <v>0</v>
      </c>
      <c r="BY267" s="7">
        <v>0</v>
      </c>
      <c r="BZ267" s="7">
        <v>0</v>
      </c>
      <c r="CA267" s="7">
        <v>0</v>
      </c>
    </row>
    <row r="268" ht="13.55" customHeight="1">
      <c r="A268" s="7">
        <v>334</v>
      </c>
      <c r="B268" s="7">
        <v>76</v>
      </c>
      <c r="C268" s="7">
        <v>1</v>
      </c>
      <c r="D268" s="7">
        <v>6</v>
      </c>
      <c r="E268" s="7">
        <f>D268</f>
        <v>6</v>
      </c>
      <c r="F268" s="7">
        <v>6</v>
      </c>
      <c r="G268" s="7">
        <v>900</v>
      </c>
      <c r="H268" s="7">
        <v>90</v>
      </c>
      <c r="I268" s="7">
        <v>86</v>
      </c>
      <c r="J268" s="8">
        <v>0</v>
      </c>
      <c r="K268" s="8">
        <v>0</v>
      </c>
      <c r="L268" s="8">
        <v>70</v>
      </c>
      <c r="M268" s="8">
        <v>30</v>
      </c>
      <c r="N268" s="8">
        <v>100</v>
      </c>
      <c r="O268" s="8">
        <v>0</v>
      </c>
      <c r="P268" s="7">
        <v>0</v>
      </c>
      <c r="Q268" s="7">
        <v>0</v>
      </c>
      <c r="R268" s="7">
        <v>100</v>
      </c>
      <c r="S268" s="7">
        <v>40</v>
      </c>
      <c r="T268" s="7">
        <v>0</v>
      </c>
      <c r="U268" s="7">
        <v>0</v>
      </c>
      <c r="V268" s="7">
        <v>85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3</v>
      </c>
      <c r="AC268" s="7">
        <v>6</v>
      </c>
      <c r="AD268" s="7">
        <v>0</v>
      </c>
      <c r="AE268" s="7">
        <v>9</v>
      </c>
      <c r="AF268" s="7">
        <v>1</v>
      </c>
      <c r="AG268" s="7">
        <v>1</v>
      </c>
      <c r="AH268" s="7">
        <v>1</v>
      </c>
      <c r="AI268" s="7">
        <v>1</v>
      </c>
      <c r="AJ268" s="7">
        <v>1</v>
      </c>
      <c r="AK268" s="7">
        <v>1</v>
      </c>
      <c r="AL268" s="7">
        <v>1</v>
      </c>
      <c r="AM268" s="7">
        <v>1</v>
      </c>
      <c r="AN268" s="7">
        <v>0</v>
      </c>
      <c r="AO268" s="7">
        <v>0</v>
      </c>
      <c r="AP268" s="7">
        <v>0</v>
      </c>
      <c r="AQ268" s="7">
        <v>0</v>
      </c>
      <c r="AR268" s="7">
        <v>0</v>
      </c>
      <c r="AS268" s="7">
        <v>0</v>
      </c>
      <c r="AT268" s="7">
        <v>0</v>
      </c>
      <c r="AU268" s="7">
        <v>1</v>
      </c>
      <c r="AV268" s="7">
        <v>1</v>
      </c>
      <c r="AW268" s="7">
        <v>1</v>
      </c>
      <c r="AX268" s="7">
        <v>0</v>
      </c>
      <c r="AY268" s="7">
        <v>1</v>
      </c>
      <c r="AZ268" s="7">
        <v>1</v>
      </c>
      <c r="BA268" s="7">
        <v>1</v>
      </c>
      <c r="BB268" s="7">
        <v>1</v>
      </c>
      <c r="BC268" s="7">
        <v>0</v>
      </c>
      <c r="BD268" s="7">
        <v>1</v>
      </c>
      <c r="BE268" s="7">
        <v>1</v>
      </c>
      <c r="BF268" s="7">
        <v>0</v>
      </c>
      <c r="BG268" s="7">
        <v>1</v>
      </c>
      <c r="BH268" s="7">
        <v>0</v>
      </c>
      <c r="BI268" s="7">
        <v>0</v>
      </c>
      <c r="BJ268" s="7">
        <v>0</v>
      </c>
      <c r="BK268" s="7">
        <v>0</v>
      </c>
      <c r="BL268" s="7">
        <v>0</v>
      </c>
      <c r="BM268" s="7">
        <v>0</v>
      </c>
      <c r="BN268" s="7">
        <v>0</v>
      </c>
      <c r="BO268" s="7">
        <v>1</v>
      </c>
      <c r="BP268" s="7">
        <v>0</v>
      </c>
      <c r="BQ268" s="7">
        <v>0</v>
      </c>
      <c r="BR268" s="7">
        <v>0</v>
      </c>
      <c r="BS268" s="7">
        <v>0</v>
      </c>
      <c r="BT268" s="7">
        <v>0</v>
      </c>
      <c r="BU268" s="7">
        <v>0</v>
      </c>
      <c r="BV268" s="7">
        <v>0</v>
      </c>
      <c r="BW268" s="7">
        <v>0</v>
      </c>
      <c r="BX268" s="7">
        <v>1</v>
      </c>
      <c r="BY268" s="7">
        <v>6</v>
      </c>
      <c r="BZ268" s="7">
        <v>0</v>
      </c>
      <c r="CA268" s="7">
        <v>0</v>
      </c>
    </row>
    <row r="269" ht="13.55" customHeight="1">
      <c r="A269" s="7">
        <v>335</v>
      </c>
      <c r="B269" s="7">
        <v>62</v>
      </c>
      <c r="C269" s="7">
        <v>2</v>
      </c>
      <c r="D269" s="7">
        <v>19</v>
      </c>
      <c r="E269" s="7">
        <v>20</v>
      </c>
      <c r="F269" s="7">
        <f>19+20</f>
        <v>39</v>
      </c>
      <c r="G269" s="7">
        <v>365</v>
      </c>
      <c r="H269" s="7">
        <v>120</v>
      </c>
      <c r="I269" s="7">
        <v>95</v>
      </c>
      <c r="J269" s="8">
        <v>0</v>
      </c>
      <c r="K269" s="8">
        <v>0</v>
      </c>
      <c r="L269" s="8">
        <v>60</v>
      </c>
      <c r="M269" s="8">
        <v>70</v>
      </c>
      <c r="N269" s="8">
        <v>0</v>
      </c>
      <c r="O269" s="8">
        <v>0</v>
      </c>
      <c r="P269" s="7">
        <v>0</v>
      </c>
      <c r="Q269" s="7">
        <v>0</v>
      </c>
      <c r="R269" s="7">
        <v>95</v>
      </c>
      <c r="S269" s="7">
        <v>65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3</v>
      </c>
      <c r="AC269" s="7">
        <v>6</v>
      </c>
      <c r="AD269" s="7">
        <v>1</v>
      </c>
      <c r="AE269" s="7">
        <v>9</v>
      </c>
      <c r="AF269" s="7">
        <v>1</v>
      </c>
      <c r="AG269" s="7">
        <v>1</v>
      </c>
      <c r="AH269" s="7">
        <v>1</v>
      </c>
      <c r="AI269" s="7">
        <v>1</v>
      </c>
      <c r="AJ269" s="7">
        <v>1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7">
        <v>0</v>
      </c>
      <c r="AR269" s="7">
        <v>0</v>
      </c>
      <c r="AS269" s="7">
        <v>0</v>
      </c>
      <c r="AT269" s="7">
        <v>0</v>
      </c>
      <c r="AU269" s="7">
        <v>1</v>
      </c>
      <c r="AV269" s="7">
        <v>0</v>
      </c>
      <c r="AW269" s="7">
        <v>0</v>
      </c>
      <c r="AX269" s="7">
        <v>0</v>
      </c>
      <c r="AY269" s="7">
        <v>1</v>
      </c>
      <c r="AZ269" s="7">
        <v>1</v>
      </c>
      <c r="BA269" s="7">
        <v>1</v>
      </c>
      <c r="BB269" s="7">
        <v>1</v>
      </c>
      <c r="BC269" s="7">
        <v>0</v>
      </c>
      <c r="BD269" s="7">
        <v>0</v>
      </c>
      <c r="BE269" s="7">
        <v>1</v>
      </c>
      <c r="BF269" s="7">
        <v>1</v>
      </c>
      <c r="BG269" s="7">
        <v>0</v>
      </c>
      <c r="BH269" s="7">
        <v>0</v>
      </c>
      <c r="BI269" s="7">
        <v>0</v>
      </c>
      <c r="BJ269" s="7">
        <v>0</v>
      </c>
      <c r="BK269" s="7">
        <v>0</v>
      </c>
      <c r="BL269" s="7">
        <v>0</v>
      </c>
      <c r="BM269" s="7">
        <v>0</v>
      </c>
      <c r="BN269" s="7">
        <v>0</v>
      </c>
      <c r="BO269" s="7">
        <v>1</v>
      </c>
      <c r="BP269" s="7">
        <v>0</v>
      </c>
      <c r="BQ269" s="7">
        <v>0</v>
      </c>
      <c r="BR269" s="7">
        <v>0</v>
      </c>
      <c r="BS269" s="7">
        <v>0</v>
      </c>
      <c r="BT269" s="7">
        <v>0</v>
      </c>
      <c r="BU269" s="7">
        <v>0</v>
      </c>
      <c r="BV269" s="7">
        <v>0</v>
      </c>
      <c r="BW269" s="7">
        <v>1</v>
      </c>
      <c r="BX269" s="7">
        <v>1</v>
      </c>
      <c r="BY269" s="7">
        <v>0</v>
      </c>
      <c r="BZ269" s="7">
        <v>0</v>
      </c>
      <c r="CA269" s="7">
        <v>0</v>
      </c>
    </row>
    <row r="270" ht="13.55" customHeight="1">
      <c r="A270" s="7">
        <v>341</v>
      </c>
      <c r="B270" s="7">
        <v>67</v>
      </c>
      <c r="C270" s="7">
        <v>2</v>
      </c>
      <c r="D270" s="7">
        <v>5</v>
      </c>
      <c r="E270" s="7">
        <v>5</v>
      </c>
      <c r="F270" s="7">
        <f>5+4</f>
        <v>9</v>
      </c>
      <c r="G270" s="7">
        <v>183</v>
      </c>
      <c r="H270" s="7">
        <v>105</v>
      </c>
      <c r="I270" s="7">
        <v>81</v>
      </c>
      <c r="J270" s="8">
        <v>0</v>
      </c>
      <c r="K270" s="8">
        <v>0</v>
      </c>
      <c r="L270" s="8">
        <v>50</v>
      </c>
      <c r="M270" s="8">
        <v>50</v>
      </c>
      <c r="N270" s="8">
        <v>0</v>
      </c>
      <c r="O270" s="8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60</v>
      </c>
      <c r="W270" s="7">
        <v>60</v>
      </c>
      <c r="X270" s="7">
        <v>0</v>
      </c>
      <c r="Y270" s="7">
        <v>0</v>
      </c>
      <c r="Z270" s="7">
        <v>0</v>
      </c>
      <c r="AA270" s="7">
        <v>0</v>
      </c>
      <c r="AB270" s="7">
        <v>3</v>
      </c>
      <c r="AC270" s="7">
        <v>6</v>
      </c>
      <c r="AD270" s="7">
        <v>1</v>
      </c>
      <c r="AE270" s="7">
        <v>8</v>
      </c>
      <c r="AF270" s="7">
        <v>1</v>
      </c>
      <c r="AG270" s="7">
        <v>1</v>
      </c>
      <c r="AH270" s="7">
        <v>1</v>
      </c>
      <c r="AI270" s="7">
        <v>1</v>
      </c>
      <c r="AJ270" s="7">
        <v>1</v>
      </c>
      <c r="AK270" s="7">
        <v>0</v>
      </c>
      <c r="AL270" s="7">
        <v>1</v>
      </c>
      <c r="AM270" s="7">
        <v>1</v>
      </c>
      <c r="AN270" s="7">
        <v>0</v>
      </c>
      <c r="AO270" s="7">
        <v>0</v>
      </c>
      <c r="AP270" s="7">
        <v>0</v>
      </c>
      <c r="AQ270" s="7">
        <v>0</v>
      </c>
      <c r="AR270" s="7">
        <v>0</v>
      </c>
      <c r="AS270" s="7">
        <v>0</v>
      </c>
      <c r="AT270" s="7">
        <v>0</v>
      </c>
      <c r="AU270" s="7">
        <v>1</v>
      </c>
      <c r="AV270" s="7">
        <v>1</v>
      </c>
      <c r="AW270" s="7">
        <v>1</v>
      </c>
      <c r="AX270" s="7">
        <v>1</v>
      </c>
      <c r="AY270" s="7">
        <v>0</v>
      </c>
      <c r="AZ270" s="7">
        <v>1</v>
      </c>
      <c r="BA270" s="7">
        <v>1</v>
      </c>
      <c r="BB270" s="7">
        <v>1</v>
      </c>
      <c r="BC270" s="7">
        <v>1</v>
      </c>
      <c r="BD270" s="7">
        <v>0</v>
      </c>
      <c r="BE270" s="7">
        <v>0</v>
      </c>
      <c r="BF270" s="7">
        <v>0</v>
      </c>
      <c r="BG270" s="7">
        <v>1</v>
      </c>
      <c r="BH270" s="7">
        <v>0</v>
      </c>
      <c r="BI270" s="7">
        <v>0</v>
      </c>
      <c r="BJ270" s="7">
        <v>1</v>
      </c>
      <c r="BK270" s="7">
        <v>0</v>
      </c>
      <c r="BL270" s="7">
        <v>0</v>
      </c>
      <c r="BM270" s="7">
        <v>0</v>
      </c>
      <c r="BN270" s="7">
        <v>0</v>
      </c>
      <c r="BO270" s="7">
        <v>1</v>
      </c>
      <c r="BP270" s="7">
        <v>1</v>
      </c>
      <c r="BQ270" s="7">
        <v>0</v>
      </c>
      <c r="BR270" s="7">
        <v>0</v>
      </c>
      <c r="BS270" s="7">
        <v>0</v>
      </c>
      <c r="BT270" s="7">
        <v>0</v>
      </c>
      <c r="BU270" s="7">
        <v>0</v>
      </c>
      <c r="BV270" s="7">
        <v>0</v>
      </c>
      <c r="BW270" s="7">
        <v>0</v>
      </c>
      <c r="BX270" s="7">
        <v>0</v>
      </c>
      <c r="BY270" s="7">
        <v>0</v>
      </c>
      <c r="BZ270" s="7">
        <v>0</v>
      </c>
      <c r="CA270" s="7">
        <v>1</v>
      </c>
    </row>
    <row r="271" ht="13.55" customHeight="1">
      <c r="A271" s="7">
        <v>342</v>
      </c>
      <c r="B271" s="7">
        <v>48</v>
      </c>
      <c r="C271" s="7">
        <v>1</v>
      </c>
      <c r="D271" s="7">
        <v>24</v>
      </c>
      <c r="E271" s="7">
        <f>D271</f>
        <v>24</v>
      </c>
      <c r="F271" s="7">
        <v>24</v>
      </c>
      <c r="G271" s="7">
        <v>0</v>
      </c>
      <c r="H271" s="7">
        <v>120</v>
      </c>
      <c r="I271" s="10"/>
      <c r="J271" s="8">
        <v>0</v>
      </c>
      <c r="K271" s="8">
        <v>0</v>
      </c>
      <c r="L271" s="8">
        <v>20</v>
      </c>
      <c r="M271" s="8">
        <v>50</v>
      </c>
      <c r="N271" s="8">
        <v>0</v>
      </c>
      <c r="O271" s="8">
        <v>0</v>
      </c>
      <c r="P271" s="7">
        <v>0</v>
      </c>
      <c r="Q271" s="7">
        <v>0</v>
      </c>
      <c r="R271" s="7">
        <v>0</v>
      </c>
      <c r="S271" s="7">
        <v>40</v>
      </c>
      <c r="T271" s="7">
        <v>0</v>
      </c>
      <c r="U271" s="7">
        <v>0</v>
      </c>
      <c r="V271" s="7">
        <v>0</v>
      </c>
      <c r="W271" s="7">
        <v>90</v>
      </c>
      <c r="X271" s="7">
        <v>0</v>
      </c>
      <c r="Y271" s="7">
        <v>0</v>
      </c>
      <c r="Z271" s="7">
        <v>0</v>
      </c>
      <c r="AA271" s="7">
        <v>0</v>
      </c>
      <c r="AB271" s="7">
        <v>3</v>
      </c>
      <c r="AC271" s="7">
        <v>6</v>
      </c>
      <c r="AD271" s="7">
        <v>1</v>
      </c>
      <c r="AE271" s="7">
        <v>9</v>
      </c>
      <c r="AF271" s="7">
        <v>0</v>
      </c>
      <c r="AG271" s="7">
        <v>1</v>
      </c>
      <c r="AH271" s="7">
        <v>1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0</v>
      </c>
      <c r="AS271" s="7">
        <v>0</v>
      </c>
      <c r="AT271" s="7">
        <v>0</v>
      </c>
      <c r="AU271" s="7">
        <v>1</v>
      </c>
      <c r="AV271" s="7">
        <v>1</v>
      </c>
      <c r="AW271" s="7">
        <v>0</v>
      </c>
      <c r="AX271" s="7">
        <v>0</v>
      </c>
      <c r="AY271" s="7">
        <v>1</v>
      </c>
      <c r="AZ271" s="7">
        <v>3</v>
      </c>
      <c r="BA271" s="7">
        <v>1</v>
      </c>
      <c r="BB271" s="7">
        <v>1</v>
      </c>
      <c r="BC271" s="7">
        <v>0</v>
      </c>
      <c r="BD271" s="7">
        <v>1</v>
      </c>
      <c r="BE271" s="7">
        <v>1</v>
      </c>
      <c r="BF271" s="7">
        <v>1</v>
      </c>
      <c r="BG271" s="7">
        <v>0</v>
      </c>
      <c r="BH271" s="7">
        <v>0</v>
      </c>
      <c r="BI271" s="7">
        <v>1</v>
      </c>
      <c r="BJ271" s="7">
        <v>0</v>
      </c>
      <c r="BK271" s="7">
        <v>0</v>
      </c>
      <c r="BL271" s="7">
        <v>0</v>
      </c>
      <c r="BM271" s="7">
        <v>0</v>
      </c>
      <c r="BN271" s="7">
        <v>0</v>
      </c>
      <c r="BO271" s="7">
        <v>1</v>
      </c>
      <c r="BP271" s="7">
        <v>0</v>
      </c>
      <c r="BQ271" s="7">
        <v>1</v>
      </c>
      <c r="BR271" s="7">
        <v>0</v>
      </c>
      <c r="BS271" s="7">
        <v>0</v>
      </c>
      <c r="BT271" s="7">
        <v>0</v>
      </c>
      <c r="BU271" s="7">
        <v>0</v>
      </c>
      <c r="BV271" s="7">
        <v>0</v>
      </c>
      <c r="BW271" s="7">
        <v>0</v>
      </c>
      <c r="BX271" s="7">
        <v>0</v>
      </c>
      <c r="BY271" s="7">
        <v>0</v>
      </c>
      <c r="BZ271" s="7">
        <v>0</v>
      </c>
      <c r="CA271" s="7">
        <v>0</v>
      </c>
    </row>
    <row r="272" ht="13.55" customHeight="1">
      <c r="A272" s="7">
        <v>345</v>
      </c>
      <c r="B272" s="7">
        <v>72</v>
      </c>
      <c r="C272" s="7">
        <v>3</v>
      </c>
      <c r="D272" s="7">
        <v>10</v>
      </c>
      <c r="E272" s="7">
        <v>21</v>
      </c>
      <c r="F272" s="7">
        <f>10+12+21</f>
        <v>43</v>
      </c>
      <c r="G272" s="7">
        <v>3650</v>
      </c>
      <c r="H272" s="7">
        <v>90</v>
      </c>
      <c r="I272" s="7">
        <v>87</v>
      </c>
      <c r="J272" s="8">
        <v>0</v>
      </c>
      <c r="K272" s="8">
        <v>0</v>
      </c>
      <c r="L272" s="8">
        <v>80</v>
      </c>
      <c r="M272" s="8">
        <v>0</v>
      </c>
      <c r="N272" s="8">
        <v>0</v>
      </c>
      <c r="O272" s="8">
        <v>0</v>
      </c>
      <c r="P272" s="7">
        <v>0</v>
      </c>
      <c r="Q272" s="7">
        <v>0</v>
      </c>
      <c r="R272" s="7">
        <v>50</v>
      </c>
      <c r="S272" s="7">
        <v>0</v>
      </c>
      <c r="T272" s="7">
        <v>0</v>
      </c>
      <c r="U272" s="7">
        <v>0</v>
      </c>
      <c r="V272" s="7">
        <v>50</v>
      </c>
      <c r="W272" s="7">
        <v>70</v>
      </c>
      <c r="X272" s="7">
        <v>0</v>
      </c>
      <c r="Y272" s="7">
        <v>0</v>
      </c>
      <c r="Z272" s="7">
        <v>0</v>
      </c>
      <c r="AA272" s="7">
        <v>0</v>
      </c>
      <c r="AB272" s="7">
        <v>3</v>
      </c>
      <c r="AC272" s="7">
        <v>6</v>
      </c>
      <c r="AD272" s="7">
        <v>1</v>
      </c>
      <c r="AE272" s="7">
        <v>9</v>
      </c>
      <c r="AF272" s="7">
        <v>1</v>
      </c>
      <c r="AG272" s="7">
        <v>1</v>
      </c>
      <c r="AH272" s="7">
        <v>1</v>
      </c>
      <c r="AI272" s="7">
        <v>1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0</v>
      </c>
      <c r="AQ272" s="7">
        <v>0</v>
      </c>
      <c r="AR272" s="7">
        <v>0</v>
      </c>
      <c r="AS272" s="7">
        <v>0</v>
      </c>
      <c r="AT272" s="7">
        <v>0</v>
      </c>
      <c r="AU272" s="7">
        <v>1</v>
      </c>
      <c r="AV272" s="7">
        <v>0</v>
      </c>
      <c r="AW272" s="7">
        <v>0</v>
      </c>
      <c r="AX272" s="7">
        <v>1</v>
      </c>
      <c r="AY272" s="7">
        <v>0</v>
      </c>
      <c r="AZ272" s="7">
        <v>2</v>
      </c>
      <c r="BA272" s="7">
        <v>1</v>
      </c>
      <c r="BB272" s="7">
        <v>1</v>
      </c>
      <c r="BC272" s="7">
        <v>0</v>
      </c>
      <c r="BD272" s="7">
        <v>0</v>
      </c>
      <c r="BE272" s="7">
        <v>1</v>
      </c>
      <c r="BF272" s="7">
        <v>0</v>
      </c>
      <c r="BG272" s="7">
        <v>1</v>
      </c>
      <c r="BH272" s="7">
        <v>0</v>
      </c>
      <c r="BI272" s="7">
        <v>0</v>
      </c>
      <c r="BJ272" s="7">
        <v>0</v>
      </c>
      <c r="BK272" s="7">
        <v>0</v>
      </c>
      <c r="BL272" s="7">
        <v>0</v>
      </c>
      <c r="BM272" s="7">
        <v>0</v>
      </c>
      <c r="BN272" s="7">
        <v>0</v>
      </c>
      <c r="BO272" s="7">
        <v>1</v>
      </c>
      <c r="BP272" s="7">
        <v>1</v>
      </c>
      <c r="BQ272" s="7">
        <v>1</v>
      </c>
      <c r="BR272" s="7">
        <v>0</v>
      </c>
      <c r="BS272" s="7">
        <v>0</v>
      </c>
      <c r="BT272" s="7">
        <v>0</v>
      </c>
      <c r="BU272" s="7">
        <v>0</v>
      </c>
      <c r="BV272" s="7">
        <v>0</v>
      </c>
      <c r="BW272" s="7">
        <v>0</v>
      </c>
      <c r="BX272" s="7">
        <v>0</v>
      </c>
      <c r="BY272" s="7">
        <v>0</v>
      </c>
      <c r="BZ272" s="7">
        <v>0</v>
      </c>
      <c r="CA272" s="7">
        <v>1</v>
      </c>
    </row>
    <row r="273" ht="13.55" customHeight="1">
      <c r="A273" s="7">
        <v>346</v>
      </c>
      <c r="B273" s="7">
        <v>57</v>
      </c>
      <c r="C273" s="7">
        <v>1</v>
      </c>
      <c r="D273" s="7">
        <v>15</v>
      </c>
      <c r="E273" s="7">
        <f>D273</f>
        <v>15</v>
      </c>
      <c r="F273" s="7">
        <v>15</v>
      </c>
      <c r="G273" s="7">
        <v>0</v>
      </c>
      <c r="H273" s="7">
        <v>110</v>
      </c>
      <c r="I273" s="10"/>
      <c r="J273" s="8">
        <v>0</v>
      </c>
      <c r="K273" s="8">
        <v>60</v>
      </c>
      <c r="L273" s="8">
        <v>60</v>
      </c>
      <c r="M273" s="8">
        <v>30</v>
      </c>
      <c r="N273" s="8">
        <v>0</v>
      </c>
      <c r="O273" s="8">
        <v>0</v>
      </c>
      <c r="P273" s="7">
        <v>0</v>
      </c>
      <c r="Q273" s="7">
        <v>0</v>
      </c>
      <c r="R273" s="7">
        <v>40</v>
      </c>
      <c r="S273" s="7">
        <v>0</v>
      </c>
      <c r="T273" s="7">
        <v>0</v>
      </c>
      <c r="U273" s="7">
        <v>0</v>
      </c>
      <c r="V273" s="7">
        <v>60</v>
      </c>
      <c r="W273" s="7">
        <v>25</v>
      </c>
      <c r="X273" s="7">
        <v>0</v>
      </c>
      <c r="Y273" s="7">
        <v>0</v>
      </c>
      <c r="Z273" s="7">
        <v>0</v>
      </c>
      <c r="AA273" s="7">
        <v>0</v>
      </c>
      <c r="AB273" s="7">
        <v>3</v>
      </c>
      <c r="AC273" s="7">
        <v>6</v>
      </c>
      <c r="AD273" s="7">
        <v>1</v>
      </c>
      <c r="AE273" s="7">
        <v>9</v>
      </c>
      <c r="AF273" s="7">
        <v>1</v>
      </c>
      <c r="AG273" s="7">
        <v>1</v>
      </c>
      <c r="AH273" s="7">
        <v>0</v>
      </c>
      <c r="AI273" s="7">
        <v>1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7">
        <v>0</v>
      </c>
      <c r="AR273" s="7">
        <v>0</v>
      </c>
      <c r="AS273" s="7">
        <v>0</v>
      </c>
      <c r="AT273" s="7">
        <v>0</v>
      </c>
      <c r="AU273" s="7">
        <v>1</v>
      </c>
      <c r="AV273" s="7">
        <v>0</v>
      </c>
      <c r="AW273" s="7">
        <v>1</v>
      </c>
      <c r="AX273" s="7">
        <v>1</v>
      </c>
      <c r="AY273" s="7">
        <v>0</v>
      </c>
      <c r="AZ273" s="7">
        <v>2</v>
      </c>
      <c r="BA273" s="7">
        <v>1</v>
      </c>
      <c r="BB273" s="7">
        <v>1</v>
      </c>
      <c r="BC273" s="7">
        <v>1</v>
      </c>
      <c r="BD273" s="7">
        <v>1</v>
      </c>
      <c r="BE273" s="7">
        <v>0</v>
      </c>
      <c r="BF273" s="7">
        <v>0</v>
      </c>
      <c r="BG273" s="7">
        <v>1</v>
      </c>
      <c r="BH273" s="7">
        <v>0</v>
      </c>
      <c r="BI273" s="7">
        <v>0</v>
      </c>
      <c r="BJ273" s="7">
        <v>1</v>
      </c>
      <c r="BK273" s="7">
        <v>0</v>
      </c>
      <c r="BL273" s="7">
        <v>0</v>
      </c>
      <c r="BM273" s="7">
        <v>0</v>
      </c>
      <c r="BN273" s="7">
        <v>0</v>
      </c>
      <c r="BO273" s="7">
        <v>0</v>
      </c>
      <c r="BP273" s="7">
        <v>0</v>
      </c>
      <c r="BQ273" s="7">
        <v>1</v>
      </c>
      <c r="BR273" s="7">
        <v>0</v>
      </c>
      <c r="BS273" s="7">
        <v>0</v>
      </c>
      <c r="BT273" s="7">
        <v>0</v>
      </c>
      <c r="BU273" s="7">
        <v>0</v>
      </c>
      <c r="BV273" s="7">
        <v>1</v>
      </c>
      <c r="BW273" s="7">
        <v>0</v>
      </c>
      <c r="BX273" s="7">
        <v>0</v>
      </c>
      <c r="BY273" s="7">
        <v>1</v>
      </c>
      <c r="BZ273" s="7">
        <v>0</v>
      </c>
      <c r="CA273" s="7">
        <v>0</v>
      </c>
    </row>
    <row r="274" ht="13.55" customHeight="1">
      <c r="A274" s="7">
        <v>350</v>
      </c>
      <c r="B274" s="7">
        <v>74</v>
      </c>
      <c r="C274" s="7">
        <v>1</v>
      </c>
      <c r="D274" s="7">
        <v>14</v>
      </c>
      <c r="E274" s="7">
        <f>D274</f>
        <v>14</v>
      </c>
      <c r="F274" s="7">
        <v>14</v>
      </c>
      <c r="G274" s="7">
        <v>5110</v>
      </c>
      <c r="H274" s="7">
        <v>120</v>
      </c>
      <c r="I274" s="7">
        <v>108</v>
      </c>
      <c r="J274" s="8">
        <v>0</v>
      </c>
      <c r="K274" s="8">
        <v>0</v>
      </c>
      <c r="L274" s="8">
        <v>61</v>
      </c>
      <c r="M274" s="8">
        <v>100</v>
      </c>
      <c r="N274" s="8">
        <v>0</v>
      </c>
      <c r="O274" s="8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90</v>
      </c>
      <c r="W274" s="7">
        <v>100</v>
      </c>
      <c r="X274" s="7">
        <v>0</v>
      </c>
      <c r="Y274" s="7">
        <v>0</v>
      </c>
      <c r="Z274" s="7">
        <v>0</v>
      </c>
      <c r="AA274" s="7">
        <v>0</v>
      </c>
      <c r="AB274" s="7">
        <v>3</v>
      </c>
      <c r="AC274" s="7">
        <v>6</v>
      </c>
      <c r="AD274" s="7">
        <v>1</v>
      </c>
      <c r="AE274" s="7">
        <v>9</v>
      </c>
      <c r="AF274" s="7">
        <v>1</v>
      </c>
      <c r="AG274" s="7">
        <v>1</v>
      </c>
      <c r="AH274" s="7">
        <v>1</v>
      </c>
      <c r="AI274" s="7">
        <v>1</v>
      </c>
      <c r="AJ274" s="7">
        <v>1</v>
      </c>
      <c r="AK274" s="7">
        <v>1</v>
      </c>
      <c r="AL274" s="7">
        <v>0</v>
      </c>
      <c r="AM274" s="7">
        <v>0</v>
      </c>
      <c r="AN274" s="7">
        <v>0</v>
      </c>
      <c r="AO274" s="7">
        <v>0</v>
      </c>
      <c r="AP274" s="7">
        <v>0</v>
      </c>
      <c r="AQ274" s="7">
        <v>0</v>
      </c>
      <c r="AR274" s="7">
        <v>0</v>
      </c>
      <c r="AS274" s="7">
        <v>0</v>
      </c>
      <c r="AT274" s="7">
        <v>0</v>
      </c>
      <c r="AU274" s="7">
        <v>1</v>
      </c>
      <c r="AV274" s="7">
        <v>0</v>
      </c>
      <c r="AW274" s="7">
        <v>0</v>
      </c>
      <c r="AX274" s="7">
        <v>0</v>
      </c>
      <c r="AY274" s="7">
        <v>1</v>
      </c>
      <c r="AZ274" s="7">
        <v>1</v>
      </c>
      <c r="BA274" s="7">
        <v>1</v>
      </c>
      <c r="BB274" s="7">
        <v>1</v>
      </c>
      <c r="BC274" s="7">
        <v>0</v>
      </c>
      <c r="BD274" s="7">
        <v>1</v>
      </c>
      <c r="BE274" s="7">
        <v>1</v>
      </c>
      <c r="BF274" s="7">
        <v>0</v>
      </c>
      <c r="BG274" s="7">
        <v>1</v>
      </c>
      <c r="BH274" s="7">
        <v>0</v>
      </c>
      <c r="BI274" s="7">
        <v>0</v>
      </c>
      <c r="BJ274" s="7">
        <v>0</v>
      </c>
      <c r="BK274" s="7">
        <v>0</v>
      </c>
      <c r="BL274" s="7">
        <v>0</v>
      </c>
      <c r="BM274" s="7">
        <v>0</v>
      </c>
      <c r="BN274" s="7">
        <v>0</v>
      </c>
      <c r="BO274" s="7">
        <v>1</v>
      </c>
      <c r="BP274" s="7">
        <v>0</v>
      </c>
      <c r="BQ274" s="7">
        <v>0</v>
      </c>
      <c r="BR274" s="7">
        <v>0</v>
      </c>
      <c r="BS274" s="7">
        <v>0</v>
      </c>
      <c r="BT274" s="7">
        <v>0</v>
      </c>
      <c r="BU274" s="7">
        <v>0</v>
      </c>
      <c r="BV274" s="7">
        <v>0</v>
      </c>
      <c r="BW274" s="7">
        <v>0</v>
      </c>
      <c r="BX274" s="7">
        <v>0</v>
      </c>
      <c r="BY274" s="7">
        <v>0</v>
      </c>
      <c r="BZ274" s="7">
        <v>0</v>
      </c>
      <c r="CA274" s="7">
        <v>0</v>
      </c>
    </row>
    <row r="275" ht="13.55" customHeight="1">
      <c r="A275" s="7">
        <v>351</v>
      </c>
      <c r="B275" s="7">
        <v>74</v>
      </c>
      <c r="C275" s="7">
        <v>2</v>
      </c>
      <c r="D275" s="7">
        <v>12</v>
      </c>
      <c r="E275" s="7">
        <v>12</v>
      </c>
      <c r="F275" s="7">
        <v>12</v>
      </c>
      <c r="G275" s="7">
        <v>5475</v>
      </c>
      <c r="H275" s="7">
        <v>120</v>
      </c>
      <c r="I275" s="7">
        <v>93</v>
      </c>
      <c r="J275" s="8">
        <v>0</v>
      </c>
      <c r="K275" s="8">
        <v>0</v>
      </c>
      <c r="L275" s="8">
        <v>66</v>
      </c>
      <c r="M275" s="8">
        <v>0</v>
      </c>
      <c r="N275" s="8">
        <v>75</v>
      </c>
      <c r="O275" s="8">
        <v>0</v>
      </c>
      <c r="P275" s="7">
        <v>0</v>
      </c>
      <c r="Q275" s="7">
        <v>0</v>
      </c>
      <c r="R275" s="7">
        <v>0</v>
      </c>
      <c r="S275" s="7">
        <v>70</v>
      </c>
      <c r="T275" s="7">
        <v>0</v>
      </c>
      <c r="U275" s="7">
        <v>0</v>
      </c>
      <c r="V275" s="7">
        <v>30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3</v>
      </c>
      <c r="AC275" s="7">
        <v>6</v>
      </c>
      <c r="AD275" s="7">
        <v>1</v>
      </c>
      <c r="AE275" s="7">
        <v>9</v>
      </c>
      <c r="AF275" s="7">
        <v>1</v>
      </c>
      <c r="AG275" s="7">
        <v>1</v>
      </c>
      <c r="AH275" s="7">
        <v>1</v>
      </c>
      <c r="AI275" s="7">
        <v>1</v>
      </c>
      <c r="AJ275" s="7">
        <v>1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7">
        <v>0</v>
      </c>
      <c r="AR275" s="7">
        <v>0</v>
      </c>
      <c r="AS275" s="7">
        <v>0</v>
      </c>
      <c r="AT275" s="7">
        <v>0</v>
      </c>
      <c r="AU275" s="7">
        <v>1</v>
      </c>
      <c r="AV275" s="7">
        <v>0</v>
      </c>
      <c r="AW275" s="7">
        <v>0</v>
      </c>
      <c r="AX275" s="7">
        <v>1</v>
      </c>
      <c r="AY275" s="7">
        <v>0</v>
      </c>
      <c r="AZ275" s="7">
        <v>2</v>
      </c>
      <c r="BA275" s="7">
        <v>1</v>
      </c>
      <c r="BB275" s="7">
        <v>1</v>
      </c>
      <c r="BC275" s="7">
        <v>0</v>
      </c>
      <c r="BD275" s="7">
        <v>0</v>
      </c>
      <c r="BE275" s="7">
        <v>1</v>
      </c>
      <c r="BF275" s="7">
        <v>0</v>
      </c>
      <c r="BG275" s="7">
        <v>0</v>
      </c>
      <c r="BH275" s="7">
        <v>0</v>
      </c>
      <c r="BI275" s="7">
        <v>0</v>
      </c>
      <c r="BJ275" s="7">
        <v>0</v>
      </c>
      <c r="BK275" s="7">
        <v>0</v>
      </c>
      <c r="BL275" s="7">
        <v>0</v>
      </c>
      <c r="BM275" s="7">
        <v>0</v>
      </c>
      <c r="BN275" s="7">
        <v>0</v>
      </c>
      <c r="BO275" s="7">
        <v>1</v>
      </c>
      <c r="BP275" s="7">
        <v>1</v>
      </c>
      <c r="BQ275" s="7">
        <v>0</v>
      </c>
      <c r="BR275" s="7">
        <v>0</v>
      </c>
      <c r="BS275" s="7">
        <v>0</v>
      </c>
      <c r="BT275" s="7">
        <v>0</v>
      </c>
      <c r="BU275" s="7">
        <v>0</v>
      </c>
      <c r="BV275" s="7">
        <v>0</v>
      </c>
      <c r="BW275" s="7">
        <v>0</v>
      </c>
      <c r="BX275" s="7">
        <v>0</v>
      </c>
      <c r="BY275" s="7">
        <v>0</v>
      </c>
      <c r="BZ275" s="7">
        <v>0</v>
      </c>
      <c r="CA275" s="7">
        <v>0</v>
      </c>
    </row>
    <row r="276" ht="13.55" customHeight="1">
      <c r="A276" s="7">
        <v>352</v>
      </c>
      <c r="B276" s="7">
        <v>65</v>
      </c>
      <c r="C276" s="7">
        <v>3</v>
      </c>
      <c r="D276" s="7">
        <v>43</v>
      </c>
      <c r="E276" s="7">
        <f>D276</f>
        <v>43</v>
      </c>
      <c r="F276" s="7">
        <v>43</v>
      </c>
      <c r="G276" s="7">
        <v>3650</v>
      </c>
      <c r="H276" s="7">
        <v>105</v>
      </c>
      <c r="I276" s="7">
        <v>100</v>
      </c>
      <c r="J276" s="8">
        <v>0</v>
      </c>
      <c r="K276" s="8">
        <v>0</v>
      </c>
      <c r="L276" s="8">
        <v>70</v>
      </c>
      <c r="M276" s="8">
        <v>50</v>
      </c>
      <c r="N276" s="8">
        <v>0</v>
      </c>
      <c r="O276" s="8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70</v>
      </c>
      <c r="W276" s="7">
        <v>50</v>
      </c>
      <c r="X276" s="7">
        <v>0</v>
      </c>
      <c r="Y276" s="7">
        <v>0</v>
      </c>
      <c r="Z276" s="7">
        <v>0</v>
      </c>
      <c r="AA276" s="7">
        <v>0</v>
      </c>
      <c r="AB276" s="7">
        <v>3</v>
      </c>
      <c r="AC276" s="7">
        <v>6</v>
      </c>
      <c r="AD276" s="7">
        <v>1</v>
      </c>
      <c r="AE276" s="7">
        <v>8</v>
      </c>
      <c r="AF276" s="7">
        <v>1</v>
      </c>
      <c r="AG276" s="7">
        <v>1</v>
      </c>
      <c r="AH276" s="7">
        <v>1</v>
      </c>
      <c r="AI276" s="7">
        <v>1</v>
      </c>
      <c r="AJ276" s="7">
        <v>1</v>
      </c>
      <c r="AK276" s="7">
        <v>0</v>
      </c>
      <c r="AL276" s="7">
        <v>1</v>
      </c>
      <c r="AM276" s="7">
        <v>1</v>
      </c>
      <c r="AN276" s="7">
        <v>0</v>
      </c>
      <c r="AO276" s="7">
        <v>0</v>
      </c>
      <c r="AP276" s="7">
        <v>0</v>
      </c>
      <c r="AQ276" s="7">
        <v>0</v>
      </c>
      <c r="AR276" s="7">
        <v>0</v>
      </c>
      <c r="AS276" s="7">
        <v>0</v>
      </c>
      <c r="AT276" s="7">
        <v>0</v>
      </c>
      <c r="AU276" s="7">
        <v>1</v>
      </c>
      <c r="AV276" s="7">
        <v>0</v>
      </c>
      <c r="AW276" s="7">
        <v>0</v>
      </c>
      <c r="AX276" s="7">
        <v>0</v>
      </c>
      <c r="AY276" s="7">
        <v>1</v>
      </c>
      <c r="AZ276" s="7">
        <v>1</v>
      </c>
      <c r="BA276" s="7">
        <v>1</v>
      </c>
      <c r="BB276" s="7">
        <v>1</v>
      </c>
      <c r="BC276" s="7">
        <v>0</v>
      </c>
      <c r="BD276" s="7">
        <v>1</v>
      </c>
      <c r="BE276" s="7">
        <v>1</v>
      </c>
      <c r="BF276" s="7">
        <v>0</v>
      </c>
      <c r="BG276" s="7">
        <v>1</v>
      </c>
      <c r="BH276" s="7">
        <v>0</v>
      </c>
      <c r="BI276" s="7">
        <v>0</v>
      </c>
      <c r="BJ276" s="7">
        <v>0</v>
      </c>
      <c r="BK276" s="7">
        <v>0</v>
      </c>
      <c r="BL276" s="7">
        <v>1</v>
      </c>
      <c r="BM276" s="7">
        <v>1</v>
      </c>
      <c r="BN276" s="7">
        <v>0</v>
      </c>
      <c r="BO276" s="7">
        <v>1</v>
      </c>
      <c r="BP276" s="7">
        <v>1</v>
      </c>
      <c r="BQ276" s="7">
        <v>0</v>
      </c>
      <c r="BR276" s="7">
        <v>0</v>
      </c>
      <c r="BS276" s="7">
        <v>0</v>
      </c>
      <c r="BT276" s="7">
        <v>0</v>
      </c>
      <c r="BU276" s="7">
        <v>0</v>
      </c>
      <c r="BV276" s="7">
        <v>0</v>
      </c>
      <c r="BW276" s="7">
        <v>0</v>
      </c>
      <c r="BX276" s="7">
        <v>0</v>
      </c>
      <c r="BY276" s="7">
        <v>0</v>
      </c>
      <c r="BZ276" s="7">
        <v>0</v>
      </c>
      <c r="CA276" s="7">
        <v>1</v>
      </c>
    </row>
    <row r="277" ht="13.55" customHeight="1">
      <c r="A277" s="7">
        <v>353</v>
      </c>
      <c r="B277" s="7">
        <v>53</v>
      </c>
      <c r="C277" s="7">
        <v>3</v>
      </c>
      <c r="D277" s="7">
        <v>22</v>
      </c>
      <c r="E277" s="7">
        <f>D277</f>
        <v>22</v>
      </c>
      <c r="F277" s="7">
        <v>22</v>
      </c>
      <c r="G277" s="7">
        <v>1025</v>
      </c>
      <c r="H277" s="7">
        <v>120</v>
      </c>
      <c r="I277" s="7">
        <v>81</v>
      </c>
      <c r="J277" s="8">
        <v>0</v>
      </c>
      <c r="K277" s="8">
        <v>0</v>
      </c>
      <c r="L277" s="8">
        <v>55</v>
      </c>
      <c r="M277" s="8">
        <v>20</v>
      </c>
      <c r="N277" s="8">
        <v>0</v>
      </c>
      <c r="O277" s="8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80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3</v>
      </c>
      <c r="AC277" s="7">
        <v>6</v>
      </c>
      <c r="AD277" s="7">
        <v>1</v>
      </c>
      <c r="AE277" s="7">
        <v>8</v>
      </c>
      <c r="AF277" s="7">
        <v>1</v>
      </c>
      <c r="AG277" s="7">
        <v>1</v>
      </c>
      <c r="AH277" s="7">
        <v>1</v>
      </c>
      <c r="AI277" s="7">
        <v>1</v>
      </c>
      <c r="AJ277" s="7">
        <v>1</v>
      </c>
      <c r="AK277" s="7">
        <v>1</v>
      </c>
      <c r="AL277" s="7">
        <v>0</v>
      </c>
      <c r="AM277" s="7">
        <v>0</v>
      </c>
      <c r="AN277" s="7">
        <v>0</v>
      </c>
      <c r="AO277" s="7">
        <v>0</v>
      </c>
      <c r="AP277" s="7">
        <v>0</v>
      </c>
      <c r="AQ277" s="7">
        <v>0</v>
      </c>
      <c r="AR277" s="7">
        <v>0</v>
      </c>
      <c r="AS277" s="7">
        <v>0</v>
      </c>
      <c r="AT277" s="7">
        <v>0</v>
      </c>
      <c r="AU277" s="7">
        <v>1</v>
      </c>
      <c r="AV277" s="7">
        <v>0</v>
      </c>
      <c r="AW277" s="7">
        <v>0</v>
      </c>
      <c r="AX277" s="7">
        <v>1</v>
      </c>
      <c r="AY277" s="7">
        <v>0</v>
      </c>
      <c r="AZ277" s="7">
        <v>2</v>
      </c>
      <c r="BA277" s="7">
        <v>2</v>
      </c>
      <c r="BB277" s="7">
        <v>1</v>
      </c>
      <c r="BC277" s="7">
        <v>1</v>
      </c>
      <c r="BD277" s="7">
        <v>1</v>
      </c>
      <c r="BE277" s="7">
        <v>0</v>
      </c>
      <c r="BF277" s="7">
        <v>0</v>
      </c>
      <c r="BG277" s="7">
        <v>1</v>
      </c>
      <c r="BH277" s="7">
        <v>1</v>
      </c>
      <c r="BI277" s="7">
        <v>0</v>
      </c>
      <c r="BJ277" s="7">
        <v>0</v>
      </c>
      <c r="BK277" s="7">
        <v>0</v>
      </c>
      <c r="BL277" s="7">
        <v>0</v>
      </c>
      <c r="BM277" s="7">
        <v>0</v>
      </c>
      <c r="BN277" s="7">
        <v>0</v>
      </c>
      <c r="BO277" s="7">
        <v>1</v>
      </c>
      <c r="BP277" s="7">
        <v>1</v>
      </c>
      <c r="BQ277" s="7">
        <v>0</v>
      </c>
      <c r="BR277" s="7">
        <v>0</v>
      </c>
      <c r="BS277" s="7">
        <v>0</v>
      </c>
      <c r="BT277" s="7">
        <v>0</v>
      </c>
      <c r="BU277" s="7">
        <v>0</v>
      </c>
      <c r="BV277" s="7">
        <v>0</v>
      </c>
      <c r="BW277" s="7">
        <v>0</v>
      </c>
      <c r="BX277" s="7">
        <v>0</v>
      </c>
      <c r="BY277" s="7">
        <v>0</v>
      </c>
      <c r="BZ277" s="7">
        <v>0</v>
      </c>
      <c r="CA277" s="7">
        <v>0</v>
      </c>
    </row>
    <row r="278" ht="13.55" customHeight="1">
      <c r="A278" s="7">
        <v>357</v>
      </c>
      <c r="B278" s="7">
        <v>62</v>
      </c>
      <c r="C278" s="7">
        <v>1</v>
      </c>
      <c r="D278" s="7">
        <v>24</v>
      </c>
      <c r="E278" s="7">
        <f>D278</f>
        <v>24</v>
      </c>
      <c r="F278" s="7">
        <v>24</v>
      </c>
      <c r="G278" s="7">
        <v>45</v>
      </c>
      <c r="H278" s="7">
        <v>80</v>
      </c>
      <c r="I278" s="7">
        <v>91.59999999999999</v>
      </c>
      <c r="J278" s="8">
        <v>0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7">
        <v>0</v>
      </c>
      <c r="Q278" s="7">
        <v>95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3</v>
      </c>
      <c r="AC278" s="7">
        <v>6</v>
      </c>
      <c r="AD278" s="7">
        <v>1</v>
      </c>
      <c r="AE278" s="7">
        <v>8</v>
      </c>
      <c r="AF278" s="7">
        <v>1</v>
      </c>
      <c r="AG278" s="7">
        <v>1</v>
      </c>
      <c r="AH278" s="7">
        <v>1</v>
      </c>
      <c r="AI278" s="7">
        <v>1</v>
      </c>
      <c r="AJ278" s="7">
        <v>1</v>
      </c>
      <c r="AK278" s="7">
        <v>1</v>
      </c>
      <c r="AL278" s="7">
        <v>1</v>
      </c>
      <c r="AM278" s="7">
        <v>0</v>
      </c>
      <c r="AN278" s="7">
        <v>1</v>
      </c>
      <c r="AO278" s="7">
        <v>0</v>
      </c>
      <c r="AP278" s="7">
        <v>0</v>
      </c>
      <c r="AQ278" s="7">
        <v>0</v>
      </c>
      <c r="AR278" s="7">
        <v>0</v>
      </c>
      <c r="AS278" s="7">
        <v>0</v>
      </c>
      <c r="AT278" s="7">
        <v>0</v>
      </c>
      <c r="AU278" s="7">
        <v>1</v>
      </c>
      <c r="AV278" s="7">
        <v>0</v>
      </c>
      <c r="AW278" s="7">
        <v>0</v>
      </c>
      <c r="AX278" s="7">
        <v>0</v>
      </c>
      <c r="AY278" s="7">
        <v>1</v>
      </c>
      <c r="AZ278" s="7">
        <v>1</v>
      </c>
      <c r="BA278" s="7">
        <v>1</v>
      </c>
      <c r="BB278" s="7">
        <v>1</v>
      </c>
      <c r="BC278" s="7">
        <v>1</v>
      </c>
      <c r="BD278" s="7">
        <v>0</v>
      </c>
      <c r="BE278" s="7">
        <v>0</v>
      </c>
      <c r="BF278" s="7">
        <v>0</v>
      </c>
      <c r="BG278" s="7">
        <v>1</v>
      </c>
      <c r="BH278" s="7">
        <v>0</v>
      </c>
      <c r="BI278" s="7">
        <v>1</v>
      </c>
      <c r="BJ278" s="7">
        <v>0</v>
      </c>
      <c r="BK278" s="7">
        <v>0</v>
      </c>
      <c r="BL278" s="7">
        <v>0</v>
      </c>
      <c r="BM278" s="7">
        <v>0</v>
      </c>
      <c r="BN278" s="7">
        <v>0</v>
      </c>
      <c r="BO278" s="7">
        <v>1</v>
      </c>
      <c r="BP278" s="7">
        <v>0</v>
      </c>
      <c r="BQ278" s="7">
        <v>0</v>
      </c>
      <c r="BR278" s="7">
        <v>0</v>
      </c>
      <c r="BS278" s="7">
        <v>0</v>
      </c>
      <c r="BT278" s="7">
        <v>0</v>
      </c>
      <c r="BU278" s="7">
        <v>0</v>
      </c>
      <c r="BV278" s="7">
        <v>0</v>
      </c>
      <c r="BW278" s="7">
        <v>0</v>
      </c>
      <c r="BX278" s="7">
        <v>0</v>
      </c>
      <c r="BY278" s="7">
        <v>0</v>
      </c>
      <c r="BZ278" s="7">
        <v>1</v>
      </c>
      <c r="CA278" s="7">
        <v>0</v>
      </c>
    </row>
    <row r="279" ht="13.55" customHeight="1">
      <c r="A279" s="7">
        <v>359</v>
      </c>
      <c r="B279" s="7">
        <v>62</v>
      </c>
      <c r="C279" s="7">
        <v>4</v>
      </c>
      <c r="D279" s="7">
        <v>15</v>
      </c>
      <c r="E279" s="7">
        <v>26</v>
      </c>
      <c r="F279" s="7">
        <f>15+26+19</f>
        <v>60</v>
      </c>
      <c r="G279" s="7">
        <v>1</v>
      </c>
      <c r="H279" s="7">
        <v>75</v>
      </c>
      <c r="I279" s="7">
        <v>85.5</v>
      </c>
      <c r="J279" s="8">
        <v>0</v>
      </c>
      <c r="K279" s="8">
        <v>0</v>
      </c>
      <c r="L279" s="8">
        <v>90</v>
      </c>
      <c r="M279" s="8">
        <v>90</v>
      </c>
      <c r="N279" s="8">
        <v>0</v>
      </c>
      <c r="O279" s="8">
        <v>0</v>
      </c>
      <c r="P279" s="7">
        <v>100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95</v>
      </c>
      <c r="W279" s="7">
        <v>95</v>
      </c>
      <c r="X279" s="7">
        <v>0</v>
      </c>
      <c r="Y279" s="7">
        <v>0</v>
      </c>
      <c r="Z279" s="7">
        <v>0</v>
      </c>
      <c r="AA279" s="7">
        <v>0</v>
      </c>
      <c r="AB279" s="7">
        <v>3</v>
      </c>
      <c r="AC279" s="7">
        <v>6</v>
      </c>
      <c r="AD279" s="7">
        <v>1</v>
      </c>
      <c r="AE279" s="7">
        <v>8</v>
      </c>
      <c r="AF279" s="7">
        <v>1</v>
      </c>
      <c r="AG279" s="7">
        <v>1</v>
      </c>
      <c r="AH279" s="7">
        <v>0</v>
      </c>
      <c r="AI279" s="7">
        <v>0</v>
      </c>
      <c r="AJ279" s="7">
        <v>1</v>
      </c>
      <c r="AK279" s="7">
        <v>1</v>
      </c>
      <c r="AL279" s="7">
        <v>1</v>
      </c>
      <c r="AM279" s="7">
        <v>1</v>
      </c>
      <c r="AN279" s="7">
        <v>0</v>
      </c>
      <c r="AO279" s="7">
        <v>0</v>
      </c>
      <c r="AP279" s="7">
        <v>0</v>
      </c>
      <c r="AQ279" s="7">
        <v>0</v>
      </c>
      <c r="AR279" s="7">
        <v>0</v>
      </c>
      <c r="AS279" s="7">
        <v>0</v>
      </c>
      <c r="AT279" s="7">
        <v>0</v>
      </c>
      <c r="AU279" s="7">
        <v>1</v>
      </c>
      <c r="AV279" s="7">
        <v>0</v>
      </c>
      <c r="AW279" s="7">
        <v>0</v>
      </c>
      <c r="AX279" s="7">
        <v>0</v>
      </c>
      <c r="AY279" s="7">
        <v>1</v>
      </c>
      <c r="AZ279" s="7">
        <v>1</v>
      </c>
      <c r="BA279" s="7">
        <v>1</v>
      </c>
      <c r="BB279" s="7">
        <v>1</v>
      </c>
      <c r="BC279" s="7">
        <v>0</v>
      </c>
      <c r="BD279" s="7">
        <v>1</v>
      </c>
      <c r="BE279" s="7">
        <v>0</v>
      </c>
      <c r="BF279" s="7">
        <v>0</v>
      </c>
      <c r="BG279" s="7">
        <v>1</v>
      </c>
      <c r="BH279" s="7">
        <v>0</v>
      </c>
      <c r="BI279" s="7">
        <v>1</v>
      </c>
      <c r="BJ279" s="7">
        <v>0</v>
      </c>
      <c r="BK279" s="7">
        <v>0</v>
      </c>
      <c r="BL279" s="7">
        <v>0</v>
      </c>
      <c r="BM279" s="7">
        <v>0</v>
      </c>
      <c r="BN279" s="7">
        <v>1</v>
      </c>
      <c r="BO279" s="7">
        <v>0</v>
      </c>
      <c r="BP279" s="7">
        <v>0</v>
      </c>
      <c r="BQ279" s="7">
        <v>0</v>
      </c>
      <c r="BR279" s="7">
        <v>0</v>
      </c>
      <c r="BS279" s="7">
        <v>0</v>
      </c>
      <c r="BT279" s="7">
        <v>0</v>
      </c>
      <c r="BU279" s="7">
        <v>0</v>
      </c>
      <c r="BV279" s="7">
        <v>0</v>
      </c>
      <c r="BW279" s="7">
        <v>0</v>
      </c>
      <c r="BX279" s="7">
        <v>0</v>
      </c>
      <c r="BY279" s="7">
        <v>1</v>
      </c>
      <c r="BZ279" s="7">
        <v>0</v>
      </c>
      <c r="CA279" s="7">
        <v>0</v>
      </c>
    </row>
    <row r="280" ht="13.55" customHeight="1">
      <c r="A280" s="7">
        <v>361</v>
      </c>
      <c r="B280" s="7">
        <v>67</v>
      </c>
      <c r="C280" s="7">
        <v>1</v>
      </c>
      <c r="D280" s="7">
        <v>13</v>
      </c>
      <c r="E280" s="7">
        <f>D280</f>
        <v>13</v>
      </c>
      <c r="F280" s="7">
        <v>13</v>
      </c>
      <c r="G280" s="7">
        <v>1095</v>
      </c>
      <c r="H280" s="7">
        <v>105</v>
      </c>
      <c r="I280" s="7">
        <v>83</v>
      </c>
      <c r="J280" s="8">
        <v>0</v>
      </c>
      <c r="K280" s="8">
        <v>0</v>
      </c>
      <c r="L280" s="8">
        <v>70</v>
      </c>
      <c r="M280" s="8">
        <v>50</v>
      </c>
      <c r="N280" s="8">
        <v>0</v>
      </c>
      <c r="O280" s="8">
        <v>0</v>
      </c>
      <c r="P280" s="7">
        <v>0</v>
      </c>
      <c r="Q280" s="7">
        <v>0</v>
      </c>
      <c r="R280" s="7">
        <v>70</v>
      </c>
      <c r="S280" s="7">
        <v>0</v>
      </c>
      <c r="T280" s="7">
        <v>0</v>
      </c>
      <c r="U280" s="7">
        <v>0</v>
      </c>
      <c r="V280" s="7">
        <v>70</v>
      </c>
      <c r="W280" s="7">
        <v>40</v>
      </c>
      <c r="X280" s="7">
        <v>0</v>
      </c>
      <c r="Y280" s="7">
        <v>0</v>
      </c>
      <c r="Z280" s="7">
        <v>0</v>
      </c>
      <c r="AA280" s="7">
        <v>0</v>
      </c>
      <c r="AB280" s="7">
        <v>3</v>
      </c>
      <c r="AC280" s="7">
        <v>6</v>
      </c>
      <c r="AD280" s="7">
        <v>1</v>
      </c>
      <c r="AE280" s="7">
        <v>9</v>
      </c>
      <c r="AF280" s="7">
        <v>1</v>
      </c>
      <c r="AG280" s="7">
        <v>1</v>
      </c>
      <c r="AH280" s="7">
        <v>0</v>
      </c>
      <c r="AI280" s="7">
        <v>1</v>
      </c>
      <c r="AJ280" s="7">
        <v>1</v>
      </c>
      <c r="AK280" s="7">
        <v>0</v>
      </c>
      <c r="AL280" s="7">
        <v>0</v>
      </c>
      <c r="AM280" s="7">
        <v>0</v>
      </c>
      <c r="AN280" s="7">
        <v>0</v>
      </c>
      <c r="AO280" s="7">
        <v>0</v>
      </c>
      <c r="AP280" s="7">
        <v>0</v>
      </c>
      <c r="AQ280" s="7">
        <v>0</v>
      </c>
      <c r="AR280" s="7">
        <v>0</v>
      </c>
      <c r="AS280" s="7">
        <v>0</v>
      </c>
      <c r="AT280" s="7">
        <v>0</v>
      </c>
      <c r="AU280" s="7">
        <v>1</v>
      </c>
      <c r="AV280" s="7">
        <v>0</v>
      </c>
      <c r="AW280" s="7">
        <v>0</v>
      </c>
      <c r="AX280" s="7">
        <v>1</v>
      </c>
      <c r="AY280" s="7">
        <v>0</v>
      </c>
      <c r="AZ280" s="7">
        <v>2</v>
      </c>
      <c r="BA280" s="7">
        <v>1</v>
      </c>
      <c r="BB280" s="7">
        <v>1</v>
      </c>
      <c r="BC280" s="7">
        <v>0</v>
      </c>
      <c r="BD280" s="7">
        <v>1</v>
      </c>
      <c r="BE280" s="7">
        <v>1</v>
      </c>
      <c r="BF280" s="7">
        <v>0</v>
      </c>
      <c r="BG280" s="7">
        <v>1</v>
      </c>
      <c r="BH280" s="7">
        <v>0</v>
      </c>
      <c r="BI280" s="7">
        <v>0</v>
      </c>
      <c r="BJ280" s="7">
        <v>0</v>
      </c>
      <c r="BK280" s="7">
        <v>0</v>
      </c>
      <c r="BL280" s="7">
        <v>0</v>
      </c>
      <c r="BM280" s="7">
        <v>0</v>
      </c>
      <c r="BN280" s="7">
        <v>0</v>
      </c>
      <c r="BO280" s="7">
        <v>0</v>
      </c>
      <c r="BP280" s="7">
        <v>1</v>
      </c>
      <c r="BQ280" s="7">
        <v>0</v>
      </c>
      <c r="BR280" s="7">
        <v>0</v>
      </c>
      <c r="BS280" s="7">
        <v>0</v>
      </c>
      <c r="BT280" s="7">
        <v>0</v>
      </c>
      <c r="BU280" s="7">
        <v>0</v>
      </c>
      <c r="BV280" s="7">
        <v>0</v>
      </c>
      <c r="BW280" s="7">
        <v>0</v>
      </c>
      <c r="BX280" s="7">
        <v>0</v>
      </c>
      <c r="BY280" s="7">
        <v>0</v>
      </c>
      <c r="BZ280" s="7">
        <v>0</v>
      </c>
      <c r="CA280" s="7">
        <v>0</v>
      </c>
    </row>
    <row r="281" ht="13.55" customHeight="1">
      <c r="A281" s="7">
        <v>363</v>
      </c>
      <c r="B281" s="7">
        <v>60</v>
      </c>
      <c r="C281" s="7">
        <v>1</v>
      </c>
      <c r="D281" s="7">
        <v>24</v>
      </c>
      <c r="E281" s="7">
        <f>D281</f>
        <v>24</v>
      </c>
      <c r="F281" s="7">
        <v>24</v>
      </c>
      <c r="G281" s="7">
        <v>6</v>
      </c>
      <c r="H281" s="7">
        <v>85</v>
      </c>
      <c r="I281" s="7">
        <v>95</v>
      </c>
      <c r="J281" s="8">
        <v>0</v>
      </c>
      <c r="K281" s="8">
        <v>0</v>
      </c>
      <c r="L281" s="8">
        <v>0</v>
      </c>
      <c r="M281" s="8">
        <v>0</v>
      </c>
      <c r="N281" s="8">
        <v>50</v>
      </c>
      <c r="O281" s="8">
        <v>50</v>
      </c>
      <c r="P281" s="7">
        <v>0</v>
      </c>
      <c r="Q281" s="7">
        <v>0</v>
      </c>
      <c r="R281" s="7">
        <v>90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3</v>
      </c>
      <c r="AC281" s="7">
        <v>6</v>
      </c>
      <c r="AD281" s="7">
        <v>1</v>
      </c>
      <c r="AE281" s="7">
        <v>8</v>
      </c>
      <c r="AF281" s="7">
        <v>1</v>
      </c>
      <c r="AG281" s="7">
        <v>1</v>
      </c>
      <c r="AH281" s="7">
        <v>1</v>
      </c>
      <c r="AI281" s="7">
        <v>1</v>
      </c>
      <c r="AJ281" s="7">
        <v>1</v>
      </c>
      <c r="AK281" s="7">
        <v>1</v>
      </c>
      <c r="AL281" s="7">
        <v>1</v>
      </c>
      <c r="AM281" s="7">
        <v>1</v>
      </c>
      <c r="AN281" s="7">
        <v>0</v>
      </c>
      <c r="AO281" s="7">
        <v>0</v>
      </c>
      <c r="AP281" s="7">
        <v>0</v>
      </c>
      <c r="AQ281" s="7">
        <v>0</v>
      </c>
      <c r="AR281" s="7">
        <v>0</v>
      </c>
      <c r="AS281" s="7">
        <v>1</v>
      </c>
      <c r="AT281" s="7">
        <v>1</v>
      </c>
      <c r="AU281" s="7">
        <v>0</v>
      </c>
      <c r="AV281" s="7">
        <v>0</v>
      </c>
      <c r="AW281" s="7">
        <v>0</v>
      </c>
      <c r="AX281" s="7">
        <v>1</v>
      </c>
      <c r="AY281" s="7">
        <v>0</v>
      </c>
      <c r="AZ281" s="7">
        <v>2</v>
      </c>
      <c r="BA281" s="7">
        <v>2</v>
      </c>
      <c r="BB281" s="7">
        <v>1</v>
      </c>
      <c r="BC281" s="7">
        <v>1</v>
      </c>
      <c r="BD281" s="7">
        <v>0</v>
      </c>
      <c r="BE281" s="7">
        <v>0</v>
      </c>
      <c r="BF281" s="7">
        <v>0</v>
      </c>
      <c r="BG281" s="7">
        <v>1</v>
      </c>
      <c r="BH281" s="7">
        <v>0</v>
      </c>
      <c r="BI281" s="7">
        <v>0</v>
      </c>
      <c r="BJ281" s="7">
        <v>0</v>
      </c>
      <c r="BK281" s="7">
        <v>0</v>
      </c>
      <c r="BL281" s="7">
        <v>0</v>
      </c>
      <c r="BM281" s="7">
        <v>0</v>
      </c>
      <c r="BN281" s="7">
        <v>0</v>
      </c>
      <c r="BO281" s="7">
        <v>1</v>
      </c>
      <c r="BP281" s="7">
        <v>1</v>
      </c>
      <c r="BQ281" s="7">
        <v>0</v>
      </c>
      <c r="BR281" s="7">
        <v>0</v>
      </c>
      <c r="BS281" s="7">
        <v>0</v>
      </c>
      <c r="BT281" s="7">
        <v>0</v>
      </c>
      <c r="BU281" s="7">
        <v>0</v>
      </c>
      <c r="BV281" s="7">
        <v>0</v>
      </c>
      <c r="BW281" s="7">
        <v>0</v>
      </c>
      <c r="BX281" s="7">
        <v>0</v>
      </c>
      <c r="BY281" s="7">
        <v>0</v>
      </c>
      <c r="BZ281" s="7">
        <v>1</v>
      </c>
      <c r="CA281" s="7">
        <v>0</v>
      </c>
    </row>
    <row r="282" ht="13.55" customHeight="1">
      <c r="A282" s="7">
        <v>365</v>
      </c>
      <c r="B282" s="7">
        <v>59</v>
      </c>
      <c r="C282" s="7">
        <v>2</v>
      </c>
      <c r="D282" s="7">
        <v>8</v>
      </c>
      <c r="E282" s="7">
        <v>36</v>
      </c>
      <c r="F282" s="7">
        <f>8+36</f>
        <v>44</v>
      </c>
      <c r="G282" s="7">
        <v>7300</v>
      </c>
      <c r="H282" s="7">
        <v>90</v>
      </c>
      <c r="I282" s="7">
        <v>62</v>
      </c>
      <c r="J282" s="8">
        <v>55</v>
      </c>
      <c r="K282" s="8">
        <v>45</v>
      </c>
      <c r="L282" s="8">
        <v>0</v>
      </c>
      <c r="M282" s="8">
        <v>60</v>
      </c>
      <c r="N282" s="8">
        <v>0</v>
      </c>
      <c r="O282" s="8">
        <v>0</v>
      </c>
      <c r="P282" s="7">
        <v>100</v>
      </c>
      <c r="Q282" s="7">
        <v>0</v>
      </c>
      <c r="R282" s="7">
        <v>0</v>
      </c>
      <c r="S282" s="7">
        <v>90</v>
      </c>
      <c r="T282" s="7">
        <v>0</v>
      </c>
      <c r="U282" s="7">
        <v>0</v>
      </c>
      <c r="V282" s="7">
        <v>50</v>
      </c>
      <c r="W282" s="7">
        <v>50</v>
      </c>
      <c r="X282" s="7">
        <v>0</v>
      </c>
      <c r="Y282" s="7">
        <v>0</v>
      </c>
      <c r="Z282" s="7">
        <v>0</v>
      </c>
      <c r="AA282" s="7">
        <v>0</v>
      </c>
      <c r="AB282" s="7">
        <v>3</v>
      </c>
      <c r="AC282" s="7">
        <v>6</v>
      </c>
      <c r="AD282" s="7">
        <v>1</v>
      </c>
      <c r="AE282" s="7">
        <v>9</v>
      </c>
      <c r="AF282" s="7">
        <v>1</v>
      </c>
      <c r="AG282" s="7">
        <v>1</v>
      </c>
      <c r="AH282" s="7">
        <v>1</v>
      </c>
      <c r="AI282" s="7">
        <v>1</v>
      </c>
      <c r="AJ282" s="7">
        <v>1</v>
      </c>
      <c r="AK282" s="7">
        <v>0</v>
      </c>
      <c r="AL282" s="7">
        <v>0</v>
      </c>
      <c r="AM282" s="7">
        <v>0</v>
      </c>
      <c r="AN282" s="7">
        <v>0</v>
      </c>
      <c r="AO282" s="7">
        <v>0</v>
      </c>
      <c r="AP282" s="7">
        <v>0</v>
      </c>
      <c r="AQ282" s="7">
        <v>0</v>
      </c>
      <c r="AR282" s="7">
        <v>0</v>
      </c>
      <c r="AS282" s="7">
        <v>0</v>
      </c>
      <c r="AT282" s="7">
        <v>0</v>
      </c>
      <c r="AU282" s="7">
        <v>1</v>
      </c>
      <c r="AV282" s="7">
        <v>0</v>
      </c>
      <c r="AW282" s="7">
        <v>0</v>
      </c>
      <c r="AX282" s="7">
        <v>1</v>
      </c>
      <c r="AY282" s="7">
        <v>0</v>
      </c>
      <c r="AZ282" s="7">
        <v>3</v>
      </c>
      <c r="BA282" s="7">
        <v>1</v>
      </c>
      <c r="BB282" s="7">
        <v>1</v>
      </c>
      <c r="BC282" s="7">
        <v>0</v>
      </c>
      <c r="BD282" s="7">
        <v>1</v>
      </c>
      <c r="BE282" s="7">
        <v>1</v>
      </c>
      <c r="BF282" s="7">
        <v>0</v>
      </c>
      <c r="BG282" s="7">
        <v>1</v>
      </c>
      <c r="BH282" s="7">
        <v>0</v>
      </c>
      <c r="BI282" s="7">
        <v>0</v>
      </c>
      <c r="BJ282" s="7">
        <v>0</v>
      </c>
      <c r="BK282" s="7">
        <v>0</v>
      </c>
      <c r="BL282" s="7">
        <v>0</v>
      </c>
      <c r="BM282" s="7">
        <v>0</v>
      </c>
      <c r="BN282" s="7">
        <v>0</v>
      </c>
      <c r="BO282" s="7">
        <v>1</v>
      </c>
      <c r="BP282" s="7">
        <v>1</v>
      </c>
      <c r="BQ282" s="7">
        <v>0</v>
      </c>
      <c r="BR282" s="7">
        <v>0</v>
      </c>
      <c r="BS282" s="7">
        <v>0</v>
      </c>
      <c r="BT282" s="7">
        <v>0</v>
      </c>
      <c r="BU282" s="7">
        <v>0</v>
      </c>
      <c r="BV282" s="7">
        <v>0</v>
      </c>
      <c r="BW282" s="7">
        <v>0</v>
      </c>
      <c r="BX282" s="7">
        <v>0</v>
      </c>
      <c r="BY282" s="7">
        <v>0</v>
      </c>
      <c r="BZ282" s="7">
        <v>0</v>
      </c>
      <c r="CA282" s="7">
        <v>0</v>
      </c>
    </row>
    <row r="283" ht="13.55" customHeight="1">
      <c r="A283" s="7">
        <v>366</v>
      </c>
      <c r="B283" s="7">
        <v>57</v>
      </c>
      <c r="C283" s="7">
        <v>1</v>
      </c>
      <c r="D283" s="7">
        <v>38</v>
      </c>
      <c r="E283" s="7">
        <f>D283</f>
        <v>38</v>
      </c>
      <c r="F283" s="7">
        <v>38</v>
      </c>
      <c r="G283" s="7">
        <v>30</v>
      </c>
      <c r="H283" s="7">
        <v>115</v>
      </c>
      <c r="I283" s="7">
        <v>95</v>
      </c>
      <c r="J283" s="8">
        <v>0</v>
      </c>
      <c r="K283" s="8">
        <v>0</v>
      </c>
      <c r="L283" s="8">
        <v>90</v>
      </c>
      <c r="M283" s="8">
        <v>25</v>
      </c>
      <c r="N283" s="8">
        <v>0</v>
      </c>
      <c r="O283" s="8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90</v>
      </c>
      <c r="W283" s="7">
        <v>25</v>
      </c>
      <c r="X283" s="7">
        <v>0</v>
      </c>
      <c r="Y283" s="7">
        <v>0</v>
      </c>
      <c r="Z283" s="7">
        <v>0</v>
      </c>
      <c r="AA283" s="7">
        <v>0</v>
      </c>
      <c r="AB283" s="7">
        <v>3</v>
      </c>
      <c r="AC283" s="7">
        <v>6</v>
      </c>
      <c r="AD283" s="7">
        <v>1</v>
      </c>
      <c r="AE283" s="7">
        <v>8</v>
      </c>
      <c r="AF283" s="7">
        <v>1</v>
      </c>
      <c r="AG283" s="7">
        <v>1</v>
      </c>
      <c r="AH283" s="7">
        <v>1</v>
      </c>
      <c r="AI283" s="7">
        <v>1</v>
      </c>
      <c r="AJ283" s="7">
        <v>1</v>
      </c>
      <c r="AK283" s="7">
        <v>0</v>
      </c>
      <c r="AL283" s="7">
        <v>1</v>
      </c>
      <c r="AM283" s="7">
        <v>0</v>
      </c>
      <c r="AN283" s="7">
        <v>0</v>
      </c>
      <c r="AO283" s="7">
        <v>0</v>
      </c>
      <c r="AP283" s="7">
        <v>0</v>
      </c>
      <c r="AQ283" s="7">
        <v>0</v>
      </c>
      <c r="AR283" s="7">
        <v>0</v>
      </c>
      <c r="AS283" s="7">
        <v>0</v>
      </c>
      <c r="AT283" s="7">
        <v>0</v>
      </c>
      <c r="AU283" s="7">
        <v>0</v>
      </c>
      <c r="AV283" s="7">
        <v>0</v>
      </c>
      <c r="AW283" s="7">
        <v>0</v>
      </c>
      <c r="AX283" s="7">
        <v>1</v>
      </c>
      <c r="AY283" s="7">
        <v>0</v>
      </c>
      <c r="AZ283" s="7">
        <v>2</v>
      </c>
      <c r="BA283" s="7">
        <v>1</v>
      </c>
      <c r="BB283" s="7">
        <v>1</v>
      </c>
      <c r="BC283" s="7">
        <v>0</v>
      </c>
      <c r="BD283" s="7">
        <v>1</v>
      </c>
      <c r="BE283" s="7">
        <v>1</v>
      </c>
      <c r="BF283" s="7">
        <v>0</v>
      </c>
      <c r="BG283" s="7">
        <v>1</v>
      </c>
      <c r="BH283" s="7">
        <v>0</v>
      </c>
      <c r="BI283" s="7">
        <v>0</v>
      </c>
      <c r="BJ283" s="7">
        <v>0</v>
      </c>
      <c r="BK283" s="7">
        <v>0</v>
      </c>
      <c r="BL283" s="7">
        <v>0</v>
      </c>
      <c r="BM283" s="7">
        <v>1</v>
      </c>
      <c r="BN283" s="7">
        <v>0</v>
      </c>
      <c r="BO283" s="7">
        <v>0</v>
      </c>
      <c r="BP283" s="7">
        <v>1</v>
      </c>
      <c r="BQ283" s="7">
        <v>1</v>
      </c>
      <c r="BR283" s="7">
        <v>0</v>
      </c>
      <c r="BS283" s="7">
        <v>0</v>
      </c>
      <c r="BT283" s="7">
        <v>0</v>
      </c>
      <c r="BU283" s="7">
        <v>0</v>
      </c>
      <c r="BV283" s="7">
        <v>0</v>
      </c>
      <c r="BW283" s="7">
        <v>0</v>
      </c>
      <c r="BX283" s="7">
        <v>0</v>
      </c>
      <c r="BY283" s="7">
        <v>0</v>
      </c>
      <c r="BZ283" s="7">
        <v>0</v>
      </c>
      <c r="CA283" s="7">
        <v>0</v>
      </c>
    </row>
    <row r="284" ht="13.55" customHeight="1">
      <c r="A284" s="7">
        <v>367</v>
      </c>
      <c r="B284" s="7">
        <v>55</v>
      </c>
      <c r="C284" s="7">
        <v>1</v>
      </c>
      <c r="D284" s="7">
        <v>22</v>
      </c>
      <c r="E284" s="7">
        <f>D284</f>
        <v>22</v>
      </c>
      <c r="F284" s="7">
        <v>22</v>
      </c>
      <c r="G284" s="7">
        <v>8</v>
      </c>
      <c r="H284" s="7">
        <v>120</v>
      </c>
      <c r="I284" s="7">
        <v>97.2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3</v>
      </c>
      <c r="AC284" s="7">
        <v>6</v>
      </c>
      <c r="AD284" s="7">
        <v>1</v>
      </c>
      <c r="AE284" s="7">
        <v>8</v>
      </c>
      <c r="AF284" s="7">
        <v>1</v>
      </c>
      <c r="AG284" s="7">
        <v>1</v>
      </c>
      <c r="AH284" s="7">
        <v>1</v>
      </c>
      <c r="AI284" s="7">
        <v>1</v>
      </c>
      <c r="AJ284" s="7">
        <v>1</v>
      </c>
      <c r="AK284" s="7">
        <v>0</v>
      </c>
      <c r="AL284" s="7">
        <v>1</v>
      </c>
      <c r="AM284" s="7">
        <v>0</v>
      </c>
      <c r="AN284" s="7">
        <v>0</v>
      </c>
      <c r="AO284" s="7">
        <v>0</v>
      </c>
      <c r="AP284" s="7">
        <v>0</v>
      </c>
      <c r="AQ284" s="7">
        <v>0</v>
      </c>
      <c r="AR284" s="7">
        <v>0</v>
      </c>
      <c r="AS284" s="7">
        <v>0</v>
      </c>
      <c r="AT284" s="7">
        <v>0</v>
      </c>
      <c r="AU284" s="7">
        <v>0</v>
      </c>
      <c r="AV284" s="7">
        <v>0</v>
      </c>
      <c r="AW284" s="7">
        <v>0</v>
      </c>
      <c r="AX284" s="7">
        <v>0</v>
      </c>
      <c r="AY284" s="7">
        <v>1</v>
      </c>
      <c r="AZ284" s="7">
        <v>1</v>
      </c>
      <c r="BA284" s="7">
        <v>1</v>
      </c>
      <c r="BB284" s="7">
        <v>1</v>
      </c>
      <c r="BC284" s="7">
        <v>0</v>
      </c>
      <c r="BD284" s="7">
        <v>1</v>
      </c>
      <c r="BE284" s="7">
        <v>1</v>
      </c>
      <c r="BF284" s="7">
        <v>1</v>
      </c>
      <c r="BG284" s="7">
        <v>0</v>
      </c>
      <c r="BH284" s="7">
        <v>1</v>
      </c>
      <c r="BI284" s="7">
        <v>0</v>
      </c>
      <c r="BJ284" s="7">
        <v>0</v>
      </c>
      <c r="BK284" s="7">
        <v>0</v>
      </c>
      <c r="BL284" s="7">
        <v>1</v>
      </c>
      <c r="BM284" s="7">
        <v>0</v>
      </c>
      <c r="BN284" s="7">
        <v>0</v>
      </c>
      <c r="BO284" s="7">
        <v>1</v>
      </c>
      <c r="BP284" s="7">
        <v>1</v>
      </c>
      <c r="BQ284" s="7">
        <v>1</v>
      </c>
      <c r="BR284" s="7">
        <v>0</v>
      </c>
      <c r="BS284" s="7">
        <v>0</v>
      </c>
      <c r="BT284" s="7">
        <v>0</v>
      </c>
      <c r="BU284" s="7">
        <v>1</v>
      </c>
      <c r="BV284" s="7">
        <v>0</v>
      </c>
      <c r="BW284" s="7">
        <v>0</v>
      </c>
      <c r="BX284" s="7">
        <v>0</v>
      </c>
      <c r="BY284" s="7">
        <v>0</v>
      </c>
      <c r="BZ284" s="7">
        <v>0</v>
      </c>
      <c r="CA284" s="7">
        <v>0</v>
      </c>
    </row>
    <row r="285" ht="13.55" customHeight="1">
      <c r="A285" s="7">
        <v>370</v>
      </c>
      <c r="B285" s="7">
        <v>70</v>
      </c>
      <c r="C285" s="7">
        <v>2</v>
      </c>
      <c r="D285" s="7">
        <v>5</v>
      </c>
      <c r="E285" s="7">
        <v>14</v>
      </c>
      <c r="F285" s="7">
        <f>5+14</f>
        <v>19</v>
      </c>
      <c r="G285" s="15">
        <v>3650</v>
      </c>
      <c r="H285" s="7">
        <v>105</v>
      </c>
      <c r="I285" s="7">
        <v>94</v>
      </c>
      <c r="J285" s="8">
        <v>0</v>
      </c>
      <c r="K285" s="8">
        <v>0</v>
      </c>
      <c r="L285" s="8">
        <v>90</v>
      </c>
      <c r="M285" s="8">
        <v>90</v>
      </c>
      <c r="N285" s="8">
        <v>0</v>
      </c>
      <c r="O285" s="8">
        <v>0</v>
      </c>
      <c r="P285" s="7">
        <v>0</v>
      </c>
      <c r="Q285" s="7">
        <v>0</v>
      </c>
      <c r="R285" s="7">
        <v>90</v>
      </c>
      <c r="S285" s="7">
        <v>0</v>
      </c>
      <c r="T285" s="7">
        <v>0</v>
      </c>
      <c r="U285" s="7">
        <v>0</v>
      </c>
      <c r="V285" s="7">
        <v>60</v>
      </c>
      <c r="W285" s="7">
        <v>70</v>
      </c>
      <c r="X285" s="7">
        <v>0</v>
      </c>
      <c r="Y285" s="7">
        <v>0</v>
      </c>
      <c r="Z285" s="7">
        <v>0</v>
      </c>
      <c r="AA285" s="7">
        <v>0</v>
      </c>
      <c r="AB285" s="7">
        <v>3</v>
      </c>
      <c r="AC285" s="7">
        <v>6</v>
      </c>
      <c r="AD285" s="7">
        <v>1</v>
      </c>
      <c r="AE285" s="7">
        <v>9</v>
      </c>
      <c r="AF285" s="7">
        <v>1</v>
      </c>
      <c r="AG285" s="7">
        <v>1</v>
      </c>
      <c r="AH285" s="7">
        <v>0</v>
      </c>
      <c r="AI285" s="7">
        <v>1</v>
      </c>
      <c r="AJ285" s="7">
        <v>0</v>
      </c>
      <c r="AK285" s="7">
        <v>0</v>
      </c>
      <c r="AL285" s="7">
        <v>1</v>
      </c>
      <c r="AM285" s="7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7">
        <v>0</v>
      </c>
      <c r="AT285" s="7">
        <v>0</v>
      </c>
      <c r="AU285" s="7">
        <v>0</v>
      </c>
      <c r="AV285" s="7">
        <v>0</v>
      </c>
      <c r="AW285" s="7">
        <v>1</v>
      </c>
      <c r="AX285" s="7">
        <v>1</v>
      </c>
      <c r="AY285" s="7">
        <v>0</v>
      </c>
      <c r="AZ285" s="7">
        <v>2</v>
      </c>
      <c r="BA285" s="7">
        <v>2</v>
      </c>
      <c r="BB285" s="7">
        <v>1</v>
      </c>
      <c r="BC285" s="7">
        <v>0</v>
      </c>
      <c r="BD285" s="7">
        <v>1</v>
      </c>
      <c r="BE285" s="7">
        <v>1</v>
      </c>
      <c r="BF285" s="7">
        <v>0</v>
      </c>
      <c r="BG285" s="7">
        <v>1</v>
      </c>
      <c r="BH285" s="7">
        <v>0</v>
      </c>
      <c r="BI285" s="7">
        <v>0</v>
      </c>
      <c r="BJ285" s="7">
        <v>0</v>
      </c>
      <c r="BK285" s="7">
        <v>0</v>
      </c>
      <c r="BL285" s="7">
        <v>0</v>
      </c>
      <c r="BM285" s="7">
        <v>0</v>
      </c>
      <c r="BN285" s="7">
        <v>0</v>
      </c>
      <c r="BO285" s="7">
        <v>0</v>
      </c>
      <c r="BP285" s="7">
        <v>1</v>
      </c>
      <c r="BQ285" s="7">
        <v>0</v>
      </c>
      <c r="BR285" s="7">
        <v>0</v>
      </c>
      <c r="BS285" s="7">
        <v>0</v>
      </c>
      <c r="BT285" s="7">
        <v>0</v>
      </c>
      <c r="BU285" s="7">
        <v>0</v>
      </c>
      <c r="BV285" s="7">
        <v>0</v>
      </c>
      <c r="BW285" s="7">
        <v>0</v>
      </c>
      <c r="BX285" s="7">
        <v>0</v>
      </c>
      <c r="BY285" s="7">
        <v>0</v>
      </c>
      <c r="BZ285" s="7">
        <v>0</v>
      </c>
      <c r="CA285" s="7">
        <v>0</v>
      </c>
    </row>
    <row r="286" ht="13.55" customHeight="1">
      <c r="A286" s="7">
        <v>371</v>
      </c>
      <c r="B286" s="7">
        <v>71</v>
      </c>
      <c r="C286" s="7">
        <v>1</v>
      </c>
      <c r="D286" s="10"/>
      <c r="E286" s="7">
        <f>D286</f>
        <v>0</v>
      </c>
      <c r="F286" s="18"/>
      <c r="G286" s="17"/>
      <c r="H286" s="14">
        <v>85</v>
      </c>
      <c r="I286" s="7">
        <v>83</v>
      </c>
      <c r="J286" s="8">
        <v>0</v>
      </c>
      <c r="K286" s="8">
        <v>0</v>
      </c>
      <c r="L286" s="8">
        <v>70</v>
      </c>
      <c r="M286" s="8">
        <v>60</v>
      </c>
      <c r="N286" s="8">
        <v>0</v>
      </c>
      <c r="O286" s="8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85</v>
      </c>
      <c r="W286" s="7">
        <v>75</v>
      </c>
      <c r="X286" s="7">
        <v>0</v>
      </c>
      <c r="Y286" s="7">
        <v>0</v>
      </c>
      <c r="Z286" s="7">
        <v>0</v>
      </c>
      <c r="AA286" s="7">
        <v>0</v>
      </c>
      <c r="AB286" s="7">
        <v>3</v>
      </c>
      <c r="AC286" s="7">
        <v>6</v>
      </c>
      <c r="AD286" s="7">
        <v>1</v>
      </c>
      <c r="AE286" s="7">
        <v>9</v>
      </c>
      <c r="AF286" s="7">
        <v>1</v>
      </c>
      <c r="AG286" s="7">
        <v>1</v>
      </c>
      <c r="AH286" s="7">
        <v>0</v>
      </c>
      <c r="AI286" s="7">
        <v>1</v>
      </c>
      <c r="AJ286" s="7">
        <v>1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0</v>
      </c>
      <c r="AQ286" s="7">
        <v>0</v>
      </c>
      <c r="AR286" s="7">
        <v>0</v>
      </c>
      <c r="AS286" s="7">
        <v>0</v>
      </c>
      <c r="AT286" s="7">
        <v>0</v>
      </c>
      <c r="AU286" s="7">
        <v>0</v>
      </c>
      <c r="AV286" s="7">
        <v>0</v>
      </c>
      <c r="AW286" s="7">
        <v>1</v>
      </c>
      <c r="AX286" s="7">
        <v>1</v>
      </c>
      <c r="AY286" s="7">
        <v>0</v>
      </c>
      <c r="AZ286" s="7">
        <v>3</v>
      </c>
      <c r="BA286" s="7">
        <v>2</v>
      </c>
      <c r="BB286" s="7">
        <v>1</v>
      </c>
      <c r="BC286" s="7">
        <v>0</v>
      </c>
      <c r="BD286" s="7">
        <v>1</v>
      </c>
      <c r="BE286" s="7">
        <v>1</v>
      </c>
      <c r="BF286" s="7">
        <v>0</v>
      </c>
      <c r="BG286" s="7">
        <v>1</v>
      </c>
      <c r="BH286" s="7">
        <v>0</v>
      </c>
      <c r="BI286" s="7">
        <v>1</v>
      </c>
      <c r="BJ286" s="7">
        <v>0</v>
      </c>
      <c r="BK286" s="7">
        <v>0</v>
      </c>
      <c r="BL286" s="7">
        <v>0</v>
      </c>
      <c r="BM286" s="7">
        <v>1</v>
      </c>
      <c r="BN286" s="7">
        <v>0</v>
      </c>
      <c r="BO286" s="7">
        <v>1</v>
      </c>
      <c r="BP286" s="7">
        <v>1</v>
      </c>
      <c r="BQ286" s="7">
        <v>0</v>
      </c>
      <c r="BR286" s="7">
        <v>0</v>
      </c>
      <c r="BS286" s="7">
        <v>0</v>
      </c>
      <c r="BT286" s="7">
        <v>0</v>
      </c>
      <c r="BU286" s="7">
        <v>0</v>
      </c>
      <c r="BV286" s="7">
        <v>0</v>
      </c>
      <c r="BW286" s="7">
        <v>0</v>
      </c>
      <c r="BX286" s="7">
        <v>1</v>
      </c>
      <c r="BY286" s="7">
        <v>0</v>
      </c>
      <c r="BZ286" s="10"/>
      <c r="CA286" s="7">
        <v>1</v>
      </c>
    </row>
    <row r="287" ht="13.55" customHeight="1">
      <c r="A287" s="7">
        <v>373</v>
      </c>
      <c r="B287" s="7">
        <v>44</v>
      </c>
      <c r="C287" s="7">
        <v>1</v>
      </c>
      <c r="D287" s="7">
        <v>16</v>
      </c>
      <c r="E287" s="7">
        <f>D287</f>
        <v>16</v>
      </c>
      <c r="F287" s="7">
        <v>16</v>
      </c>
      <c r="G287" s="16">
        <v>4</v>
      </c>
      <c r="H287" s="7">
        <v>90</v>
      </c>
      <c r="I287" s="10"/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40</v>
      </c>
      <c r="W287" s="7">
        <v>65</v>
      </c>
      <c r="X287" s="7">
        <v>0</v>
      </c>
      <c r="Y287" s="7">
        <v>0</v>
      </c>
      <c r="Z287" s="7">
        <v>0</v>
      </c>
      <c r="AA287" s="7">
        <v>0</v>
      </c>
      <c r="AB287" s="7">
        <v>3</v>
      </c>
      <c r="AC287" s="7">
        <v>6</v>
      </c>
      <c r="AD287" s="7">
        <v>1</v>
      </c>
      <c r="AE287" s="7">
        <v>9</v>
      </c>
      <c r="AF287" s="7">
        <v>1</v>
      </c>
      <c r="AG287" s="7">
        <v>1</v>
      </c>
      <c r="AH287" s="7">
        <v>0</v>
      </c>
      <c r="AI287" s="7">
        <v>1</v>
      </c>
      <c r="AJ287" s="7">
        <v>1</v>
      </c>
      <c r="AK287" s="7">
        <v>0</v>
      </c>
      <c r="AL287" s="7">
        <v>1</v>
      </c>
      <c r="AM287" s="7">
        <v>0</v>
      </c>
      <c r="AN287" s="7">
        <v>1</v>
      </c>
      <c r="AO287" s="7">
        <v>0</v>
      </c>
      <c r="AP287" s="7">
        <v>0</v>
      </c>
      <c r="AQ287" s="7">
        <v>0</v>
      </c>
      <c r="AR287" s="7">
        <v>0</v>
      </c>
      <c r="AS287" s="7">
        <v>0</v>
      </c>
      <c r="AT287" s="7">
        <v>1</v>
      </c>
      <c r="AU287" s="7">
        <v>0</v>
      </c>
      <c r="AV287" s="7">
        <v>1</v>
      </c>
      <c r="AW287" s="7">
        <v>0</v>
      </c>
      <c r="AX287" s="7">
        <v>1</v>
      </c>
      <c r="AY287" s="7">
        <v>0</v>
      </c>
      <c r="AZ287" s="7">
        <v>2</v>
      </c>
      <c r="BA287" s="7">
        <v>1</v>
      </c>
      <c r="BB287" s="7">
        <v>1</v>
      </c>
      <c r="BC287" s="7">
        <v>0</v>
      </c>
      <c r="BD287" s="7">
        <v>1</v>
      </c>
      <c r="BE287" s="7">
        <v>1</v>
      </c>
      <c r="BF287" s="7">
        <v>0</v>
      </c>
      <c r="BG287" s="7">
        <v>1</v>
      </c>
      <c r="BH287" s="7">
        <v>0</v>
      </c>
      <c r="BI287" s="7">
        <v>0</v>
      </c>
      <c r="BJ287" s="7">
        <v>0</v>
      </c>
      <c r="BK287" s="7">
        <v>0</v>
      </c>
      <c r="BL287" s="7">
        <v>0</v>
      </c>
      <c r="BM287" s="7">
        <v>1</v>
      </c>
      <c r="BN287" s="7">
        <v>1</v>
      </c>
      <c r="BO287" s="7">
        <v>0</v>
      </c>
      <c r="BP287" s="7">
        <v>0</v>
      </c>
      <c r="BQ287" s="7">
        <v>0</v>
      </c>
      <c r="BR287" s="7">
        <v>0</v>
      </c>
      <c r="BS287" s="7">
        <v>0</v>
      </c>
      <c r="BT287" s="7">
        <v>0</v>
      </c>
      <c r="BU287" s="7">
        <v>0</v>
      </c>
      <c r="BV287" s="7">
        <v>0</v>
      </c>
      <c r="BW287" s="7">
        <v>0</v>
      </c>
      <c r="BX287" s="7">
        <v>0</v>
      </c>
      <c r="BY287" s="7">
        <v>0</v>
      </c>
      <c r="BZ287" s="7">
        <v>1</v>
      </c>
      <c r="CA287" s="7">
        <v>0</v>
      </c>
    </row>
    <row r="288" ht="13.55" customHeight="1">
      <c r="A288" s="7">
        <v>375</v>
      </c>
      <c r="B288" s="7">
        <v>55</v>
      </c>
      <c r="C288" s="7">
        <v>2</v>
      </c>
      <c r="D288" s="7">
        <v>7</v>
      </c>
      <c r="E288" s="7">
        <v>22</v>
      </c>
      <c r="F288" s="12">
        <f>7+22</f>
        <v>29</v>
      </c>
      <c r="G288" s="17"/>
      <c r="H288" s="14">
        <v>120</v>
      </c>
      <c r="I288" s="10"/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7">
        <v>0</v>
      </c>
      <c r="Q288" s="7">
        <v>0</v>
      </c>
      <c r="R288" s="7">
        <v>35</v>
      </c>
      <c r="S288" s="7">
        <v>0</v>
      </c>
      <c r="T288" s="7">
        <v>0</v>
      </c>
      <c r="U288" s="7">
        <v>0</v>
      </c>
      <c r="V288" s="7">
        <v>75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3</v>
      </c>
      <c r="AC288" s="7">
        <v>6</v>
      </c>
      <c r="AD288" s="7">
        <v>1</v>
      </c>
      <c r="AE288" s="7">
        <v>8</v>
      </c>
      <c r="AF288" s="7">
        <v>0</v>
      </c>
      <c r="AG288" s="7">
        <v>1</v>
      </c>
      <c r="AH288" s="7">
        <v>1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  <c r="AP288" s="7">
        <v>0</v>
      </c>
      <c r="AQ288" s="7">
        <v>0</v>
      </c>
      <c r="AR288" s="7">
        <v>0</v>
      </c>
      <c r="AS288" s="7">
        <v>0</v>
      </c>
      <c r="AT288" s="7">
        <v>0</v>
      </c>
      <c r="AU288" s="7">
        <v>1</v>
      </c>
      <c r="AV288" s="7">
        <v>1</v>
      </c>
      <c r="AW288" s="7">
        <v>1</v>
      </c>
      <c r="AX288" s="7">
        <v>1</v>
      </c>
      <c r="AY288" s="7">
        <v>0</v>
      </c>
      <c r="AZ288" s="7">
        <v>2</v>
      </c>
      <c r="BA288" s="7">
        <v>2</v>
      </c>
      <c r="BB288" s="7">
        <v>1</v>
      </c>
      <c r="BC288" s="7">
        <v>0</v>
      </c>
      <c r="BD288" s="7">
        <v>0</v>
      </c>
      <c r="BE288" s="7">
        <v>1</v>
      </c>
      <c r="BF288" s="7">
        <v>1</v>
      </c>
      <c r="BG288" s="7">
        <v>0</v>
      </c>
      <c r="BH288" s="7">
        <v>0</v>
      </c>
      <c r="BI288" s="7">
        <v>0</v>
      </c>
      <c r="BJ288" s="7">
        <v>0</v>
      </c>
      <c r="BK288" s="7">
        <v>0</v>
      </c>
      <c r="BL288" s="7">
        <v>0</v>
      </c>
      <c r="BM288" s="7">
        <v>0</v>
      </c>
      <c r="BN288" s="7">
        <v>0</v>
      </c>
      <c r="BO288" s="7">
        <v>1</v>
      </c>
      <c r="BP288" s="7">
        <v>1</v>
      </c>
      <c r="BQ288" s="7">
        <v>1</v>
      </c>
      <c r="BR288" s="7">
        <v>0</v>
      </c>
      <c r="BS288" s="7">
        <v>0</v>
      </c>
      <c r="BT288" s="7">
        <v>0</v>
      </c>
      <c r="BU288" s="7">
        <v>0</v>
      </c>
      <c r="BV288" s="7">
        <v>0</v>
      </c>
      <c r="BW288" s="7">
        <v>0</v>
      </c>
      <c r="BX288" s="7">
        <v>0</v>
      </c>
      <c r="BY288" s="7">
        <v>0</v>
      </c>
      <c r="BZ288" s="7">
        <v>0</v>
      </c>
      <c r="CA288" s="7">
        <v>0</v>
      </c>
    </row>
    <row r="289" ht="13.55" customHeight="1">
      <c r="A289" s="7">
        <v>378</v>
      </c>
      <c r="B289" s="7">
        <v>68</v>
      </c>
      <c r="C289" s="7">
        <v>4</v>
      </c>
      <c r="D289" s="7">
        <v>14</v>
      </c>
      <c r="E289" s="7">
        <v>31</v>
      </c>
      <c r="F289" s="7">
        <f>14+3+31+8</f>
        <v>56</v>
      </c>
      <c r="G289" s="9">
        <v>730</v>
      </c>
      <c r="H289" s="7">
        <v>60</v>
      </c>
      <c r="I289" s="10"/>
      <c r="J289" s="8">
        <v>0</v>
      </c>
      <c r="K289" s="8">
        <v>0</v>
      </c>
      <c r="L289" s="8">
        <v>50</v>
      </c>
      <c r="M289" s="8">
        <v>100</v>
      </c>
      <c r="N289" s="8">
        <v>0</v>
      </c>
      <c r="O289" s="8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60</v>
      </c>
      <c r="V289" s="7">
        <v>60</v>
      </c>
      <c r="W289" s="7">
        <v>90</v>
      </c>
      <c r="X289" s="7">
        <v>0</v>
      </c>
      <c r="Y289" s="7">
        <v>0</v>
      </c>
      <c r="Z289" s="7">
        <v>0</v>
      </c>
      <c r="AA289" s="7">
        <v>0</v>
      </c>
      <c r="AB289" s="7">
        <v>3</v>
      </c>
      <c r="AC289" s="7">
        <v>6</v>
      </c>
      <c r="AD289" s="7">
        <v>1</v>
      </c>
      <c r="AE289" s="7">
        <v>9</v>
      </c>
      <c r="AF289" s="7">
        <v>1</v>
      </c>
      <c r="AG289" s="7">
        <v>1</v>
      </c>
      <c r="AH289" s="7">
        <v>1</v>
      </c>
      <c r="AI289" s="7">
        <v>1</v>
      </c>
      <c r="AJ289" s="7">
        <v>0</v>
      </c>
      <c r="AK289" s="7">
        <v>0</v>
      </c>
      <c r="AL289" s="7">
        <v>0</v>
      </c>
      <c r="AM289" s="7">
        <v>1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7">
        <v>0</v>
      </c>
      <c r="AT289" s="7">
        <v>0</v>
      </c>
      <c r="AU289" s="7">
        <v>1</v>
      </c>
      <c r="AV289" s="7">
        <v>1</v>
      </c>
      <c r="AW289" s="7">
        <v>0</v>
      </c>
      <c r="AX289" s="7">
        <v>1</v>
      </c>
      <c r="AY289" s="7">
        <v>0</v>
      </c>
      <c r="AZ289" s="7">
        <v>3</v>
      </c>
      <c r="BA289" s="7">
        <v>2</v>
      </c>
      <c r="BB289" s="7">
        <v>1</v>
      </c>
      <c r="BC289" s="7">
        <v>1</v>
      </c>
      <c r="BD289" s="7">
        <v>0</v>
      </c>
      <c r="BE289" s="7">
        <v>0</v>
      </c>
      <c r="BF289" s="7">
        <v>0</v>
      </c>
      <c r="BG289" s="7">
        <v>1</v>
      </c>
      <c r="BH289" s="7">
        <v>1</v>
      </c>
      <c r="BI289" s="7">
        <v>1</v>
      </c>
      <c r="BJ289" s="7">
        <v>0</v>
      </c>
      <c r="BK289" s="7">
        <v>0</v>
      </c>
      <c r="BL289" s="7">
        <v>0</v>
      </c>
      <c r="BM289" s="7">
        <v>0</v>
      </c>
      <c r="BN289" s="7">
        <v>0</v>
      </c>
      <c r="BO289" s="7">
        <v>1</v>
      </c>
      <c r="BP289" s="7">
        <v>1</v>
      </c>
      <c r="BQ289" s="7">
        <v>0</v>
      </c>
      <c r="BR289" s="7">
        <v>0</v>
      </c>
      <c r="BS289" s="7">
        <v>0</v>
      </c>
      <c r="BT289" s="7">
        <v>0</v>
      </c>
      <c r="BU289" s="7">
        <v>0</v>
      </c>
      <c r="BV289" s="7">
        <v>0</v>
      </c>
      <c r="BW289" s="7">
        <v>0</v>
      </c>
      <c r="BX289" s="7">
        <v>0</v>
      </c>
      <c r="BY289" s="7">
        <v>0</v>
      </c>
      <c r="BZ289" s="7">
        <v>1</v>
      </c>
      <c r="CA289" s="7">
        <v>1</v>
      </c>
    </row>
    <row r="290" ht="13.55" customHeight="1">
      <c r="A290" s="7">
        <v>382</v>
      </c>
      <c r="B290" s="7">
        <v>73</v>
      </c>
      <c r="C290" s="7">
        <v>1</v>
      </c>
      <c r="D290" s="7">
        <v>14</v>
      </c>
      <c r="E290" s="7">
        <f>D290</f>
        <v>14</v>
      </c>
      <c r="F290" s="7">
        <v>14</v>
      </c>
      <c r="G290" s="7">
        <v>0</v>
      </c>
      <c r="H290" s="7">
        <v>90</v>
      </c>
      <c r="I290" s="7">
        <v>88</v>
      </c>
      <c r="J290" s="8">
        <v>0</v>
      </c>
      <c r="K290" s="8">
        <v>0</v>
      </c>
      <c r="L290" s="8">
        <v>62</v>
      </c>
      <c r="M290" s="8">
        <v>27</v>
      </c>
      <c r="N290" s="8">
        <v>0</v>
      </c>
      <c r="O290" s="8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65</v>
      </c>
      <c r="X290" s="7">
        <v>0</v>
      </c>
      <c r="Y290" s="7">
        <v>0</v>
      </c>
      <c r="Z290" s="7">
        <v>0</v>
      </c>
      <c r="AA290" s="7">
        <v>0</v>
      </c>
      <c r="AB290" s="7">
        <v>3</v>
      </c>
      <c r="AC290" s="7">
        <v>6</v>
      </c>
      <c r="AD290" s="7">
        <v>1</v>
      </c>
      <c r="AE290" s="7">
        <v>9</v>
      </c>
      <c r="AF290" s="7">
        <v>1</v>
      </c>
      <c r="AG290" s="7">
        <v>1</v>
      </c>
      <c r="AH290" s="7">
        <v>0</v>
      </c>
      <c r="AI290" s="7">
        <v>1</v>
      </c>
      <c r="AJ290" s="7">
        <v>0</v>
      </c>
      <c r="AK290" s="7">
        <v>0</v>
      </c>
      <c r="AL290" s="7">
        <v>1</v>
      </c>
      <c r="AM290" s="7">
        <v>1</v>
      </c>
      <c r="AN290" s="7">
        <v>0</v>
      </c>
      <c r="AO290" s="7">
        <v>0</v>
      </c>
      <c r="AP290" s="7">
        <v>0</v>
      </c>
      <c r="AQ290" s="7">
        <v>0</v>
      </c>
      <c r="AR290" s="7">
        <v>0</v>
      </c>
      <c r="AS290" s="7">
        <v>0</v>
      </c>
      <c r="AT290" s="7">
        <v>1</v>
      </c>
      <c r="AU290" s="7">
        <v>1</v>
      </c>
      <c r="AV290" s="7">
        <v>0</v>
      </c>
      <c r="AW290" s="7">
        <v>0</v>
      </c>
      <c r="AX290" s="7">
        <v>1</v>
      </c>
      <c r="AY290" s="7">
        <v>0</v>
      </c>
      <c r="AZ290" s="7">
        <v>1</v>
      </c>
      <c r="BA290" s="7">
        <v>2</v>
      </c>
      <c r="BB290" s="7">
        <v>1</v>
      </c>
      <c r="BC290" s="7">
        <v>0</v>
      </c>
      <c r="BD290" s="7">
        <v>1</v>
      </c>
      <c r="BE290" s="7">
        <v>1</v>
      </c>
      <c r="BF290" s="7">
        <v>0</v>
      </c>
      <c r="BG290" s="7">
        <v>1</v>
      </c>
      <c r="BH290" s="7">
        <v>0</v>
      </c>
      <c r="BI290" s="7">
        <v>0</v>
      </c>
      <c r="BJ290" s="7">
        <v>0</v>
      </c>
      <c r="BK290" s="7">
        <v>0</v>
      </c>
      <c r="BL290" s="7">
        <v>0</v>
      </c>
      <c r="BM290" s="7">
        <v>0</v>
      </c>
      <c r="BN290" s="7">
        <v>0</v>
      </c>
      <c r="BO290" s="7">
        <v>0</v>
      </c>
      <c r="BP290" s="7">
        <v>0</v>
      </c>
      <c r="BQ290" s="7">
        <v>1</v>
      </c>
      <c r="BR290" s="7">
        <v>0</v>
      </c>
      <c r="BS290" s="7">
        <v>0</v>
      </c>
      <c r="BT290" s="7">
        <v>0</v>
      </c>
      <c r="BU290" s="7">
        <v>0</v>
      </c>
      <c r="BV290" s="7">
        <v>0</v>
      </c>
      <c r="BW290" s="7">
        <v>0</v>
      </c>
      <c r="BX290" s="7">
        <v>0</v>
      </c>
      <c r="BY290" s="7">
        <v>6</v>
      </c>
      <c r="BZ290" s="7">
        <v>0</v>
      </c>
      <c r="CA290" s="7">
        <v>0</v>
      </c>
    </row>
    <row r="291" ht="13.5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</row>
    <row r="292" ht="13.5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</row>
    <row r="293" ht="13.55" customHeight="1">
      <c r="A293" s="10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</row>
    <row r="294" ht="13.55" customHeight="1">
      <c r="A294" s="10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</row>
  </sheetData>
  <conditionalFormatting sqref="G1 G291:G292">
    <cfRule type="containsText" dxfId="0" priority="1" stopIfTrue="1" text="час">
      <formula>NOT(ISERROR(FIND(UPPER("час"),UPPER(G1))))</formula>
      <formula>"час"</formula>
    </cfRule>
    <cfRule type="containsText" dxfId="1" priority="2" stopIfTrue="1" text="лет">
      <formula>NOT(ISERROR(FIND(UPPER("лет"),UPPER(G1))))</formula>
      <formula>"лет"</formula>
    </cfRule>
    <cfRule type="containsText" dxfId="2" priority="3" stopIfTrue="1" text="длительно">
      <formula>NOT(ISERROR(FIND(UPPER("длительно"),UPPER(G1))))</formula>
      <formula>"длительно"</formula>
    </cfRule>
  </conditionalFormatting>
  <conditionalFormatting sqref="H1 H291:H292">
    <cfRule type="containsText" dxfId="3" priority="1" stopIfTrue="1" text="+">
      <formula>NOT(ISERROR(FIND(UPPER("+"),UPPER(H1))))</formula>
      <formula>"+"</formula>
    </cfRule>
  </conditionalFormatting>
  <conditionalFormatting sqref="B2:C2 I2:O2 AD2:BX2 CA2 B3:C3 I3:O3 AD3:BX3 CA3 B4:C4 I4:O4 AD4:BX4 CA4 B5:C5 I5:O5 AD5:BX5 CA5 B6:C6 I6:O6 AD6:BX6 CA6 B7:C7 I7:O7 AD7:BX7 CA7 B8:C8 I8:O8 AD8:BX8 CA8 B9:C9 I9:O9 AD9:BX9 CA9 B10:C10 I10:O10 AD10:BX10 CA10 B11:C11 I11:O11 AD11:BX11 CA11 B12:C12 I12:O12 AD12:BX12 CA12 B13:C13 I13:O13 AD13:BX13 CA13 B14:C14 I14:O14 AD14:BX14 CA14 B15:C15 I15:O15 AD15:BX15 CA15 B16:C16 I16:O16 AD16:BX16 CA16 B17:C17 I17:O17 AD17:BX17 CA17 B18:C18 I18:O18 AD18:BX18 CA18 B19:C19 I19:O19 AD19:BX19 CA19 B20:C20 I20:O20 AD20:BX20 CA20 B21:C21 I21:O21 AD21:BX21 CA21 B22:C22 I22:O22 AD22:BX22 CA22 B23:C23 I23:O23 AD23:BX23 CA23 B24:C24 I24:O24 AD24:BX24 CA24 B25:C25 I25:O25 AD25:BX25 CA25 B26:C26 I26:O26 AD26:BX26 CA26 B27:C27 I27:O27 AD27:BX27 CA27 B28:C28 I28:O28 AD28:BX28 CA28 B29:C29 I29:O29 AD29:BX29 CA29 B30:C30 I30:O30 AD30:BX30 CA30 B31:C31 I31:O31 AD31:BX31 CA31 B32:C32 I32:O32 AD32:BX32 CA32 B33:C33 I33:O33 AD33:BX33 CA33 B34:C34 I34:O34 AD34:BX34 CA34 B35:C35 I35:O35 AD35:BX35 CA35 B36:C36 I36:O36 AD36:BX36 CA36 B37:C37 I37:O37 AD37:BX37 CA37 B38:C38 I38:O38 AD38:BX38 CA38 B39:C39 I39:O39 AD39:BX39 CA39 B40:C40 I40:O40 AD40:BX40 CA40 B41:C41 I41:O41 AD41:BX41 CA41 B42:C42 I42:O42 AD42:BX42 CA42 B43:C43 I43:O43 AD43:BX43 CA43 B44:C44 I44:O44 AD44:BX44 CA44 B45:C45 I45:O45 AD45:BX45 CA45 B46:C46 I46:O46 AD46:BX46 CA46 B47:C47 I47:O47 AD47:BX47 CA47 B48:C48 I48:O48 AD48:BX48 CA48 B49:C49 I49:O49 AD49:BX49 CA49 B50:C50 I50:O50 AD50:BX50 CA50 B51:C51 I51:O51 AD51:BX51 CA51 B52:C52 I52:O52 AD52:BX52 CA52 B53:C53 I53:O53 AD53:BX53 CA53 B54:C54 I54:O54 AD54:BX54 CA54 B55:C55 I55:O55 AD55:BX55 CA55 B56:C56 I56:O56 AD56:BX56 CA56 B57:C57 I57:O57 AD57:BX57 CA57 B58:C58 I58:O58 AD58:BX58 CA58 B59:C59 I59:O59 AD59:BX59 CA59 B60:C60 I60:O60 AD60:BX60 CA60 B61:C61 I61:O61 AD61:BX61 CA61 B62:C62 I62:O62 AD62:BX62 CA62 B63:C63 I63:O63 AD63:BX63 CA63 B64:C64 I64:O64 AD64:BX64 CA64 B65:C65 I65:O65 AD65:BX65 CA65 B66:C66 I66:O66 AD66:BX66 CA66 B67:C67 I67:O67 AD67:BX67 CA67 B68:C68 I68:O68 AD68:BX68 CA68 B69:C69 I69:O69 AD69:BX69 CA69 B70:C70 I70:O70 AD70:BX70 CA70 B71:C71 I71:O71 AD71:BX71 CA71 B72:C72 I72:O72 AD72:BX72 CA72 B73:C73 I73:O73 AD73:BX73 CA73 B74:C74 I74:O74 AD74:BX74 CA74 B75:C75 I75:O75 AD75:BX75 CA75 B76:C76 I76:O76 AD76:BX76 CA76 B77:C77 I77:O77 AD77:BX77 CA77 B78:C78 I78:O78 AD78:BX78 CA78 B79:C79 I79:O79 AD79:BX79 CA79 B80:C80 I80:O80 AD80:BX80 CA80 B81:C81 I81:O81 AD81:BX81 CA81 B82:C82 I82:O82 AD82:BX82 CA82 B83:C83 I83:O83 AD83:BX83 CA83 B84:C84 I84:O84 AD84:BX84 CA84 B85:C85 I85:O85 AD85:BX85 CA85 B86:C86 I86:O86 AD86:BX86 CA86 B87:C87 I87:O87 AD87:BX87 CA87 B88:C88 I88:O88 AD88:BX88 CA88 B89:C89 I89:O89 AD89:BX89 CA89 B90:C90 I90:O90 AD90:BX90 CA90 B91:C91 I91:O91 AD91:BX91 CA91 B92:C92 I92:O92 AD92:BX92 CA92 B93:C93 I93:O93 AD93:BX93 CA93 B94:C94 I94:O94 AD94:BX94 CA94 B95:C95 I95:O95 AD95:BX95 CA95 B96:C96 I96:O96 AD96:BX96 CA96 B97:C97 I97:O97 AD97:BX97 CA97 B98:C98 I98:O98 AD98:BX98 CA98 B99:C99 I99:O99 AD99:BX99 CA99 B100:C100 I100:O100 AD100:BX100 CA100 B101:C101 I101:O101 AD101:BX101 CA101 B102:C102 I102:O102 AD102:BX102 CA102 B103:C103 I103:O103 AD103:BX103 CA103 B104:C104 I104:O104 AD104:BX104 CA104 B105:C105 I105:O105 AD105:BX105 CA105 B106:C106 I106:O106 AD106:BX106 CA106 B107:C107 I107:O107 AD107:BX107 CA107 B108:C108 I108:O108 AD108:BX108 CA108 B109:C109 I109:O109 AD109:BX109 CA109 B110:C110 I110:O110 AD110:BX110 CA110 B111:C111 I111:O111 AD111:BX111 CA111 B112:C112 I112:O112 AD112:BX112 CA112 B113:C113 I113:O113 AD113:BX113 CA113 B114:C114 I114:O114 AD114:BX114 CA114 B115:C115 I115:O115 AD115:BX115 CA115 B116:C116 I116:O116 AD116:BX116 CA116 B117:C117 I117:O117 AD117:BX117 CA117 B118:C118 I118:O118 AD118:BX118 CA118 B119:C119 I119:O119 AD119:BX119 CA119 B120:C120 I120:O120 AD120:BX120 CA120 B121:C121 I121:O121 AD121:BX121 CA121 B122:C122 I122:O122 AD122:BX122 CA122 B123:C123 I123:O123 AD123:BX123 CA123 B124:C124 I124:O124 AD124:BX124 CA124 B125:C125 I125:O125 AD125:BX125 CA125 B126:C126 I126:O126 AD126:BX126 CA126 B127:C127 I127:O127 AD127:BX127 CA127 B128:C128 I128:O128 AD128:BX128 CA128 B129:C129 I129:O129 AD129:BX129 CA129 B130:C130 I130:O130 AD130:BX130 CA130 B131:C131 I131:O131 AD131:BX131 CA131 B132:C132 I132:O132 AD132:BX132 CA132 B133:C133 I133:O133 AD133:BX133 CA133 B134:C134 I134:O134 AD134:BX134 CA134 B135:C135 I135:O135 AD135:BX135 CA135 B136:C136 I136:O136 AD136:BX136 CA136 B137:C137 I137:O137 AD137:BX137 CA137 B138:C138 I138:O138 AD138:BX138 CA138 B139:C139 I139:O139 AD139:BX139 CA139 B140:C140 I140:O140 AD140:BX140 CA140 B141:C141 I141:O141 AD141:BX141 CA141 B142:C142 I142:O142 AD142:BX142 CA142 B143:C143 I143:O143 AD143:BX143 CA143 B144:C144 I144:O144 AD144:BX144 CA144 B145:C145 I145:O145 AD145:BX145 CA145 B146:C146 I146:O146 AD146:BX146 CA146 B147:C147 I147:O147 AD147:BX147 CA147 B148:C148 I148:O148 AD148:BX148 CA148 B149:C149 I149:O149 AD149:BX149 CA149 B150:C150 I150:O150 AD150:BX150 CA150 B151:C151 I151:O151 AD151:BX151 CA151 B152:C152 I152:O152 AD152:BX152 CA152 B153:C153 I153:O153 AD153:BX153 CA153 B154:C154 I154:O154 AD154:BX154 CA154 B155:C155 I155:O155 AD155:BX155 CA155 B156:C156 I156:O156 AD156:BX156 CA156 B157:C157 I157:O157 AD157:BX157 CA157 B158:C158 I158:O158 AD158:BX158 CA158 B159:C159 I159:O159 AD159:BX159 CA159 B160:C160 I160:O160 AD160:BX160 CA160 B161:C161 I161:O161 AD161:BX161 CA161 B162:C162 I162:O162 AD162:BX162 CA162 B163:C163 I163:O163 AD163:BX163 CA163 B164:C164 I164:O164 AD164:BX164 CA164 B165:C165 I165:O165 AD165:BX165 CA165 B166:C166 I166:O166 AD166:BX166 CA166 B167:C167 I167:O167 AD167:BX167 CA167 B168:C168 I168:O168 AD168:BX168 CA168 B169:C169 I169:O169 AD169:BX169 CA169 B170:C170 I170:O170 AD170:BX170 CA170 B171:C171 I171:O171 AD171:BX171 CA171 B172:C172 I172:O172 AD172:BX172 CA172 B173:C173 I173:O173 AD173:BX173 CA173 B174:C174 I174:O174 AD174:BX174 CA174 B175:C175 I175:O175 AD175:BX175 CA175 B176:C176 I176:O176 AD176:BX176 CA176 B177:C177 I177:O177 AD177:BX177 CA177 B178:C178 I178:O178 AD178:BX178 CA178 B179:C179 I179:O179 AD179:BX179 CA179 B180:C180 I180:O180 AD180:BX180 CA180 B181:C181 I181:O181 AD181:BX181 CA181 B182:C182 I182:O182 AD182:BX182 CA182 B183:C183 I183:O183 AD183:BX183 CA183 B184:C184 I184:O184 AD184:BX184 CA184 B185:C185 I185:O185 AD185:BX185 CA185 B186:C186 I186:O186 AD186:BX186 CA186 B187:C187 I187:O187 AD187:BX187 CA187 B188:C188 I188:O188 AD188:BX188 CA188 B189:C189 I189:O189 AD189:BX189 CA189 B190:C190 I190:O190 AD190:BX190 CA190 B191:C191 I191:O191 AD191:BX191 CA191 B192:C192 I192:O192 AD192:BX192 CA192 B193:C193 I193:O193 AD193:BX193 CA193 B194:C194 I194:O194 AD194:BX194 CA194 B195:C195 I195:O195 AD195:BX195 CA195 B196:C196 I196:O196 AD196:BX196 CA196 B197:C197 I197:O197 AD197:BX197 CA197 B198:C198 I198:O198 AD198:BX198 CA198 B199:C199 I199:O199 AD199:BX199 CA199 B200:C200 I200:O200 AD200:BX200 CA200 B201:C201 I201:O201 AD201:BX201 CA201 B202:C202 I202:O202 AD202:BX202 CA202 B203:C203 I203:O203 AD203:BX203 CA203 B204:C204 I204:O204 AD204:BX204 CA204 B205:C205 I205:O205 AD205:BX205 CA205 B206:C206 I206:O206 AD206:BX206 CA206 B207:C207 I207:O207 AD207:BX207 CA207 B208:C208 I208:O208 AD208:BX208 CA208 B209:C209 I209:O209 AD209:BX209 CA209 B210:C210 I210:O210 AD210:BX210 CA210 B211:C211 I211:O211 AD211:BX211 CA211 B212:C212 I212:O212 AD212:BX212 CA212 B213:C213 I213:O213 AD213:BX213 CA213 B214:C214 I214:O214 AD214:BX214 CA214 B215:C215 I215:O215 AD215:BX215 CA215 B216:C216 I216:O216 AD216:BX216 CA216 B217:C217 I217:O217 AD217:BX217 CA217 B218:C218 I218:O218 AD218:BX218 CA218 B219:C219 I219:O219 AD219:BX219 CA219 B220:C220 I220:O220 AD220:BX220 CA220 B221:C221 I221:O221 AD221:BX221 CA221 B222:C222 I222:O222 AD222:BX222 CA222 B223:C223 I223:O223 AD223:BX223 CA223 B224:C224 I224:O224 AD224:BX224 CA224 B225:C225 I225:O225 AD225:BX225 CA225 B226:C226 I226:O226 AD226:BX226 CA226 B227:C227 I227:O227 AD227:BX227 CA227 B228:C228 I228:O228 AD228:BX228 CA228 B229:C229 I229:O229 AD229:BX229 CA229 B230:C230 I230:O230 AD230:BX230 CA230 B231:C231 I231:O231 AD231:BX231 CA231 B232:C232 I232:O232 AD232:BX232 CA232 B233:C233 I233:O233 AD233:BX233 CA233 B234:C234 I234:O234 AD234:BX234 CA234 B235:C235 I235:O235 AD235:BX235 CA235 B236:C236 I236:O236 AD236:BX236 CA236 B237:C237 I237:O237 AD237:BX237 CA237 B238:C238 I238:O238 AD238:BX238 CA238 B239:C239 I239:O239 AD239:BX239 CA239 B240:C240 I240:O240 AD240:BX240 CA240 B241:C241 I241:O241 AD241:BX241 CA241 B242:C242 I242:O242 AD242:BX242 CA242 B243:C243 I243:O243 AD243:BX243 CA243 B244:C244 I244:O244 AD244:BX244 CA244 B245:C245 I245:O245 AD245:BX245 CA245 B246:C246 I246:O246 AD246:BX246 CA246 B247:C247 I247:O247 AD247:BX247 CA247 B248:C248 I248:O248 AD248:BX248 CA248 B249:C249 I249:O249 AD249:BX249 CA249 B250:C250 I250:O250 AD250:BX250 CA250 B251:C251 I251:O251 AD251:BX251 CA251 B252:C252 I252:O252 AD252:BX252 CA252 B253:C253 I253:O253 AD253:BX253 CA253 B254:C254 I254:O254 AD254:BX254 CA254 B255:C255 I255:O255 AD255:BX255 CA255 B256:C256 I256:O256 AD256:BX256 CA256 B257:C257 I257:O257 AD257:BX257 CA257 B258:C258 I258:O258 AD258:BX258 CA258 B259:C259 I259:O259 AD259:BX259 CA259 B260:C260 I260:O260 AD260:BX260 CA260 B261:C261 I261:O261 AD261:BX261 CA261 B262:C262 I262:O262 AD262:BX262 CA262 B263:C263 I263:O263 AD263:BX263 CA263 B264:C264 I264:O264 AD264:BX264 CA264 B265:C265 I265:O265 AD265:BX265 CA265 B266:C266 I266:O266 AD266:BX266 CA266 B267:C267 I267:O267 AD267:BX267 CA267 B268:C268 I268:O268 AD268:BX268 CA268 B269:C269 I269:O269 AD269:BX269 CA269 B270:C270 I270:O270 AD270:BX270 CA270 B271:C271 I271:O271 AD271:BX271 CA271 B272:C272 I272:O272 AD272:BX272 CA272 B273:C273 I273:O273 AD273:BX273 CA273 B274:C274 I274:O274 AD274:BX274 CA274 B275:C275 I275:O275 AD275:BX275 CA275 B276:C276 I276:O276 AD276:BX276 CA276 B277:C277 I277:O277 AD277:BX277 CA277 B278:C278 I278:O278 AD278:BX278 CA278 B279:C279 I279:O279 AD279:BX279 CA279 B280:C280 I280:O280 AD280:BX280 CA280 B281:C281 I281:O281 AD281:BX281 CA281 B282:C282 I282:O282 AD282:BX282 CA282 B283:C283 I283:O283 AD283:BX283 CA283 B284:C284 I284:O284 AD284:BX284 CA284 B285:C285 I285:O285 AD285:BX285 CA285 B286:C286 I286:O286 AD286:BX286 CA286 B287:C287 I287:O287 AD287:BX287 CA287 B288:C288 I288:O288 AD288:BX288 CA288 B289:C289 I289:O289 AD289:BX289 CA289 B290:C290 I290:O290 AD290:BX290 CA290">
    <cfRule type="containsBlanks" dxfId="4" priority="1" stopIfTrue="1">
      <formula>ISBLANK(B2)</formula>
    </cfRule>
  </conditionalFormatting>
  <conditionalFormatting sqref="D2:F290 P2:AC290 BY2:BZ290">
    <cfRule type="containsBlanks" dxfId="5" priority="1" stopIfTrue="1">
      <formula>ISBLANK(D2)</formula>
    </cfRule>
    <cfRule type="containsBlanks" dxfId="6" priority="2" stopIfTrue="1">
      <formula>ISBLANK(D2)</formula>
    </cfRule>
  </conditionalFormatting>
  <conditionalFormatting sqref="G2:G290">
    <cfRule type="containsBlanks" dxfId="7" priority="1" stopIfTrue="1">
      <formula>ISBLANK(G2)</formula>
    </cfRule>
    <cfRule type="containsText" dxfId="8" priority="2" stopIfTrue="1" text="час">
      <formula>NOT(ISERROR(FIND(UPPER("час"),UPPER(G2))))</formula>
      <formula>"час"</formula>
    </cfRule>
    <cfRule type="containsText" dxfId="9" priority="3" stopIfTrue="1" text="лет">
      <formula>NOT(ISERROR(FIND(UPPER("лет"),UPPER(G2))))</formula>
      <formula>"лет"</formula>
    </cfRule>
    <cfRule type="containsText" dxfId="10" priority="4" stopIfTrue="1" text="длительно">
      <formula>NOT(ISERROR(FIND(UPPER("длительно"),UPPER(G2))))</formula>
      <formula>"длительно"</formula>
    </cfRule>
    <cfRule type="containsText" dxfId="11" priority="5" stopIfTrue="1" text="+">
      <formula>NOT(ISERROR(FIND(UPPER("+"),UPPER(G2))))</formula>
      <formula>"+"</formula>
    </cfRule>
    <cfRule type="containsBlanks" dxfId="12" priority="6" stopIfTrue="1">
      <formula>ISBLANK(G2)</formula>
    </cfRule>
  </conditionalFormatting>
  <conditionalFormatting sqref="H2:H290">
    <cfRule type="containsBlanks" dxfId="13" priority="1" stopIfTrue="1">
      <formula>ISBLANK(H2)</formula>
    </cfRule>
    <cfRule type="containsText" dxfId="14" priority="2" stopIfTrue="1" text="+">
      <formula>NOT(ISERROR(FIND(UPPER("+"),UPPER(H2))))</formula>
      <formula>"+"</formula>
    </cfRule>
    <cfRule type="containsBlanks" dxfId="15" priority="3" stopIfTrue="1">
      <formula>ISBLANK(H2)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