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K17" i="1" l="1"/>
  <c r="J17" i="1"/>
  <c r="I9" i="1"/>
  <c r="I16" i="1" s="1"/>
  <c r="E26" i="1"/>
  <c r="E25" i="1"/>
  <c r="E24" i="1"/>
  <c r="B10" i="1"/>
  <c r="C13" i="1"/>
  <c r="D13" i="1"/>
  <c r="B13" i="1"/>
  <c r="H15" i="1" l="1"/>
  <c r="B14" i="1"/>
  <c r="C14" i="1"/>
  <c r="D14" i="1"/>
  <c r="D24" i="1" l="1"/>
  <c r="B17" i="1"/>
  <c r="C17" i="1"/>
  <c r="D26" i="1"/>
  <c r="D25" i="1"/>
  <c r="D17" i="1"/>
  <c r="D18" i="1" l="1"/>
  <c r="B26" i="1" s="1"/>
  <c r="C18" i="1"/>
  <c r="B18" i="1"/>
  <c r="B24" i="1" s="1"/>
  <c r="B21" i="1" l="1"/>
  <c r="C24" i="1" s="1"/>
  <c r="C21" i="1"/>
  <c r="C25" i="1" s="1"/>
  <c r="B25" i="1"/>
  <c r="D21" i="1"/>
  <c r="C26" i="1" s="1"/>
  <c r="B30" i="1" l="1" a="1"/>
  <c r="E33" i="1" s="1"/>
  <c r="D30" i="1" l="1"/>
  <c r="D33" i="1"/>
  <c r="C32" i="1"/>
  <c r="B30" i="1"/>
  <c r="E31" i="1"/>
  <c r="E32" i="1"/>
  <c r="D31" i="1"/>
  <c r="C33" i="1"/>
  <c r="E30" i="1"/>
  <c r="C30" i="1"/>
  <c r="C31" i="1"/>
  <c r="B33" i="1"/>
  <c r="D32" i="1"/>
  <c r="B32" i="1"/>
  <c r="B31" i="1"/>
  <c r="L69" i="1" l="1" a="1"/>
  <c r="L70" i="1" s="1"/>
  <c r="L63" i="1" a="1"/>
  <c r="L66" i="1" s="1"/>
  <c r="L45" i="1" a="1"/>
  <c r="L46" i="1" s="1"/>
  <c r="L57" i="1" a="1"/>
  <c r="L59" i="1" s="1"/>
  <c r="L33" i="1" a="1"/>
  <c r="L34" i="1" s="1"/>
  <c r="L27" i="1" a="1"/>
  <c r="L27" i="1" s="1"/>
  <c r="L39" i="1" a="1"/>
  <c r="L41" i="1" s="1"/>
  <c r="L51" i="1" a="1"/>
  <c r="L53" i="1" s="1"/>
  <c r="L42" i="1" l="1"/>
  <c r="L40" i="1"/>
  <c r="L71" i="1"/>
  <c r="L63" i="1"/>
  <c r="L39" i="1"/>
  <c r="L72" i="1"/>
  <c r="L29" i="1"/>
  <c r="L65" i="1"/>
  <c r="L35" i="1"/>
  <c r="L47" i="1"/>
  <c r="L45" i="1"/>
  <c r="L48" i="1"/>
  <c r="L58" i="1"/>
  <c r="L36" i="1"/>
  <c r="L33" i="1"/>
  <c r="L69" i="1"/>
  <c r="L64" i="1"/>
  <c r="L57" i="1"/>
  <c r="L60" i="1"/>
  <c r="L28" i="1"/>
  <c r="L54" i="1"/>
  <c r="L52" i="1"/>
  <c r="L30" i="1"/>
  <c r="L51" i="1"/>
  <c r="O39" i="1" l="1" a="1"/>
  <c r="O41" i="1" s="1"/>
  <c r="O45" i="1" a="1"/>
  <c r="O48" i="1" s="1"/>
  <c r="Q48" i="1" s="1"/>
  <c r="O69" i="1" a="1"/>
  <c r="O71" i="1" s="1"/>
  <c r="O33" i="1" a="1"/>
  <c r="O36" i="1" s="1"/>
  <c r="Q36" i="1" s="1"/>
  <c r="O63" i="1" a="1"/>
  <c r="O63" i="1" s="1"/>
  <c r="O27" i="1" a="1"/>
  <c r="O28" i="1" s="1"/>
  <c r="O57" i="1" a="1"/>
  <c r="O60" i="1" s="1"/>
  <c r="Q60" i="1" s="1"/>
  <c r="O51" i="1" a="1"/>
  <c r="O54" i="1" s="1"/>
  <c r="Q54" i="1" s="1"/>
  <c r="O58" i="1" l="1"/>
  <c r="Q58" i="1" s="1"/>
  <c r="O59" i="1"/>
  <c r="Q59" i="1" s="1"/>
  <c r="O45" i="1"/>
  <c r="Q45" i="1" s="1"/>
  <c r="O47" i="1"/>
  <c r="Q47" i="1" s="1"/>
  <c r="O39" i="1"/>
  <c r="O42" i="1"/>
  <c r="Q42" i="1" s="1"/>
  <c r="O70" i="1"/>
  <c r="O72" i="1"/>
  <c r="Q72" i="1" s="1"/>
  <c r="O40" i="1"/>
  <c r="O35" i="1"/>
  <c r="Q35" i="1" s="1"/>
  <c r="O46" i="1"/>
  <c r="Q46" i="1" s="1"/>
  <c r="O69" i="1"/>
  <c r="O64" i="1"/>
  <c r="O30" i="1"/>
  <c r="Q30" i="1" s="1"/>
  <c r="O65" i="1"/>
  <c r="O27" i="1"/>
  <c r="O66" i="1"/>
  <c r="Q66" i="1" s="1"/>
  <c r="O34" i="1"/>
  <c r="Q34" i="1" s="1"/>
  <c r="O33" i="1"/>
  <c r="Q33" i="1" s="1"/>
  <c r="O29" i="1"/>
  <c r="O53" i="1"/>
  <c r="Q53" i="1" s="1"/>
  <c r="O57" i="1"/>
  <c r="Q57" i="1" s="1"/>
  <c r="O51" i="1"/>
  <c r="Q51" i="1" s="1"/>
  <c r="O52" i="1"/>
  <c r="Q52" i="1" s="1"/>
  <c r="Q40" i="1" l="1"/>
  <c r="Q70" i="1"/>
  <c r="Q71" i="1"/>
  <c r="Q41" i="1"/>
  <c r="Q69" i="1"/>
  <c r="Q39" i="1"/>
  <c r="Q65" i="1"/>
  <c r="Q63" i="1"/>
  <c r="Q64" i="1"/>
  <c r="Q29" i="1"/>
  <c r="Q27" i="1"/>
  <c r="Q28" i="1"/>
</calcChain>
</file>

<file path=xl/sharedStrings.xml><?xml version="1.0" encoding="utf-8"?>
<sst xmlns="http://schemas.openxmlformats.org/spreadsheetml/2006/main" count="27" uniqueCount="27">
  <si>
    <t>Macierz widoku</t>
  </si>
  <si>
    <t>CreateLookAt:</t>
  </si>
  <si>
    <t>zAxis = CameraPosition - CameraTarget</t>
  </si>
  <si>
    <t>zAxis:</t>
  </si>
  <si>
    <t>zAxis (wersor):</t>
  </si>
  <si>
    <t>xAxis = UpVector*zAxis</t>
  </si>
  <si>
    <t>xAxis:</t>
  </si>
  <si>
    <t>UpVector (wersor):</t>
  </si>
  <si>
    <t>yAxis = zAxis*xAxis</t>
  </si>
  <si>
    <t>yAxis:</t>
  </si>
  <si>
    <t>ViewMatrx-1:</t>
  </si>
  <si>
    <t>ViewMatrix:</t>
  </si>
  <si>
    <t>Macierz rzutowania</t>
  </si>
  <si>
    <t>n=</t>
  </si>
  <si>
    <t>f=</t>
  </si>
  <si>
    <t>Camera Position=</t>
  </si>
  <si>
    <t>Camera Target=</t>
  </si>
  <si>
    <t>Up Vector=</t>
  </si>
  <si>
    <t>fov=</t>
  </si>
  <si>
    <t>(stopni)</t>
  </si>
  <si>
    <t>a=</t>
  </si>
  <si>
    <t>e:</t>
  </si>
  <si>
    <t>ProjectionMatrix:</t>
  </si>
  <si>
    <t>Punkt w przestrzeni świata:</t>
  </si>
  <si>
    <t>Punkt w przestrzeni kamery:</t>
  </si>
  <si>
    <t>Punkt po rzutowaniu:</t>
  </si>
  <si>
    <t>xAxis (wersor):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</si>
</sst>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(Arkusz1!$Q$27,Arkusz1!$Q$33,Arkusz1!$Q$39,Arkusz1!$Q$45,Arkusz1!$Q$27)</c:f>
              <c:numCache>
                <c:formatCode>General</c:formatCode>
                <c:ptCount val="5"/>
                <c:pt idx="0">
                  <c:v>-6.7869457576753681E-2</c:v>
                </c:pt>
                <c:pt idx="1">
                  <c:v>-0.20230839908154433</c:v>
                </c:pt>
                <c:pt idx="2">
                  <c:v>0.7765014381901767</c:v>
                </c:pt>
                <c:pt idx="3">
                  <c:v>0.63110147066184641</c:v>
                </c:pt>
                <c:pt idx="4">
                  <c:v>-6.7869457576753681E-2</c:v>
                </c:pt>
              </c:numCache>
            </c:numRef>
          </c:xVal>
          <c:yVal>
            <c:numRef>
              <c:f>(Arkusz1!$Q$28,Arkusz1!$Q$34,Arkusz1!$Q$40,Arkusz1!$Q$46,Arkusz1!$Q$28)</c:f>
              <c:numCache>
                <c:formatCode>General</c:formatCode>
                <c:ptCount val="5"/>
                <c:pt idx="0">
                  <c:v>-0.34155624391944445</c:v>
                </c:pt>
                <c:pt idx="1">
                  <c:v>-0.47512572478179704</c:v>
                </c:pt>
                <c:pt idx="2">
                  <c:v>-0.497353828865156</c:v>
                </c:pt>
                <c:pt idx="3">
                  <c:v>-0.35289421052257952</c:v>
                </c:pt>
                <c:pt idx="4">
                  <c:v>-0.34155624391944445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(Arkusz1!$Q$51,Arkusz1!$Q$57,Arkusz1!$Q$63,Arkusz1!$Q$69,Arkusz1!$Q$51)</c:f>
              <c:numCache>
                <c:formatCode>General</c:formatCode>
                <c:ptCount val="5"/>
                <c:pt idx="0">
                  <c:v>-6.7869457576753681E-2</c:v>
                </c:pt>
                <c:pt idx="1">
                  <c:v>-0.20230839908154433</c:v>
                </c:pt>
                <c:pt idx="2">
                  <c:v>0.7765014381901767</c:v>
                </c:pt>
                <c:pt idx="3">
                  <c:v>0.63110147066184641</c:v>
                </c:pt>
                <c:pt idx="4">
                  <c:v>-6.7869457576753681E-2</c:v>
                </c:pt>
              </c:numCache>
            </c:numRef>
          </c:xVal>
          <c:yVal>
            <c:numRef>
              <c:f>(Arkusz1!$Q$52,Arkusz1!$Q$58,Arkusz1!$Q$64,Arkusz1!$Q$70,Arkusz1!$Q$52)</c:f>
              <c:numCache>
                <c:formatCode>General</c:formatCode>
                <c:ptCount val="5"/>
                <c:pt idx="0">
                  <c:v>0.34155624391944445</c:v>
                </c:pt>
                <c:pt idx="1">
                  <c:v>0.47512572478179704</c:v>
                </c:pt>
                <c:pt idx="2">
                  <c:v>0.497353828865156</c:v>
                </c:pt>
                <c:pt idx="3">
                  <c:v>0.35289421052257952</c:v>
                </c:pt>
                <c:pt idx="4">
                  <c:v>0.34155624391944445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(Arkusz1!$Q$27,Arkusz1!$Q$51)</c:f>
              <c:numCache>
                <c:formatCode>General</c:formatCode>
                <c:ptCount val="2"/>
                <c:pt idx="0">
                  <c:v>-6.7869457576753681E-2</c:v>
                </c:pt>
                <c:pt idx="1">
                  <c:v>-6.7869457576753681E-2</c:v>
                </c:pt>
              </c:numCache>
            </c:numRef>
          </c:xVal>
          <c:yVal>
            <c:numRef>
              <c:f>(Arkusz1!$Q$28,Arkusz1!$Q$52)</c:f>
              <c:numCache>
                <c:formatCode>General</c:formatCode>
                <c:ptCount val="2"/>
                <c:pt idx="0">
                  <c:v>-0.34155624391944445</c:v>
                </c:pt>
                <c:pt idx="1">
                  <c:v>0.34155624391944445</c:v>
                </c:pt>
              </c:numCache>
            </c:numRef>
          </c:yVal>
          <c:smooth val="0"/>
        </c:ser>
        <c:ser>
          <c:idx val="3"/>
          <c:order val="3"/>
          <c:xVal>
            <c:numRef>
              <c:f>(Arkusz1!$Q$33,Arkusz1!$Q$57)</c:f>
              <c:numCache>
                <c:formatCode>General</c:formatCode>
                <c:ptCount val="2"/>
                <c:pt idx="0">
                  <c:v>-0.20230839908154433</c:v>
                </c:pt>
                <c:pt idx="1">
                  <c:v>-0.20230839908154433</c:v>
                </c:pt>
              </c:numCache>
            </c:numRef>
          </c:xVal>
          <c:yVal>
            <c:numRef>
              <c:f>(Arkusz1!$Q$34,Arkusz1!$Q$58)</c:f>
              <c:numCache>
                <c:formatCode>General</c:formatCode>
                <c:ptCount val="2"/>
                <c:pt idx="0">
                  <c:v>-0.47512572478179704</c:v>
                </c:pt>
                <c:pt idx="1">
                  <c:v>0.47512572478179704</c:v>
                </c:pt>
              </c:numCache>
            </c:numRef>
          </c:yVal>
          <c:smooth val="0"/>
        </c:ser>
        <c:ser>
          <c:idx val="4"/>
          <c:order val="4"/>
          <c:xVal>
            <c:numRef>
              <c:f>(Arkusz1!$Q$39,Arkusz1!$Q$63)</c:f>
              <c:numCache>
                <c:formatCode>General</c:formatCode>
                <c:ptCount val="2"/>
                <c:pt idx="0">
                  <c:v>0.7765014381901767</c:v>
                </c:pt>
                <c:pt idx="1">
                  <c:v>0.7765014381901767</c:v>
                </c:pt>
              </c:numCache>
            </c:numRef>
          </c:xVal>
          <c:yVal>
            <c:numRef>
              <c:f>(Arkusz1!$Q$40,Arkusz1!$Q$64)</c:f>
              <c:numCache>
                <c:formatCode>General</c:formatCode>
                <c:ptCount val="2"/>
                <c:pt idx="0">
                  <c:v>-0.497353828865156</c:v>
                </c:pt>
                <c:pt idx="1">
                  <c:v>0.497353828865156</c:v>
                </c:pt>
              </c:numCache>
            </c:numRef>
          </c:yVal>
          <c:smooth val="0"/>
        </c:ser>
        <c:ser>
          <c:idx val="5"/>
          <c:order val="5"/>
          <c:xVal>
            <c:numRef>
              <c:f>(Arkusz1!$Q$45,Arkusz1!$Q$69)</c:f>
              <c:numCache>
                <c:formatCode>General</c:formatCode>
                <c:ptCount val="2"/>
                <c:pt idx="0">
                  <c:v>0.63110147066184641</c:v>
                </c:pt>
                <c:pt idx="1">
                  <c:v>0.63110147066184641</c:v>
                </c:pt>
              </c:numCache>
            </c:numRef>
          </c:xVal>
          <c:yVal>
            <c:numRef>
              <c:f>(Arkusz1!$Q$46,Arkusz1!$Q$70)</c:f>
              <c:numCache>
                <c:formatCode>General</c:formatCode>
                <c:ptCount val="2"/>
                <c:pt idx="0">
                  <c:v>-0.35289421052257952</c:v>
                </c:pt>
                <c:pt idx="1">
                  <c:v>0.35289421052257952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36224"/>
        <c:axId val="243254400"/>
      </c:scatterChart>
      <c:valAx>
        <c:axId val="243236224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extTo"/>
        <c:crossAx val="243254400"/>
        <c:crossesAt val="0"/>
        <c:crossBetween val="midCat"/>
        <c:majorUnit val="1"/>
      </c:valAx>
      <c:valAx>
        <c:axId val="243254400"/>
        <c:scaling>
          <c:orientation val="minMax"/>
          <c:max val="1"/>
          <c:min val="-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43236224"/>
        <c:crossesAt val="0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1</xdr:row>
      <xdr:rowOff>14286</xdr:rowOff>
    </xdr:from>
    <xdr:to>
      <xdr:col>20</xdr:col>
      <xdr:colOff>428625</xdr:colOff>
      <xdr:row>17</xdr:row>
      <xdr:rowOff>228600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1211581</xdr:colOff>
      <xdr:row>28</xdr:row>
      <xdr:rowOff>104775</xdr:rowOff>
    </xdr:from>
    <xdr:to>
      <xdr:col>1</xdr:col>
      <xdr:colOff>0</xdr:colOff>
      <xdr:row>33</xdr:row>
      <xdr:rowOff>85725</xdr:rowOff>
    </xdr:to>
    <xdr:sp macro="" textlink="">
      <xdr:nvSpPr>
        <xdr:cNvPr id="3" name="Nawias otwierający 2"/>
        <xdr:cNvSpPr/>
      </xdr:nvSpPr>
      <xdr:spPr>
        <a:xfrm>
          <a:off x="1211581" y="5753100"/>
          <a:ext cx="45719" cy="1133475"/>
        </a:xfrm>
        <a:prstGeom prst="leftBracket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4</xdr:col>
      <xdr:colOff>533400</xdr:colOff>
      <xdr:row>28</xdr:row>
      <xdr:rowOff>114300</xdr:rowOff>
    </xdr:from>
    <xdr:to>
      <xdr:col>4</xdr:col>
      <xdr:colOff>579119</xdr:colOff>
      <xdr:row>33</xdr:row>
      <xdr:rowOff>76200</xdr:rowOff>
    </xdr:to>
    <xdr:sp macro="" textlink="">
      <xdr:nvSpPr>
        <xdr:cNvPr id="4" name="Nawias zamykający 3"/>
        <xdr:cNvSpPr/>
      </xdr:nvSpPr>
      <xdr:spPr>
        <a:xfrm>
          <a:off x="3619500" y="5762625"/>
          <a:ext cx="45719" cy="1114425"/>
        </a:xfrm>
        <a:prstGeom prst="rightBracket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11431</xdr:colOff>
      <xdr:row>13</xdr:row>
      <xdr:rowOff>114300</xdr:rowOff>
    </xdr:from>
    <xdr:to>
      <xdr:col>7</xdr:col>
      <xdr:colOff>57150</xdr:colOff>
      <xdr:row>18</xdr:row>
      <xdr:rowOff>104775</xdr:rowOff>
    </xdr:to>
    <xdr:sp macro="" textlink="">
      <xdr:nvSpPr>
        <xdr:cNvPr id="5" name="Nawias otwierający 4"/>
        <xdr:cNvSpPr/>
      </xdr:nvSpPr>
      <xdr:spPr>
        <a:xfrm>
          <a:off x="4926331" y="2695575"/>
          <a:ext cx="45719" cy="1133475"/>
        </a:xfrm>
        <a:prstGeom prst="leftBracket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571500</xdr:colOff>
      <xdr:row>13</xdr:row>
      <xdr:rowOff>133350</xdr:rowOff>
    </xdr:from>
    <xdr:to>
      <xdr:col>11</xdr:col>
      <xdr:colOff>7619</xdr:colOff>
      <xdr:row>18</xdr:row>
      <xdr:rowOff>104775</xdr:rowOff>
    </xdr:to>
    <xdr:sp macro="" textlink="">
      <xdr:nvSpPr>
        <xdr:cNvPr id="6" name="Nawias zamykający 5"/>
        <xdr:cNvSpPr/>
      </xdr:nvSpPr>
      <xdr:spPr>
        <a:xfrm>
          <a:off x="7315200" y="2714625"/>
          <a:ext cx="45719" cy="1114425"/>
        </a:xfrm>
        <a:prstGeom prst="rightBracket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zoomScaleNormal="100" workbookViewId="0">
      <selection activeCell="C8" sqref="C8"/>
    </sheetView>
  </sheetViews>
  <sheetFormatPr defaultRowHeight="15" x14ac:dyDescent="0.25"/>
  <cols>
    <col min="1" max="1" width="18.85546875" customWidth="1"/>
  </cols>
  <sheetData>
    <row r="1" spans="1:11" ht="23.25" x14ac:dyDescent="0.35">
      <c r="A1" s="2" t="s">
        <v>0</v>
      </c>
      <c r="H1" s="2" t="s">
        <v>12</v>
      </c>
    </row>
    <row r="4" spans="1:11" x14ac:dyDescent="0.25">
      <c r="A4" s="3" t="s">
        <v>1</v>
      </c>
      <c r="H4" t="s">
        <v>13</v>
      </c>
      <c r="I4">
        <v>1</v>
      </c>
    </row>
    <row r="5" spans="1:11" x14ac:dyDescent="0.25">
      <c r="H5" t="s">
        <v>14</v>
      </c>
      <c r="I5">
        <v>100</v>
      </c>
    </row>
    <row r="6" spans="1:11" x14ac:dyDescent="0.25">
      <c r="A6" t="s">
        <v>15</v>
      </c>
      <c r="B6" s="4">
        <v>3.5</v>
      </c>
      <c r="C6" s="4">
        <v>0.5</v>
      </c>
      <c r="D6" s="4">
        <v>0.5</v>
      </c>
      <c r="H6" t="s">
        <v>18</v>
      </c>
      <c r="I6">
        <v>45</v>
      </c>
      <c r="J6" t="s">
        <v>19</v>
      </c>
    </row>
    <row r="7" spans="1:11" x14ac:dyDescent="0.25">
      <c r="A7" t="s">
        <v>16</v>
      </c>
      <c r="B7" s="4">
        <v>0</v>
      </c>
      <c r="C7" s="4">
        <v>0.1</v>
      </c>
      <c r="D7" s="4">
        <v>0.5</v>
      </c>
      <c r="H7" t="s">
        <v>20</v>
      </c>
      <c r="I7">
        <v>1</v>
      </c>
    </row>
    <row r="8" spans="1:11" x14ac:dyDescent="0.25">
      <c r="A8" t="s">
        <v>17</v>
      </c>
      <c r="B8" s="4">
        <v>0</v>
      </c>
      <c r="C8" s="4">
        <v>0</v>
      </c>
      <c r="D8" s="4">
        <v>1</v>
      </c>
    </row>
    <row r="9" spans="1:11" x14ac:dyDescent="0.25">
      <c r="H9" t="s">
        <v>21</v>
      </c>
      <c r="I9">
        <f>1/TAN(I6*PI()/180/2)</f>
        <v>2.4142135623730949</v>
      </c>
    </row>
    <row r="10" spans="1:11" x14ac:dyDescent="0.25">
      <c r="A10" t="s">
        <v>7</v>
      </c>
      <c r="B10">
        <f>B8/SQRT($B$8*$B$8+$C$8*$C$8+$D$8*$D$8)</f>
        <v>0</v>
      </c>
      <c r="C10">
        <v>0</v>
      </c>
      <c r="D10">
        <v>1</v>
      </c>
    </row>
    <row r="12" spans="1:11" x14ac:dyDescent="0.25">
      <c r="A12" t="s">
        <v>2</v>
      </c>
    </row>
    <row r="13" spans="1:11" x14ac:dyDescent="0.25">
      <c r="A13" t="s">
        <v>3</v>
      </c>
      <c r="B13">
        <f>B6-B7</f>
        <v>3.5</v>
      </c>
      <c r="C13">
        <f t="shared" ref="C13:D13" si="0">C6-C7</f>
        <v>0.4</v>
      </c>
      <c r="D13">
        <f t="shared" si="0"/>
        <v>0</v>
      </c>
      <c r="H13" s="1" t="s">
        <v>22</v>
      </c>
    </row>
    <row r="14" spans="1:11" x14ac:dyDescent="0.25">
      <c r="A14" t="s">
        <v>4</v>
      </c>
      <c r="B14">
        <f>B13/SQRT($B$13*$B$13+$C$13*$C$13+$D$13*$D$13)</f>
        <v>0.9935326726564041</v>
      </c>
      <c r="C14">
        <f t="shared" ref="C14:D14" si="1">C13/SQRT($B$13*$B$13+$C$13*$C$13+$D$13*$D$13)</f>
        <v>0.1135465911607319</v>
      </c>
      <c r="D14">
        <f t="shared" si="1"/>
        <v>0</v>
      </c>
    </row>
    <row r="15" spans="1:11" ht="18.75" x14ac:dyDescent="0.25">
      <c r="H15" s="6">
        <f>I9</f>
        <v>2.4142135623730949</v>
      </c>
      <c r="I15" s="6">
        <v>0</v>
      </c>
      <c r="J15" s="6">
        <v>0</v>
      </c>
      <c r="K15" s="6">
        <v>0</v>
      </c>
    </row>
    <row r="16" spans="1:11" ht="18.75" x14ac:dyDescent="0.25">
      <c r="A16" t="s">
        <v>5</v>
      </c>
      <c r="H16" s="6">
        <v>0</v>
      </c>
      <c r="I16" s="6">
        <f>I9/I7</f>
        <v>2.4142135623730949</v>
      </c>
      <c r="J16" s="6">
        <v>0</v>
      </c>
      <c r="K16" s="6">
        <v>0</v>
      </c>
    </row>
    <row r="17" spans="1:17" ht="18.75" x14ac:dyDescent="0.25">
      <c r="A17" t="s">
        <v>6</v>
      </c>
      <c r="B17">
        <f>C10*D14-D10*C14</f>
        <v>-0.1135465911607319</v>
      </c>
      <c r="C17">
        <f>-B10*D14+D10*B14</f>
        <v>0.9935326726564041</v>
      </c>
      <c r="D17">
        <f>B10*C14-C10*B14</f>
        <v>0</v>
      </c>
      <c r="H17" s="6">
        <v>0</v>
      </c>
      <c r="I17" s="6">
        <v>0</v>
      </c>
      <c r="J17" s="6">
        <f>-(I5+I4)/(I5-I4)</f>
        <v>-1.0202020202020201</v>
      </c>
      <c r="K17" s="6">
        <f>-2*I5*I4/(I5-I4)</f>
        <v>-2.0202020202020203</v>
      </c>
    </row>
    <row r="18" spans="1:17" ht="18.75" x14ac:dyDescent="0.25">
      <c r="A18" t="s">
        <v>26</v>
      </c>
      <c r="B18">
        <f>B17/SQRT($B$17*$B$17+$C$17*$C$17+$D$17*$D$17)</f>
        <v>-0.1135465911607319</v>
      </c>
      <c r="C18">
        <f t="shared" ref="C18:D18" si="2">C17/SQRT($B$17*$B$17+$C$17*$C$17+$D$17*$D$17)</f>
        <v>0.9935326726564041</v>
      </c>
      <c r="D18">
        <f t="shared" si="2"/>
        <v>0</v>
      </c>
      <c r="H18" s="6">
        <v>0</v>
      </c>
      <c r="I18" s="6">
        <v>0</v>
      </c>
      <c r="J18" s="6">
        <v>-1</v>
      </c>
      <c r="K18" s="6">
        <v>0</v>
      </c>
    </row>
    <row r="20" spans="1:17" x14ac:dyDescent="0.25">
      <c r="A20" t="s">
        <v>8</v>
      </c>
    </row>
    <row r="21" spans="1:17" x14ac:dyDescent="0.25">
      <c r="A21" t="s">
        <v>9</v>
      </c>
      <c r="B21">
        <f>C14*D18-D14*C18</f>
        <v>0</v>
      </c>
      <c r="C21">
        <f>-B14*D18+D14*B18</f>
        <v>0</v>
      </c>
      <c r="D21">
        <f>B14*C18-C14*B18</f>
        <v>0.99999999999999989</v>
      </c>
    </row>
    <row r="24" spans="1:17" x14ac:dyDescent="0.25">
      <c r="A24" t="s">
        <v>10</v>
      </c>
      <c r="B24">
        <f>B18</f>
        <v>-0.1135465911607319</v>
      </c>
      <c r="C24">
        <f>B21</f>
        <v>0</v>
      </c>
      <c r="D24">
        <f>B14</f>
        <v>0.9935326726564041</v>
      </c>
      <c r="E24">
        <f>B6</f>
        <v>3.5</v>
      </c>
    </row>
    <row r="25" spans="1:17" x14ac:dyDescent="0.25">
      <c r="B25">
        <f>C18</f>
        <v>0.9935326726564041</v>
      </c>
      <c r="C25">
        <f>C21</f>
        <v>0</v>
      </c>
      <c r="D25">
        <f>C14</f>
        <v>0.1135465911607319</v>
      </c>
      <c r="E25">
        <f>C6</f>
        <v>0.5</v>
      </c>
    </row>
    <row r="26" spans="1:17" x14ac:dyDescent="0.25">
      <c r="B26">
        <f>D18</f>
        <v>0</v>
      </c>
      <c r="C26">
        <f>D21</f>
        <v>0.99999999999999989</v>
      </c>
      <c r="D26">
        <f>D14</f>
        <v>0</v>
      </c>
      <c r="E26">
        <f>D6</f>
        <v>0.5</v>
      </c>
      <c r="H26" s="1" t="s">
        <v>23</v>
      </c>
      <c r="I26" s="1"/>
      <c r="J26" s="1"/>
      <c r="K26" s="1" t="s">
        <v>24</v>
      </c>
      <c r="L26" s="1"/>
      <c r="M26" s="1"/>
      <c r="N26" s="1"/>
      <c r="O26" s="1" t="s">
        <v>25</v>
      </c>
      <c r="P26" s="1"/>
    </row>
    <row r="27" spans="1:17" ht="15.75" x14ac:dyDescent="0.25">
      <c r="B27">
        <v>0</v>
      </c>
      <c r="C27">
        <v>0</v>
      </c>
      <c r="D27">
        <v>0</v>
      </c>
      <c r="E27">
        <v>1</v>
      </c>
      <c r="I27" s="7">
        <v>0</v>
      </c>
      <c r="J27" s="7"/>
      <c r="K27" s="7"/>
      <c r="L27" s="7">
        <f t="array" ref="L27:L30">MMULT($B$30:$E$33,I27:I30)</f>
        <v>-9.9353267265640435E-2</v>
      </c>
      <c r="M27" s="7"/>
      <c r="N27" s="7"/>
      <c r="O27" s="7">
        <f t="array" ref="O27:O30">MMULT($H$15:$K$18,L27:L30)</f>
        <v>-0.23986000529878798</v>
      </c>
      <c r="P27" s="7"/>
      <c r="Q27" s="7">
        <f>O27/$O$30</f>
        <v>-6.7869457576753681E-2</v>
      </c>
    </row>
    <row r="28" spans="1:17" ht="15.75" x14ac:dyDescent="0.25">
      <c r="I28" s="7">
        <v>0</v>
      </c>
      <c r="J28" s="7"/>
      <c r="K28" s="7"/>
      <c r="L28" s="7">
        <v>-0.5</v>
      </c>
      <c r="M28" s="7"/>
      <c r="N28" s="7"/>
      <c r="O28" s="7">
        <v>-1.2071067811865475</v>
      </c>
      <c r="P28" s="7"/>
      <c r="Q28" s="7">
        <f t="shared" ref="Q28:Q30" si="3">O28/$O$30</f>
        <v>-0.34155624391944445</v>
      </c>
    </row>
    <row r="29" spans="1:17" ht="15.75" x14ac:dyDescent="0.25">
      <c r="I29" s="7">
        <v>0</v>
      </c>
      <c r="J29" s="7"/>
      <c r="K29" s="7"/>
      <c r="L29" s="7">
        <v>-3.5341376498777808</v>
      </c>
      <c r="M29" s="7"/>
      <c r="N29" s="7"/>
      <c r="O29" s="7">
        <v>1.5853323498753111</v>
      </c>
      <c r="P29" s="7"/>
      <c r="Q29" s="7">
        <f t="shared" si="3"/>
        <v>0.44857685436506295</v>
      </c>
    </row>
    <row r="30" spans="1:17" ht="18.75" x14ac:dyDescent="0.3">
      <c r="A30" s="1" t="s">
        <v>11</v>
      </c>
      <c r="B30" s="5">
        <f t="array" ref="B30:E33">MINVERSE(B24:E27)</f>
        <v>-0.11354659116073193</v>
      </c>
      <c r="C30" s="5">
        <v>0.99353267265640421</v>
      </c>
      <c r="D30" s="5">
        <v>0</v>
      </c>
      <c r="E30" s="5">
        <v>-9.9353267265640435E-2</v>
      </c>
      <c r="I30" s="7">
        <v>1</v>
      </c>
      <c r="J30" s="7"/>
      <c r="K30" s="7"/>
      <c r="L30" s="7">
        <v>1</v>
      </c>
      <c r="M30" s="7"/>
      <c r="N30" s="7"/>
      <c r="O30" s="7">
        <v>3.5341376498777808</v>
      </c>
      <c r="P30" s="7"/>
      <c r="Q30" s="7">
        <f t="shared" si="3"/>
        <v>1</v>
      </c>
    </row>
    <row r="31" spans="1:17" ht="18.75" x14ac:dyDescent="0.3">
      <c r="B31" s="5">
        <v>0</v>
      </c>
      <c r="C31" s="5">
        <v>0</v>
      </c>
      <c r="D31" s="5">
        <v>1</v>
      </c>
      <c r="E31" s="5">
        <v>-0.5</v>
      </c>
    </row>
    <row r="32" spans="1:17" ht="18.75" x14ac:dyDescent="0.3">
      <c r="B32" s="5">
        <v>0.99353267265640433</v>
      </c>
      <c r="C32" s="5">
        <v>0.11354659116073193</v>
      </c>
      <c r="D32" s="5">
        <v>0</v>
      </c>
      <c r="E32" s="5">
        <v>-3.5341376498777808</v>
      </c>
    </row>
    <row r="33" spans="2:17" ht="18.75" x14ac:dyDescent="0.3">
      <c r="B33" s="5">
        <v>0</v>
      </c>
      <c r="C33" s="5">
        <v>0</v>
      </c>
      <c r="D33" s="5">
        <v>0</v>
      </c>
      <c r="E33" s="5">
        <v>1</v>
      </c>
      <c r="I33" s="7">
        <v>1</v>
      </c>
      <c r="J33" s="7"/>
      <c r="K33" s="7"/>
      <c r="L33" s="7">
        <f t="array" ref="L33:L36">MMULT($B$30:$E$33,I33:I36)</f>
        <v>-0.21289985842637238</v>
      </c>
      <c r="M33" s="7"/>
      <c r="N33" s="7"/>
      <c r="O33" s="7">
        <f t="array" ref="O33:O36">MMULT($H$15:$K$18,L33:L36)</f>
        <v>-0.51398572564026002</v>
      </c>
      <c r="P33" s="7"/>
      <c r="Q33" s="7">
        <f>O33/$O$36</f>
        <v>-0.20230839908154433</v>
      </c>
    </row>
    <row r="34" spans="2:17" ht="15.75" x14ac:dyDescent="0.25">
      <c r="I34" s="7">
        <v>0</v>
      </c>
      <c r="J34" s="7"/>
      <c r="K34" s="7"/>
      <c r="L34" s="7">
        <v>-0.5</v>
      </c>
      <c r="M34" s="7"/>
      <c r="N34" s="7"/>
      <c r="O34" s="7">
        <v>-1.2071067811865475</v>
      </c>
      <c r="P34" s="7"/>
      <c r="Q34" s="7">
        <f t="shared" ref="Q34:Q36" si="4">O34/$O$36</f>
        <v>-0.47512572478179704</v>
      </c>
    </row>
    <row r="35" spans="2:17" ht="15.75" x14ac:dyDescent="0.25">
      <c r="I35" s="7">
        <v>0</v>
      </c>
      <c r="J35" s="7"/>
      <c r="K35" s="7"/>
      <c r="L35" s="7">
        <v>-2.5406049772213763</v>
      </c>
      <c r="M35" s="7"/>
      <c r="N35" s="7"/>
      <c r="O35" s="7">
        <v>0.57172831009453517</v>
      </c>
      <c r="P35" s="7"/>
      <c r="Q35" s="7">
        <f t="shared" si="4"/>
        <v>0.22503628671932555</v>
      </c>
    </row>
    <row r="36" spans="2:17" ht="15.75" x14ac:dyDescent="0.25">
      <c r="I36" s="7">
        <v>1</v>
      </c>
      <c r="J36" s="7"/>
      <c r="K36" s="7"/>
      <c r="L36" s="7">
        <v>1</v>
      </c>
      <c r="M36" s="7"/>
      <c r="N36" s="7"/>
      <c r="O36" s="7">
        <v>2.5406049772213763</v>
      </c>
      <c r="P36" s="7"/>
      <c r="Q36" s="7">
        <f t="shared" si="4"/>
        <v>1</v>
      </c>
    </row>
    <row r="39" spans="2:17" ht="15.75" x14ac:dyDescent="0.25">
      <c r="I39" s="7">
        <v>1</v>
      </c>
      <c r="J39" s="7"/>
      <c r="K39" s="7"/>
      <c r="L39" s="7">
        <f t="array" ref="L39:L42">MMULT($B$30:$E$33,I39:I42)</f>
        <v>0.78063281423003184</v>
      </c>
      <c r="M39" s="7"/>
      <c r="N39" s="7"/>
      <c r="O39" s="7">
        <f t="array" ref="O39:O42">MMULT($H$15:$K$18,L39:L42)</f>
        <v>1.8846143273476197</v>
      </c>
      <c r="P39" s="7"/>
      <c r="Q39" s="7">
        <f>O39/$O$42</f>
        <v>0.7765014381901767</v>
      </c>
    </row>
    <row r="40" spans="2:17" ht="15.75" x14ac:dyDescent="0.25">
      <c r="I40" s="7">
        <v>1</v>
      </c>
      <c r="J40" s="7"/>
      <c r="K40" s="7"/>
      <c r="L40" s="7">
        <v>-0.5</v>
      </c>
      <c r="M40" s="7"/>
      <c r="N40" s="7"/>
      <c r="O40" s="7">
        <v>-1.2071067811865475</v>
      </c>
      <c r="P40" s="7"/>
      <c r="Q40" s="7">
        <f t="shared" ref="Q40:Q42" si="5">O40/$O$42</f>
        <v>-0.497353828865156</v>
      </c>
    </row>
    <row r="41" spans="2:17" ht="15.75" x14ac:dyDescent="0.25">
      <c r="I41" s="7">
        <v>0</v>
      </c>
      <c r="J41" s="7"/>
      <c r="K41" s="7"/>
      <c r="L41" s="7">
        <v>-2.4270583860606445</v>
      </c>
      <c r="M41" s="7"/>
      <c r="N41" s="7"/>
      <c r="O41" s="7">
        <v>0.4558878484053035</v>
      </c>
      <c r="P41" s="7"/>
      <c r="Q41" s="7">
        <f t="shared" si="5"/>
        <v>0.18783555064995963</v>
      </c>
    </row>
    <row r="42" spans="2:17" ht="15.75" x14ac:dyDescent="0.25">
      <c r="I42" s="7">
        <v>1</v>
      </c>
      <c r="J42" s="7"/>
      <c r="K42" s="7"/>
      <c r="L42" s="7">
        <v>1</v>
      </c>
      <c r="M42" s="7"/>
      <c r="N42" s="7"/>
      <c r="O42" s="7">
        <v>2.4270583860606445</v>
      </c>
      <c r="P42" s="7"/>
      <c r="Q42" s="7">
        <f t="shared" si="5"/>
        <v>1</v>
      </c>
    </row>
    <row r="45" spans="2:17" ht="15.75" x14ac:dyDescent="0.25">
      <c r="I45" s="7">
        <v>0</v>
      </c>
      <c r="J45" s="7"/>
      <c r="K45" s="7"/>
      <c r="L45" s="7">
        <f t="array" ref="L45:L48">MMULT($B$30:$E$33,I45:I48)</f>
        <v>0.89417940539076379</v>
      </c>
      <c r="M45" s="7"/>
      <c r="N45" s="7"/>
      <c r="O45" s="7">
        <f t="array" ref="O45:O48">MMULT($H$15:$K$18,L45:L48)</f>
        <v>2.1587400476890917</v>
      </c>
      <c r="P45" s="7"/>
      <c r="Q45" s="7">
        <f>O45/$O$48</f>
        <v>0.63110147066184641</v>
      </c>
    </row>
    <row r="46" spans="2:17" ht="15.75" x14ac:dyDescent="0.25">
      <c r="I46" s="7">
        <v>1</v>
      </c>
      <c r="J46" s="7"/>
      <c r="K46" s="7"/>
      <c r="L46" s="7">
        <v>-0.5</v>
      </c>
      <c r="M46" s="7"/>
      <c r="N46" s="7"/>
      <c r="O46" s="7">
        <v>-1.2071067811865475</v>
      </c>
      <c r="P46" s="7"/>
      <c r="Q46" s="7">
        <f t="shared" ref="Q46:Q48" si="6">O46/$O$48</f>
        <v>-0.35289421052257952</v>
      </c>
    </row>
    <row r="47" spans="2:17" ht="15.75" x14ac:dyDescent="0.25">
      <c r="I47" s="7">
        <v>0</v>
      </c>
      <c r="J47" s="7"/>
      <c r="K47" s="7"/>
      <c r="L47" s="7">
        <v>-3.4205910587170489</v>
      </c>
      <c r="M47" s="7"/>
      <c r="N47" s="7"/>
      <c r="O47" s="7">
        <v>1.4694918881860799</v>
      </c>
      <c r="P47" s="7"/>
      <c r="Q47" s="7">
        <f t="shared" si="6"/>
        <v>0.42960174512566196</v>
      </c>
    </row>
    <row r="48" spans="2:17" ht="15.75" x14ac:dyDescent="0.25">
      <c r="I48" s="7">
        <v>1</v>
      </c>
      <c r="J48" s="7"/>
      <c r="K48" s="7"/>
      <c r="L48" s="7">
        <v>1</v>
      </c>
      <c r="M48" s="7"/>
      <c r="N48" s="7"/>
      <c r="O48" s="7">
        <v>3.4205910587170489</v>
      </c>
      <c r="P48" s="7"/>
      <c r="Q48" s="7">
        <f t="shared" si="6"/>
        <v>1</v>
      </c>
    </row>
    <row r="51" spans="9:17" ht="15.75" x14ac:dyDescent="0.25">
      <c r="I51" s="7">
        <v>0</v>
      </c>
      <c r="J51" s="7"/>
      <c r="K51" s="7"/>
      <c r="L51" s="7">
        <f t="array" ref="L51:L54">MMULT($B$30:$E$33,I51:I54)</f>
        <v>-9.9353267265640435E-2</v>
      </c>
      <c r="M51" s="7"/>
      <c r="N51" s="7"/>
      <c r="O51" s="7">
        <f t="array" ref="O51:O54">MMULT($H$15:$K$18,L51:L54)</f>
        <v>-0.23986000529878798</v>
      </c>
      <c r="P51" s="7"/>
      <c r="Q51" s="7">
        <f>O51/$O$54</f>
        <v>-6.7869457576753681E-2</v>
      </c>
    </row>
    <row r="52" spans="9:17" ht="15.75" x14ac:dyDescent="0.25">
      <c r="I52" s="7">
        <v>0</v>
      </c>
      <c r="J52" s="7"/>
      <c r="K52" s="7"/>
      <c r="L52" s="7">
        <v>0.5</v>
      </c>
      <c r="M52" s="7"/>
      <c r="N52" s="7"/>
      <c r="O52" s="7">
        <v>1.2071067811865475</v>
      </c>
      <c r="P52" s="7"/>
      <c r="Q52" s="7">
        <f t="shared" ref="Q52:Q54" si="7">O52/$O$54</f>
        <v>0.34155624391944445</v>
      </c>
    </row>
    <row r="53" spans="9:17" ht="15.75" x14ac:dyDescent="0.25">
      <c r="I53" s="7">
        <v>1</v>
      </c>
      <c r="J53" s="7"/>
      <c r="K53" s="7"/>
      <c r="L53" s="7">
        <v>-3.5341376498777808</v>
      </c>
      <c r="M53" s="7"/>
      <c r="N53" s="7"/>
      <c r="O53" s="7">
        <v>1.5853323498753111</v>
      </c>
      <c r="P53" s="7"/>
      <c r="Q53" s="7">
        <f t="shared" si="7"/>
        <v>0.44857685436506295</v>
      </c>
    </row>
    <row r="54" spans="9:17" ht="15.75" x14ac:dyDescent="0.25">
      <c r="I54" s="7">
        <v>1</v>
      </c>
      <c r="J54" s="7"/>
      <c r="K54" s="7"/>
      <c r="L54" s="7">
        <v>1</v>
      </c>
      <c r="M54" s="7"/>
      <c r="N54" s="7"/>
      <c r="O54" s="7">
        <v>3.5341376498777808</v>
      </c>
      <c r="P54" s="7"/>
      <c r="Q54" s="7">
        <f t="shared" si="7"/>
        <v>1</v>
      </c>
    </row>
    <row r="57" spans="9:17" ht="15.75" x14ac:dyDescent="0.25">
      <c r="I57" s="7">
        <v>1</v>
      </c>
      <c r="J57" s="7"/>
      <c r="K57" s="7"/>
      <c r="L57" s="7">
        <f t="array" ref="L57:L60">MMULT($B$30:$E$33,I57:I60)</f>
        <v>-0.21289985842637238</v>
      </c>
      <c r="M57" s="7"/>
      <c r="N57" s="7"/>
      <c r="O57" s="7">
        <f t="array" ref="O57:O60">MMULT($H$15:$K$18,L57:L60)</f>
        <v>-0.51398572564026002</v>
      </c>
      <c r="P57" s="7"/>
      <c r="Q57" s="7">
        <f>O57/$O$60</f>
        <v>-0.20230839908154433</v>
      </c>
    </row>
    <row r="58" spans="9:17" ht="15.75" x14ac:dyDescent="0.25">
      <c r="I58" s="7">
        <v>0</v>
      </c>
      <c r="J58" s="7"/>
      <c r="K58" s="7"/>
      <c r="L58" s="7">
        <v>0.5</v>
      </c>
      <c r="M58" s="7"/>
      <c r="N58" s="7"/>
      <c r="O58" s="7">
        <v>1.2071067811865475</v>
      </c>
      <c r="P58" s="7"/>
      <c r="Q58" s="7">
        <f t="shared" ref="Q58:Q60" si="8">O58/$O$60</f>
        <v>0.47512572478179704</v>
      </c>
    </row>
    <row r="59" spans="9:17" ht="15.75" x14ac:dyDescent="0.25">
      <c r="I59" s="7">
        <v>1</v>
      </c>
      <c r="J59" s="7"/>
      <c r="K59" s="7"/>
      <c r="L59" s="7">
        <v>-2.5406049772213763</v>
      </c>
      <c r="M59" s="7"/>
      <c r="N59" s="7"/>
      <c r="O59" s="7">
        <v>0.57172831009453517</v>
      </c>
      <c r="P59" s="7"/>
      <c r="Q59" s="7">
        <f t="shared" si="8"/>
        <v>0.22503628671932555</v>
      </c>
    </row>
    <row r="60" spans="9:17" ht="15.75" x14ac:dyDescent="0.25">
      <c r="I60" s="7">
        <v>1</v>
      </c>
      <c r="J60" s="7"/>
      <c r="K60" s="7"/>
      <c r="L60" s="7">
        <v>1</v>
      </c>
      <c r="M60" s="7"/>
      <c r="N60" s="7"/>
      <c r="O60" s="7">
        <v>2.5406049772213763</v>
      </c>
      <c r="P60" s="7"/>
      <c r="Q60" s="7">
        <f t="shared" si="8"/>
        <v>1</v>
      </c>
    </row>
    <row r="63" spans="9:17" ht="15.75" x14ac:dyDescent="0.25">
      <c r="I63" s="7">
        <v>1</v>
      </c>
      <c r="J63" s="7"/>
      <c r="K63" s="7"/>
      <c r="L63" s="7">
        <f t="array" ref="L63:L66">MMULT($B$30:$E$33,I63:I66)</f>
        <v>0.78063281423003184</v>
      </c>
      <c r="M63" s="7"/>
      <c r="N63" s="7"/>
      <c r="O63" s="7">
        <f t="array" ref="O63:O66">MMULT($H$15:$K$18,L63:L66)</f>
        <v>1.8846143273476197</v>
      </c>
      <c r="P63" s="7"/>
      <c r="Q63" s="7">
        <f>O63/$O$66</f>
        <v>0.7765014381901767</v>
      </c>
    </row>
    <row r="64" spans="9:17" ht="15.75" x14ac:dyDescent="0.25">
      <c r="I64" s="7">
        <v>1</v>
      </c>
      <c r="J64" s="7"/>
      <c r="K64" s="7"/>
      <c r="L64" s="7">
        <v>0.5</v>
      </c>
      <c r="M64" s="7"/>
      <c r="N64" s="7"/>
      <c r="O64" s="7">
        <v>1.2071067811865475</v>
      </c>
      <c r="P64" s="7"/>
      <c r="Q64" s="7">
        <f t="shared" ref="Q64:Q66" si="9">O64/$O$66</f>
        <v>0.497353828865156</v>
      </c>
    </row>
    <row r="65" spans="9:17" ht="15.75" x14ac:dyDescent="0.25">
      <c r="I65" s="7">
        <v>1</v>
      </c>
      <c r="J65" s="7"/>
      <c r="K65" s="7"/>
      <c r="L65" s="7">
        <v>-2.4270583860606445</v>
      </c>
      <c r="M65" s="7"/>
      <c r="N65" s="7"/>
      <c r="O65" s="7">
        <v>0.4558878484053035</v>
      </c>
      <c r="P65" s="7"/>
      <c r="Q65" s="7">
        <f t="shared" si="9"/>
        <v>0.18783555064995963</v>
      </c>
    </row>
    <row r="66" spans="9:17" ht="15.75" x14ac:dyDescent="0.25">
      <c r="I66" s="7">
        <v>1</v>
      </c>
      <c r="J66" s="7"/>
      <c r="K66" s="7"/>
      <c r="L66" s="7">
        <v>1</v>
      </c>
      <c r="M66" s="7"/>
      <c r="N66" s="7"/>
      <c r="O66" s="7">
        <v>2.4270583860606445</v>
      </c>
      <c r="P66" s="7"/>
      <c r="Q66" s="7">
        <f t="shared" si="9"/>
        <v>1</v>
      </c>
    </row>
    <row r="69" spans="9:17" ht="15.75" x14ac:dyDescent="0.25">
      <c r="I69" s="7">
        <v>0</v>
      </c>
      <c r="J69" s="7"/>
      <c r="K69" s="7"/>
      <c r="L69" s="7">
        <f t="array" ref="L69:L72">MMULT($B$30:$E$33,I69:I72)</f>
        <v>0.89417940539076379</v>
      </c>
      <c r="M69" s="7"/>
      <c r="N69" s="7"/>
      <c r="O69" s="7">
        <f t="array" ref="O69:O72">MMULT($H$15:$K$18,L69:L72)</f>
        <v>2.1587400476890917</v>
      </c>
      <c r="P69" s="7"/>
      <c r="Q69" s="7">
        <f>O69/$O$72</f>
        <v>0.63110147066184641</v>
      </c>
    </row>
    <row r="70" spans="9:17" ht="15.75" x14ac:dyDescent="0.25">
      <c r="I70" s="7">
        <v>1</v>
      </c>
      <c r="J70" s="7"/>
      <c r="K70" s="7"/>
      <c r="L70" s="7">
        <v>0.5</v>
      </c>
      <c r="M70" s="7"/>
      <c r="N70" s="7"/>
      <c r="O70" s="7">
        <v>1.2071067811865475</v>
      </c>
      <c r="P70" s="7"/>
      <c r="Q70" s="7">
        <f t="shared" ref="Q70:Q72" si="10">O70/$O$72</f>
        <v>0.35289421052257952</v>
      </c>
    </row>
    <row r="71" spans="9:17" ht="15.75" x14ac:dyDescent="0.25">
      <c r="I71" s="7">
        <v>1</v>
      </c>
      <c r="J71" s="7"/>
      <c r="K71" s="7"/>
      <c r="L71" s="7">
        <v>-3.4205910587170489</v>
      </c>
      <c r="M71" s="7"/>
      <c r="N71" s="7"/>
      <c r="O71" s="7">
        <v>1.4694918881860799</v>
      </c>
      <c r="P71" s="7"/>
      <c r="Q71" s="7">
        <f t="shared" si="10"/>
        <v>0.42960174512566196</v>
      </c>
    </row>
    <row r="72" spans="9:17" ht="15.75" x14ac:dyDescent="0.25">
      <c r="I72" s="7">
        <v>1</v>
      </c>
      <c r="J72" s="7"/>
      <c r="K72" s="7"/>
      <c r="L72" s="7">
        <v>1</v>
      </c>
      <c r="M72" s="7"/>
      <c r="N72" s="7"/>
      <c r="O72" s="7">
        <v>3.4205910587170489</v>
      </c>
      <c r="P72" s="7"/>
      <c r="Q72" s="7">
        <f t="shared" si="10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kotowskip</cp:lastModifiedBy>
  <cp:lastPrinted>2013-01-03T14:29:49Z</cp:lastPrinted>
  <dcterms:created xsi:type="dcterms:W3CDTF">2013-01-03T13:00:52Z</dcterms:created>
  <dcterms:modified xsi:type="dcterms:W3CDTF">2017-12-11T12:36:14Z</dcterms:modified>
</cp:coreProperties>
</file>