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Research\Coherent\PMT\"/>
    </mc:Choice>
  </mc:AlternateContent>
  <xr:revisionPtr revIDLastSave="0" documentId="13_ncr:1_{D815657C-B240-4E90-98A5-510F3CC044AD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F3" i="1"/>
  <c r="F4" i="1"/>
  <c r="F5" i="1"/>
  <c r="F6" i="1"/>
  <c r="F2" i="1"/>
  <c r="E3" i="1"/>
  <c r="E4" i="1"/>
  <c r="E5" i="1"/>
  <c r="E6" i="1"/>
  <c r="E2" i="1"/>
  <c r="G6" i="1"/>
  <c r="H6" i="1"/>
  <c r="H3" i="1"/>
  <c r="H4" i="1"/>
  <c r="H5" i="1"/>
  <c r="H2" i="1"/>
  <c r="G3" i="1"/>
  <c r="G4" i="1"/>
  <c r="G5" i="1"/>
  <c r="G2" i="1"/>
  <c r="I6" i="1" l="1"/>
  <c r="I5" i="1"/>
  <c r="I4" i="1"/>
  <c r="I3" i="1"/>
  <c r="I2" i="1"/>
</calcChain>
</file>

<file path=xl/sharedStrings.xml><?xml version="1.0" encoding="utf-8"?>
<sst xmlns="http://schemas.openxmlformats.org/spreadsheetml/2006/main" count="10" uniqueCount="10">
  <si>
    <t>Res (ohm)</t>
    <phoneticPr fontId="1" type="noConversion"/>
  </si>
  <si>
    <t>Dark mean area</t>
    <phoneticPr fontId="1" type="noConversion"/>
  </si>
  <si>
    <t>LED mean area</t>
    <phoneticPr fontId="1" type="noConversion"/>
  </si>
  <si>
    <t>Dark mean area (SI)</t>
    <phoneticPr fontId="1" type="noConversion"/>
  </si>
  <si>
    <t>LED mean area (SI)</t>
    <phoneticPr fontId="1" type="noConversion"/>
  </si>
  <si>
    <t>Num. Photons</t>
    <phoneticPr fontId="1" type="noConversion"/>
  </si>
  <si>
    <t>Num. Electrons</t>
    <phoneticPr fontId="1" type="noConversion"/>
  </si>
  <si>
    <t>Gain</t>
    <phoneticPr fontId="1" type="noConversion"/>
  </si>
  <si>
    <t>Voltage (V)</t>
    <phoneticPr fontId="1" type="noConversion"/>
  </si>
  <si>
    <t xml:space="preserve">Const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</si>
</sst>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39768649.188514352</c:v>
                </c:pt>
                <c:pt idx="1">
                  <c:v>48904789.013732836</c:v>
                </c:pt>
                <c:pt idx="2">
                  <c:v>47267156.054931343</c:v>
                </c:pt>
                <c:pt idx="3">
                  <c:v>44708354.556803994</c:v>
                </c:pt>
                <c:pt idx="4">
                  <c:v>54685243.445692882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5-4B93-B59C-A3C4F599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2325952"/>
        <c:axId val="1176896480"/>
      </c:lineChart>
      <c:catAx>
        <c:axId val="184232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6896480"/>
        <c:crosses val="autoZero"/>
        <c:auto val="1"/>
        <c:lblAlgn val="ctr"/>
        <c:lblOffset val="100"/>
        <c:noMultiLvlLbl val="0"/>
      </c:catAx>
      <c:valAx>
        <c:axId val="11768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2325952"/>
        <c:crosses val="autoZero"/>
        <c:crossBetween val="between"/>
        <c:minorUnit val="2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7</xdr:row>
      <xdr:rowOff>104775</xdr:rowOff>
    </xdr:from>
    <xdr:to>
      <xdr:col>7</xdr:col>
      <xdr:colOff>733425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FBCF4-47AB-F801-29B6-F14BE3189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J6" sqref="J6"/>
    </sheetView>
  </sheetViews>
  <sheetFormatPr defaultRowHeight="14.25" x14ac:dyDescent="0.2"/>
  <cols>
    <col min="3" max="3" width="17.875" customWidth="1"/>
    <col min="4" max="4" width="16.125" customWidth="1"/>
    <col min="5" max="5" width="17.25" customWidth="1"/>
    <col min="6" max="6" width="20.25" customWidth="1"/>
    <col min="7" max="7" width="17.375" customWidth="1"/>
    <col min="8" max="8" width="14.25" customWidth="1"/>
    <col min="10" max="10" width="20.875" customWidth="1"/>
  </cols>
  <sheetData>
    <row r="1" spans="1:10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</row>
    <row r="2" spans="1:10" x14ac:dyDescent="0.2">
      <c r="A2">
        <v>1500</v>
      </c>
      <c r="B2">
        <v>50</v>
      </c>
      <c r="C2">
        <v>163.19</v>
      </c>
      <c r="D2">
        <v>6663.88</v>
      </c>
      <c r="E2">
        <f>C2*0.488*10^-3*4*10^-9</f>
        <v>3.1854688000000001E-10</v>
      </c>
      <c r="F2">
        <f>D2*0.488*10^-3*4*10^-9</f>
        <v>1.3007893760000001E-8</v>
      </c>
      <c r="G2">
        <f>D2/C2</f>
        <v>40.835100189962624</v>
      </c>
      <c r="H2">
        <f>F2/(B2*1.602*10^-19)</f>
        <v>1623956774.0324593</v>
      </c>
      <c r="I2">
        <f>H2/G2</f>
        <v>39768649.188514352</v>
      </c>
      <c r="J2">
        <f xml:space="preserve"> I2/C2</f>
        <v>243695.38077403244</v>
      </c>
    </row>
    <row r="3" spans="1:10" x14ac:dyDescent="0.2">
      <c r="A3">
        <v>1600</v>
      </c>
      <c r="B3">
        <v>50</v>
      </c>
      <c r="C3">
        <v>200.68</v>
      </c>
      <c r="D3">
        <v>7367.96</v>
      </c>
      <c r="E3">
        <f t="shared" ref="E3:E6" si="0">C3*0.488*10^-3*4*10^-9</f>
        <v>3.9172736000000003E-10</v>
      </c>
      <c r="F3">
        <f t="shared" ref="F3:F6" si="1">D3*0.488*10^-3*4*10^-9</f>
        <v>1.4382257920000002E-8</v>
      </c>
      <c r="G3">
        <f>D3/C3</f>
        <v>36.714969105042854</v>
      </c>
      <c r="H3">
        <f>F3/(B3*1.602*10^-19)</f>
        <v>1795537817.7278402</v>
      </c>
      <c r="I3">
        <f>H3/G3</f>
        <v>48904789.013732836</v>
      </c>
      <c r="J3">
        <f t="shared" ref="J3:J6" si="2" xml:space="preserve"> I3/C3</f>
        <v>243695.38077403247</v>
      </c>
    </row>
    <row r="4" spans="1:10" x14ac:dyDescent="0.2">
      <c r="A4">
        <v>1700</v>
      </c>
      <c r="B4">
        <v>50</v>
      </c>
      <c r="C4">
        <v>193.96</v>
      </c>
      <c r="D4">
        <v>7821.7</v>
      </c>
      <c r="E4">
        <f t="shared" si="0"/>
        <v>3.7860992E-10</v>
      </c>
      <c r="F4">
        <f t="shared" si="1"/>
        <v>1.5267958400000001E-8</v>
      </c>
      <c r="G4">
        <f>D4/C4</f>
        <v>40.326355949680341</v>
      </c>
      <c r="H4">
        <f>F4/(B4*1.602*10^-19)</f>
        <v>1906112159.8002496</v>
      </c>
      <c r="I4">
        <f>H4/G4</f>
        <v>47267156.054931343</v>
      </c>
      <c r="J4">
        <f t="shared" si="2"/>
        <v>243695.38077403247</v>
      </c>
    </row>
    <row r="5" spans="1:10" x14ac:dyDescent="0.2">
      <c r="A5">
        <v>1800</v>
      </c>
      <c r="B5">
        <v>50</v>
      </c>
      <c r="C5">
        <v>183.46</v>
      </c>
      <c r="D5">
        <v>8156.66</v>
      </c>
      <c r="E5">
        <f t="shared" si="0"/>
        <v>3.5811392000000006E-10</v>
      </c>
      <c r="F5">
        <f t="shared" si="1"/>
        <v>1.5921800319999999E-8</v>
      </c>
      <c r="G5">
        <f>D5/C5</f>
        <v>44.460154802136699</v>
      </c>
      <c r="H5">
        <f>F5/(B5*1.602*10^-19)</f>
        <v>1987740364.5443192</v>
      </c>
      <c r="I5">
        <f>H5/G5</f>
        <v>44708354.556803994</v>
      </c>
      <c r="J5">
        <f t="shared" si="2"/>
        <v>243695.38077403244</v>
      </c>
    </row>
    <row r="6" spans="1:10" x14ac:dyDescent="0.2">
      <c r="A6">
        <v>1900</v>
      </c>
      <c r="B6">
        <v>50</v>
      </c>
      <c r="C6">
        <v>224.4</v>
      </c>
      <c r="D6">
        <v>8156.66</v>
      </c>
      <c r="E6">
        <f t="shared" si="0"/>
        <v>4.3802880000000002E-10</v>
      </c>
      <c r="F6">
        <f t="shared" si="1"/>
        <v>1.5921800319999999E-8</v>
      </c>
      <c r="G6">
        <f>D6/C6</f>
        <v>36.348752228163988</v>
      </c>
      <c r="H6">
        <f>F6/(B6*1.602*10^-19)</f>
        <v>1987740364.5443192</v>
      </c>
      <c r="I6">
        <f>H6/G6</f>
        <v>54685243.445692882</v>
      </c>
      <c r="J6">
        <f t="shared" si="2"/>
        <v>243695.38077403244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李根</dc:creator>
  <cp:lastModifiedBy>根 李</cp:lastModifiedBy>
  <dcterms:created xsi:type="dcterms:W3CDTF">2015-06-05T18:17:20Z</dcterms:created>
  <dcterms:modified xsi:type="dcterms:W3CDTF">2024-04-12T21:44:03Z</dcterms:modified>
</cp:coreProperties>
</file>