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yotesusd-my.sharepoint.com/personal/gene_glover_coyotes_usd_edu/Documents/SDA/SDA/Data_Files/"/>
    </mc:Choice>
  </mc:AlternateContent>
  <xr:revisionPtr revIDLastSave="1699" documentId="8_{E434C928-0FF5-482A-9701-59F8C8199461}" xr6:coauthVersionLast="47" xr6:coauthVersionMax="47" xr10:uidLastSave="{DC63B032-4BED-4147-AC54-2B13DF3C3FD3}"/>
  <bookViews>
    <workbookView xWindow="-120" yWindow="-120" windowWidth="15600" windowHeight="11160" xr2:uid="{6212D16B-A63D-4151-860B-D0F6FCC713F1}"/>
  </bookViews>
  <sheets>
    <sheet name="Schedule" sheetId="2" r:id="rId1"/>
    <sheet name="Feeding Sheet" sheetId="3" r:id="rId2"/>
    <sheet name="Completed Work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9" i="3" l="1"/>
  <c r="G229" i="3"/>
  <c r="H229" i="3"/>
  <c r="H228" i="3"/>
  <c r="G228" i="3"/>
  <c r="F228" i="3"/>
  <c r="L185" i="3" l="1"/>
  <c r="L179" i="3"/>
  <c r="L176" i="3"/>
  <c r="L177" i="3"/>
  <c r="L178" i="3"/>
  <c r="L180" i="3"/>
  <c r="L181" i="3"/>
  <c r="L182" i="3"/>
  <c r="L183" i="3"/>
  <c r="L184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F173" i="3" l="1"/>
  <c r="G161" i="3"/>
  <c r="L169" i="3"/>
  <c r="L172" i="3"/>
  <c r="L168" i="3"/>
  <c r="L161" i="3" l="1"/>
  <c r="L164" i="3"/>
  <c r="C167" i="3"/>
  <c r="Q167" i="3" s="1"/>
  <c r="F167" i="3"/>
  <c r="G167" i="3"/>
  <c r="H167" i="3"/>
  <c r="L167" i="3"/>
  <c r="O167" i="3"/>
  <c r="P167" i="3"/>
  <c r="C168" i="3"/>
  <c r="Q168" i="3" s="1"/>
  <c r="F168" i="3"/>
  <c r="G168" i="3"/>
  <c r="H168" i="3"/>
  <c r="O168" i="3"/>
  <c r="P168" i="3"/>
  <c r="C169" i="3"/>
  <c r="Q169" i="3" s="1"/>
  <c r="F169" i="3"/>
  <c r="G169" i="3"/>
  <c r="H169" i="3"/>
  <c r="O169" i="3"/>
  <c r="P169" i="3"/>
  <c r="C170" i="3"/>
  <c r="F170" i="3"/>
  <c r="G170" i="3"/>
  <c r="H170" i="3"/>
  <c r="L170" i="3"/>
  <c r="O170" i="3"/>
  <c r="P170" i="3"/>
  <c r="C171" i="3"/>
  <c r="F171" i="3"/>
  <c r="G171" i="3"/>
  <c r="H171" i="3"/>
  <c r="L171" i="3"/>
  <c r="O171" i="3"/>
  <c r="P171" i="3"/>
  <c r="C172" i="3"/>
  <c r="F172" i="3"/>
  <c r="G172" i="3"/>
  <c r="H172" i="3"/>
  <c r="O172" i="3"/>
  <c r="P172" i="3"/>
  <c r="Q172" i="3"/>
  <c r="C173" i="3"/>
  <c r="Q173" i="3" s="1"/>
  <c r="G173" i="3"/>
  <c r="H173" i="3"/>
  <c r="L173" i="3"/>
  <c r="O173" i="3"/>
  <c r="P173" i="3"/>
  <c r="C174" i="3"/>
  <c r="Q174" i="3" s="1"/>
  <c r="F174" i="3"/>
  <c r="G174" i="3"/>
  <c r="H174" i="3"/>
  <c r="L174" i="3"/>
  <c r="O174" i="3"/>
  <c r="P174" i="3"/>
  <c r="C175" i="3"/>
  <c r="F175" i="3"/>
  <c r="G175" i="3"/>
  <c r="H175" i="3"/>
  <c r="L175" i="3"/>
  <c r="O175" i="3"/>
  <c r="P175" i="3"/>
  <c r="Q175" i="3"/>
  <c r="C176" i="3"/>
  <c r="Q176" i="3" s="1"/>
  <c r="F176" i="3"/>
  <c r="G176" i="3"/>
  <c r="H176" i="3"/>
  <c r="O176" i="3"/>
  <c r="P176" i="3"/>
  <c r="C177" i="3"/>
  <c r="F177" i="3"/>
  <c r="G177" i="3"/>
  <c r="H177" i="3"/>
  <c r="O177" i="3"/>
  <c r="P177" i="3"/>
  <c r="Q177" i="3"/>
  <c r="C178" i="3"/>
  <c r="Q178" i="3" s="1"/>
  <c r="F178" i="3"/>
  <c r="G178" i="3"/>
  <c r="H178" i="3"/>
  <c r="O178" i="3"/>
  <c r="P178" i="3"/>
  <c r="C179" i="3"/>
  <c r="F179" i="3"/>
  <c r="G179" i="3"/>
  <c r="H179" i="3"/>
  <c r="O179" i="3"/>
  <c r="P179" i="3"/>
  <c r="Q179" i="3"/>
  <c r="C180" i="3"/>
  <c r="Q180" i="3" s="1"/>
  <c r="F180" i="3"/>
  <c r="G180" i="3"/>
  <c r="H180" i="3"/>
  <c r="O180" i="3"/>
  <c r="P180" i="3"/>
  <c r="C181" i="3"/>
  <c r="Q181" i="3" s="1"/>
  <c r="F181" i="3"/>
  <c r="G181" i="3"/>
  <c r="H181" i="3"/>
  <c r="O181" i="3"/>
  <c r="P181" i="3"/>
  <c r="C182" i="3"/>
  <c r="F182" i="3"/>
  <c r="G182" i="3"/>
  <c r="H182" i="3"/>
  <c r="O182" i="3"/>
  <c r="P182" i="3"/>
  <c r="Q182" i="3"/>
  <c r="C183" i="3"/>
  <c r="Q183" i="3" s="1"/>
  <c r="F183" i="3"/>
  <c r="G183" i="3"/>
  <c r="H183" i="3"/>
  <c r="O183" i="3"/>
  <c r="P183" i="3"/>
  <c r="C184" i="3"/>
  <c r="F184" i="3"/>
  <c r="G184" i="3"/>
  <c r="H184" i="3"/>
  <c r="O184" i="3"/>
  <c r="P184" i="3"/>
  <c r="Q184" i="3"/>
  <c r="C185" i="3"/>
  <c r="F185" i="3"/>
  <c r="G185" i="3"/>
  <c r="H185" i="3"/>
  <c r="O185" i="3"/>
  <c r="P185" i="3"/>
  <c r="Q185" i="3"/>
  <c r="C186" i="3"/>
  <c r="F186" i="3"/>
  <c r="G186" i="3"/>
  <c r="H186" i="3"/>
  <c r="O186" i="3"/>
  <c r="P186" i="3"/>
  <c r="Q186" i="3"/>
  <c r="C187" i="3"/>
  <c r="F187" i="3"/>
  <c r="G187" i="3"/>
  <c r="H187" i="3"/>
  <c r="O187" i="3"/>
  <c r="P187" i="3"/>
  <c r="Q187" i="3"/>
  <c r="C188" i="3"/>
  <c r="Q188" i="3" s="1"/>
  <c r="F188" i="3"/>
  <c r="G188" i="3"/>
  <c r="H188" i="3"/>
  <c r="O188" i="3"/>
  <c r="P188" i="3"/>
  <c r="C189" i="3"/>
  <c r="F189" i="3"/>
  <c r="G189" i="3"/>
  <c r="H189" i="3"/>
  <c r="O189" i="3"/>
  <c r="P189" i="3"/>
  <c r="Q189" i="3"/>
  <c r="C190" i="3"/>
  <c r="Q190" i="3" s="1"/>
  <c r="F190" i="3"/>
  <c r="G190" i="3"/>
  <c r="H190" i="3"/>
  <c r="O190" i="3"/>
  <c r="P190" i="3"/>
  <c r="C191" i="3"/>
  <c r="F191" i="3"/>
  <c r="G191" i="3"/>
  <c r="H191" i="3"/>
  <c r="O191" i="3"/>
  <c r="P191" i="3"/>
  <c r="Q191" i="3"/>
  <c r="C192" i="3"/>
  <c r="Q192" i="3" s="1"/>
  <c r="F192" i="3"/>
  <c r="G192" i="3"/>
  <c r="H192" i="3"/>
  <c r="O192" i="3"/>
  <c r="P192" i="3"/>
  <c r="C193" i="3"/>
  <c r="Q193" i="3" s="1"/>
  <c r="F193" i="3"/>
  <c r="G193" i="3"/>
  <c r="H193" i="3"/>
  <c r="O193" i="3"/>
  <c r="P193" i="3"/>
  <c r="C194" i="3"/>
  <c r="F194" i="3"/>
  <c r="G194" i="3"/>
  <c r="H194" i="3"/>
  <c r="O194" i="3"/>
  <c r="P194" i="3"/>
  <c r="Q194" i="3"/>
  <c r="C195" i="3"/>
  <c r="Q195" i="3" s="1"/>
  <c r="F195" i="3"/>
  <c r="G195" i="3"/>
  <c r="H195" i="3"/>
  <c r="O195" i="3"/>
  <c r="P195" i="3"/>
  <c r="C196" i="3"/>
  <c r="F196" i="3"/>
  <c r="G196" i="3"/>
  <c r="H196" i="3"/>
  <c r="O196" i="3"/>
  <c r="P196" i="3"/>
  <c r="Q196" i="3" s="1"/>
  <c r="C197" i="3"/>
  <c r="F197" i="3"/>
  <c r="H197" i="3"/>
  <c r="O197" i="3"/>
  <c r="P197" i="3"/>
  <c r="Q197" i="3" s="1"/>
  <c r="C198" i="3"/>
  <c r="F198" i="3"/>
  <c r="G198" i="3"/>
  <c r="H198" i="3"/>
  <c r="O198" i="3"/>
  <c r="P198" i="3"/>
  <c r="C199" i="3"/>
  <c r="Q199" i="3" s="1"/>
  <c r="F199" i="3"/>
  <c r="G199" i="3"/>
  <c r="H199" i="3"/>
  <c r="O199" i="3"/>
  <c r="P199" i="3"/>
  <c r="C200" i="3"/>
  <c r="F200" i="3"/>
  <c r="G200" i="3"/>
  <c r="H200" i="3"/>
  <c r="O200" i="3"/>
  <c r="P200" i="3"/>
  <c r="Q200" i="3" s="1"/>
  <c r="C201" i="3"/>
  <c r="F201" i="3"/>
  <c r="G201" i="3"/>
  <c r="H201" i="3"/>
  <c r="O201" i="3"/>
  <c r="P201" i="3"/>
  <c r="Q201" i="3" s="1"/>
  <c r="C202" i="3"/>
  <c r="F202" i="3"/>
  <c r="G202" i="3"/>
  <c r="H202" i="3"/>
  <c r="O202" i="3"/>
  <c r="P202" i="3"/>
  <c r="Q202" i="3" s="1"/>
  <c r="C203" i="3"/>
  <c r="Q203" i="3" s="1"/>
  <c r="F203" i="3"/>
  <c r="G203" i="3"/>
  <c r="H203" i="3"/>
  <c r="O203" i="3"/>
  <c r="P203" i="3"/>
  <c r="C204" i="3"/>
  <c r="F204" i="3"/>
  <c r="G204" i="3"/>
  <c r="H204" i="3"/>
  <c r="O204" i="3"/>
  <c r="P204" i="3"/>
  <c r="Q204" i="3"/>
  <c r="C205" i="3"/>
  <c r="F205" i="3"/>
  <c r="G205" i="3"/>
  <c r="H205" i="3"/>
  <c r="O205" i="3"/>
  <c r="P205" i="3"/>
  <c r="Q205" i="3"/>
  <c r="C206" i="3"/>
  <c r="F206" i="3"/>
  <c r="G206" i="3"/>
  <c r="H206" i="3"/>
  <c r="O206" i="3"/>
  <c r="P206" i="3"/>
  <c r="Q206" i="3"/>
  <c r="C207" i="3"/>
  <c r="F207" i="3"/>
  <c r="G207" i="3"/>
  <c r="H207" i="3"/>
  <c r="O207" i="3"/>
  <c r="P207" i="3"/>
  <c r="C208" i="3"/>
  <c r="F208" i="3"/>
  <c r="G208" i="3"/>
  <c r="H208" i="3"/>
  <c r="O208" i="3"/>
  <c r="P208" i="3"/>
  <c r="Q208" i="3"/>
  <c r="C209" i="3"/>
  <c r="F209" i="3"/>
  <c r="G209" i="3"/>
  <c r="H209" i="3"/>
  <c r="O209" i="3"/>
  <c r="P209" i="3"/>
  <c r="Q209" i="3" s="1"/>
  <c r="C210" i="3"/>
  <c r="Q210" i="3" s="1"/>
  <c r="F210" i="3"/>
  <c r="G210" i="3"/>
  <c r="H210" i="3"/>
  <c r="O210" i="3"/>
  <c r="P210" i="3"/>
  <c r="C211" i="3"/>
  <c r="Q211" i="3" s="1"/>
  <c r="F211" i="3"/>
  <c r="G211" i="3"/>
  <c r="H211" i="3"/>
  <c r="O211" i="3"/>
  <c r="P211" i="3"/>
  <c r="C212" i="3"/>
  <c r="F212" i="3"/>
  <c r="G212" i="3"/>
  <c r="H212" i="3"/>
  <c r="O212" i="3"/>
  <c r="P212" i="3"/>
  <c r="C213" i="3"/>
  <c r="Q213" i="3" s="1"/>
  <c r="F213" i="3"/>
  <c r="G213" i="3"/>
  <c r="H213" i="3"/>
  <c r="O213" i="3"/>
  <c r="P213" i="3"/>
  <c r="C214" i="3"/>
  <c r="F214" i="3"/>
  <c r="G214" i="3"/>
  <c r="H214" i="3"/>
  <c r="O214" i="3"/>
  <c r="P214" i="3"/>
  <c r="C215" i="3"/>
  <c r="F215" i="3"/>
  <c r="G215" i="3"/>
  <c r="H215" i="3"/>
  <c r="O215" i="3"/>
  <c r="P215" i="3"/>
  <c r="C216" i="3"/>
  <c r="F216" i="3"/>
  <c r="G216" i="3"/>
  <c r="H216" i="3"/>
  <c r="O216" i="3"/>
  <c r="P216" i="3"/>
  <c r="Q216" i="3"/>
  <c r="C217" i="3"/>
  <c r="F217" i="3"/>
  <c r="G217" i="3"/>
  <c r="H217" i="3"/>
  <c r="O217" i="3"/>
  <c r="P217" i="3"/>
  <c r="Q217" i="3" s="1"/>
  <c r="C218" i="3"/>
  <c r="F218" i="3"/>
  <c r="G218" i="3"/>
  <c r="H218" i="3"/>
  <c r="O218" i="3"/>
  <c r="P218" i="3"/>
  <c r="Q218" i="3" s="1"/>
  <c r="C219" i="3"/>
  <c r="F219" i="3"/>
  <c r="G219" i="3"/>
  <c r="H219" i="3"/>
  <c r="O219" i="3"/>
  <c r="P219" i="3"/>
  <c r="C220" i="3"/>
  <c r="Q220" i="3" s="1"/>
  <c r="F220" i="3"/>
  <c r="G220" i="3"/>
  <c r="H220" i="3"/>
  <c r="O220" i="3"/>
  <c r="P220" i="3"/>
  <c r="C221" i="3"/>
  <c r="F221" i="3"/>
  <c r="G221" i="3"/>
  <c r="H221" i="3"/>
  <c r="O221" i="3"/>
  <c r="P221" i="3"/>
  <c r="C222" i="3"/>
  <c r="F222" i="3"/>
  <c r="G222" i="3"/>
  <c r="H222" i="3"/>
  <c r="O222" i="3"/>
  <c r="P222" i="3"/>
  <c r="C223" i="3"/>
  <c r="F223" i="3"/>
  <c r="G223" i="3"/>
  <c r="H223" i="3"/>
  <c r="O223" i="3"/>
  <c r="P223" i="3"/>
  <c r="C224" i="3"/>
  <c r="F224" i="3"/>
  <c r="G224" i="3"/>
  <c r="H224" i="3"/>
  <c r="O224" i="3"/>
  <c r="P224" i="3"/>
  <c r="C225" i="3"/>
  <c r="F225" i="3"/>
  <c r="G225" i="3"/>
  <c r="H225" i="3"/>
  <c r="O225" i="3"/>
  <c r="P225" i="3"/>
  <c r="C226" i="3"/>
  <c r="F226" i="3"/>
  <c r="G226" i="3"/>
  <c r="H226" i="3"/>
  <c r="O226" i="3"/>
  <c r="P226" i="3"/>
  <c r="Q226" i="3"/>
  <c r="C227" i="3"/>
  <c r="F227" i="3"/>
  <c r="G227" i="3"/>
  <c r="H227" i="3"/>
  <c r="O227" i="3"/>
  <c r="P227" i="3"/>
  <c r="C228" i="3"/>
  <c r="O228" i="3"/>
  <c r="P228" i="3"/>
  <c r="C229" i="3"/>
  <c r="Q229" i="3" s="1"/>
  <c r="O229" i="3"/>
  <c r="P229" i="3"/>
  <c r="C230" i="3"/>
  <c r="F230" i="3"/>
  <c r="G230" i="3"/>
  <c r="H230" i="3"/>
  <c r="O230" i="3"/>
  <c r="P230" i="3"/>
  <c r="Q230" i="3"/>
  <c r="C231" i="3"/>
  <c r="F231" i="3"/>
  <c r="G231" i="3"/>
  <c r="H231" i="3"/>
  <c r="O231" i="3"/>
  <c r="P231" i="3"/>
  <c r="Q231" i="3"/>
  <c r="C232" i="3"/>
  <c r="F232" i="3"/>
  <c r="G232" i="3"/>
  <c r="H232" i="3"/>
  <c r="O232" i="3"/>
  <c r="P232" i="3"/>
  <c r="Q232" i="3"/>
  <c r="C233" i="3"/>
  <c r="F233" i="3"/>
  <c r="G233" i="3"/>
  <c r="H233" i="3"/>
  <c r="O233" i="3"/>
  <c r="P233" i="3"/>
  <c r="Q233" i="3"/>
  <c r="C234" i="3"/>
  <c r="F234" i="3"/>
  <c r="G234" i="3"/>
  <c r="H234" i="3"/>
  <c r="O234" i="3"/>
  <c r="P234" i="3"/>
  <c r="Q234" i="3"/>
  <c r="C235" i="3"/>
  <c r="F235" i="3"/>
  <c r="G235" i="3"/>
  <c r="H235" i="3"/>
  <c r="O235" i="3"/>
  <c r="P235" i="3"/>
  <c r="Q235" i="3"/>
  <c r="C236" i="3"/>
  <c r="F236" i="3"/>
  <c r="G236" i="3"/>
  <c r="H236" i="3"/>
  <c r="O236" i="3"/>
  <c r="P236" i="3"/>
  <c r="Q236" i="3"/>
  <c r="C237" i="3"/>
  <c r="F237" i="3"/>
  <c r="G237" i="3"/>
  <c r="H237" i="3"/>
  <c r="O237" i="3"/>
  <c r="P237" i="3"/>
  <c r="Q237" i="3"/>
  <c r="C238" i="3"/>
  <c r="F238" i="3"/>
  <c r="G238" i="3"/>
  <c r="H238" i="3"/>
  <c r="O238" i="3"/>
  <c r="P238" i="3"/>
  <c r="Q238" i="3"/>
  <c r="C239" i="3"/>
  <c r="F239" i="3"/>
  <c r="G239" i="3"/>
  <c r="H239" i="3"/>
  <c r="O239" i="3"/>
  <c r="P239" i="3"/>
  <c r="Q239" i="3"/>
  <c r="C240" i="3"/>
  <c r="F240" i="3"/>
  <c r="G240" i="3"/>
  <c r="H240" i="3"/>
  <c r="O240" i="3"/>
  <c r="P240" i="3"/>
  <c r="Q240" i="3"/>
  <c r="C241" i="3"/>
  <c r="F241" i="3"/>
  <c r="G241" i="3"/>
  <c r="H241" i="3"/>
  <c r="O241" i="3"/>
  <c r="P241" i="3"/>
  <c r="Q241" i="3"/>
  <c r="C242" i="3"/>
  <c r="F242" i="3"/>
  <c r="G242" i="3"/>
  <c r="H242" i="3"/>
  <c r="O242" i="3"/>
  <c r="P242" i="3"/>
  <c r="Q242" i="3"/>
  <c r="C243" i="3"/>
  <c r="F243" i="3"/>
  <c r="G243" i="3"/>
  <c r="H243" i="3"/>
  <c r="O243" i="3"/>
  <c r="P243" i="3"/>
  <c r="Q243" i="3"/>
  <c r="C244" i="3"/>
  <c r="F244" i="3"/>
  <c r="G244" i="3"/>
  <c r="H244" i="3"/>
  <c r="O244" i="3"/>
  <c r="P244" i="3"/>
  <c r="Q244" i="3"/>
  <c r="C245" i="3"/>
  <c r="F245" i="3"/>
  <c r="G245" i="3"/>
  <c r="H245" i="3"/>
  <c r="O245" i="3"/>
  <c r="P245" i="3"/>
  <c r="Q245" i="3"/>
  <c r="C246" i="3"/>
  <c r="F246" i="3"/>
  <c r="G246" i="3"/>
  <c r="H246" i="3"/>
  <c r="O246" i="3"/>
  <c r="P246" i="3"/>
  <c r="Q246" i="3"/>
  <c r="C247" i="3"/>
  <c r="F247" i="3"/>
  <c r="G247" i="3"/>
  <c r="H247" i="3"/>
  <c r="O247" i="3"/>
  <c r="P247" i="3"/>
  <c r="Q247" i="3"/>
  <c r="C248" i="3"/>
  <c r="F248" i="3"/>
  <c r="G248" i="3"/>
  <c r="H248" i="3"/>
  <c r="O248" i="3"/>
  <c r="P248" i="3"/>
  <c r="Q248" i="3"/>
  <c r="C249" i="3"/>
  <c r="F249" i="3"/>
  <c r="G249" i="3"/>
  <c r="H249" i="3"/>
  <c r="O249" i="3"/>
  <c r="P249" i="3"/>
  <c r="Q249" i="3"/>
  <c r="C250" i="3"/>
  <c r="F250" i="3"/>
  <c r="G250" i="3"/>
  <c r="H250" i="3"/>
  <c r="O250" i="3"/>
  <c r="P250" i="3"/>
  <c r="Q250" i="3"/>
  <c r="C251" i="3"/>
  <c r="F251" i="3"/>
  <c r="G251" i="3"/>
  <c r="H251" i="3"/>
  <c r="O251" i="3"/>
  <c r="P251" i="3"/>
  <c r="Q251" i="3"/>
  <c r="C252" i="3"/>
  <c r="F252" i="3"/>
  <c r="G252" i="3"/>
  <c r="H252" i="3"/>
  <c r="O252" i="3"/>
  <c r="P252" i="3"/>
  <c r="Q252" i="3"/>
  <c r="C253" i="3"/>
  <c r="F253" i="3"/>
  <c r="G253" i="3"/>
  <c r="H253" i="3"/>
  <c r="O253" i="3"/>
  <c r="P253" i="3"/>
  <c r="Q253" i="3"/>
  <c r="C254" i="3"/>
  <c r="F254" i="3"/>
  <c r="G254" i="3"/>
  <c r="H254" i="3"/>
  <c r="O254" i="3"/>
  <c r="P254" i="3"/>
  <c r="Q254" i="3"/>
  <c r="C255" i="3"/>
  <c r="F255" i="3"/>
  <c r="G255" i="3"/>
  <c r="H255" i="3"/>
  <c r="O255" i="3"/>
  <c r="P255" i="3"/>
  <c r="Q255" i="3"/>
  <c r="C256" i="3"/>
  <c r="F256" i="3"/>
  <c r="G256" i="3"/>
  <c r="H256" i="3"/>
  <c r="O256" i="3"/>
  <c r="P256" i="3"/>
  <c r="Q256" i="3"/>
  <c r="C257" i="3"/>
  <c r="F257" i="3"/>
  <c r="G257" i="3"/>
  <c r="H257" i="3"/>
  <c r="O257" i="3"/>
  <c r="P257" i="3"/>
  <c r="Q257" i="3"/>
  <c r="C258" i="3"/>
  <c r="F258" i="3"/>
  <c r="G258" i="3"/>
  <c r="H258" i="3"/>
  <c r="O258" i="3"/>
  <c r="P258" i="3"/>
  <c r="Q258" i="3"/>
  <c r="C259" i="3"/>
  <c r="F259" i="3"/>
  <c r="G259" i="3"/>
  <c r="H259" i="3"/>
  <c r="O259" i="3"/>
  <c r="P259" i="3"/>
  <c r="Q259" i="3"/>
  <c r="C260" i="3"/>
  <c r="F260" i="3"/>
  <c r="G260" i="3"/>
  <c r="H260" i="3"/>
  <c r="O260" i="3"/>
  <c r="P260" i="3"/>
  <c r="Q260" i="3"/>
  <c r="C261" i="3"/>
  <c r="F261" i="3"/>
  <c r="G261" i="3"/>
  <c r="H261" i="3"/>
  <c r="O261" i="3"/>
  <c r="P261" i="3"/>
  <c r="Q261" i="3"/>
  <c r="C262" i="3"/>
  <c r="F262" i="3"/>
  <c r="G262" i="3"/>
  <c r="H262" i="3"/>
  <c r="O262" i="3"/>
  <c r="P262" i="3"/>
  <c r="Q262" i="3"/>
  <c r="C263" i="3"/>
  <c r="F263" i="3"/>
  <c r="G263" i="3"/>
  <c r="H263" i="3"/>
  <c r="O263" i="3"/>
  <c r="P263" i="3"/>
  <c r="Q263" i="3"/>
  <c r="C264" i="3"/>
  <c r="F264" i="3"/>
  <c r="G264" i="3"/>
  <c r="H264" i="3"/>
  <c r="O264" i="3"/>
  <c r="P264" i="3"/>
  <c r="Q264" i="3"/>
  <c r="C265" i="3"/>
  <c r="F265" i="3"/>
  <c r="G265" i="3"/>
  <c r="H265" i="3"/>
  <c r="O265" i="3"/>
  <c r="P265" i="3"/>
  <c r="Q265" i="3"/>
  <c r="C266" i="3"/>
  <c r="F266" i="3"/>
  <c r="G266" i="3"/>
  <c r="H266" i="3"/>
  <c r="O266" i="3"/>
  <c r="P266" i="3"/>
  <c r="Q266" i="3"/>
  <c r="C267" i="3"/>
  <c r="F267" i="3"/>
  <c r="G267" i="3"/>
  <c r="H267" i="3"/>
  <c r="O267" i="3"/>
  <c r="P267" i="3"/>
  <c r="Q267" i="3"/>
  <c r="C268" i="3"/>
  <c r="F268" i="3"/>
  <c r="G268" i="3"/>
  <c r="H268" i="3"/>
  <c r="O268" i="3"/>
  <c r="P268" i="3"/>
  <c r="Q268" i="3"/>
  <c r="C269" i="3"/>
  <c r="F269" i="3"/>
  <c r="G269" i="3"/>
  <c r="H269" i="3"/>
  <c r="O269" i="3"/>
  <c r="P269" i="3"/>
  <c r="Q269" i="3"/>
  <c r="C270" i="3"/>
  <c r="F270" i="3"/>
  <c r="G270" i="3"/>
  <c r="H270" i="3"/>
  <c r="O270" i="3"/>
  <c r="P270" i="3"/>
  <c r="Q270" i="3"/>
  <c r="C271" i="3"/>
  <c r="F271" i="3"/>
  <c r="G271" i="3"/>
  <c r="H271" i="3"/>
  <c r="O271" i="3"/>
  <c r="P271" i="3"/>
  <c r="Q271" i="3"/>
  <c r="C272" i="3"/>
  <c r="F272" i="3"/>
  <c r="G272" i="3"/>
  <c r="H272" i="3"/>
  <c r="O272" i="3"/>
  <c r="P272" i="3"/>
  <c r="Q272" i="3"/>
  <c r="C273" i="3"/>
  <c r="F273" i="3"/>
  <c r="G273" i="3"/>
  <c r="H273" i="3"/>
  <c r="O273" i="3"/>
  <c r="P273" i="3"/>
  <c r="Q273" i="3"/>
  <c r="C274" i="3"/>
  <c r="F274" i="3"/>
  <c r="G274" i="3"/>
  <c r="H274" i="3"/>
  <c r="O274" i="3"/>
  <c r="P274" i="3"/>
  <c r="Q274" i="3"/>
  <c r="C275" i="3"/>
  <c r="F275" i="3"/>
  <c r="G275" i="3"/>
  <c r="H275" i="3"/>
  <c r="O275" i="3"/>
  <c r="P275" i="3"/>
  <c r="Q275" i="3"/>
  <c r="C276" i="3"/>
  <c r="F276" i="3"/>
  <c r="G276" i="3"/>
  <c r="H276" i="3"/>
  <c r="O276" i="3"/>
  <c r="P276" i="3"/>
  <c r="Q276" i="3"/>
  <c r="C277" i="3"/>
  <c r="F277" i="3"/>
  <c r="G277" i="3"/>
  <c r="H277" i="3"/>
  <c r="O277" i="3"/>
  <c r="P277" i="3"/>
  <c r="Q277" i="3"/>
  <c r="C278" i="3"/>
  <c r="F278" i="3"/>
  <c r="G278" i="3"/>
  <c r="H278" i="3"/>
  <c r="O278" i="3"/>
  <c r="P278" i="3"/>
  <c r="Q278" i="3"/>
  <c r="C279" i="3"/>
  <c r="F279" i="3"/>
  <c r="G279" i="3"/>
  <c r="H279" i="3"/>
  <c r="O279" i="3"/>
  <c r="P279" i="3"/>
  <c r="Q279" i="3"/>
  <c r="C280" i="3"/>
  <c r="F280" i="3"/>
  <c r="G280" i="3"/>
  <c r="H280" i="3"/>
  <c r="O280" i="3"/>
  <c r="P280" i="3"/>
  <c r="Q280" i="3"/>
  <c r="C281" i="3"/>
  <c r="F281" i="3"/>
  <c r="G281" i="3"/>
  <c r="H281" i="3"/>
  <c r="O281" i="3"/>
  <c r="P281" i="3"/>
  <c r="Q281" i="3"/>
  <c r="C282" i="3"/>
  <c r="F282" i="3"/>
  <c r="G282" i="3"/>
  <c r="H282" i="3"/>
  <c r="O282" i="3"/>
  <c r="P282" i="3"/>
  <c r="Q282" i="3"/>
  <c r="C283" i="3"/>
  <c r="F283" i="3"/>
  <c r="G283" i="3"/>
  <c r="H283" i="3"/>
  <c r="O283" i="3"/>
  <c r="P283" i="3"/>
  <c r="Q283" i="3"/>
  <c r="C284" i="3"/>
  <c r="F284" i="3"/>
  <c r="G284" i="3"/>
  <c r="H284" i="3"/>
  <c r="O284" i="3"/>
  <c r="P284" i="3"/>
  <c r="Q284" i="3"/>
  <c r="C285" i="3"/>
  <c r="F285" i="3"/>
  <c r="G285" i="3"/>
  <c r="H285" i="3"/>
  <c r="O285" i="3"/>
  <c r="P285" i="3"/>
  <c r="Q285" i="3"/>
  <c r="C286" i="3"/>
  <c r="F286" i="3"/>
  <c r="G286" i="3"/>
  <c r="H286" i="3"/>
  <c r="O286" i="3"/>
  <c r="P286" i="3"/>
  <c r="Q286" i="3"/>
  <c r="C287" i="3"/>
  <c r="F287" i="3"/>
  <c r="G287" i="3"/>
  <c r="H287" i="3"/>
  <c r="O287" i="3"/>
  <c r="P287" i="3"/>
  <c r="Q287" i="3"/>
  <c r="C288" i="3"/>
  <c r="F288" i="3"/>
  <c r="G288" i="3"/>
  <c r="H288" i="3"/>
  <c r="O288" i="3"/>
  <c r="P288" i="3"/>
  <c r="Q288" i="3"/>
  <c r="C289" i="3"/>
  <c r="F289" i="3"/>
  <c r="G289" i="3"/>
  <c r="H289" i="3"/>
  <c r="O289" i="3"/>
  <c r="P289" i="3"/>
  <c r="Q289" i="3"/>
  <c r="C290" i="3"/>
  <c r="F290" i="3"/>
  <c r="G290" i="3"/>
  <c r="H290" i="3"/>
  <c r="O290" i="3"/>
  <c r="P290" i="3"/>
  <c r="Q290" i="3"/>
  <c r="C291" i="3"/>
  <c r="F291" i="3"/>
  <c r="G291" i="3"/>
  <c r="H291" i="3"/>
  <c r="O291" i="3"/>
  <c r="P291" i="3"/>
  <c r="Q291" i="3"/>
  <c r="C292" i="3"/>
  <c r="F292" i="3"/>
  <c r="G292" i="3"/>
  <c r="H292" i="3"/>
  <c r="O292" i="3"/>
  <c r="P292" i="3"/>
  <c r="Q292" i="3"/>
  <c r="C293" i="3"/>
  <c r="F293" i="3"/>
  <c r="G293" i="3"/>
  <c r="H293" i="3"/>
  <c r="O293" i="3"/>
  <c r="P293" i="3"/>
  <c r="Q293" i="3"/>
  <c r="C294" i="3"/>
  <c r="F294" i="3"/>
  <c r="G294" i="3"/>
  <c r="H294" i="3"/>
  <c r="O294" i="3"/>
  <c r="P294" i="3"/>
  <c r="Q294" i="3"/>
  <c r="C295" i="3"/>
  <c r="F295" i="3"/>
  <c r="G295" i="3"/>
  <c r="H295" i="3"/>
  <c r="O295" i="3"/>
  <c r="P295" i="3"/>
  <c r="Q295" i="3"/>
  <c r="C296" i="3"/>
  <c r="F296" i="3"/>
  <c r="G296" i="3"/>
  <c r="H296" i="3"/>
  <c r="O296" i="3"/>
  <c r="P296" i="3"/>
  <c r="Q296" i="3"/>
  <c r="C297" i="3"/>
  <c r="F297" i="3"/>
  <c r="G297" i="3"/>
  <c r="H297" i="3"/>
  <c r="O297" i="3"/>
  <c r="P297" i="3"/>
  <c r="Q297" i="3"/>
  <c r="C298" i="3"/>
  <c r="F298" i="3"/>
  <c r="G298" i="3"/>
  <c r="H298" i="3"/>
  <c r="O298" i="3"/>
  <c r="P298" i="3"/>
  <c r="Q298" i="3"/>
  <c r="C299" i="3"/>
  <c r="F299" i="3"/>
  <c r="G299" i="3"/>
  <c r="H299" i="3"/>
  <c r="O299" i="3"/>
  <c r="P299" i="3"/>
  <c r="Q299" i="3" s="1"/>
  <c r="C300" i="3"/>
  <c r="F300" i="3"/>
  <c r="G300" i="3"/>
  <c r="H300" i="3"/>
  <c r="O300" i="3"/>
  <c r="P300" i="3"/>
  <c r="Q300" i="3"/>
  <c r="C301" i="3"/>
  <c r="F301" i="3"/>
  <c r="G301" i="3"/>
  <c r="H301" i="3"/>
  <c r="O301" i="3"/>
  <c r="P301" i="3"/>
  <c r="Q301" i="3"/>
  <c r="C302" i="3"/>
  <c r="F302" i="3"/>
  <c r="G302" i="3"/>
  <c r="H302" i="3"/>
  <c r="O302" i="3"/>
  <c r="P302" i="3"/>
  <c r="Q302" i="3"/>
  <c r="C303" i="3"/>
  <c r="F303" i="3"/>
  <c r="G303" i="3"/>
  <c r="H303" i="3"/>
  <c r="O303" i="3"/>
  <c r="P303" i="3"/>
  <c r="Q303" i="3"/>
  <c r="C304" i="3"/>
  <c r="F304" i="3"/>
  <c r="G304" i="3"/>
  <c r="H304" i="3"/>
  <c r="O304" i="3"/>
  <c r="P304" i="3"/>
  <c r="Q304" i="3"/>
  <c r="C305" i="3"/>
  <c r="F305" i="3"/>
  <c r="G305" i="3"/>
  <c r="H305" i="3"/>
  <c r="O305" i="3"/>
  <c r="P305" i="3"/>
  <c r="Q305" i="3"/>
  <c r="C306" i="3"/>
  <c r="F306" i="3"/>
  <c r="G306" i="3"/>
  <c r="H306" i="3"/>
  <c r="O306" i="3"/>
  <c r="P306" i="3"/>
  <c r="Q306" i="3"/>
  <c r="C307" i="3"/>
  <c r="F307" i="3"/>
  <c r="G307" i="3"/>
  <c r="H307" i="3"/>
  <c r="O307" i="3"/>
  <c r="P307" i="3"/>
  <c r="Q307" i="3"/>
  <c r="C308" i="3"/>
  <c r="F308" i="3"/>
  <c r="G308" i="3"/>
  <c r="H308" i="3"/>
  <c r="O308" i="3"/>
  <c r="P308" i="3"/>
  <c r="Q308" i="3"/>
  <c r="C309" i="3"/>
  <c r="F309" i="3"/>
  <c r="G309" i="3"/>
  <c r="H309" i="3"/>
  <c r="O309" i="3"/>
  <c r="P309" i="3"/>
  <c r="Q309" i="3"/>
  <c r="C310" i="3"/>
  <c r="F310" i="3"/>
  <c r="G310" i="3"/>
  <c r="H310" i="3"/>
  <c r="O310" i="3"/>
  <c r="P310" i="3"/>
  <c r="Q310" i="3"/>
  <c r="C311" i="3"/>
  <c r="F311" i="3"/>
  <c r="G311" i="3"/>
  <c r="H311" i="3"/>
  <c r="O311" i="3"/>
  <c r="P311" i="3"/>
  <c r="Q311" i="3"/>
  <c r="C312" i="3"/>
  <c r="F312" i="3"/>
  <c r="G312" i="3"/>
  <c r="H312" i="3"/>
  <c r="O312" i="3"/>
  <c r="P312" i="3"/>
  <c r="Q312" i="3"/>
  <c r="C313" i="3"/>
  <c r="F313" i="3"/>
  <c r="G313" i="3"/>
  <c r="H313" i="3"/>
  <c r="O313" i="3"/>
  <c r="P313" i="3"/>
  <c r="Q313" i="3"/>
  <c r="C314" i="3"/>
  <c r="F314" i="3"/>
  <c r="G314" i="3"/>
  <c r="H314" i="3"/>
  <c r="O314" i="3"/>
  <c r="P314" i="3"/>
  <c r="Q314" i="3"/>
  <c r="C315" i="3"/>
  <c r="F315" i="3"/>
  <c r="G315" i="3"/>
  <c r="H315" i="3"/>
  <c r="O315" i="3"/>
  <c r="P315" i="3"/>
  <c r="Q315" i="3"/>
  <c r="C316" i="3"/>
  <c r="F316" i="3"/>
  <c r="G316" i="3"/>
  <c r="H316" i="3"/>
  <c r="O316" i="3"/>
  <c r="P316" i="3"/>
  <c r="Q316" i="3"/>
  <c r="C317" i="3"/>
  <c r="F317" i="3"/>
  <c r="G317" i="3"/>
  <c r="H317" i="3"/>
  <c r="O317" i="3"/>
  <c r="P317" i="3"/>
  <c r="Q317" i="3"/>
  <c r="C318" i="3"/>
  <c r="F318" i="3"/>
  <c r="G318" i="3"/>
  <c r="H318" i="3"/>
  <c r="O318" i="3"/>
  <c r="P318" i="3"/>
  <c r="Q318" i="3"/>
  <c r="C319" i="3"/>
  <c r="F319" i="3"/>
  <c r="G319" i="3"/>
  <c r="H319" i="3"/>
  <c r="O319" i="3"/>
  <c r="P319" i="3"/>
  <c r="Q319" i="3"/>
  <c r="C320" i="3"/>
  <c r="F320" i="3"/>
  <c r="G320" i="3"/>
  <c r="H320" i="3"/>
  <c r="O320" i="3"/>
  <c r="P320" i="3"/>
  <c r="Q320" i="3"/>
  <c r="C321" i="3"/>
  <c r="F321" i="3"/>
  <c r="G321" i="3"/>
  <c r="H321" i="3"/>
  <c r="O321" i="3"/>
  <c r="P321" i="3"/>
  <c r="Q321" i="3"/>
  <c r="C322" i="3"/>
  <c r="F322" i="3"/>
  <c r="G322" i="3"/>
  <c r="H322" i="3"/>
  <c r="O322" i="3"/>
  <c r="P322" i="3"/>
  <c r="Q322" i="3"/>
  <c r="C323" i="3"/>
  <c r="F323" i="3"/>
  <c r="G323" i="3"/>
  <c r="H323" i="3"/>
  <c r="O323" i="3"/>
  <c r="P323" i="3"/>
  <c r="Q323" i="3"/>
  <c r="C324" i="3"/>
  <c r="F324" i="3"/>
  <c r="G324" i="3"/>
  <c r="H324" i="3"/>
  <c r="O324" i="3"/>
  <c r="P324" i="3"/>
  <c r="Q324" i="3"/>
  <c r="C325" i="3"/>
  <c r="F325" i="3"/>
  <c r="G325" i="3"/>
  <c r="H325" i="3"/>
  <c r="O325" i="3"/>
  <c r="P325" i="3"/>
  <c r="Q325" i="3"/>
  <c r="C326" i="3"/>
  <c r="F326" i="3"/>
  <c r="G326" i="3"/>
  <c r="H326" i="3"/>
  <c r="O326" i="3"/>
  <c r="P326" i="3"/>
  <c r="Q326" i="3"/>
  <c r="L160" i="3"/>
  <c r="Q228" i="3" l="1"/>
  <c r="Q227" i="3"/>
  <c r="Q225" i="3"/>
  <c r="Q224" i="3"/>
  <c r="Q222" i="3"/>
  <c r="Q223" i="3"/>
  <c r="Q221" i="3"/>
  <c r="Q219" i="3"/>
  <c r="Q214" i="3"/>
  <c r="Q215" i="3"/>
  <c r="Q212" i="3"/>
  <c r="Q207" i="3"/>
  <c r="Q198" i="3"/>
  <c r="Q170" i="3"/>
  <c r="Q171" i="3"/>
  <c r="P147" i="3"/>
  <c r="O147" i="3"/>
  <c r="L147" i="3"/>
  <c r="H147" i="3"/>
  <c r="G147" i="3"/>
  <c r="F147" i="3"/>
  <c r="C147" i="3"/>
  <c r="Q147" i="3" s="1"/>
  <c r="L98" i="3" l="1"/>
  <c r="C101" i="3" l="1"/>
  <c r="F101" i="3"/>
  <c r="G101" i="3"/>
  <c r="H101" i="3"/>
  <c r="L101" i="3"/>
  <c r="O101" i="3"/>
  <c r="P101" i="3"/>
  <c r="C102" i="3"/>
  <c r="F102" i="3"/>
  <c r="G102" i="3"/>
  <c r="H102" i="3"/>
  <c r="L102" i="3"/>
  <c r="O102" i="3"/>
  <c r="P102" i="3"/>
  <c r="C103" i="3"/>
  <c r="Q103" i="3" s="1"/>
  <c r="F103" i="3"/>
  <c r="G103" i="3"/>
  <c r="H103" i="3"/>
  <c r="L103" i="3"/>
  <c r="O103" i="3"/>
  <c r="P103" i="3"/>
  <c r="C104" i="3"/>
  <c r="F104" i="3"/>
  <c r="G104" i="3"/>
  <c r="H104" i="3"/>
  <c r="L104" i="3"/>
  <c r="O104" i="3"/>
  <c r="P104" i="3"/>
  <c r="Q104" i="3" s="1"/>
  <c r="C105" i="3"/>
  <c r="F105" i="3"/>
  <c r="G105" i="3"/>
  <c r="H105" i="3"/>
  <c r="L105" i="3"/>
  <c r="O105" i="3"/>
  <c r="P105" i="3"/>
  <c r="C106" i="3"/>
  <c r="F106" i="3"/>
  <c r="G106" i="3"/>
  <c r="H106" i="3"/>
  <c r="L106" i="3"/>
  <c r="O106" i="3"/>
  <c r="P106" i="3"/>
  <c r="Q106" i="3" s="1"/>
  <c r="C107" i="3"/>
  <c r="F107" i="3"/>
  <c r="G107" i="3"/>
  <c r="H107" i="3"/>
  <c r="L107" i="3"/>
  <c r="O107" i="3"/>
  <c r="P107" i="3"/>
  <c r="C108" i="3"/>
  <c r="F108" i="3"/>
  <c r="G108" i="3"/>
  <c r="H108" i="3"/>
  <c r="L108" i="3"/>
  <c r="O108" i="3"/>
  <c r="P108" i="3"/>
  <c r="C109" i="3"/>
  <c r="F109" i="3"/>
  <c r="G109" i="3"/>
  <c r="H109" i="3"/>
  <c r="L109" i="3"/>
  <c r="O109" i="3"/>
  <c r="P109" i="3"/>
  <c r="C110" i="3"/>
  <c r="F110" i="3"/>
  <c r="G110" i="3"/>
  <c r="H110" i="3"/>
  <c r="L110" i="3"/>
  <c r="O110" i="3"/>
  <c r="P110" i="3"/>
  <c r="C111" i="3"/>
  <c r="F111" i="3"/>
  <c r="G111" i="3"/>
  <c r="H111" i="3"/>
  <c r="L111" i="3"/>
  <c r="O111" i="3"/>
  <c r="P111" i="3"/>
  <c r="C112" i="3"/>
  <c r="Q112" i="3" s="1"/>
  <c r="F112" i="3"/>
  <c r="G112" i="3"/>
  <c r="H112" i="3"/>
  <c r="L112" i="3"/>
  <c r="O112" i="3"/>
  <c r="P112" i="3"/>
  <c r="C113" i="3"/>
  <c r="F113" i="3"/>
  <c r="G113" i="3"/>
  <c r="H113" i="3"/>
  <c r="L113" i="3"/>
  <c r="O113" i="3"/>
  <c r="P113" i="3"/>
  <c r="C114" i="3"/>
  <c r="F114" i="3"/>
  <c r="G114" i="3"/>
  <c r="H114" i="3"/>
  <c r="L114" i="3"/>
  <c r="O114" i="3"/>
  <c r="P114" i="3"/>
  <c r="C115" i="3"/>
  <c r="F115" i="3"/>
  <c r="G115" i="3"/>
  <c r="H115" i="3"/>
  <c r="L115" i="3"/>
  <c r="O115" i="3"/>
  <c r="P115" i="3"/>
  <c r="C116" i="3"/>
  <c r="F116" i="3"/>
  <c r="G116" i="3"/>
  <c r="H116" i="3"/>
  <c r="L116" i="3"/>
  <c r="O116" i="3"/>
  <c r="P116" i="3"/>
  <c r="C117" i="3"/>
  <c r="F117" i="3"/>
  <c r="G117" i="3"/>
  <c r="H117" i="3"/>
  <c r="L117" i="3"/>
  <c r="O117" i="3"/>
  <c r="P117" i="3"/>
  <c r="C118" i="3"/>
  <c r="F118" i="3"/>
  <c r="G118" i="3"/>
  <c r="H118" i="3"/>
  <c r="L118" i="3"/>
  <c r="O118" i="3"/>
  <c r="P118" i="3"/>
  <c r="Q118" i="3"/>
  <c r="C119" i="3"/>
  <c r="F119" i="3"/>
  <c r="G119" i="3"/>
  <c r="H119" i="3"/>
  <c r="L119" i="3"/>
  <c r="O119" i="3"/>
  <c r="P119" i="3"/>
  <c r="C120" i="3"/>
  <c r="F120" i="3"/>
  <c r="G120" i="3"/>
  <c r="H120" i="3"/>
  <c r="L120" i="3"/>
  <c r="O120" i="3"/>
  <c r="P120" i="3"/>
  <c r="C121" i="3"/>
  <c r="F121" i="3"/>
  <c r="G121" i="3"/>
  <c r="H121" i="3"/>
  <c r="L121" i="3"/>
  <c r="O121" i="3"/>
  <c r="P121" i="3"/>
  <c r="C122" i="3"/>
  <c r="F122" i="3"/>
  <c r="G122" i="3"/>
  <c r="H122" i="3"/>
  <c r="L122" i="3"/>
  <c r="O122" i="3"/>
  <c r="P122" i="3"/>
  <c r="C123" i="3"/>
  <c r="F123" i="3"/>
  <c r="G123" i="3"/>
  <c r="H123" i="3"/>
  <c r="L123" i="3"/>
  <c r="O123" i="3"/>
  <c r="P123" i="3"/>
  <c r="C124" i="3"/>
  <c r="F124" i="3"/>
  <c r="G124" i="3"/>
  <c r="H124" i="3"/>
  <c r="L124" i="3"/>
  <c r="O124" i="3"/>
  <c r="P124" i="3"/>
  <c r="C125" i="3"/>
  <c r="F125" i="3"/>
  <c r="G125" i="3"/>
  <c r="H125" i="3"/>
  <c r="L125" i="3"/>
  <c r="O125" i="3"/>
  <c r="P125" i="3"/>
  <c r="C126" i="3"/>
  <c r="F126" i="3"/>
  <c r="G126" i="3"/>
  <c r="H126" i="3"/>
  <c r="L126" i="3"/>
  <c r="O126" i="3"/>
  <c r="P126" i="3"/>
  <c r="C127" i="3"/>
  <c r="F127" i="3"/>
  <c r="G127" i="3"/>
  <c r="H127" i="3"/>
  <c r="L127" i="3"/>
  <c r="O127" i="3"/>
  <c r="P127" i="3"/>
  <c r="C128" i="3"/>
  <c r="F128" i="3"/>
  <c r="G128" i="3"/>
  <c r="H128" i="3"/>
  <c r="L128" i="3"/>
  <c r="O128" i="3"/>
  <c r="P128" i="3"/>
  <c r="C129" i="3"/>
  <c r="F129" i="3"/>
  <c r="G129" i="3"/>
  <c r="H129" i="3"/>
  <c r="L129" i="3"/>
  <c r="O129" i="3"/>
  <c r="P129" i="3"/>
  <c r="C130" i="3"/>
  <c r="Q130" i="3" s="1"/>
  <c r="F130" i="3"/>
  <c r="G130" i="3"/>
  <c r="H130" i="3"/>
  <c r="L130" i="3"/>
  <c r="O130" i="3"/>
  <c r="P130" i="3"/>
  <c r="C131" i="3"/>
  <c r="F131" i="3"/>
  <c r="G131" i="3"/>
  <c r="H131" i="3"/>
  <c r="L131" i="3"/>
  <c r="O131" i="3"/>
  <c r="P131" i="3"/>
  <c r="C132" i="3"/>
  <c r="Q132" i="3" s="1"/>
  <c r="F132" i="3"/>
  <c r="G132" i="3"/>
  <c r="H132" i="3"/>
  <c r="L132" i="3"/>
  <c r="O132" i="3"/>
  <c r="P132" i="3"/>
  <c r="C133" i="3"/>
  <c r="F133" i="3"/>
  <c r="G133" i="3"/>
  <c r="H133" i="3"/>
  <c r="L133" i="3"/>
  <c r="O133" i="3"/>
  <c r="P133" i="3"/>
  <c r="C134" i="3"/>
  <c r="F134" i="3"/>
  <c r="G134" i="3"/>
  <c r="H134" i="3"/>
  <c r="L134" i="3"/>
  <c r="O134" i="3"/>
  <c r="P134" i="3"/>
  <c r="Q134" i="3" s="1"/>
  <c r="C135" i="3"/>
  <c r="F135" i="3"/>
  <c r="G135" i="3"/>
  <c r="H135" i="3"/>
  <c r="L135" i="3"/>
  <c r="O135" i="3"/>
  <c r="P135" i="3"/>
  <c r="C136" i="3"/>
  <c r="F136" i="3"/>
  <c r="G136" i="3"/>
  <c r="H136" i="3"/>
  <c r="L136" i="3"/>
  <c r="O136" i="3"/>
  <c r="P136" i="3"/>
  <c r="Q136" i="3" s="1"/>
  <c r="C137" i="3"/>
  <c r="F137" i="3"/>
  <c r="G137" i="3"/>
  <c r="H137" i="3"/>
  <c r="L137" i="3"/>
  <c r="O137" i="3"/>
  <c r="P137" i="3"/>
  <c r="C138" i="3"/>
  <c r="F138" i="3"/>
  <c r="G138" i="3"/>
  <c r="H138" i="3"/>
  <c r="L138" i="3"/>
  <c r="O138" i="3"/>
  <c r="P138" i="3"/>
  <c r="Q138" i="3" s="1"/>
  <c r="C139" i="3"/>
  <c r="F139" i="3"/>
  <c r="G139" i="3"/>
  <c r="H139" i="3"/>
  <c r="L139" i="3"/>
  <c r="O139" i="3"/>
  <c r="P139" i="3"/>
  <c r="C140" i="3"/>
  <c r="F140" i="3"/>
  <c r="G140" i="3"/>
  <c r="H140" i="3"/>
  <c r="L140" i="3"/>
  <c r="O140" i="3"/>
  <c r="P140" i="3"/>
  <c r="Q140" i="3" s="1"/>
  <c r="C141" i="3"/>
  <c r="F141" i="3"/>
  <c r="G141" i="3"/>
  <c r="H141" i="3"/>
  <c r="L141" i="3"/>
  <c r="O141" i="3"/>
  <c r="P141" i="3"/>
  <c r="C142" i="3"/>
  <c r="F142" i="3"/>
  <c r="G142" i="3"/>
  <c r="H142" i="3"/>
  <c r="L142" i="3"/>
  <c r="O142" i="3"/>
  <c r="P142" i="3"/>
  <c r="C143" i="3"/>
  <c r="F143" i="3"/>
  <c r="G143" i="3"/>
  <c r="H143" i="3"/>
  <c r="L143" i="3"/>
  <c r="O143" i="3"/>
  <c r="P143" i="3"/>
  <c r="C144" i="3"/>
  <c r="F144" i="3"/>
  <c r="G144" i="3"/>
  <c r="H144" i="3"/>
  <c r="L144" i="3"/>
  <c r="O144" i="3"/>
  <c r="P144" i="3"/>
  <c r="C145" i="3"/>
  <c r="F145" i="3"/>
  <c r="G145" i="3"/>
  <c r="H145" i="3"/>
  <c r="L145" i="3"/>
  <c r="O145" i="3"/>
  <c r="P145" i="3"/>
  <c r="Q145" i="3" s="1"/>
  <c r="C146" i="3"/>
  <c r="F146" i="3"/>
  <c r="G146" i="3"/>
  <c r="H146" i="3"/>
  <c r="L146" i="3"/>
  <c r="O146" i="3"/>
  <c r="P146" i="3"/>
  <c r="C148" i="3"/>
  <c r="F148" i="3"/>
  <c r="G148" i="3"/>
  <c r="H148" i="3"/>
  <c r="L148" i="3"/>
  <c r="O148" i="3"/>
  <c r="P148" i="3"/>
  <c r="C149" i="3"/>
  <c r="Q149" i="3" s="1"/>
  <c r="F149" i="3"/>
  <c r="G149" i="3"/>
  <c r="H149" i="3"/>
  <c r="L149" i="3"/>
  <c r="O149" i="3"/>
  <c r="P149" i="3"/>
  <c r="C150" i="3"/>
  <c r="F150" i="3"/>
  <c r="G150" i="3"/>
  <c r="H150" i="3"/>
  <c r="L150" i="3"/>
  <c r="O150" i="3"/>
  <c r="P150" i="3"/>
  <c r="C151" i="3"/>
  <c r="F151" i="3"/>
  <c r="G151" i="3"/>
  <c r="H151" i="3"/>
  <c r="L151" i="3"/>
  <c r="O151" i="3"/>
  <c r="P151" i="3"/>
  <c r="C152" i="3"/>
  <c r="F152" i="3"/>
  <c r="G152" i="3"/>
  <c r="H152" i="3"/>
  <c r="L152" i="3"/>
  <c r="O152" i="3"/>
  <c r="P152" i="3"/>
  <c r="C153" i="3"/>
  <c r="F153" i="3"/>
  <c r="G153" i="3"/>
  <c r="H153" i="3"/>
  <c r="L153" i="3"/>
  <c r="O153" i="3"/>
  <c r="P153" i="3"/>
  <c r="C154" i="3"/>
  <c r="F154" i="3"/>
  <c r="G154" i="3"/>
  <c r="H154" i="3"/>
  <c r="L154" i="3"/>
  <c r="O154" i="3"/>
  <c r="P154" i="3"/>
  <c r="C155" i="3"/>
  <c r="Q155" i="3" s="1"/>
  <c r="F155" i="3"/>
  <c r="G155" i="3"/>
  <c r="H155" i="3"/>
  <c r="L155" i="3"/>
  <c r="O155" i="3"/>
  <c r="P155" i="3"/>
  <c r="C156" i="3"/>
  <c r="Q156" i="3" s="1"/>
  <c r="F156" i="3"/>
  <c r="G156" i="3"/>
  <c r="H156" i="3"/>
  <c r="L156" i="3"/>
  <c r="O156" i="3"/>
  <c r="P156" i="3"/>
  <c r="C157" i="3"/>
  <c r="F157" i="3"/>
  <c r="G157" i="3"/>
  <c r="H157" i="3"/>
  <c r="L157" i="3"/>
  <c r="O157" i="3"/>
  <c r="P157" i="3"/>
  <c r="Q157" i="3" s="1"/>
  <c r="C158" i="3"/>
  <c r="Q158" i="3" s="1"/>
  <c r="F158" i="3"/>
  <c r="G158" i="3"/>
  <c r="H158" i="3"/>
  <c r="L158" i="3"/>
  <c r="O158" i="3"/>
  <c r="P158" i="3"/>
  <c r="C159" i="3"/>
  <c r="F159" i="3"/>
  <c r="G159" i="3"/>
  <c r="H159" i="3"/>
  <c r="L159" i="3"/>
  <c r="O159" i="3"/>
  <c r="P159" i="3"/>
  <c r="C160" i="3"/>
  <c r="F160" i="3"/>
  <c r="G160" i="3"/>
  <c r="H160" i="3"/>
  <c r="O160" i="3"/>
  <c r="P160" i="3"/>
  <c r="C161" i="3"/>
  <c r="F161" i="3"/>
  <c r="H161" i="3"/>
  <c r="O161" i="3"/>
  <c r="P161" i="3"/>
  <c r="Q161" i="3" s="1"/>
  <c r="C162" i="3"/>
  <c r="F162" i="3"/>
  <c r="G162" i="3"/>
  <c r="H162" i="3"/>
  <c r="L162" i="3"/>
  <c r="O162" i="3"/>
  <c r="P162" i="3"/>
  <c r="C163" i="3"/>
  <c r="Q163" i="3" s="1"/>
  <c r="F163" i="3"/>
  <c r="G163" i="3"/>
  <c r="H163" i="3"/>
  <c r="L163" i="3"/>
  <c r="O163" i="3"/>
  <c r="P163" i="3"/>
  <c r="C164" i="3"/>
  <c r="F164" i="3"/>
  <c r="G164" i="3"/>
  <c r="H164" i="3"/>
  <c r="O164" i="3"/>
  <c r="P164" i="3"/>
  <c r="C165" i="3"/>
  <c r="Q165" i="3" s="1"/>
  <c r="F165" i="3"/>
  <c r="G165" i="3"/>
  <c r="H165" i="3"/>
  <c r="L165" i="3"/>
  <c r="O165" i="3"/>
  <c r="P165" i="3"/>
  <c r="C166" i="3"/>
  <c r="F166" i="3"/>
  <c r="G166" i="3"/>
  <c r="H166" i="3"/>
  <c r="L166" i="3"/>
  <c r="O166" i="3"/>
  <c r="P166" i="3"/>
  <c r="C98" i="3"/>
  <c r="Q159" i="3" l="1"/>
  <c r="Q153" i="3"/>
  <c r="Q164" i="3"/>
  <c r="Q166" i="3"/>
  <c r="Q162" i="3"/>
  <c r="Q160" i="3"/>
  <c r="Q126" i="3"/>
  <c r="Q124" i="3"/>
  <c r="Q121" i="3"/>
  <c r="Q123" i="3"/>
  <c r="Q114" i="3"/>
  <c r="Q125" i="3"/>
  <c r="Q107" i="3"/>
  <c r="Q127" i="3"/>
  <c r="Q116" i="3"/>
  <c r="Q142" i="3"/>
  <c r="Q108" i="3"/>
  <c r="Q131" i="3"/>
  <c r="Q128" i="3"/>
  <c r="Q133" i="3"/>
  <c r="Q151" i="3"/>
  <c r="Q135" i="3"/>
  <c r="Q137" i="3"/>
  <c r="Q139" i="3"/>
  <c r="Q141" i="3"/>
  <c r="Q143" i="3"/>
  <c r="Q144" i="3"/>
  <c r="Q146" i="3"/>
  <c r="Q148" i="3"/>
  <c r="Q150" i="3"/>
  <c r="Q152" i="3"/>
  <c r="Q154" i="3"/>
  <c r="Q105" i="3"/>
  <c r="Q129" i="3"/>
  <c r="Q111" i="3"/>
  <c r="Q122" i="3"/>
  <c r="Q120" i="3"/>
  <c r="Q119" i="3"/>
  <c r="Q117" i="3"/>
  <c r="Q115" i="3"/>
  <c r="Q113" i="3"/>
  <c r="Q110" i="3"/>
  <c r="Q109" i="3"/>
  <c r="Q102" i="3"/>
  <c r="Q101" i="3"/>
  <c r="L93" i="3" l="1"/>
  <c r="L90" i="3" l="1"/>
  <c r="L86" i="3"/>
  <c r="L85" i="3"/>
  <c r="L84" i="3"/>
  <c r="P83" i="3"/>
  <c r="O83" i="3"/>
  <c r="L83" i="3"/>
  <c r="L82" i="3"/>
  <c r="L78" i="3" l="1"/>
  <c r="G72" i="3" l="1"/>
  <c r="H72" i="3"/>
  <c r="F72" i="3"/>
  <c r="L72" i="3"/>
  <c r="O67" i="3" l="1"/>
  <c r="P67" i="3"/>
  <c r="F67" i="3"/>
  <c r="G67" i="3"/>
  <c r="H67" i="3"/>
  <c r="L67" i="3"/>
  <c r="C67" i="3"/>
  <c r="P4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Q46" i="3" s="1"/>
  <c r="C47" i="3"/>
  <c r="Q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Q83" i="3" s="1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9" i="3"/>
  <c r="C100" i="3"/>
  <c r="C8" i="3"/>
  <c r="C9" i="3"/>
  <c r="C4" i="3"/>
  <c r="C5" i="3"/>
  <c r="C6" i="3"/>
  <c r="C7" i="3"/>
  <c r="P6" i="3"/>
  <c r="Q6" i="3" s="1"/>
  <c r="P7" i="3"/>
  <c r="Q7" i="3" s="1"/>
  <c r="P8" i="3"/>
  <c r="P9" i="3"/>
  <c r="P10" i="3"/>
  <c r="Q10" i="3" s="1"/>
  <c r="P11" i="3"/>
  <c r="P12" i="3"/>
  <c r="P13" i="3"/>
  <c r="P14" i="3"/>
  <c r="P15" i="3"/>
  <c r="P16" i="3"/>
  <c r="Q16" i="3" s="1"/>
  <c r="P17" i="3"/>
  <c r="Q17" i="3" s="1"/>
  <c r="P18" i="3"/>
  <c r="Q18" i="3" s="1"/>
  <c r="P19" i="3"/>
  <c r="Q19" i="3" s="1"/>
  <c r="P20" i="3"/>
  <c r="P21" i="3"/>
  <c r="P22" i="3"/>
  <c r="P23" i="3"/>
  <c r="Q23" i="3" s="1"/>
  <c r="P24" i="3"/>
  <c r="Q24" i="3" s="1"/>
  <c r="P25" i="3"/>
  <c r="P26" i="3"/>
  <c r="P27" i="3"/>
  <c r="P28" i="3"/>
  <c r="P29" i="3"/>
  <c r="P30" i="3"/>
  <c r="P31" i="3"/>
  <c r="P32" i="3"/>
  <c r="Q32" i="3" s="1"/>
  <c r="P33" i="3"/>
  <c r="Q33" i="3" s="1"/>
  <c r="P34" i="3"/>
  <c r="Q34" i="3" s="1"/>
  <c r="P35" i="3"/>
  <c r="Q35" i="3" s="1"/>
  <c r="P36" i="3"/>
  <c r="P37" i="3"/>
  <c r="P38" i="3"/>
  <c r="P39" i="3"/>
  <c r="Q39" i="3" s="1"/>
  <c r="P40" i="3"/>
  <c r="Q40" i="3" s="1"/>
  <c r="P41" i="3"/>
  <c r="P42" i="3"/>
  <c r="P43" i="3"/>
  <c r="P44" i="3"/>
  <c r="P45" i="3"/>
  <c r="P46" i="3"/>
  <c r="P47" i="3"/>
  <c r="P48" i="3"/>
  <c r="Q48" i="3" s="1"/>
  <c r="P49" i="3"/>
  <c r="Q49" i="3" s="1"/>
  <c r="P50" i="3"/>
  <c r="Q50" i="3" s="1"/>
  <c r="P51" i="3"/>
  <c r="Q51" i="3" s="1"/>
  <c r="P52" i="3"/>
  <c r="P53" i="3"/>
  <c r="P54" i="3"/>
  <c r="P55" i="3"/>
  <c r="Q55" i="3" s="1"/>
  <c r="P56" i="3"/>
  <c r="Q56" i="3" s="1"/>
  <c r="P57" i="3"/>
  <c r="P58" i="3"/>
  <c r="P59" i="3"/>
  <c r="P60" i="3"/>
  <c r="P61" i="3"/>
  <c r="P62" i="3"/>
  <c r="P63" i="3"/>
  <c r="P64" i="3"/>
  <c r="Q64" i="3" s="1"/>
  <c r="P65" i="3"/>
  <c r="Q65" i="3" s="1"/>
  <c r="P66" i="3"/>
  <c r="Q66" i="3" s="1"/>
  <c r="P68" i="3"/>
  <c r="P69" i="3"/>
  <c r="P70" i="3"/>
  <c r="P71" i="3"/>
  <c r="P72" i="3"/>
  <c r="Q72" i="3" s="1"/>
  <c r="P73" i="3"/>
  <c r="P74" i="3"/>
  <c r="P75" i="3"/>
  <c r="Q75" i="3" s="1"/>
  <c r="P76" i="3"/>
  <c r="P77" i="3"/>
  <c r="P78" i="3"/>
  <c r="P79" i="3"/>
  <c r="P80" i="3"/>
  <c r="P81" i="3"/>
  <c r="P82" i="3"/>
  <c r="P84" i="3"/>
  <c r="P85" i="3"/>
  <c r="P86" i="3"/>
  <c r="P87" i="3"/>
  <c r="P88" i="3"/>
  <c r="P89" i="3"/>
  <c r="P90" i="3"/>
  <c r="Q90" i="3" s="1"/>
  <c r="P91" i="3"/>
  <c r="P92" i="3"/>
  <c r="P93" i="3"/>
  <c r="P94" i="3"/>
  <c r="P95" i="3"/>
  <c r="P96" i="3"/>
  <c r="P97" i="3"/>
  <c r="P98" i="3"/>
  <c r="P99" i="3"/>
  <c r="P100" i="3"/>
  <c r="P5" i="3"/>
  <c r="L63" i="3"/>
  <c r="L64" i="3"/>
  <c r="H64" i="3"/>
  <c r="G64" i="3"/>
  <c r="F64" i="3"/>
  <c r="Q21" i="3" l="1"/>
  <c r="Q20" i="3"/>
  <c r="Q63" i="3"/>
  <c r="Q31" i="3"/>
  <c r="Q15" i="3"/>
  <c r="Q62" i="3"/>
  <c r="Q30" i="3"/>
  <c r="Q14" i="3"/>
  <c r="Q29" i="3"/>
  <c r="Q84" i="3"/>
  <c r="Q45" i="3"/>
  <c r="Q60" i="3"/>
  <c r="Q28" i="3"/>
  <c r="Q59" i="3"/>
  <c r="Q27" i="3"/>
  <c r="Q54" i="3"/>
  <c r="Q70" i="3"/>
  <c r="Q53" i="3"/>
  <c r="Q37" i="3"/>
  <c r="Q67" i="3"/>
  <c r="Q61" i="3"/>
  <c r="Q13" i="3"/>
  <c r="Q9" i="3"/>
  <c r="Q44" i="3"/>
  <c r="Q12" i="3"/>
  <c r="Q8" i="3"/>
  <c r="Q43" i="3"/>
  <c r="Q11" i="3"/>
  <c r="Q87" i="3"/>
  <c r="Q38" i="3"/>
  <c r="Q22" i="3"/>
  <c r="Q4" i="3"/>
  <c r="Q5" i="3"/>
  <c r="Q85" i="3"/>
  <c r="Q69" i="3"/>
  <c r="Q52" i="3"/>
  <c r="Q36" i="3"/>
  <c r="Q42" i="3"/>
  <c r="Q41" i="3"/>
  <c r="Q57" i="3"/>
  <c r="Q58" i="3"/>
  <c r="Q26" i="3"/>
  <c r="Q25" i="3"/>
  <c r="Q100" i="3"/>
  <c r="Q99" i="3"/>
  <c r="Q98" i="3"/>
  <c r="Q97" i="3"/>
  <c r="Q96" i="3"/>
  <c r="Q95" i="3"/>
  <c r="Q94" i="3"/>
  <c r="Q93" i="3"/>
  <c r="Q92" i="3"/>
  <c r="Q91" i="3"/>
  <c r="Q89" i="3"/>
  <c r="Q88" i="3"/>
  <c r="Q86" i="3"/>
  <c r="Q80" i="3"/>
  <c r="Q79" i="3"/>
  <c r="Q82" i="3"/>
  <c r="Q81" i="3"/>
  <c r="Q78" i="3"/>
  <c r="Q77" i="3"/>
  <c r="Q76" i="3"/>
  <c r="Q74" i="3"/>
  <c r="Q73" i="3"/>
  <c r="Q71" i="3"/>
  <c r="Q68" i="3"/>
  <c r="L56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5" i="3"/>
  <c r="L66" i="3"/>
  <c r="L68" i="3"/>
  <c r="L69" i="3"/>
  <c r="L70" i="3"/>
  <c r="L71" i="3"/>
  <c r="L73" i="3"/>
  <c r="L74" i="3"/>
  <c r="L75" i="3"/>
  <c r="L77" i="3"/>
  <c r="L79" i="3"/>
  <c r="L80" i="3"/>
  <c r="L87" i="3"/>
  <c r="L88" i="3"/>
  <c r="L89" i="3"/>
  <c r="L91" i="3"/>
  <c r="L92" i="3"/>
  <c r="L94" i="3"/>
  <c r="L95" i="3"/>
  <c r="L96" i="3"/>
  <c r="L97" i="3"/>
  <c r="L99" i="3"/>
  <c r="L100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5" i="3"/>
  <c r="G65" i="3"/>
  <c r="H65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37" i="3"/>
  <c r="G37" i="3"/>
  <c r="H37" i="3"/>
  <c r="L37" i="3"/>
  <c r="O37" i="3"/>
  <c r="F38" i="3"/>
  <c r="G38" i="3"/>
  <c r="H38" i="3"/>
  <c r="L38" i="3"/>
  <c r="O38" i="3"/>
  <c r="F39" i="3"/>
  <c r="G39" i="3"/>
  <c r="H39" i="3"/>
  <c r="L39" i="3"/>
  <c r="O39" i="3"/>
  <c r="F40" i="3"/>
  <c r="G40" i="3"/>
  <c r="H40" i="3"/>
  <c r="L40" i="3"/>
  <c r="O40" i="3"/>
  <c r="F41" i="3"/>
  <c r="G41" i="3"/>
  <c r="H41" i="3"/>
  <c r="L41" i="3"/>
  <c r="O41" i="3"/>
  <c r="F42" i="3"/>
  <c r="G42" i="3"/>
  <c r="H42" i="3"/>
  <c r="L42" i="3"/>
  <c r="O42" i="3"/>
  <c r="L28" i="3" l="1"/>
  <c r="L2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L14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12" i="3"/>
  <c r="G13" i="3"/>
  <c r="G14" i="3"/>
  <c r="G15" i="3"/>
  <c r="H12" i="3"/>
  <c r="H14" i="3"/>
  <c r="H15" i="3"/>
  <c r="I11" i="3"/>
  <c r="L11" i="3" s="1"/>
  <c r="I12" i="3"/>
  <c r="L12" i="3" s="1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H4" i="3"/>
  <c r="G4" i="3"/>
  <c r="L7" i="3"/>
  <c r="L8" i="3"/>
  <c r="L9" i="3"/>
  <c r="L10" i="3"/>
  <c r="L13" i="3"/>
  <c r="L15" i="3"/>
  <c r="L16" i="3"/>
  <c r="L17" i="3"/>
  <c r="L18" i="3"/>
  <c r="L19" i="3"/>
  <c r="L20" i="3"/>
  <c r="L21" i="3"/>
  <c r="L23" i="3"/>
  <c r="L24" i="3"/>
  <c r="L25" i="3"/>
  <c r="L26" i="3"/>
  <c r="L27" i="3"/>
  <c r="L29" i="3"/>
  <c r="L30" i="3"/>
  <c r="L31" i="3"/>
  <c r="L32" i="3"/>
  <c r="L33" i="3"/>
  <c r="L34" i="3"/>
  <c r="L35" i="3"/>
  <c r="L3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6" i="3"/>
  <c r="O4" i="3"/>
  <c r="O5" i="3"/>
  <c r="L5" i="3"/>
  <c r="L6" i="3"/>
  <c r="L4" i="3"/>
</calcChain>
</file>

<file path=xl/sharedStrings.xml><?xml version="1.0" encoding="utf-8"?>
<sst xmlns="http://schemas.openxmlformats.org/spreadsheetml/2006/main" count="1191" uniqueCount="70">
  <si>
    <t>Trial</t>
  </si>
  <si>
    <t>Individual</t>
  </si>
  <si>
    <t>%BM</t>
  </si>
  <si>
    <t>TimeSinceFeeding</t>
  </si>
  <si>
    <t>BbrygF01</t>
  </si>
  <si>
    <t>Control</t>
  </si>
  <si>
    <t>0-12</t>
  </si>
  <si>
    <t>13-24</t>
  </si>
  <si>
    <t>BbrygF02</t>
  </si>
  <si>
    <t>BbrygF03</t>
  </si>
  <si>
    <t>BbrygM01</t>
  </si>
  <si>
    <t>BbrygM02</t>
  </si>
  <si>
    <t>BthieF01</t>
  </si>
  <si>
    <t>BthieF02</t>
  </si>
  <si>
    <t>BthieM01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</si>
  <si>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</si>
  <si>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</si>
  <si>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</si>
  <si>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</si>
  <si>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</si>
  <si>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</si>
  <si>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</si>
  <si>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</si>
  <si>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Fed</t>
  </si>
  <si>
    <t>0-12 10%</t>
  </si>
  <si>
    <t>12-24 Control</t>
  </si>
  <si>
    <t>0-12 Control</t>
  </si>
  <si>
    <t>Body_Mass</t>
  </si>
  <si>
    <t>Time_Started</t>
  </si>
  <si>
    <t>Time_First_Cricket</t>
  </si>
  <si>
    <t>Cricket_mass</t>
  </si>
  <si>
    <t>Cricket_Percent</t>
  </si>
  <si>
    <t>Time_Difference</t>
  </si>
  <si>
    <t>To collect</t>
  </si>
  <si>
    <t>Upper Bound (11%)</t>
  </si>
  <si>
    <t>Lower Bound (9%)</t>
  </si>
  <si>
    <t>12-24 7%</t>
  </si>
  <si>
    <t>0-12 7%</t>
  </si>
  <si>
    <t>Largest_Cricket</t>
  </si>
  <si>
    <t>Supplement</t>
  </si>
  <si>
    <t>D</t>
  </si>
  <si>
    <t>NA</t>
  </si>
  <si>
    <t>n/a</t>
  </si>
  <si>
    <t>w/o D</t>
  </si>
  <si>
    <t>7% BM</t>
  </si>
  <si>
    <t>NoD</t>
  </si>
  <si>
    <t>0-12 5%</t>
  </si>
  <si>
    <t>Started Misting 9/8/24</t>
  </si>
  <si>
    <t>Time_Since_Beginnng</t>
  </si>
  <si>
    <t>Time_Overall</t>
  </si>
  <si>
    <t>Time_Hours</t>
  </si>
  <si>
    <t>BtheiF01</t>
  </si>
  <si>
    <t>7p</t>
  </si>
  <si>
    <t>control</t>
  </si>
  <si>
    <t>xp</t>
  </si>
  <si>
    <t>25-36 Control</t>
  </si>
  <si>
    <t>25-36 7%</t>
  </si>
  <si>
    <t>25-36</t>
  </si>
  <si>
    <t>May Redo</t>
  </si>
  <si>
    <t>Exp</t>
  </si>
  <si>
    <t>?</t>
  </si>
  <si>
    <t>e</t>
  </si>
  <si>
    <t>kinda</t>
  </si>
  <si>
    <t>Plan</t>
  </si>
  <si>
    <t>Actual</t>
  </si>
  <si>
    <t>xp?</t>
  </si>
  <si>
    <t>xp N</t>
  </si>
  <si>
    <t>xpM</t>
  </si>
  <si>
    <t>37-48</t>
  </si>
  <si>
    <t>xp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</si>
</sst>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0" fontId="0" fillId="0" borderId="0" xfId="0" applyNumberFormat="1"/>
    <xf numFmtId="14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4" fontId="2" fillId="6" borderId="0" xfId="0" applyNumberFormat="1" applyFont="1" applyFill="1"/>
    <xf numFmtId="0" fontId="2" fillId="6" borderId="0" xfId="0" applyFont="1" applyFill="1"/>
    <xf numFmtId="20" fontId="2" fillId="6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20" fontId="0" fillId="10" borderId="0" xfId="0" applyNumberFormat="1" applyFill="1"/>
    <xf numFmtId="14" fontId="0" fillId="6" borderId="0" xfId="0" applyNumberFormat="1" applyFill="1"/>
    <xf numFmtId="20" fontId="0" fillId="6" borderId="0" xfId="0" applyNumberFormat="1" applyFill="1"/>
    <xf numFmtId="14" fontId="0" fillId="8" borderId="0" xfId="0" applyNumberFormat="1" applyFill="1"/>
    <xf numFmtId="20" fontId="0" fillId="8" borderId="0" xfId="0" applyNumberFormat="1" applyFill="1"/>
    <xf numFmtId="0" fontId="0" fillId="11" borderId="0" xfId="0" applyFill="1"/>
    <xf numFmtId="0" fontId="0" fillId="12" borderId="0" xfId="0" applyFill="1"/>
    <xf numFmtId="14" fontId="0" fillId="12" borderId="0" xfId="0" applyNumberFormat="1" applyFill="1"/>
    <xf numFmtId="20" fontId="0" fillId="12" borderId="0" xfId="0" applyNumberFormat="1" applyFill="1"/>
    <xf numFmtId="10" fontId="0" fillId="2" borderId="0" xfId="0" applyNumberFormat="1" applyFill="1"/>
    <xf numFmtId="2" fontId="0" fillId="0" borderId="1" xfId="0" applyNumberFormat="1" applyBorder="1"/>
    <xf numFmtId="2" fontId="0" fillId="8" borderId="0" xfId="0" applyNumberFormat="1" applyFill="1"/>
    <xf numFmtId="2" fontId="0" fillId="6" borderId="0" xfId="0" applyNumberFormat="1" applyFill="1"/>
    <xf numFmtId="14" fontId="0" fillId="7" borderId="0" xfId="0" applyNumberFormat="1" applyFill="1"/>
    <xf numFmtId="20" fontId="0" fillId="7" borderId="0" xfId="0" applyNumberFormat="1" applyFill="1"/>
    <xf numFmtId="2" fontId="0" fillId="7" borderId="0" xfId="0" applyNumberFormat="1" applyFill="1"/>
    <xf numFmtId="2" fontId="0" fillId="12" borderId="0" xfId="0" applyNumberForma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21" fontId="0" fillId="12" borderId="0" xfId="0" applyNumberFormat="1" applyFill="1"/>
    <xf numFmtId="46" fontId="0" fillId="6" borderId="0" xfId="0" applyNumberFormat="1" applyFill="1"/>
    <xf numFmtId="0" fontId="0" fillId="0" borderId="3" xfId="0" applyBorder="1"/>
    <xf numFmtId="0" fontId="0" fillId="8" borderId="3" xfId="0" applyFill="1" applyBorder="1"/>
    <xf numFmtId="0" fontId="0" fillId="6" borderId="3" xfId="0" applyFill="1" applyBorder="1"/>
    <xf numFmtId="0" fontId="0" fillId="7" borderId="3" xfId="0" applyFill="1" applyBorder="1"/>
    <xf numFmtId="0" fontId="2" fillId="7" borderId="0" xfId="0" applyFont="1" applyFill="1"/>
    <xf numFmtId="0" fontId="0" fillId="4" borderId="3" xfId="0" applyFill="1" applyBorder="1"/>
    <xf numFmtId="0" fontId="0" fillId="12" borderId="3" xfId="0" applyFill="1" applyBorder="1"/>
    <xf numFmtId="0" fontId="0" fillId="0" borderId="5" xfId="0" applyBorder="1"/>
    <xf numFmtId="0" fontId="0" fillId="0" borderId="6" xfId="0" applyBorder="1"/>
    <xf numFmtId="0" fontId="0" fillId="8" borderId="4" xfId="0" applyFill="1" applyBorder="1"/>
    <xf numFmtId="0" fontId="0" fillId="0" borderId="4" xfId="0" applyBorder="1"/>
    <xf numFmtId="0" fontId="0" fillId="4" borderId="4" xfId="0" applyFill="1" applyBorder="1"/>
    <xf numFmtId="0" fontId="0" fillId="4" borderId="1" xfId="0" applyFill="1" applyBorder="1"/>
    <xf numFmtId="0" fontId="2" fillId="0" borderId="0" xfId="0" applyFont="1"/>
    <xf numFmtId="14" fontId="2" fillId="0" borderId="0" xfId="0" applyNumberFormat="1" applyFont="1"/>
    <xf numFmtId="0" fontId="3" fillId="8" borderId="0" xfId="0" applyFont="1" applyFill="1"/>
    <xf numFmtId="0" fontId="0" fillId="0" borderId="7" xfId="0" applyBorder="1"/>
    <xf numFmtId="0" fontId="0" fillId="17" borderId="0" xfId="0" applyFill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676F-8D0D-4CED-8BEA-5A494333FCE1}">
  <dimension ref="A1:O228"/>
  <sheetViews>
    <sheetView tabSelected="1" topLeftCell="A140" workbookViewId="0">
      <selection activeCell="N147" sqref="N147"/>
    </sheetView>
  </sheetViews>
  <sheetFormatPr defaultRowHeight="15" x14ac:dyDescent="0.25"/>
  <cols>
    <col min="1" max="1" width="10.140625" bestFit="1" customWidth="1"/>
    <col min="2" max="2" width="10.140625" style="6" bestFit="1" customWidth="1"/>
    <col min="5" max="5" width="10.42578125" bestFit="1" customWidth="1"/>
    <col min="6" max="6" width="9.42578125" bestFit="1" customWidth="1"/>
    <col min="11" max="11" width="10.42578125" bestFit="1" customWidth="1"/>
    <col min="15" max="15" width="15.140625" bestFit="1" customWidth="1"/>
  </cols>
  <sheetData>
    <row r="1" spans="1:15" x14ac:dyDescent="0.25">
      <c r="N1" s="8"/>
      <c r="O1" t="s">
        <v>23</v>
      </c>
    </row>
    <row r="2" spans="1:15" x14ac:dyDescent="0.25">
      <c r="N2" s="9"/>
      <c r="O2" t="s">
        <v>33</v>
      </c>
    </row>
    <row r="3" spans="1:15" x14ac:dyDescent="0.25">
      <c r="C3" s="5" t="s">
        <v>4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39</v>
      </c>
      <c r="N3" s="13"/>
      <c r="O3" s="10" t="s">
        <v>36</v>
      </c>
    </row>
    <row r="4" spans="1:15" x14ac:dyDescent="0.25">
      <c r="A4" s="11" t="s">
        <v>16</v>
      </c>
      <c r="B4" s="7">
        <v>45530</v>
      </c>
      <c r="C4" s="8"/>
      <c r="D4" s="8"/>
      <c r="E4" s="8"/>
      <c r="F4" s="8"/>
      <c r="G4" s="8"/>
      <c r="H4" s="8"/>
      <c r="I4" s="23"/>
      <c r="J4" s="8"/>
      <c r="K4" t="s">
        <v>42</v>
      </c>
      <c r="N4" s="12"/>
      <c r="O4" t="s">
        <v>37</v>
      </c>
    </row>
    <row r="5" spans="1:15" x14ac:dyDescent="0.25">
      <c r="A5" s="11" t="s">
        <v>17</v>
      </c>
      <c r="B5" s="7">
        <v>45531</v>
      </c>
      <c r="K5" t="s">
        <v>42</v>
      </c>
      <c r="N5" s="2"/>
      <c r="O5" t="s">
        <v>25</v>
      </c>
    </row>
    <row r="6" spans="1:15" x14ac:dyDescent="0.25">
      <c r="A6" s="11" t="s">
        <v>18</v>
      </c>
      <c r="B6" s="7">
        <v>45532</v>
      </c>
      <c r="C6" s="8"/>
      <c r="D6" s="8"/>
      <c r="E6" s="8"/>
      <c r="F6" s="8"/>
      <c r="G6" s="8"/>
      <c r="K6" t="s">
        <v>42</v>
      </c>
      <c r="N6" s="14"/>
      <c r="O6" t="s">
        <v>26</v>
      </c>
    </row>
    <row r="7" spans="1:15" x14ac:dyDescent="0.25">
      <c r="A7" s="11" t="s">
        <v>19</v>
      </c>
      <c r="B7" s="7">
        <v>45533</v>
      </c>
      <c r="H7" s="8"/>
      <c r="I7" s="8"/>
      <c r="J7" s="8"/>
      <c r="K7" t="s">
        <v>42</v>
      </c>
    </row>
    <row r="8" spans="1:15" x14ac:dyDescent="0.25">
      <c r="A8" s="11" t="s">
        <v>20</v>
      </c>
      <c r="B8" s="7">
        <v>45534</v>
      </c>
      <c r="C8" s="8"/>
      <c r="D8" s="8"/>
      <c r="E8" s="8"/>
      <c r="F8" s="8"/>
      <c r="G8" s="8"/>
      <c r="K8" t="s">
        <v>42</v>
      </c>
      <c r="N8" s="23"/>
      <c r="O8" t="s">
        <v>24</v>
      </c>
    </row>
    <row r="9" spans="1:15" x14ac:dyDescent="0.25">
      <c r="A9" s="11" t="s">
        <v>21</v>
      </c>
      <c r="B9" s="7">
        <v>45535</v>
      </c>
      <c r="H9" s="8"/>
      <c r="I9" s="8"/>
      <c r="J9" s="8"/>
      <c r="K9" t="s">
        <v>42</v>
      </c>
      <c r="N9" s="44"/>
      <c r="O9" t="s">
        <v>46</v>
      </c>
    </row>
    <row r="10" spans="1:15" x14ac:dyDescent="0.25">
      <c r="A10" s="11" t="s">
        <v>22</v>
      </c>
      <c r="B10" s="7">
        <v>45536</v>
      </c>
      <c r="K10" t="s">
        <v>42</v>
      </c>
    </row>
    <row r="11" spans="1:15" x14ac:dyDescent="0.25">
      <c r="A11" t="s">
        <v>16</v>
      </c>
      <c r="B11" s="7">
        <v>45537</v>
      </c>
      <c r="C11" s="9"/>
      <c r="D11" s="9"/>
      <c r="E11" s="12"/>
      <c r="F11" s="8"/>
      <c r="G11" s="8"/>
      <c r="K11" t="s">
        <v>42</v>
      </c>
    </row>
    <row r="12" spans="1:15" x14ac:dyDescent="0.25">
      <c r="A12" t="s">
        <v>17</v>
      </c>
      <c r="B12" s="7">
        <v>45538</v>
      </c>
      <c r="I12" s="9"/>
      <c r="J12" s="12"/>
      <c r="K12" t="s">
        <v>42</v>
      </c>
    </row>
    <row r="13" spans="1:15" x14ac:dyDescent="0.25">
      <c r="A13" t="s">
        <v>18</v>
      </c>
      <c r="B13" s="7">
        <v>45539</v>
      </c>
      <c r="C13" s="8"/>
      <c r="D13" s="8"/>
      <c r="E13" s="8"/>
      <c r="H13" s="8"/>
      <c r="K13" t="s">
        <v>40</v>
      </c>
    </row>
    <row r="14" spans="1:15" x14ac:dyDescent="0.25">
      <c r="A14" t="s">
        <v>19</v>
      </c>
      <c r="B14" s="7">
        <v>45540</v>
      </c>
      <c r="F14" s="12"/>
      <c r="G14" s="9"/>
      <c r="H14" s="8"/>
      <c r="K14" t="s">
        <v>40</v>
      </c>
    </row>
    <row r="15" spans="1:15" x14ac:dyDescent="0.25">
      <c r="A15" t="s">
        <v>20</v>
      </c>
      <c r="B15" s="7">
        <v>45541</v>
      </c>
      <c r="H15" s="9"/>
      <c r="I15" s="9"/>
      <c r="J15" s="14"/>
      <c r="K15" t="s">
        <v>40</v>
      </c>
    </row>
    <row r="16" spans="1:15" x14ac:dyDescent="0.25">
      <c r="A16" t="s">
        <v>21</v>
      </c>
      <c r="B16" s="7">
        <v>45542</v>
      </c>
      <c r="C16" s="9"/>
      <c r="D16" s="12"/>
      <c r="E16" s="9"/>
      <c r="J16" s="8"/>
      <c r="K16" t="s">
        <v>43</v>
      </c>
    </row>
    <row r="17" spans="1:11" x14ac:dyDescent="0.25">
      <c r="A17" t="s">
        <v>22</v>
      </c>
      <c r="B17" s="7">
        <v>45543</v>
      </c>
      <c r="F17" s="9"/>
      <c r="G17" s="12"/>
      <c r="H17" s="8"/>
      <c r="K17" t="s">
        <v>43</v>
      </c>
    </row>
    <row r="18" spans="1:11" x14ac:dyDescent="0.25">
      <c r="A18" s="11" t="s">
        <v>16</v>
      </c>
      <c r="B18" s="7">
        <v>45544</v>
      </c>
      <c r="H18" s="8"/>
      <c r="I18" s="9"/>
      <c r="J18" s="29"/>
      <c r="K18" t="s">
        <v>43</v>
      </c>
    </row>
    <row r="19" spans="1:11" x14ac:dyDescent="0.25">
      <c r="A19" s="11" t="s">
        <v>17</v>
      </c>
      <c r="B19" s="7">
        <v>45545</v>
      </c>
      <c r="C19" s="9"/>
      <c r="D19" s="9"/>
      <c r="E19" s="12"/>
      <c r="K19" t="s">
        <v>42</v>
      </c>
    </row>
    <row r="20" spans="1:11" x14ac:dyDescent="0.25">
      <c r="A20" s="11" t="s">
        <v>18</v>
      </c>
      <c r="B20" s="7">
        <v>45546</v>
      </c>
      <c r="F20" s="12"/>
      <c r="G20" s="9"/>
      <c r="K20" t="s">
        <v>42</v>
      </c>
    </row>
    <row r="21" spans="1:11" x14ac:dyDescent="0.25">
      <c r="A21" s="11" t="s">
        <v>19</v>
      </c>
      <c r="B21" s="7">
        <v>45547</v>
      </c>
      <c r="H21" s="9"/>
      <c r="I21" s="44"/>
      <c r="K21" t="s">
        <v>42</v>
      </c>
    </row>
    <row r="22" spans="1:11" x14ac:dyDescent="0.25">
      <c r="A22" s="11" t="s">
        <v>20</v>
      </c>
      <c r="B22" s="7">
        <v>45548</v>
      </c>
      <c r="C22" s="9"/>
      <c r="D22" s="12"/>
      <c r="E22" s="9"/>
      <c r="K22" t="s">
        <v>40</v>
      </c>
    </row>
    <row r="23" spans="1:11" x14ac:dyDescent="0.25">
      <c r="A23" s="11" t="s">
        <v>21</v>
      </c>
      <c r="B23" s="7">
        <v>45549</v>
      </c>
      <c r="F23" s="12"/>
      <c r="G23" s="9"/>
      <c r="K23" t="s">
        <v>40</v>
      </c>
    </row>
    <row r="24" spans="1:11" x14ac:dyDescent="0.25">
      <c r="A24" s="11" t="s">
        <v>22</v>
      </c>
      <c r="B24" s="7">
        <v>45550</v>
      </c>
      <c r="H24" s="9"/>
      <c r="I24" s="44"/>
      <c r="J24" s="9"/>
      <c r="K24" t="s">
        <v>40</v>
      </c>
    </row>
    <row r="25" spans="1:11" x14ac:dyDescent="0.25">
      <c r="A25" t="s">
        <v>16</v>
      </c>
      <c r="B25" s="7">
        <v>45551</v>
      </c>
      <c r="C25" s="9"/>
      <c r="D25" s="12"/>
      <c r="E25" s="9"/>
      <c r="K25" t="s">
        <v>43</v>
      </c>
    </row>
    <row r="26" spans="1:11" x14ac:dyDescent="0.25">
      <c r="A26" t="s">
        <v>17</v>
      </c>
      <c r="B26" s="7">
        <v>45552</v>
      </c>
      <c r="F26" s="14"/>
      <c r="G26" s="9"/>
      <c r="K26" t="s">
        <v>43</v>
      </c>
    </row>
    <row r="27" spans="1:11" x14ac:dyDescent="0.25">
      <c r="A27" t="s">
        <v>18</v>
      </c>
      <c r="B27" s="7">
        <v>45553</v>
      </c>
      <c r="F27" s="8"/>
      <c r="H27" s="9"/>
      <c r="I27" s="9"/>
      <c r="J27" s="9"/>
      <c r="K27" t="s">
        <v>43</v>
      </c>
    </row>
    <row r="28" spans="1:11" x14ac:dyDescent="0.25">
      <c r="A28" t="s">
        <v>19</v>
      </c>
      <c r="B28" s="7">
        <v>45554</v>
      </c>
      <c r="C28" s="9"/>
      <c r="D28" s="14"/>
      <c r="E28" s="9"/>
      <c r="K28" t="s">
        <v>42</v>
      </c>
    </row>
    <row r="29" spans="1:11" x14ac:dyDescent="0.25">
      <c r="A29" t="s">
        <v>20</v>
      </c>
      <c r="B29" s="7">
        <v>45555</v>
      </c>
      <c r="D29" s="8"/>
      <c r="E29" s="8"/>
      <c r="F29" s="9"/>
      <c r="G29" s="9"/>
      <c r="K29" t="s">
        <v>42</v>
      </c>
    </row>
    <row r="30" spans="1:11" x14ac:dyDescent="0.25">
      <c r="A30" t="s">
        <v>21</v>
      </c>
      <c r="B30" s="7">
        <v>45556</v>
      </c>
      <c r="H30" s="9"/>
      <c r="I30" s="14"/>
      <c r="J30" s="9"/>
      <c r="K30" t="s">
        <v>42</v>
      </c>
    </row>
    <row r="31" spans="1:11" x14ac:dyDescent="0.25">
      <c r="A31" t="s">
        <v>22</v>
      </c>
      <c r="B31" s="7">
        <v>45557</v>
      </c>
      <c r="C31" s="14"/>
      <c r="D31" s="9"/>
      <c r="E31" s="9"/>
      <c r="I31" s="8"/>
      <c r="K31" t="s">
        <v>40</v>
      </c>
    </row>
    <row r="32" spans="1:11" x14ac:dyDescent="0.25">
      <c r="A32" s="11" t="s">
        <v>16</v>
      </c>
      <c r="B32" s="7">
        <v>45558</v>
      </c>
      <c r="F32" s="14"/>
      <c r="G32" s="9"/>
      <c r="K32" t="s">
        <v>40</v>
      </c>
    </row>
    <row r="33" spans="1:11" x14ac:dyDescent="0.25">
      <c r="A33" s="11" t="s">
        <v>17</v>
      </c>
      <c r="B33" s="7">
        <v>45559</v>
      </c>
      <c r="H33" s="9"/>
      <c r="I33" s="9"/>
      <c r="J33" s="14"/>
      <c r="K33" t="s">
        <v>40</v>
      </c>
    </row>
    <row r="34" spans="1:11" x14ac:dyDescent="0.25">
      <c r="A34" s="11" t="s">
        <v>18</v>
      </c>
      <c r="B34" s="7">
        <v>45560</v>
      </c>
      <c r="C34" s="9"/>
      <c r="D34" s="14"/>
      <c r="E34" s="9"/>
      <c r="K34" t="s">
        <v>43</v>
      </c>
    </row>
    <row r="35" spans="1:11" x14ac:dyDescent="0.25">
      <c r="A35" s="11" t="s">
        <v>19</v>
      </c>
      <c r="B35" s="7">
        <v>45561</v>
      </c>
      <c r="D35" s="8"/>
      <c r="F35" s="9"/>
      <c r="G35" s="12"/>
      <c r="K35" t="s">
        <v>43</v>
      </c>
    </row>
    <row r="36" spans="1:11" x14ac:dyDescent="0.25">
      <c r="A36" s="11" t="s">
        <v>20</v>
      </c>
      <c r="B36" s="7">
        <v>45562</v>
      </c>
      <c r="F36" s="13"/>
      <c r="H36" s="9"/>
      <c r="I36" s="9"/>
      <c r="J36" s="9"/>
      <c r="K36" t="s">
        <v>43</v>
      </c>
    </row>
    <row r="37" spans="1:11" x14ac:dyDescent="0.25">
      <c r="A37" s="11" t="s">
        <v>21</v>
      </c>
      <c r="B37" s="7">
        <v>45563</v>
      </c>
      <c r="C37" s="30"/>
      <c r="D37" s="9"/>
      <c r="E37" s="9"/>
      <c r="K37" t="s">
        <v>42</v>
      </c>
    </row>
    <row r="38" spans="1:11" x14ac:dyDescent="0.25">
      <c r="A38" s="11" t="s">
        <v>22</v>
      </c>
      <c r="B38" s="7">
        <v>45564</v>
      </c>
      <c r="D38" s="13"/>
      <c r="F38" s="9"/>
      <c r="G38" s="9"/>
      <c r="K38" t="s">
        <v>42</v>
      </c>
    </row>
    <row r="39" spans="1:11" x14ac:dyDescent="0.25">
      <c r="A39" t="s">
        <v>16</v>
      </c>
      <c r="B39" s="7">
        <v>45565</v>
      </c>
      <c r="F39" s="13"/>
      <c r="H39" s="9"/>
      <c r="I39" s="9"/>
      <c r="J39" s="9"/>
      <c r="K39" t="s">
        <v>42</v>
      </c>
    </row>
    <row r="40" spans="1:11" x14ac:dyDescent="0.25">
      <c r="A40" t="s">
        <v>17</v>
      </c>
      <c r="B40" s="7">
        <v>45566</v>
      </c>
      <c r="C40" s="14"/>
      <c r="D40" s="9"/>
      <c r="E40" s="9"/>
      <c r="K40" t="s">
        <v>40</v>
      </c>
    </row>
    <row r="41" spans="1:11" x14ac:dyDescent="0.25">
      <c r="A41" t="s">
        <v>18</v>
      </c>
      <c r="B41" s="7">
        <v>45567</v>
      </c>
      <c r="C41" s="8"/>
      <c r="D41" s="13"/>
      <c r="F41" s="9"/>
      <c r="G41" s="9"/>
      <c r="K41" t="s">
        <v>40</v>
      </c>
    </row>
    <row r="42" spans="1:11" x14ac:dyDescent="0.25">
      <c r="A42" t="s">
        <v>19</v>
      </c>
      <c r="B42" s="7">
        <v>45568</v>
      </c>
      <c r="F42" s="8"/>
      <c r="G42" s="8"/>
      <c r="H42" s="9"/>
      <c r="I42" s="9"/>
      <c r="J42" s="9"/>
      <c r="K42" t="s">
        <v>40</v>
      </c>
    </row>
    <row r="43" spans="1:11" x14ac:dyDescent="0.25">
      <c r="A43" t="s">
        <v>20</v>
      </c>
      <c r="B43" s="7">
        <v>45569</v>
      </c>
      <c r="C43" s="9"/>
      <c r="D43" s="9"/>
      <c r="E43" s="9"/>
      <c r="K43" t="s">
        <v>43</v>
      </c>
    </row>
    <row r="44" spans="1:11" x14ac:dyDescent="0.25">
      <c r="A44" t="s">
        <v>21</v>
      </c>
      <c r="B44" s="7">
        <v>45570</v>
      </c>
      <c r="F44" s="41"/>
      <c r="G44" s="9"/>
      <c r="K44" t="s">
        <v>43</v>
      </c>
    </row>
    <row r="45" spans="1:11" x14ac:dyDescent="0.25">
      <c r="A45" t="s">
        <v>22</v>
      </c>
      <c r="B45" s="7">
        <v>45571</v>
      </c>
      <c r="F45" s="8"/>
      <c r="H45" s="9"/>
      <c r="I45" s="9"/>
      <c r="J45" s="14"/>
      <c r="K45" t="s">
        <v>43</v>
      </c>
    </row>
    <row r="46" spans="1:11" x14ac:dyDescent="0.25">
      <c r="A46" s="11" t="s">
        <v>16</v>
      </c>
      <c r="B46" s="7">
        <v>45572</v>
      </c>
      <c r="C46" s="9"/>
      <c r="D46" s="9"/>
      <c r="E46" s="9"/>
      <c r="F46" s="30"/>
      <c r="J46" s="8"/>
      <c r="K46" t="s">
        <v>42</v>
      </c>
    </row>
    <row r="47" spans="1:11" x14ac:dyDescent="0.25">
      <c r="A47" s="11" t="s">
        <v>17</v>
      </c>
      <c r="B47" s="7">
        <v>45573</v>
      </c>
      <c r="D47" s="8"/>
      <c r="F47" s="9"/>
      <c r="G47" s="14"/>
      <c r="K47" t="s">
        <v>42</v>
      </c>
    </row>
    <row r="48" spans="1:11" x14ac:dyDescent="0.25">
      <c r="A48" s="11" t="s">
        <v>18</v>
      </c>
      <c r="B48" s="7">
        <v>45574</v>
      </c>
      <c r="F48" s="8"/>
      <c r="G48" s="8"/>
      <c r="H48" s="9"/>
      <c r="I48" s="9"/>
      <c r="J48" s="12"/>
      <c r="K48" t="s">
        <v>42</v>
      </c>
    </row>
    <row r="49" spans="1:11" x14ac:dyDescent="0.25">
      <c r="A49" s="11" t="s">
        <v>19</v>
      </c>
      <c r="B49" s="7">
        <v>45575</v>
      </c>
      <c r="C49" s="9"/>
      <c r="D49" s="9"/>
      <c r="E49" s="9"/>
      <c r="F49" s="30"/>
      <c r="K49" t="s">
        <v>40</v>
      </c>
    </row>
    <row r="50" spans="1:11" x14ac:dyDescent="0.25">
      <c r="A50" s="11" t="s">
        <v>20</v>
      </c>
      <c r="B50" s="7">
        <v>45576</v>
      </c>
      <c r="D50" s="8"/>
      <c r="F50" s="9"/>
      <c r="G50" s="8"/>
      <c r="K50" t="s">
        <v>40</v>
      </c>
    </row>
    <row r="51" spans="1:11" x14ac:dyDescent="0.25">
      <c r="A51" s="11" t="s">
        <v>21</v>
      </c>
      <c r="B51" s="7">
        <v>45577</v>
      </c>
      <c r="H51" s="9"/>
      <c r="I51" s="9"/>
      <c r="J51" s="9"/>
      <c r="K51" t="s">
        <v>40</v>
      </c>
    </row>
    <row r="52" spans="1:11" x14ac:dyDescent="0.25">
      <c r="A52" s="11" t="s">
        <v>22</v>
      </c>
      <c r="B52" s="7">
        <v>45578</v>
      </c>
      <c r="C52" s="9"/>
      <c r="D52" s="9"/>
      <c r="E52" s="9"/>
      <c r="F52" s="8"/>
      <c r="K52" t="s">
        <v>43</v>
      </c>
    </row>
    <row r="53" spans="1:11" x14ac:dyDescent="0.25">
      <c r="A53" t="s">
        <v>16</v>
      </c>
      <c r="B53" s="7">
        <v>45579</v>
      </c>
      <c r="C53" s="8"/>
      <c r="D53" s="8"/>
      <c r="F53" s="9"/>
      <c r="G53" s="14"/>
      <c r="K53" t="s">
        <v>43</v>
      </c>
    </row>
    <row r="54" spans="1:11" x14ac:dyDescent="0.25">
      <c r="A54" t="s">
        <v>17</v>
      </c>
      <c r="B54" s="7">
        <v>45580</v>
      </c>
      <c r="G54" s="8"/>
      <c r="H54" s="9"/>
      <c r="I54" s="9"/>
      <c r="J54" s="12"/>
      <c r="K54" t="s">
        <v>43</v>
      </c>
    </row>
    <row r="55" spans="1:11" x14ac:dyDescent="0.25">
      <c r="A55" t="s">
        <v>18</v>
      </c>
      <c r="B55" s="7">
        <v>45581</v>
      </c>
      <c r="C55" s="9"/>
      <c r="D55" s="9"/>
      <c r="F55" s="14"/>
      <c r="K55" t="s">
        <v>42</v>
      </c>
    </row>
    <row r="56" spans="1:11" x14ac:dyDescent="0.25">
      <c r="A56" t="s">
        <v>19</v>
      </c>
      <c r="B56" s="7">
        <v>45582</v>
      </c>
      <c r="D56" s="8"/>
      <c r="F56" s="8"/>
      <c r="G56" s="9"/>
      <c r="K56" t="s">
        <v>42</v>
      </c>
    </row>
    <row r="57" spans="1:11" x14ac:dyDescent="0.25">
      <c r="A57" t="s">
        <v>20</v>
      </c>
      <c r="B57" s="7">
        <v>45583</v>
      </c>
      <c r="G57" s="12" t="s">
        <v>54</v>
      </c>
      <c r="H57" s="9"/>
      <c r="I57" s="9"/>
      <c r="J57" s="9"/>
      <c r="K57" t="s">
        <v>42</v>
      </c>
    </row>
    <row r="58" spans="1:11" x14ac:dyDescent="0.25">
      <c r="A58" t="s">
        <v>21</v>
      </c>
      <c r="B58" s="7">
        <v>45584</v>
      </c>
      <c r="C58" s="9"/>
      <c r="D58" s="9"/>
      <c r="J58" s="8"/>
      <c r="K58" t="s">
        <v>40</v>
      </c>
    </row>
    <row r="59" spans="1:11" x14ac:dyDescent="0.25">
      <c r="A59" t="s">
        <v>22</v>
      </c>
      <c r="B59" s="7">
        <v>45585</v>
      </c>
      <c r="D59" s="13" t="s">
        <v>54</v>
      </c>
      <c r="F59" s="8"/>
      <c r="G59" s="9"/>
      <c r="K59" t="s">
        <v>40</v>
      </c>
    </row>
    <row r="60" spans="1:11" x14ac:dyDescent="0.25">
      <c r="A60" s="11" t="s">
        <v>16</v>
      </c>
      <c r="B60" s="7">
        <v>45586</v>
      </c>
      <c r="F60" s="30" t="s">
        <v>54</v>
      </c>
      <c r="H60" s="9"/>
      <c r="I60" s="9"/>
      <c r="J60" s="9"/>
      <c r="K60" t="s">
        <v>40</v>
      </c>
    </row>
    <row r="61" spans="1:11" x14ac:dyDescent="0.25">
      <c r="A61" s="11" t="s">
        <v>17</v>
      </c>
      <c r="B61" s="7">
        <v>45587</v>
      </c>
      <c r="D61" s="9"/>
      <c r="H61" s="8"/>
      <c r="I61" s="8"/>
      <c r="J61" s="14"/>
      <c r="K61" t="s">
        <v>43</v>
      </c>
    </row>
    <row r="62" spans="1:11" x14ac:dyDescent="0.25">
      <c r="A62" s="11" t="s">
        <v>18</v>
      </c>
      <c r="B62" s="7">
        <v>45588</v>
      </c>
      <c r="D62" s="14"/>
      <c r="F62" s="8"/>
      <c r="G62" s="8"/>
      <c r="K62" t="s">
        <v>43</v>
      </c>
    </row>
    <row r="63" spans="1:11" x14ac:dyDescent="0.25">
      <c r="A63" s="11" t="s">
        <v>19</v>
      </c>
      <c r="B63" s="7">
        <v>45589</v>
      </c>
      <c r="H63" s="9"/>
      <c r="I63" s="9"/>
      <c r="J63" s="8"/>
      <c r="K63" t="s">
        <v>43</v>
      </c>
    </row>
    <row r="64" spans="1:11" x14ac:dyDescent="0.25">
      <c r="A64" s="11" t="s">
        <v>20</v>
      </c>
      <c r="B64" s="7">
        <v>45590</v>
      </c>
      <c r="K64" t="s">
        <v>42</v>
      </c>
    </row>
    <row r="65" spans="1:11" x14ac:dyDescent="0.25">
      <c r="A65" s="11" t="s">
        <v>21</v>
      </c>
      <c r="B65" s="7">
        <v>45591</v>
      </c>
      <c r="F65" s="9"/>
      <c r="G65" s="9"/>
      <c r="K65" t="s">
        <v>42</v>
      </c>
    </row>
    <row r="66" spans="1:11" x14ac:dyDescent="0.25">
      <c r="A66" s="11" t="s">
        <v>22</v>
      </c>
      <c r="B66" s="7">
        <v>45592</v>
      </c>
      <c r="I66" s="9"/>
      <c r="J66" s="13"/>
      <c r="K66" t="s">
        <v>42</v>
      </c>
    </row>
    <row r="67" spans="1:11" x14ac:dyDescent="0.25">
      <c r="A67" t="s">
        <v>16</v>
      </c>
      <c r="B67" s="7">
        <v>45593</v>
      </c>
      <c r="I67" s="8"/>
      <c r="K67" t="s">
        <v>40</v>
      </c>
    </row>
    <row r="68" spans="1:11" x14ac:dyDescent="0.25">
      <c r="A68" t="s">
        <v>17</v>
      </c>
      <c r="B68" s="7">
        <v>45594</v>
      </c>
      <c r="G68" s="8"/>
      <c r="K68" t="s">
        <v>40</v>
      </c>
    </row>
    <row r="69" spans="1:11" x14ac:dyDescent="0.25">
      <c r="A69" t="s">
        <v>18</v>
      </c>
      <c r="B69" s="7">
        <v>45595</v>
      </c>
      <c r="I69" s="9"/>
      <c r="J69" s="14"/>
      <c r="K69" t="s">
        <v>40</v>
      </c>
    </row>
    <row r="70" spans="1:11" x14ac:dyDescent="0.25">
      <c r="A70" t="s">
        <v>19</v>
      </c>
      <c r="B70" s="7">
        <v>45596</v>
      </c>
      <c r="C70" s="9"/>
      <c r="D70" s="9"/>
      <c r="K70" t="s">
        <v>43</v>
      </c>
    </row>
    <row r="71" spans="1:11" x14ac:dyDescent="0.25">
      <c r="A71" t="s">
        <v>20</v>
      </c>
      <c r="B71" s="7">
        <v>45597</v>
      </c>
      <c r="F71" s="9"/>
      <c r="I71" s="8"/>
      <c r="J71" s="13"/>
      <c r="K71" t="s">
        <v>43</v>
      </c>
    </row>
    <row r="72" spans="1:11" x14ac:dyDescent="0.25">
      <c r="A72" t="s">
        <v>21</v>
      </c>
      <c r="B72" s="7">
        <v>45598</v>
      </c>
      <c r="I72" s="9"/>
      <c r="J72" s="9"/>
      <c r="K72" t="s">
        <v>43</v>
      </c>
    </row>
    <row r="73" spans="1:11" x14ac:dyDescent="0.25">
      <c r="A73" t="s">
        <v>22</v>
      </c>
      <c r="B73" s="7">
        <v>45599</v>
      </c>
      <c r="C73" s="9"/>
      <c r="D73" s="9"/>
      <c r="K73" t="s">
        <v>42</v>
      </c>
    </row>
    <row r="74" spans="1:11" x14ac:dyDescent="0.25">
      <c r="A74" s="11" t="s">
        <v>16</v>
      </c>
      <c r="B74" s="7">
        <v>45600</v>
      </c>
      <c r="F74" s="9"/>
      <c r="J74" s="13"/>
      <c r="K74" t="s">
        <v>42</v>
      </c>
    </row>
    <row r="75" spans="1:11" x14ac:dyDescent="0.25">
      <c r="A75" s="11" t="s">
        <v>17</v>
      </c>
      <c r="B75" s="7">
        <v>45601</v>
      </c>
      <c r="I75" s="8"/>
      <c r="J75" s="9"/>
      <c r="K75" t="s">
        <v>42</v>
      </c>
    </row>
    <row r="76" spans="1:11" x14ac:dyDescent="0.25">
      <c r="A76" s="11" t="s">
        <v>18</v>
      </c>
      <c r="B76" s="7">
        <v>45602</v>
      </c>
      <c r="C76" s="9"/>
      <c r="D76" s="9"/>
      <c r="K76" t="s">
        <v>40</v>
      </c>
    </row>
    <row r="77" spans="1:11" x14ac:dyDescent="0.25">
      <c r="A77" s="11" t="s">
        <v>19</v>
      </c>
      <c r="B77" s="7">
        <v>45603</v>
      </c>
      <c r="F77" s="9"/>
      <c r="G77" s="8"/>
      <c r="J77" s="14"/>
      <c r="K77" t="s">
        <v>40</v>
      </c>
    </row>
    <row r="78" spans="1:11" x14ac:dyDescent="0.25">
      <c r="A78" s="11" t="s">
        <v>20</v>
      </c>
      <c r="B78" s="7">
        <v>45604</v>
      </c>
      <c r="I78" s="14"/>
      <c r="J78" s="8"/>
      <c r="K78" t="s">
        <v>40</v>
      </c>
    </row>
    <row r="79" spans="1:11" x14ac:dyDescent="0.25">
      <c r="A79" s="11" t="s">
        <v>21</v>
      </c>
      <c r="B79" s="7">
        <v>45605</v>
      </c>
      <c r="C79" s="9"/>
      <c r="D79" s="9"/>
      <c r="I79" s="8"/>
      <c r="J79" s="30"/>
      <c r="K79" t="s">
        <v>43</v>
      </c>
    </row>
    <row r="80" spans="1:11" x14ac:dyDescent="0.25">
      <c r="A80" s="11" t="s">
        <v>22</v>
      </c>
      <c r="B80" s="7">
        <v>45606</v>
      </c>
      <c r="F80" s="9"/>
      <c r="G80" s="12"/>
      <c r="K80" t="s">
        <v>43</v>
      </c>
    </row>
    <row r="81" spans="1:11" x14ac:dyDescent="0.25">
      <c r="A81" t="s">
        <v>16</v>
      </c>
      <c r="B81" s="7">
        <v>45607</v>
      </c>
      <c r="K81" t="s">
        <v>43</v>
      </c>
    </row>
    <row r="82" spans="1:11" x14ac:dyDescent="0.25">
      <c r="A82" t="s">
        <v>17</v>
      </c>
      <c r="B82" s="7">
        <v>45608</v>
      </c>
      <c r="C82" s="9"/>
      <c r="D82" s="9"/>
      <c r="I82" s="14"/>
      <c r="J82" s="8"/>
      <c r="K82" t="s">
        <v>42</v>
      </c>
    </row>
    <row r="83" spans="1:11" x14ac:dyDescent="0.25">
      <c r="A83" t="s">
        <v>18</v>
      </c>
      <c r="B83" s="7">
        <v>45609</v>
      </c>
      <c r="F83" s="9"/>
      <c r="G83" s="8" t="s">
        <v>60</v>
      </c>
      <c r="J83" s="30"/>
      <c r="K83" t="s">
        <v>42</v>
      </c>
    </row>
    <row r="84" spans="1:11" x14ac:dyDescent="0.25">
      <c r="A84" t="s">
        <v>19</v>
      </c>
      <c r="B84" s="7">
        <v>45610</v>
      </c>
      <c r="I84" s="9"/>
      <c r="J84" s="9"/>
      <c r="K84" t="s">
        <v>42</v>
      </c>
    </row>
    <row r="85" spans="1:11" x14ac:dyDescent="0.25">
      <c r="A85" t="s">
        <v>20</v>
      </c>
      <c r="B85" s="7">
        <v>45611</v>
      </c>
      <c r="C85" s="9"/>
      <c r="D85" s="9"/>
      <c r="J85" s="8"/>
      <c r="K85" t="s">
        <v>40</v>
      </c>
    </row>
    <row r="86" spans="1:11" x14ac:dyDescent="0.25">
      <c r="A86" t="s">
        <v>21</v>
      </c>
      <c r="B86" s="7">
        <v>45612</v>
      </c>
      <c r="G86" s="8"/>
      <c r="J86" s="30"/>
      <c r="K86" t="s">
        <v>40</v>
      </c>
    </row>
    <row r="87" spans="1:11" x14ac:dyDescent="0.25">
      <c r="A87" t="s">
        <v>22</v>
      </c>
      <c r="B87" s="7">
        <v>45613</v>
      </c>
      <c r="K87" t="s">
        <v>40</v>
      </c>
    </row>
    <row r="88" spans="1:11" x14ac:dyDescent="0.25">
      <c r="A88" s="11" t="s">
        <v>16</v>
      </c>
      <c r="B88" s="7">
        <v>45614</v>
      </c>
      <c r="C88" s="9"/>
      <c r="D88" s="9"/>
      <c r="K88" t="s">
        <v>43</v>
      </c>
    </row>
    <row r="89" spans="1:11" x14ac:dyDescent="0.25">
      <c r="A89" s="11" t="s">
        <v>17</v>
      </c>
      <c r="B89" s="7">
        <v>45615</v>
      </c>
      <c r="J89" s="14"/>
      <c r="K89" t="s">
        <v>43</v>
      </c>
    </row>
    <row r="90" spans="1:11" x14ac:dyDescent="0.25">
      <c r="A90" s="11" t="s">
        <v>18</v>
      </c>
      <c r="B90" s="7">
        <v>45616</v>
      </c>
      <c r="G90" s="8"/>
      <c r="J90" s="12"/>
      <c r="K90" t="s">
        <v>43</v>
      </c>
    </row>
    <row r="91" spans="1:11" x14ac:dyDescent="0.25">
      <c r="A91" s="11" t="s">
        <v>19</v>
      </c>
      <c r="B91" s="7">
        <v>45617</v>
      </c>
      <c r="C91" s="9"/>
      <c r="D91" s="9"/>
      <c r="G91" s="30"/>
      <c r="K91" t="s">
        <v>42</v>
      </c>
    </row>
    <row r="92" spans="1:11" x14ac:dyDescent="0.25">
      <c r="A92" s="11" t="s">
        <v>20</v>
      </c>
      <c r="B92" s="7">
        <v>45618</v>
      </c>
      <c r="K92" t="s">
        <v>42</v>
      </c>
    </row>
    <row r="93" spans="1:11" x14ac:dyDescent="0.25">
      <c r="A93" s="11" t="s">
        <v>21</v>
      </c>
      <c r="B93" s="7">
        <v>45619</v>
      </c>
      <c r="G93" s="9"/>
      <c r="H93" s="14"/>
      <c r="J93" s="9"/>
      <c r="K93" t="s">
        <v>42</v>
      </c>
    </row>
    <row r="94" spans="1:11" x14ac:dyDescent="0.25">
      <c r="A94" s="11" t="s">
        <v>22</v>
      </c>
      <c r="B94" s="7">
        <v>45620</v>
      </c>
      <c r="C94" s="9"/>
      <c r="G94" s="8"/>
      <c r="J94" s="62"/>
      <c r="K94" t="s">
        <v>40</v>
      </c>
    </row>
    <row r="95" spans="1:11" x14ac:dyDescent="0.25">
      <c r="A95" t="s">
        <v>16</v>
      </c>
      <c r="B95" s="7">
        <v>45621</v>
      </c>
      <c r="J95" s="12"/>
      <c r="K95" t="s">
        <v>40</v>
      </c>
    </row>
    <row r="96" spans="1:11" x14ac:dyDescent="0.25">
      <c r="A96" t="s">
        <v>17</v>
      </c>
      <c r="B96" s="7">
        <v>45622</v>
      </c>
      <c r="G96" s="9"/>
      <c r="J96" s="9"/>
      <c r="K96" t="s">
        <v>40</v>
      </c>
    </row>
    <row r="97" spans="1:12" x14ac:dyDescent="0.25">
      <c r="A97" t="s">
        <v>18</v>
      </c>
      <c r="B97" s="7">
        <v>45623</v>
      </c>
      <c r="C97" s="9"/>
      <c r="K97" t="s">
        <v>43</v>
      </c>
    </row>
    <row r="98" spans="1:12" x14ac:dyDescent="0.25">
      <c r="A98" t="s">
        <v>19</v>
      </c>
      <c r="B98" s="7">
        <v>45624</v>
      </c>
      <c r="G98" s="8"/>
      <c r="K98" t="s">
        <v>43</v>
      </c>
    </row>
    <row r="99" spans="1:12" x14ac:dyDescent="0.25">
      <c r="A99" t="s">
        <v>20</v>
      </c>
      <c r="B99" s="7">
        <v>45625</v>
      </c>
      <c r="J99" s="9"/>
      <c r="K99" t="s">
        <v>43</v>
      </c>
    </row>
    <row r="100" spans="1:12" x14ac:dyDescent="0.25">
      <c r="A100" t="s">
        <v>21</v>
      </c>
      <c r="B100" s="7">
        <v>45626</v>
      </c>
      <c r="C100" s="9"/>
      <c r="K100" t="s">
        <v>42</v>
      </c>
    </row>
    <row r="101" spans="1:12" x14ac:dyDescent="0.25">
      <c r="A101" t="s">
        <v>22</v>
      </c>
      <c r="B101" s="7">
        <v>45627</v>
      </c>
      <c r="J101" s="12"/>
      <c r="K101" t="s">
        <v>42</v>
      </c>
    </row>
    <row r="102" spans="1:12" x14ac:dyDescent="0.25">
      <c r="A102" s="11" t="s">
        <v>16</v>
      </c>
      <c r="B102" s="7">
        <v>45628</v>
      </c>
      <c r="G102" s="9"/>
      <c r="J102" s="9"/>
      <c r="K102" t="s">
        <v>42</v>
      </c>
    </row>
    <row r="103" spans="1:12" x14ac:dyDescent="0.25">
      <c r="A103" s="11" t="s">
        <v>17</v>
      </c>
      <c r="B103" s="7">
        <v>45629</v>
      </c>
      <c r="C103" s="9"/>
      <c r="D103" s="8"/>
      <c r="K103" t="s">
        <v>40</v>
      </c>
    </row>
    <row r="104" spans="1:12" x14ac:dyDescent="0.25">
      <c r="A104" s="11" t="s">
        <v>18</v>
      </c>
      <c r="B104" s="7">
        <v>45630</v>
      </c>
      <c r="G104" s="8"/>
      <c r="K104" t="s">
        <v>40</v>
      </c>
    </row>
    <row r="105" spans="1:12" x14ac:dyDescent="0.25">
      <c r="A105" s="11" t="s">
        <v>19</v>
      </c>
      <c r="B105" s="7">
        <v>45631</v>
      </c>
      <c r="G105" s="9"/>
      <c r="J105" s="14"/>
      <c r="K105" t="s">
        <v>40</v>
      </c>
      <c r="L105" s="14"/>
    </row>
    <row r="106" spans="1:12" x14ac:dyDescent="0.25">
      <c r="A106" s="11" t="s">
        <v>20</v>
      </c>
      <c r="B106" s="7">
        <v>45632</v>
      </c>
      <c r="C106" s="9"/>
      <c r="J106" s="8"/>
      <c r="K106" t="s">
        <v>43</v>
      </c>
    </row>
    <row r="107" spans="1:12" x14ac:dyDescent="0.25">
      <c r="A107" s="11" t="s">
        <v>21</v>
      </c>
      <c r="B107" s="7">
        <v>45633</v>
      </c>
      <c r="G107" s="14"/>
      <c r="K107" t="s">
        <v>43</v>
      </c>
    </row>
    <row r="108" spans="1:12" x14ac:dyDescent="0.25">
      <c r="A108" s="11" t="s">
        <v>22</v>
      </c>
      <c r="B108" s="7">
        <v>45634</v>
      </c>
      <c r="G108" s="8"/>
    </row>
    <row r="109" spans="1:12" x14ac:dyDescent="0.25">
      <c r="A109" t="s">
        <v>16</v>
      </c>
      <c r="B109" s="7">
        <v>45635</v>
      </c>
      <c r="J109" s="14"/>
      <c r="L109" s="14"/>
    </row>
    <row r="110" spans="1:12" x14ac:dyDescent="0.25">
      <c r="A110" t="s">
        <v>17</v>
      </c>
      <c r="B110" s="7">
        <v>45636</v>
      </c>
      <c r="J110" s="14"/>
      <c r="L110" s="14"/>
    </row>
    <row r="111" spans="1:12" x14ac:dyDescent="0.25">
      <c r="A111" t="s">
        <v>18</v>
      </c>
      <c r="B111" s="7">
        <v>45637</v>
      </c>
      <c r="G111" s="14"/>
      <c r="L111" s="8"/>
    </row>
    <row r="112" spans="1:12" x14ac:dyDescent="0.25">
      <c r="A112" t="s">
        <v>19</v>
      </c>
      <c r="B112" s="7">
        <v>45638</v>
      </c>
    </row>
    <row r="113" spans="1:2" x14ac:dyDescent="0.25">
      <c r="A113" t="s">
        <v>20</v>
      </c>
      <c r="B113" s="7">
        <v>45639</v>
      </c>
    </row>
    <row r="114" spans="1:2" x14ac:dyDescent="0.25">
      <c r="A114" t="s">
        <v>21</v>
      </c>
      <c r="B114" s="7">
        <v>45640</v>
      </c>
    </row>
    <row r="115" spans="1:2" x14ac:dyDescent="0.25">
      <c r="A115" t="s">
        <v>22</v>
      </c>
      <c r="B115" s="7">
        <v>45641</v>
      </c>
    </row>
    <row r="116" spans="1:2" x14ac:dyDescent="0.25">
      <c r="A116" s="11" t="s">
        <v>16</v>
      </c>
      <c r="B116" s="7">
        <v>45642</v>
      </c>
    </row>
    <row r="117" spans="1:2" x14ac:dyDescent="0.25">
      <c r="A117" s="11" t="s">
        <v>17</v>
      </c>
      <c r="B117" s="7">
        <v>45643</v>
      </c>
    </row>
    <row r="118" spans="1:2" x14ac:dyDescent="0.25">
      <c r="A118" s="11" t="s">
        <v>18</v>
      </c>
      <c r="B118" s="7">
        <v>45644</v>
      </c>
    </row>
    <row r="119" spans="1:2" x14ac:dyDescent="0.25">
      <c r="A119" s="11" t="s">
        <v>19</v>
      </c>
      <c r="B119" s="7">
        <v>45645</v>
      </c>
    </row>
    <row r="120" spans="1:2" x14ac:dyDescent="0.25">
      <c r="A120" s="11" t="s">
        <v>20</v>
      </c>
      <c r="B120" s="7">
        <v>45646</v>
      </c>
    </row>
    <row r="121" spans="1:2" x14ac:dyDescent="0.25">
      <c r="A121" s="11" t="s">
        <v>21</v>
      </c>
      <c r="B121" s="7">
        <v>45647</v>
      </c>
    </row>
    <row r="122" spans="1:2" x14ac:dyDescent="0.25">
      <c r="A122" s="11" t="s">
        <v>22</v>
      </c>
      <c r="B122" s="7">
        <v>45648</v>
      </c>
    </row>
    <row r="123" spans="1:2" x14ac:dyDescent="0.25">
      <c r="A123" t="s">
        <v>16</v>
      </c>
      <c r="B123" s="7">
        <v>45649</v>
      </c>
    </row>
    <row r="124" spans="1:2" x14ac:dyDescent="0.25">
      <c r="A124" t="s">
        <v>17</v>
      </c>
      <c r="B124" s="7">
        <v>45650</v>
      </c>
    </row>
    <row r="125" spans="1:2" x14ac:dyDescent="0.25">
      <c r="A125" t="s">
        <v>18</v>
      </c>
      <c r="B125" s="7">
        <v>45651</v>
      </c>
    </row>
    <row r="126" spans="1:2" x14ac:dyDescent="0.25">
      <c r="A126" t="s">
        <v>19</v>
      </c>
      <c r="B126" s="7">
        <v>45652</v>
      </c>
    </row>
    <row r="127" spans="1:2" x14ac:dyDescent="0.25">
      <c r="A127" t="s">
        <v>20</v>
      </c>
      <c r="B127" s="7">
        <v>45653</v>
      </c>
    </row>
    <row r="128" spans="1:2" x14ac:dyDescent="0.25">
      <c r="A128" t="s">
        <v>21</v>
      </c>
      <c r="B128" s="7">
        <v>45654</v>
      </c>
    </row>
    <row r="129" spans="1:12" x14ac:dyDescent="0.25">
      <c r="A129" t="s">
        <v>22</v>
      </c>
      <c r="B129" s="7">
        <v>45655</v>
      </c>
    </row>
    <row r="130" spans="1:12" x14ac:dyDescent="0.25">
      <c r="A130" s="11" t="s">
        <v>16</v>
      </c>
      <c r="B130" s="7">
        <v>45656</v>
      </c>
    </row>
    <row r="131" spans="1:12" x14ac:dyDescent="0.25">
      <c r="A131" s="11" t="s">
        <v>17</v>
      </c>
      <c r="B131" s="7">
        <v>45657</v>
      </c>
    </row>
    <row r="132" spans="1:12" x14ac:dyDescent="0.25">
      <c r="A132" s="11" t="s">
        <v>18</v>
      </c>
      <c r="B132" s="7">
        <v>45658</v>
      </c>
    </row>
    <row r="133" spans="1:12" x14ac:dyDescent="0.25">
      <c r="A133" s="11" t="s">
        <v>19</v>
      </c>
      <c r="B133" s="7">
        <v>45659</v>
      </c>
    </row>
    <row r="134" spans="1:12" x14ac:dyDescent="0.25">
      <c r="A134" s="11" t="s">
        <v>20</v>
      </c>
      <c r="B134" s="7">
        <v>45660</v>
      </c>
    </row>
    <row r="135" spans="1:12" x14ac:dyDescent="0.25">
      <c r="A135" s="11" t="s">
        <v>21</v>
      </c>
      <c r="B135" s="7">
        <v>45661</v>
      </c>
    </row>
    <row r="136" spans="1:12" x14ac:dyDescent="0.25">
      <c r="A136" s="11" t="s">
        <v>22</v>
      </c>
      <c r="B136" s="7">
        <v>45662</v>
      </c>
    </row>
    <row r="137" spans="1:12" x14ac:dyDescent="0.25">
      <c r="A137" t="s">
        <v>16</v>
      </c>
      <c r="B137" s="7">
        <v>45663</v>
      </c>
    </row>
    <row r="138" spans="1:12" x14ac:dyDescent="0.25">
      <c r="A138" t="s">
        <v>17</v>
      </c>
      <c r="B138" s="7">
        <v>45664</v>
      </c>
      <c r="G138" t="s">
        <v>64</v>
      </c>
      <c r="H138" t="s">
        <v>63</v>
      </c>
      <c r="K138" t="s">
        <v>64</v>
      </c>
      <c r="L138" t="s">
        <v>63</v>
      </c>
    </row>
    <row r="139" spans="1:12" x14ac:dyDescent="0.25">
      <c r="A139" t="s">
        <v>18</v>
      </c>
      <c r="B139" s="7">
        <v>45665</v>
      </c>
      <c r="G139" s="8" t="s">
        <v>54</v>
      </c>
      <c r="K139" s="8" t="s">
        <v>65</v>
      </c>
    </row>
    <row r="140" spans="1:12" x14ac:dyDescent="0.25">
      <c r="A140" t="s">
        <v>19</v>
      </c>
      <c r="B140" s="7">
        <v>45666</v>
      </c>
    </row>
    <row r="141" spans="1:12" x14ac:dyDescent="0.25">
      <c r="A141" t="s">
        <v>20</v>
      </c>
      <c r="B141" s="7">
        <v>45667</v>
      </c>
    </row>
    <row r="142" spans="1:12" x14ac:dyDescent="0.25">
      <c r="A142" t="s">
        <v>21</v>
      </c>
      <c r="B142" s="7">
        <v>45668</v>
      </c>
      <c r="G142" s="14" t="s">
        <v>6</v>
      </c>
      <c r="K142" s="8" t="s">
        <v>66</v>
      </c>
    </row>
    <row r="143" spans="1:12" x14ac:dyDescent="0.25">
      <c r="A143" t="s">
        <v>22</v>
      </c>
      <c r="B143" s="7">
        <v>45669</v>
      </c>
    </row>
    <row r="144" spans="1:12" x14ac:dyDescent="0.25">
      <c r="A144" s="11" t="s">
        <v>16</v>
      </c>
      <c r="B144" s="7">
        <v>45670</v>
      </c>
      <c r="G144" s="8" t="s">
        <v>66</v>
      </c>
    </row>
    <row r="145" spans="1:12" x14ac:dyDescent="0.25">
      <c r="A145" s="11" t="s">
        <v>17</v>
      </c>
      <c r="B145" s="7">
        <v>45671</v>
      </c>
      <c r="K145" s="14" t="s">
        <v>6</v>
      </c>
    </row>
    <row r="146" spans="1:12" x14ac:dyDescent="0.25">
      <c r="A146" s="11" t="s">
        <v>18</v>
      </c>
      <c r="B146" s="7">
        <v>45672</v>
      </c>
    </row>
    <row r="147" spans="1:12" x14ac:dyDescent="0.25">
      <c r="A147" s="11" t="s">
        <v>19</v>
      </c>
      <c r="B147" s="7">
        <v>45673</v>
      </c>
      <c r="G147" s="14" t="s">
        <v>6</v>
      </c>
      <c r="K147" s="8" t="s">
        <v>69</v>
      </c>
    </row>
    <row r="148" spans="1:12" x14ac:dyDescent="0.25">
      <c r="A148" s="11" t="s">
        <v>20</v>
      </c>
      <c r="B148" s="7">
        <v>45674</v>
      </c>
      <c r="G148" s="8" t="s">
        <v>66</v>
      </c>
      <c r="K148" s="64" t="s">
        <v>68</v>
      </c>
    </row>
    <row r="149" spans="1:12" x14ac:dyDescent="0.25">
      <c r="A149" s="11" t="s">
        <v>21</v>
      </c>
      <c r="B149" s="7">
        <v>45675</v>
      </c>
    </row>
    <row r="150" spans="1:12" x14ac:dyDescent="0.25">
      <c r="A150" s="11" t="s">
        <v>22</v>
      </c>
      <c r="B150" s="7">
        <v>45676</v>
      </c>
      <c r="K150" s="8" t="s">
        <v>54</v>
      </c>
    </row>
    <row r="151" spans="1:12" x14ac:dyDescent="0.25">
      <c r="A151" t="s">
        <v>16</v>
      </c>
      <c r="B151" s="7">
        <v>45677</v>
      </c>
      <c r="G151" s="8" t="s">
        <v>66</v>
      </c>
    </row>
    <row r="152" spans="1:12" x14ac:dyDescent="0.25">
      <c r="A152" t="s">
        <v>17</v>
      </c>
      <c r="B152" s="7">
        <v>45678</v>
      </c>
      <c r="H152" s="30" t="s">
        <v>57</v>
      </c>
    </row>
    <row r="153" spans="1:12" x14ac:dyDescent="0.25">
      <c r="A153" t="s">
        <v>18</v>
      </c>
      <c r="B153" s="7">
        <v>45679</v>
      </c>
      <c r="L153" s="8" t="s">
        <v>67</v>
      </c>
    </row>
    <row r="154" spans="1:12" x14ac:dyDescent="0.25">
      <c r="A154" t="s">
        <v>19</v>
      </c>
      <c r="B154" s="7">
        <v>45680</v>
      </c>
      <c r="H154" s="8" t="s">
        <v>66</v>
      </c>
      <c r="L154" s="64" t="s">
        <v>68</v>
      </c>
    </row>
    <row r="155" spans="1:12" x14ac:dyDescent="0.25">
      <c r="A155" t="s">
        <v>20</v>
      </c>
      <c r="B155" s="7">
        <v>45681</v>
      </c>
      <c r="H155" s="30" t="s">
        <v>57</v>
      </c>
    </row>
    <row r="156" spans="1:12" x14ac:dyDescent="0.25">
      <c r="A156" t="s">
        <v>21</v>
      </c>
      <c r="B156" s="7">
        <v>45682</v>
      </c>
      <c r="L156" s="8" t="s">
        <v>67</v>
      </c>
    </row>
    <row r="157" spans="1:12" x14ac:dyDescent="0.25">
      <c r="A157" t="s">
        <v>22</v>
      </c>
      <c r="B157" s="7">
        <v>45683</v>
      </c>
      <c r="H157" s="8" t="s">
        <v>66</v>
      </c>
      <c r="L157" s="64" t="s">
        <v>68</v>
      </c>
    </row>
    <row r="158" spans="1:12" x14ac:dyDescent="0.25">
      <c r="A158" s="11" t="s">
        <v>16</v>
      </c>
      <c r="B158" s="7">
        <v>45684</v>
      </c>
      <c r="H158" s="30" t="s">
        <v>57</v>
      </c>
    </row>
    <row r="159" spans="1:12" x14ac:dyDescent="0.25">
      <c r="A159" s="11" t="s">
        <v>17</v>
      </c>
      <c r="B159" s="7">
        <v>45685</v>
      </c>
    </row>
    <row r="160" spans="1:12" x14ac:dyDescent="0.25">
      <c r="A160" s="11" t="s">
        <v>18</v>
      </c>
      <c r="B160" s="7">
        <v>45686</v>
      </c>
      <c r="L160" s="8" t="s">
        <v>66</v>
      </c>
    </row>
    <row r="161" spans="1:12" x14ac:dyDescent="0.25">
      <c r="A161" s="11" t="s">
        <v>19</v>
      </c>
      <c r="B161" s="7">
        <v>45687</v>
      </c>
      <c r="H161" s="8" t="s">
        <v>69</v>
      </c>
      <c r="I161" s="13" t="s">
        <v>7</v>
      </c>
    </row>
    <row r="162" spans="1:12" x14ac:dyDescent="0.25">
      <c r="A162" s="11" t="s">
        <v>20</v>
      </c>
      <c r="B162" s="7">
        <v>45688</v>
      </c>
    </row>
    <row r="163" spans="1:12" x14ac:dyDescent="0.25">
      <c r="A163" s="11" t="s">
        <v>21</v>
      </c>
      <c r="B163" s="7">
        <v>45689</v>
      </c>
      <c r="L163" s="14" t="s">
        <v>6</v>
      </c>
    </row>
    <row r="164" spans="1:12" x14ac:dyDescent="0.25">
      <c r="A164" s="11" t="s">
        <v>22</v>
      </c>
      <c r="B164" s="7">
        <v>45690</v>
      </c>
      <c r="H164" s="8" t="s">
        <v>69</v>
      </c>
      <c r="I164" s="13" t="s">
        <v>7</v>
      </c>
    </row>
    <row r="165" spans="1:12" x14ac:dyDescent="0.25">
      <c r="A165" t="s">
        <v>16</v>
      </c>
      <c r="B165" s="7">
        <v>45691</v>
      </c>
    </row>
    <row r="166" spans="1:12" x14ac:dyDescent="0.25">
      <c r="A166" t="s">
        <v>17</v>
      </c>
      <c r="B166" s="7">
        <v>45692</v>
      </c>
    </row>
    <row r="167" spans="1:12" x14ac:dyDescent="0.25">
      <c r="A167" t="s">
        <v>18</v>
      </c>
      <c r="B167" s="7">
        <v>45693</v>
      </c>
      <c r="H167" s="8" t="s">
        <v>69</v>
      </c>
      <c r="I167" s="13" t="s">
        <v>7</v>
      </c>
    </row>
    <row r="168" spans="1:12" x14ac:dyDescent="0.25">
      <c r="A168" t="s">
        <v>19</v>
      </c>
      <c r="B168" s="7">
        <v>45694</v>
      </c>
    </row>
    <row r="169" spans="1:12" x14ac:dyDescent="0.25">
      <c r="A169" t="s">
        <v>20</v>
      </c>
      <c r="B169" s="7">
        <v>45695</v>
      </c>
    </row>
    <row r="170" spans="1:12" x14ac:dyDescent="0.25">
      <c r="A170" t="s">
        <v>21</v>
      </c>
      <c r="B170" s="7">
        <v>45696</v>
      </c>
      <c r="H170" s="8" t="s">
        <v>69</v>
      </c>
      <c r="I170" s="13" t="s">
        <v>7</v>
      </c>
    </row>
    <row r="171" spans="1:12" x14ac:dyDescent="0.25">
      <c r="A171" t="s">
        <v>22</v>
      </c>
      <c r="B171" s="7">
        <v>45697</v>
      </c>
    </row>
    <row r="172" spans="1:12" x14ac:dyDescent="0.25">
      <c r="A172" s="11" t="s">
        <v>16</v>
      </c>
      <c r="B172" s="7">
        <v>45698</v>
      </c>
    </row>
    <row r="173" spans="1:12" x14ac:dyDescent="0.25">
      <c r="A173" s="11" t="s">
        <v>17</v>
      </c>
      <c r="B173" s="7">
        <v>45699</v>
      </c>
      <c r="H173" s="14" t="s">
        <v>7</v>
      </c>
    </row>
    <row r="174" spans="1:12" x14ac:dyDescent="0.25">
      <c r="A174" s="11" t="s">
        <v>18</v>
      </c>
      <c r="B174" s="7">
        <v>45700</v>
      </c>
      <c r="H174" s="8" t="s">
        <v>67</v>
      </c>
    </row>
    <row r="175" spans="1:12" x14ac:dyDescent="0.25">
      <c r="A175" s="11" t="s">
        <v>19</v>
      </c>
      <c r="B175" s="7">
        <v>45701</v>
      </c>
      <c r="H175" s="64" t="s">
        <v>68</v>
      </c>
    </row>
    <row r="176" spans="1:12" x14ac:dyDescent="0.25">
      <c r="A176" s="11" t="s">
        <v>20</v>
      </c>
      <c r="B176" s="7">
        <v>45702</v>
      </c>
    </row>
    <row r="177" spans="1:8" x14ac:dyDescent="0.25">
      <c r="A177" s="11" t="s">
        <v>21</v>
      </c>
      <c r="B177" s="7">
        <v>45703</v>
      </c>
      <c r="H177" s="14" t="s">
        <v>7</v>
      </c>
    </row>
    <row r="178" spans="1:8" x14ac:dyDescent="0.25">
      <c r="A178" s="11" t="s">
        <v>22</v>
      </c>
      <c r="B178" s="7">
        <v>45704</v>
      </c>
      <c r="H178" s="8" t="s">
        <v>67</v>
      </c>
    </row>
    <row r="179" spans="1:8" x14ac:dyDescent="0.25">
      <c r="A179" t="s">
        <v>16</v>
      </c>
      <c r="B179" s="7">
        <v>45705</v>
      </c>
      <c r="H179" s="64" t="s">
        <v>68</v>
      </c>
    </row>
    <row r="180" spans="1:8" x14ac:dyDescent="0.25">
      <c r="A180" t="s">
        <v>17</v>
      </c>
      <c r="B180" s="7">
        <v>45706</v>
      </c>
    </row>
    <row r="181" spans="1:8" x14ac:dyDescent="0.25">
      <c r="A181" t="s">
        <v>18</v>
      </c>
      <c r="B181" s="7">
        <v>45707</v>
      </c>
      <c r="H181" s="14" t="s">
        <v>7</v>
      </c>
    </row>
    <row r="182" spans="1:8" x14ac:dyDescent="0.25">
      <c r="A182" t="s">
        <v>19</v>
      </c>
      <c r="B182" s="7">
        <v>45708</v>
      </c>
      <c r="H182" s="8" t="s">
        <v>67</v>
      </c>
    </row>
    <row r="183" spans="1:8" x14ac:dyDescent="0.25">
      <c r="A183" t="s">
        <v>20</v>
      </c>
      <c r="B183" s="7">
        <v>45709</v>
      </c>
      <c r="H183" s="64" t="s">
        <v>68</v>
      </c>
    </row>
    <row r="184" spans="1:8" x14ac:dyDescent="0.25">
      <c r="A184" t="s">
        <v>21</v>
      </c>
      <c r="B184" s="7">
        <v>45710</v>
      </c>
    </row>
    <row r="185" spans="1:8" x14ac:dyDescent="0.25">
      <c r="A185" t="s">
        <v>22</v>
      </c>
      <c r="B185" s="7">
        <v>45711</v>
      </c>
      <c r="H185" s="8" t="s">
        <v>67</v>
      </c>
    </row>
    <row r="186" spans="1:8" x14ac:dyDescent="0.25">
      <c r="A186" s="11" t="s">
        <v>16</v>
      </c>
      <c r="B186" s="7">
        <v>45712</v>
      </c>
    </row>
    <row r="187" spans="1:8" x14ac:dyDescent="0.25">
      <c r="A187" s="11" t="s">
        <v>17</v>
      </c>
      <c r="B187" s="7">
        <v>45713</v>
      </c>
    </row>
    <row r="188" spans="1:8" x14ac:dyDescent="0.25">
      <c r="A188" s="11" t="s">
        <v>18</v>
      </c>
      <c r="B188" s="7">
        <v>45714</v>
      </c>
    </row>
    <row r="189" spans="1:8" x14ac:dyDescent="0.25">
      <c r="A189" s="11" t="s">
        <v>19</v>
      </c>
      <c r="B189" s="7">
        <v>45715</v>
      </c>
    </row>
    <row r="190" spans="1:8" x14ac:dyDescent="0.25">
      <c r="A190" s="11" t="s">
        <v>20</v>
      </c>
      <c r="B190" s="7">
        <v>45716</v>
      </c>
    </row>
    <row r="191" spans="1:8" x14ac:dyDescent="0.25">
      <c r="A191" s="11" t="s">
        <v>21</v>
      </c>
      <c r="B191" s="7">
        <v>45717</v>
      </c>
    </row>
    <row r="192" spans="1:8" x14ac:dyDescent="0.25">
      <c r="A192" s="11" t="s">
        <v>22</v>
      </c>
      <c r="B192" s="7">
        <v>45718</v>
      </c>
    </row>
    <row r="193" spans="1:2" x14ac:dyDescent="0.25">
      <c r="A193" t="s">
        <v>16</v>
      </c>
      <c r="B193" s="7">
        <v>45719</v>
      </c>
    </row>
    <row r="194" spans="1:2" x14ac:dyDescent="0.25">
      <c r="A194" t="s">
        <v>17</v>
      </c>
      <c r="B194" s="7">
        <v>45720</v>
      </c>
    </row>
    <row r="195" spans="1:2" x14ac:dyDescent="0.25">
      <c r="A195" t="s">
        <v>18</v>
      </c>
      <c r="B195" s="7">
        <v>45721</v>
      </c>
    </row>
    <row r="196" spans="1:2" x14ac:dyDescent="0.25">
      <c r="A196" t="s">
        <v>19</v>
      </c>
      <c r="B196" s="7">
        <v>45722</v>
      </c>
    </row>
    <row r="197" spans="1:2" x14ac:dyDescent="0.25">
      <c r="A197" t="s">
        <v>20</v>
      </c>
      <c r="B197" s="7">
        <v>45723</v>
      </c>
    </row>
    <row r="198" spans="1:2" x14ac:dyDescent="0.25">
      <c r="A198" t="s">
        <v>21</v>
      </c>
      <c r="B198" s="7">
        <v>45724</v>
      </c>
    </row>
    <row r="199" spans="1:2" x14ac:dyDescent="0.25">
      <c r="A199" t="s">
        <v>22</v>
      </c>
      <c r="B199" s="7">
        <v>45725</v>
      </c>
    </row>
    <row r="200" spans="1:2" x14ac:dyDescent="0.25">
      <c r="A200" s="11" t="s">
        <v>16</v>
      </c>
      <c r="B200" s="7">
        <v>45726</v>
      </c>
    </row>
    <row r="201" spans="1:2" x14ac:dyDescent="0.25">
      <c r="A201" s="11" t="s">
        <v>17</v>
      </c>
      <c r="B201" s="7">
        <v>45727</v>
      </c>
    </row>
    <row r="202" spans="1:2" x14ac:dyDescent="0.25">
      <c r="A202" s="11" t="s">
        <v>18</v>
      </c>
      <c r="B202" s="7">
        <v>45728</v>
      </c>
    </row>
    <row r="203" spans="1:2" x14ac:dyDescent="0.25">
      <c r="A203" s="11" t="s">
        <v>19</v>
      </c>
      <c r="B203" s="7">
        <v>45729</v>
      </c>
    </row>
    <row r="204" spans="1:2" x14ac:dyDescent="0.25">
      <c r="A204" s="11" t="s">
        <v>20</v>
      </c>
      <c r="B204" s="7">
        <v>45730</v>
      </c>
    </row>
    <row r="205" spans="1:2" x14ac:dyDescent="0.25">
      <c r="A205" s="11" t="s">
        <v>21</v>
      </c>
      <c r="B205" s="7">
        <v>45731</v>
      </c>
    </row>
    <row r="206" spans="1:2" x14ac:dyDescent="0.25">
      <c r="A206" s="11" t="s">
        <v>22</v>
      </c>
      <c r="B206" s="7">
        <v>45732</v>
      </c>
    </row>
    <row r="207" spans="1:2" x14ac:dyDescent="0.25">
      <c r="A207" t="s">
        <v>16</v>
      </c>
      <c r="B207" s="7">
        <v>45733</v>
      </c>
    </row>
    <row r="208" spans="1:2" x14ac:dyDescent="0.25">
      <c r="A208" t="s">
        <v>17</v>
      </c>
      <c r="B208" s="7">
        <v>45734</v>
      </c>
    </row>
    <row r="209" spans="1:2" x14ac:dyDescent="0.25">
      <c r="A209" t="s">
        <v>18</v>
      </c>
      <c r="B209" s="7">
        <v>45735</v>
      </c>
    </row>
    <row r="210" spans="1:2" x14ac:dyDescent="0.25">
      <c r="A210" t="s">
        <v>19</v>
      </c>
      <c r="B210" s="7">
        <v>45736</v>
      </c>
    </row>
    <row r="211" spans="1:2" x14ac:dyDescent="0.25">
      <c r="A211" t="s">
        <v>20</v>
      </c>
      <c r="B211" s="7">
        <v>45737</v>
      </c>
    </row>
    <row r="212" spans="1:2" x14ac:dyDescent="0.25">
      <c r="A212" t="s">
        <v>21</v>
      </c>
      <c r="B212" s="7">
        <v>45738</v>
      </c>
    </row>
    <row r="213" spans="1:2" x14ac:dyDescent="0.25">
      <c r="A213" t="s">
        <v>22</v>
      </c>
      <c r="B213" s="7">
        <v>45739</v>
      </c>
    </row>
    <row r="214" spans="1:2" x14ac:dyDescent="0.25">
      <c r="A214" s="11" t="s">
        <v>16</v>
      </c>
      <c r="B214" s="7">
        <v>45740</v>
      </c>
    </row>
    <row r="215" spans="1:2" x14ac:dyDescent="0.25">
      <c r="A215" s="11" t="s">
        <v>17</v>
      </c>
      <c r="B215" s="7">
        <v>45741</v>
      </c>
    </row>
    <row r="216" spans="1:2" x14ac:dyDescent="0.25">
      <c r="A216" s="11" t="s">
        <v>18</v>
      </c>
      <c r="B216" s="7">
        <v>45742</v>
      </c>
    </row>
    <row r="217" spans="1:2" x14ac:dyDescent="0.25">
      <c r="A217" s="11" t="s">
        <v>19</v>
      </c>
      <c r="B217" s="7">
        <v>45743</v>
      </c>
    </row>
    <row r="218" spans="1:2" x14ac:dyDescent="0.25">
      <c r="A218" s="11" t="s">
        <v>20</v>
      </c>
      <c r="B218" s="7">
        <v>45744</v>
      </c>
    </row>
    <row r="219" spans="1:2" x14ac:dyDescent="0.25">
      <c r="A219" s="11" t="s">
        <v>21</v>
      </c>
      <c r="B219" s="7">
        <v>45745</v>
      </c>
    </row>
    <row r="220" spans="1:2" x14ac:dyDescent="0.25">
      <c r="A220" s="11" t="s">
        <v>22</v>
      </c>
      <c r="B220" s="7">
        <v>45746</v>
      </c>
    </row>
    <row r="221" spans="1:2" x14ac:dyDescent="0.25">
      <c r="A221" t="s">
        <v>16</v>
      </c>
      <c r="B221" s="7">
        <v>45747</v>
      </c>
    </row>
    <row r="222" spans="1:2" x14ac:dyDescent="0.25">
      <c r="A222" t="s">
        <v>17</v>
      </c>
      <c r="B222" s="7">
        <v>45748</v>
      </c>
    </row>
    <row r="223" spans="1:2" x14ac:dyDescent="0.25">
      <c r="A223" t="s">
        <v>18</v>
      </c>
      <c r="B223" s="7">
        <v>45749</v>
      </c>
    </row>
    <row r="224" spans="1:2" x14ac:dyDescent="0.25">
      <c r="A224" t="s">
        <v>19</v>
      </c>
      <c r="B224" s="7">
        <v>45750</v>
      </c>
    </row>
    <row r="225" spans="1:2" x14ac:dyDescent="0.25">
      <c r="A225" t="s">
        <v>20</v>
      </c>
      <c r="B225" s="7">
        <v>45751</v>
      </c>
    </row>
    <row r="226" spans="1:2" x14ac:dyDescent="0.25">
      <c r="A226" t="s">
        <v>21</v>
      </c>
      <c r="B226" s="7">
        <v>45752</v>
      </c>
    </row>
    <row r="227" spans="1:2" x14ac:dyDescent="0.25">
      <c r="A227" t="s">
        <v>22</v>
      </c>
      <c r="B227" s="7">
        <v>45753</v>
      </c>
    </row>
    <row r="228" spans="1:2" x14ac:dyDescent="0.25">
      <c r="A228" s="11" t="s">
        <v>16</v>
      </c>
      <c r="B228" s="7">
        <v>45754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5AD9-4B55-472C-BA7B-773E6D2B955F}">
  <dimension ref="A3:U326"/>
  <sheetViews>
    <sheetView topLeftCell="A220" zoomScaleNormal="115" workbookViewId="0">
      <selection activeCell="M230" sqref="M230"/>
    </sheetView>
  </sheetViews>
  <sheetFormatPr defaultRowHeight="15" x14ac:dyDescent="0.25"/>
  <cols>
    <col min="1" max="1" width="7.85546875" customWidth="1"/>
    <col min="2" max="2" width="12.85546875" customWidth="1"/>
    <col min="3" max="3" width="9.140625" customWidth="1"/>
    <col min="5" max="5" width="9.85546875" bestFit="1" customWidth="1"/>
    <col min="7" max="8" width="11.140625" bestFit="1" customWidth="1"/>
    <col min="9" max="9" width="11.85546875" bestFit="1" customWidth="1"/>
    <col min="10" max="10" width="13.42578125" bestFit="1" customWidth="1"/>
    <col min="11" max="11" width="13.42578125" customWidth="1"/>
    <col min="12" max="12" width="14" bestFit="1" customWidth="1"/>
    <col min="13" max="13" width="16" bestFit="1" customWidth="1"/>
    <col min="14" max="14" width="11.42578125" bestFit="1" customWidth="1"/>
    <col min="15" max="15" width="14.140625" bestFit="1" customWidth="1"/>
    <col min="16" max="17" width="14.140625" style="10" customWidth="1"/>
    <col min="20" max="20" width="11.85546875" bestFit="1" customWidth="1"/>
  </cols>
  <sheetData>
    <row r="3" spans="2:20" x14ac:dyDescent="0.25">
      <c r="B3" s="5" t="s">
        <v>15</v>
      </c>
      <c r="C3" s="5" t="s">
        <v>48</v>
      </c>
      <c r="D3" s="5" t="s">
        <v>1</v>
      </c>
      <c r="E3" s="5" t="s">
        <v>27</v>
      </c>
      <c r="F3" s="5" t="s">
        <v>44</v>
      </c>
      <c r="G3" s="5" t="s">
        <v>34</v>
      </c>
      <c r="H3" s="5" t="s">
        <v>35</v>
      </c>
      <c r="I3" s="5" t="s">
        <v>30</v>
      </c>
      <c r="J3" s="5" t="s">
        <v>38</v>
      </c>
      <c r="K3" s="5" t="s">
        <v>39</v>
      </c>
      <c r="L3" s="5" t="s">
        <v>31</v>
      </c>
      <c r="M3" s="5" t="s">
        <v>29</v>
      </c>
      <c r="N3" s="5" t="s">
        <v>28</v>
      </c>
      <c r="O3" s="5" t="s">
        <v>32</v>
      </c>
      <c r="P3" s="34" t="s">
        <v>50</v>
      </c>
      <c r="Q3" s="34" t="s">
        <v>49</v>
      </c>
      <c r="S3" s="13"/>
      <c r="T3" s="10" t="s">
        <v>36</v>
      </c>
    </row>
    <row r="4" spans="2:20" x14ac:dyDescent="0.25">
      <c r="B4" s="4">
        <v>45530</v>
      </c>
      <c r="C4">
        <f t="shared" ref="C4:C68" si="0">(B4-$B$4)*24</f>
        <v>0</v>
      </c>
      <c r="D4" t="s">
        <v>12</v>
      </c>
      <c r="E4">
        <v>1.5920000000000001</v>
      </c>
      <c r="F4">
        <f>E4*0.07</f>
        <v>0.11144000000000001</v>
      </c>
      <c r="G4">
        <f>E4*0.075</f>
        <v>0.11940000000000001</v>
      </c>
      <c r="H4">
        <f>E4*0.065</f>
        <v>0.10348</v>
      </c>
      <c r="I4">
        <v>0.14199999999999999</v>
      </c>
      <c r="K4" t="s">
        <v>41</v>
      </c>
      <c r="L4">
        <f>(I4/E4)*100%</f>
        <v>8.9195979899497471E-2</v>
      </c>
      <c r="M4" s="15">
        <v>0.41805555555555557</v>
      </c>
      <c r="O4" s="15">
        <f>N4-M4</f>
        <v>-0.41805555555555557</v>
      </c>
      <c r="P4" s="10">
        <f>M4*24</f>
        <v>10.033333333333333</v>
      </c>
      <c r="Q4" s="10">
        <f>P4+C4</f>
        <v>10.033333333333333</v>
      </c>
      <c r="S4" s="12"/>
      <c r="T4" t="s">
        <v>37</v>
      </c>
    </row>
    <row r="5" spans="2:20" x14ac:dyDescent="0.25">
      <c r="B5" s="22">
        <v>45530</v>
      </c>
      <c r="C5">
        <f t="shared" si="0"/>
        <v>0</v>
      </c>
      <c r="D5" s="23" t="s">
        <v>13</v>
      </c>
      <c r="E5" s="23">
        <v>2.2275999999999998</v>
      </c>
      <c r="F5" s="23">
        <f t="shared" ref="F5:F42" si="1">E5*0.07</f>
        <v>0.15593199999999999</v>
      </c>
      <c r="G5" s="23">
        <f t="shared" ref="G5:G16" si="2">E5*0.075</f>
        <v>0.16706999999999997</v>
      </c>
      <c r="H5" s="23">
        <f t="shared" ref="H5:H16" si="3">E5*0.065</f>
        <v>0.14479399999999998</v>
      </c>
      <c r="I5" s="23">
        <v>0.1938</v>
      </c>
      <c r="J5" s="23"/>
      <c r="K5" s="23" t="s">
        <v>41</v>
      </c>
      <c r="L5" s="23">
        <f t="shared" ref="L5:L68" si="4">(I5/E5)*100%</f>
        <v>8.6999461303645192E-2</v>
      </c>
      <c r="M5" s="24">
        <v>0.83472222222222225</v>
      </c>
      <c r="N5" s="24">
        <v>0.85277777777777775</v>
      </c>
      <c r="O5" s="24">
        <f>N5-M5</f>
        <v>1.8055555555555491E-2</v>
      </c>
      <c r="P5" s="10">
        <f>M5*24</f>
        <v>20.033333333333335</v>
      </c>
      <c r="Q5" s="10">
        <f t="shared" ref="Q5:Q69" si="5">P5+C5</f>
        <v>20.033333333333335</v>
      </c>
      <c r="S5" s="42"/>
      <c r="T5" t="s">
        <v>56</v>
      </c>
    </row>
    <row r="6" spans="2:20" x14ac:dyDescent="0.25">
      <c r="B6" s="4">
        <v>45530</v>
      </c>
      <c r="C6">
        <f t="shared" si="0"/>
        <v>0</v>
      </c>
      <c r="D6" t="s">
        <v>14</v>
      </c>
      <c r="E6">
        <v>1.6971000000000001</v>
      </c>
      <c r="F6">
        <f t="shared" si="1"/>
        <v>0.11879700000000001</v>
      </c>
      <c r="G6">
        <f t="shared" si="2"/>
        <v>0.12728249999999999</v>
      </c>
      <c r="H6">
        <f t="shared" si="3"/>
        <v>0.11031150000000001</v>
      </c>
      <c r="I6">
        <v>0.1668</v>
      </c>
      <c r="K6" t="s">
        <v>41</v>
      </c>
      <c r="L6">
        <f t="shared" si="4"/>
        <v>9.8285310235106949E-2</v>
      </c>
      <c r="M6" s="15">
        <v>0.83472222222222225</v>
      </c>
      <c r="O6" s="15">
        <f>N6-M6</f>
        <v>-0.83472222222222225</v>
      </c>
      <c r="P6" s="10">
        <f t="shared" ref="P6:P70" si="6">M6*24</f>
        <v>20.033333333333335</v>
      </c>
      <c r="Q6" s="10">
        <f t="shared" si="5"/>
        <v>20.033333333333335</v>
      </c>
      <c r="S6" s="2"/>
      <c r="T6" t="s">
        <v>25</v>
      </c>
    </row>
    <row r="7" spans="2:20" x14ac:dyDescent="0.25">
      <c r="B7" s="4">
        <v>45533</v>
      </c>
      <c r="C7">
        <f>(B7-$B$4)*24</f>
        <v>72</v>
      </c>
      <c r="D7" t="s">
        <v>12</v>
      </c>
      <c r="E7">
        <v>1.5725</v>
      </c>
      <c r="F7">
        <f t="shared" si="1"/>
        <v>0.11007500000000001</v>
      </c>
      <c r="G7">
        <f t="shared" si="2"/>
        <v>0.1179375</v>
      </c>
      <c r="H7">
        <f t="shared" si="3"/>
        <v>0.1022125</v>
      </c>
      <c r="I7">
        <v>0.13719999999999999</v>
      </c>
      <c r="K7" t="s">
        <v>41</v>
      </c>
      <c r="L7">
        <f t="shared" si="4"/>
        <v>8.7249602543720189E-2</v>
      </c>
      <c r="M7" s="15">
        <v>0.83472222222222225</v>
      </c>
      <c r="O7" s="15">
        <f t="shared" ref="O7:O39" si="7">N7-M7</f>
        <v>-0.83472222222222225</v>
      </c>
      <c r="P7" s="10">
        <f t="shared" si="6"/>
        <v>20.033333333333335</v>
      </c>
      <c r="Q7" s="10">
        <f t="shared" si="5"/>
        <v>92.033333333333331</v>
      </c>
      <c r="S7" s="14"/>
      <c r="T7" t="s">
        <v>26</v>
      </c>
    </row>
    <row r="8" spans="2:20" x14ac:dyDescent="0.25">
      <c r="B8" s="16">
        <v>45533</v>
      </c>
      <c r="C8">
        <f t="shared" si="0"/>
        <v>72</v>
      </c>
      <c r="D8" s="17" t="s">
        <v>13</v>
      </c>
      <c r="E8" s="17">
        <v>2.3256999999999999</v>
      </c>
      <c r="F8" s="17">
        <f t="shared" si="1"/>
        <v>0.162799</v>
      </c>
      <c r="G8" s="17">
        <f t="shared" si="2"/>
        <v>0.17442749999999999</v>
      </c>
      <c r="H8" s="17">
        <f t="shared" si="3"/>
        <v>0.15117049999999999</v>
      </c>
      <c r="I8" s="17">
        <v>0.1108</v>
      </c>
      <c r="J8" s="17"/>
      <c r="K8" s="17" t="s">
        <v>41</v>
      </c>
      <c r="L8" s="17">
        <f t="shared" si="4"/>
        <v>4.7641570279915724E-2</v>
      </c>
      <c r="M8" s="18">
        <v>0.8354166666666667</v>
      </c>
      <c r="N8" s="18">
        <v>0.8520833333333333</v>
      </c>
      <c r="O8" s="18">
        <f t="shared" si="7"/>
        <v>1.6666666666666607E-2</v>
      </c>
      <c r="P8" s="10">
        <f t="shared" si="6"/>
        <v>20.05</v>
      </c>
      <c r="Q8" s="10">
        <f t="shared" si="5"/>
        <v>92.05</v>
      </c>
      <c r="S8" s="43"/>
      <c r="T8" t="s">
        <v>55</v>
      </c>
    </row>
    <row r="9" spans="2:20" x14ac:dyDescent="0.25">
      <c r="B9" s="4">
        <v>45533</v>
      </c>
      <c r="C9">
        <f t="shared" si="0"/>
        <v>72</v>
      </c>
      <c r="D9" t="s">
        <v>14</v>
      </c>
      <c r="E9">
        <v>1.7265999999999999</v>
      </c>
      <c r="F9">
        <f t="shared" si="1"/>
        <v>0.12086200000000001</v>
      </c>
      <c r="G9">
        <f t="shared" si="2"/>
        <v>0.129495</v>
      </c>
      <c r="H9">
        <f t="shared" si="3"/>
        <v>0.112229</v>
      </c>
      <c r="I9">
        <v>0.17019999999999999</v>
      </c>
      <c r="K9" t="s">
        <v>41</v>
      </c>
      <c r="L9">
        <f t="shared" si="4"/>
        <v>9.8575234565041123E-2</v>
      </c>
      <c r="M9" s="15">
        <v>0.84166666666666667</v>
      </c>
      <c r="O9" s="15">
        <f t="shared" si="7"/>
        <v>-0.84166666666666667</v>
      </c>
      <c r="P9" s="10">
        <f t="shared" si="6"/>
        <v>20.2</v>
      </c>
      <c r="Q9" s="10">
        <f t="shared" si="5"/>
        <v>92.2</v>
      </c>
    </row>
    <row r="10" spans="2:20" x14ac:dyDescent="0.25">
      <c r="B10" s="4">
        <v>45537</v>
      </c>
      <c r="C10">
        <f t="shared" si="0"/>
        <v>168</v>
      </c>
      <c r="D10" t="s">
        <v>4</v>
      </c>
      <c r="E10">
        <v>3.4761000000000002</v>
      </c>
      <c r="F10">
        <f t="shared" si="1"/>
        <v>0.24332700000000004</v>
      </c>
      <c r="G10">
        <f t="shared" si="2"/>
        <v>0.26070749999999998</v>
      </c>
      <c r="H10">
        <f t="shared" si="3"/>
        <v>0.22594650000000002</v>
      </c>
      <c r="I10">
        <v>0.15529999999999999</v>
      </c>
      <c r="K10" t="s">
        <v>41</v>
      </c>
      <c r="L10">
        <f t="shared" si="4"/>
        <v>4.4676505278904516E-2</v>
      </c>
      <c r="M10" s="15">
        <v>0.84166666666666667</v>
      </c>
      <c r="O10" s="15">
        <f t="shared" si="7"/>
        <v>-0.84166666666666667</v>
      </c>
      <c r="P10" s="10">
        <f t="shared" si="6"/>
        <v>20.2</v>
      </c>
      <c r="Q10" s="10">
        <f t="shared" si="5"/>
        <v>188.2</v>
      </c>
      <c r="S10" s="23"/>
      <c r="T10" t="s">
        <v>24</v>
      </c>
    </row>
    <row r="11" spans="2:20" x14ac:dyDescent="0.25">
      <c r="B11" s="4">
        <v>45537</v>
      </c>
      <c r="C11">
        <f t="shared" si="0"/>
        <v>168</v>
      </c>
      <c r="D11" t="s">
        <v>8</v>
      </c>
      <c r="E11">
        <v>2.7888999999999999</v>
      </c>
      <c r="F11">
        <f t="shared" si="1"/>
        <v>0.19522300000000001</v>
      </c>
      <c r="G11">
        <f t="shared" si="2"/>
        <v>0.20916749999999998</v>
      </c>
      <c r="H11">
        <f t="shared" si="3"/>
        <v>0.18127850000000001</v>
      </c>
      <c r="I11">
        <f>I10-0.0686</f>
        <v>8.6699999999999999E-2</v>
      </c>
      <c r="K11" t="s">
        <v>41</v>
      </c>
      <c r="L11">
        <f t="shared" si="4"/>
        <v>3.1087525547706982E-2</v>
      </c>
      <c r="M11" s="15">
        <v>0.84166666666666667</v>
      </c>
      <c r="O11" s="15">
        <f t="shared" si="7"/>
        <v>-0.84166666666666667</v>
      </c>
      <c r="P11" s="10">
        <f t="shared" si="6"/>
        <v>20.2</v>
      </c>
      <c r="Q11" s="10">
        <f t="shared" si="5"/>
        <v>188.2</v>
      </c>
      <c r="S11" s="30"/>
      <c r="T11" t="s">
        <v>46</v>
      </c>
    </row>
    <row r="12" spans="2:20" x14ac:dyDescent="0.25">
      <c r="B12" s="19">
        <v>45537</v>
      </c>
      <c r="C12">
        <f t="shared" si="0"/>
        <v>168</v>
      </c>
      <c r="D12" s="20" t="s">
        <v>9</v>
      </c>
      <c r="E12" s="20">
        <v>2.8067000000000002</v>
      </c>
      <c r="F12" s="12">
        <f t="shared" si="1"/>
        <v>0.19646900000000003</v>
      </c>
      <c r="G12" s="12">
        <f t="shared" si="2"/>
        <v>0.21050250000000001</v>
      </c>
      <c r="H12" s="12">
        <f t="shared" si="3"/>
        <v>0.18243550000000003</v>
      </c>
      <c r="I12" s="20">
        <f>0.2068-0.0223</f>
        <v>0.1845</v>
      </c>
      <c r="J12" s="20"/>
      <c r="K12" s="20" t="s">
        <v>41</v>
      </c>
      <c r="L12" s="20">
        <f t="shared" si="4"/>
        <v>6.5735561335376058E-2</v>
      </c>
      <c r="M12" s="21">
        <v>0.84166666666666667</v>
      </c>
      <c r="N12" s="21">
        <v>0.8520833333333333</v>
      </c>
      <c r="O12" s="21">
        <f t="shared" si="7"/>
        <v>1.041666666666663E-2</v>
      </c>
      <c r="P12" s="10">
        <f t="shared" si="6"/>
        <v>20.2</v>
      </c>
      <c r="Q12" s="10">
        <f t="shared" si="5"/>
        <v>188.2</v>
      </c>
    </row>
    <row r="13" spans="2:20" x14ac:dyDescent="0.25">
      <c r="B13" s="4">
        <v>45538</v>
      </c>
      <c r="C13">
        <f t="shared" si="0"/>
        <v>192</v>
      </c>
      <c r="D13" t="s">
        <v>12</v>
      </c>
      <c r="E13">
        <v>1.4882</v>
      </c>
      <c r="F13">
        <f t="shared" si="1"/>
        <v>0.104174</v>
      </c>
      <c r="G13">
        <f t="shared" si="2"/>
        <v>0.11161499999999999</v>
      </c>
      <c r="K13" t="s">
        <v>41</v>
      </c>
      <c r="L13">
        <f t="shared" si="4"/>
        <v>0</v>
      </c>
      <c r="M13" s="15">
        <v>0.83472222222222225</v>
      </c>
      <c r="O13" s="15">
        <f t="shared" si="7"/>
        <v>-0.83472222222222225</v>
      </c>
      <c r="P13" s="10">
        <f t="shared" si="6"/>
        <v>20.033333333333335</v>
      </c>
      <c r="Q13" s="10">
        <f t="shared" si="5"/>
        <v>212.03333333333333</v>
      </c>
    </row>
    <row r="14" spans="2:20" x14ac:dyDescent="0.25">
      <c r="B14" s="4">
        <v>45538</v>
      </c>
      <c r="C14">
        <f t="shared" si="0"/>
        <v>192</v>
      </c>
      <c r="D14" t="s">
        <v>13</v>
      </c>
      <c r="E14">
        <v>2.2246999999999999</v>
      </c>
      <c r="F14">
        <f t="shared" si="1"/>
        <v>0.15572900000000001</v>
      </c>
      <c r="G14">
        <f t="shared" si="2"/>
        <v>0.16685249999999999</v>
      </c>
      <c r="H14">
        <f t="shared" si="3"/>
        <v>0.1446055</v>
      </c>
      <c r="I14">
        <v>0.1537</v>
      </c>
      <c r="J14">
        <v>0.1537</v>
      </c>
      <c r="K14" t="s">
        <v>41</v>
      </c>
      <c r="L14">
        <f>(I14/E14)*100%</f>
        <v>6.9087966916887678E-2</v>
      </c>
      <c r="M14" s="15">
        <v>0.83472222222222225</v>
      </c>
      <c r="O14" s="15">
        <f t="shared" si="7"/>
        <v>-0.83472222222222225</v>
      </c>
      <c r="P14" s="10">
        <f t="shared" si="6"/>
        <v>20.033333333333335</v>
      </c>
      <c r="Q14" s="10">
        <f t="shared" si="5"/>
        <v>212.03333333333333</v>
      </c>
      <c r="T14" t="s">
        <v>47</v>
      </c>
    </row>
    <row r="15" spans="2:20" x14ac:dyDescent="0.25">
      <c r="B15" s="25">
        <v>45538</v>
      </c>
      <c r="C15">
        <f t="shared" si="0"/>
        <v>192</v>
      </c>
      <c r="D15" s="12" t="s">
        <v>14</v>
      </c>
      <c r="E15" s="12">
        <v>1.8471</v>
      </c>
      <c r="F15" s="12">
        <f t="shared" si="1"/>
        <v>0.12929700000000002</v>
      </c>
      <c r="G15" s="12">
        <f t="shared" si="2"/>
        <v>0.1385325</v>
      </c>
      <c r="H15" s="12">
        <f t="shared" si="3"/>
        <v>0.1200615</v>
      </c>
      <c r="I15" s="12">
        <v>0.13120000000000001</v>
      </c>
      <c r="J15" s="12">
        <v>0.13120000000000001</v>
      </c>
      <c r="K15" s="12" t="s">
        <v>41</v>
      </c>
      <c r="L15" s="12">
        <f>(I15/E15)*100%</f>
        <v>7.1030263656542691E-2</v>
      </c>
      <c r="M15" s="26">
        <v>0.83472222222222225</v>
      </c>
      <c r="N15" s="26">
        <v>0.84166666666666667</v>
      </c>
      <c r="O15" s="26">
        <f t="shared" si="7"/>
        <v>6.9444444444444198E-3</v>
      </c>
      <c r="P15" s="10">
        <f t="shared" si="6"/>
        <v>20.033333333333335</v>
      </c>
      <c r="Q15" s="10">
        <f t="shared" si="5"/>
        <v>212.03333333333333</v>
      </c>
    </row>
    <row r="16" spans="2:20" x14ac:dyDescent="0.25">
      <c r="B16" s="4">
        <v>45539</v>
      </c>
      <c r="C16">
        <f t="shared" si="0"/>
        <v>216</v>
      </c>
      <c r="D16" t="s">
        <v>12</v>
      </c>
      <c r="E16">
        <v>1.4882</v>
      </c>
      <c r="F16">
        <f t="shared" si="1"/>
        <v>0.104174</v>
      </c>
      <c r="G16">
        <f t="shared" si="2"/>
        <v>0.11161499999999999</v>
      </c>
      <c r="H16">
        <f t="shared" si="3"/>
        <v>9.6733E-2</v>
      </c>
      <c r="I16">
        <v>0.04</v>
      </c>
      <c r="J16">
        <v>0.04</v>
      </c>
      <c r="K16" t="s">
        <v>41</v>
      </c>
      <c r="L16">
        <f t="shared" si="4"/>
        <v>2.6878107781212204E-2</v>
      </c>
      <c r="M16" s="15">
        <v>0.56944444444444442</v>
      </c>
      <c r="O16" s="15">
        <f t="shared" si="7"/>
        <v>-0.56944444444444442</v>
      </c>
      <c r="P16" s="10">
        <f t="shared" si="6"/>
        <v>13.666666666666666</v>
      </c>
      <c r="Q16" s="10">
        <f t="shared" si="5"/>
        <v>229.66666666666666</v>
      </c>
    </row>
    <row r="17" spans="2:17" x14ac:dyDescent="0.25">
      <c r="B17" s="4">
        <v>45539</v>
      </c>
      <c r="C17">
        <f t="shared" si="0"/>
        <v>216</v>
      </c>
      <c r="D17" t="s">
        <v>4</v>
      </c>
      <c r="E17">
        <v>3.5543999999999998</v>
      </c>
      <c r="F17">
        <f t="shared" si="1"/>
        <v>0.248808</v>
      </c>
      <c r="G17">
        <f t="shared" ref="G17:G42" si="8">E17*0.075</f>
        <v>0.26657999999999998</v>
      </c>
      <c r="H17">
        <f t="shared" ref="H17:H42" si="9">E17*0.065</f>
        <v>0.23103599999999999</v>
      </c>
      <c r="I17">
        <v>0.2571</v>
      </c>
      <c r="J17">
        <v>9.9599999999999994E-2</v>
      </c>
      <c r="K17" t="s">
        <v>40</v>
      </c>
      <c r="L17">
        <f t="shared" si="4"/>
        <v>7.233288318703579E-2</v>
      </c>
      <c r="M17" s="15">
        <v>0.71527777777777779</v>
      </c>
      <c r="O17" s="15">
        <f t="shared" si="7"/>
        <v>-0.71527777777777779</v>
      </c>
      <c r="P17" s="10">
        <f t="shared" si="6"/>
        <v>17.166666666666668</v>
      </c>
      <c r="Q17" s="10">
        <f t="shared" si="5"/>
        <v>233.16666666666666</v>
      </c>
    </row>
    <row r="18" spans="2:17" x14ac:dyDescent="0.25">
      <c r="B18" s="4">
        <v>45539</v>
      </c>
      <c r="C18">
        <f t="shared" si="0"/>
        <v>216</v>
      </c>
      <c r="D18" t="s">
        <v>8</v>
      </c>
      <c r="E18">
        <v>2.7582</v>
      </c>
      <c r="F18">
        <f t="shared" si="1"/>
        <v>0.19307400000000002</v>
      </c>
      <c r="G18">
        <f t="shared" si="8"/>
        <v>0.20686499999999999</v>
      </c>
      <c r="H18">
        <f t="shared" si="9"/>
        <v>0.179283</v>
      </c>
      <c r="I18">
        <v>0.19120000000000001</v>
      </c>
      <c r="J18">
        <v>7.1499999999999994E-2</v>
      </c>
      <c r="K18" t="s">
        <v>40</v>
      </c>
      <c r="L18">
        <f t="shared" si="4"/>
        <v>6.9320571387136543E-2</v>
      </c>
      <c r="M18" s="15">
        <v>0.71527777777777779</v>
      </c>
      <c r="O18" s="15">
        <f t="shared" si="7"/>
        <v>-0.71527777777777779</v>
      </c>
      <c r="P18" s="10">
        <f t="shared" si="6"/>
        <v>17.166666666666668</v>
      </c>
      <c r="Q18" s="10">
        <f t="shared" si="5"/>
        <v>233.16666666666666</v>
      </c>
    </row>
    <row r="19" spans="2:17" x14ac:dyDescent="0.25">
      <c r="B19" s="4">
        <v>45539</v>
      </c>
      <c r="C19">
        <f t="shared" si="0"/>
        <v>216</v>
      </c>
      <c r="D19" t="s">
        <v>9</v>
      </c>
      <c r="E19">
        <v>2.9228999999999998</v>
      </c>
      <c r="F19">
        <f t="shared" si="1"/>
        <v>0.20460300000000001</v>
      </c>
      <c r="G19">
        <f t="shared" si="8"/>
        <v>0.21921749999999998</v>
      </c>
      <c r="H19">
        <f t="shared" si="9"/>
        <v>0.1899885</v>
      </c>
      <c r="I19">
        <v>0.21199999999999999</v>
      </c>
      <c r="J19">
        <v>9.6600000000000005E-2</v>
      </c>
      <c r="K19" t="s">
        <v>40</v>
      </c>
      <c r="L19">
        <f t="shared" si="4"/>
        <v>7.2530705805877727E-2</v>
      </c>
      <c r="M19" s="15">
        <v>0.71527777777777779</v>
      </c>
      <c r="O19" s="15">
        <f t="shared" si="7"/>
        <v>-0.71527777777777779</v>
      </c>
      <c r="P19" s="10">
        <f t="shared" si="6"/>
        <v>17.166666666666668</v>
      </c>
      <c r="Q19" s="10">
        <f t="shared" si="5"/>
        <v>233.16666666666666</v>
      </c>
    </row>
    <row r="20" spans="2:17" x14ac:dyDescent="0.25">
      <c r="B20" s="25">
        <v>45540</v>
      </c>
      <c r="C20">
        <f t="shared" si="0"/>
        <v>240</v>
      </c>
      <c r="D20" s="12" t="s">
        <v>10</v>
      </c>
      <c r="E20" s="12">
        <v>2.9676</v>
      </c>
      <c r="F20" s="12">
        <f t="shared" si="1"/>
        <v>0.20773200000000003</v>
      </c>
      <c r="G20" s="12">
        <f t="shared" si="8"/>
        <v>0.22256999999999999</v>
      </c>
      <c r="H20" s="12">
        <f t="shared" si="9"/>
        <v>0.19289400000000001</v>
      </c>
      <c r="I20" s="12">
        <v>0.21490000000000001</v>
      </c>
      <c r="J20" s="12">
        <v>6.6100000000000006E-2</v>
      </c>
      <c r="K20" s="12" t="s">
        <v>40</v>
      </c>
      <c r="L20" s="12">
        <f t="shared" si="4"/>
        <v>7.2415419867906727E-2</v>
      </c>
      <c r="M20" s="26">
        <v>0.83125000000000004</v>
      </c>
      <c r="N20" s="26">
        <v>0.83819444444444446</v>
      </c>
      <c r="O20" s="26">
        <f t="shared" si="7"/>
        <v>6.9444444444444198E-3</v>
      </c>
      <c r="P20" s="10">
        <f t="shared" si="6"/>
        <v>19.950000000000003</v>
      </c>
      <c r="Q20" s="10">
        <f t="shared" si="5"/>
        <v>259.95</v>
      </c>
    </row>
    <row r="21" spans="2:17" x14ac:dyDescent="0.25">
      <c r="B21" s="4">
        <v>45540</v>
      </c>
      <c r="C21">
        <f t="shared" si="0"/>
        <v>240</v>
      </c>
      <c r="D21" t="s">
        <v>11</v>
      </c>
      <c r="E21">
        <v>1.9761</v>
      </c>
      <c r="F21">
        <f t="shared" si="1"/>
        <v>0.13832700000000001</v>
      </c>
      <c r="G21">
        <f t="shared" si="8"/>
        <v>0.14820749999999999</v>
      </c>
      <c r="H21">
        <f t="shared" si="9"/>
        <v>0.12844649999999999</v>
      </c>
      <c r="I21">
        <v>0.13289999999999999</v>
      </c>
      <c r="J21">
        <v>5.1900000000000002E-2</v>
      </c>
      <c r="K21" t="s">
        <v>40</v>
      </c>
      <c r="L21">
        <f t="shared" si="4"/>
        <v>6.7253681493851525E-2</v>
      </c>
      <c r="M21" s="15">
        <v>0.83125000000000004</v>
      </c>
      <c r="O21" s="15">
        <f t="shared" si="7"/>
        <v>-0.83125000000000004</v>
      </c>
      <c r="P21" s="10">
        <f t="shared" si="6"/>
        <v>19.950000000000003</v>
      </c>
      <c r="Q21" s="10">
        <f t="shared" si="5"/>
        <v>259.95</v>
      </c>
    </row>
    <row r="22" spans="2:17" x14ac:dyDescent="0.25">
      <c r="B22" s="4">
        <v>45541</v>
      </c>
      <c r="C22">
        <f t="shared" si="0"/>
        <v>264</v>
      </c>
      <c r="D22" t="s">
        <v>12</v>
      </c>
      <c r="E22">
        <v>1.5004999999999999</v>
      </c>
      <c r="F22">
        <f t="shared" si="1"/>
        <v>0.105035</v>
      </c>
      <c r="G22">
        <f t="shared" si="8"/>
        <v>0.11253749999999998</v>
      </c>
      <c r="H22">
        <f t="shared" si="9"/>
        <v>9.7532499999999994E-2</v>
      </c>
      <c r="I22">
        <v>0.1105</v>
      </c>
      <c r="J22">
        <v>0.1105</v>
      </c>
      <c r="K22" t="s">
        <v>40</v>
      </c>
      <c r="L22">
        <f t="shared" si="4"/>
        <v>7.3642119293568814E-2</v>
      </c>
      <c r="M22" s="15">
        <v>0.84722222222222221</v>
      </c>
      <c r="O22" s="15">
        <f t="shared" si="7"/>
        <v>-0.84722222222222221</v>
      </c>
      <c r="P22" s="10">
        <f t="shared" si="6"/>
        <v>20.333333333333332</v>
      </c>
      <c r="Q22" s="10">
        <f t="shared" si="5"/>
        <v>284.33333333333331</v>
      </c>
    </row>
    <row r="23" spans="2:17" x14ac:dyDescent="0.25">
      <c r="B23" s="4">
        <v>45541</v>
      </c>
      <c r="C23">
        <f t="shared" si="0"/>
        <v>264</v>
      </c>
      <c r="D23" t="s">
        <v>13</v>
      </c>
      <c r="E23">
        <v>2.4552999999999998</v>
      </c>
      <c r="F23">
        <f t="shared" si="1"/>
        <v>0.171871</v>
      </c>
      <c r="G23">
        <f t="shared" si="8"/>
        <v>0.18414749999999999</v>
      </c>
      <c r="H23">
        <f t="shared" si="9"/>
        <v>0.1595945</v>
      </c>
      <c r="I23">
        <v>0.13450000000000001</v>
      </c>
      <c r="J23">
        <v>7.7299999999999994E-2</v>
      </c>
      <c r="K23" t="s">
        <v>40</v>
      </c>
      <c r="L23">
        <f t="shared" si="4"/>
        <v>5.4779456685537416E-2</v>
      </c>
      <c r="M23" s="15">
        <v>0.84722222222222221</v>
      </c>
      <c r="O23" s="15">
        <f t="shared" si="7"/>
        <v>-0.84722222222222221</v>
      </c>
      <c r="P23" s="10">
        <f t="shared" si="6"/>
        <v>20.333333333333332</v>
      </c>
      <c r="Q23" s="10">
        <f t="shared" si="5"/>
        <v>284.33333333333331</v>
      </c>
    </row>
    <row r="24" spans="2:17" x14ac:dyDescent="0.25">
      <c r="B24" s="27">
        <v>45541</v>
      </c>
      <c r="C24">
        <f t="shared" si="0"/>
        <v>264</v>
      </c>
      <c r="D24" s="14" t="s">
        <v>14</v>
      </c>
      <c r="E24" s="14">
        <v>1.8928</v>
      </c>
      <c r="F24" s="14">
        <f t="shared" si="1"/>
        <v>0.132496</v>
      </c>
      <c r="G24" s="14">
        <f t="shared" si="8"/>
        <v>0.14196</v>
      </c>
      <c r="H24" s="14">
        <f t="shared" si="9"/>
        <v>0.123032</v>
      </c>
      <c r="I24" s="14">
        <v>0</v>
      </c>
      <c r="J24" s="14">
        <v>0</v>
      </c>
      <c r="K24" s="14" t="s">
        <v>40</v>
      </c>
      <c r="L24" s="14">
        <f t="shared" si="4"/>
        <v>0</v>
      </c>
      <c r="M24" s="28">
        <v>0.84722222222222221</v>
      </c>
      <c r="N24" s="28">
        <v>0.8520833333333333</v>
      </c>
      <c r="O24" s="28">
        <f t="shared" si="7"/>
        <v>4.8611111111110938E-3</v>
      </c>
      <c r="P24" s="10">
        <f t="shared" si="6"/>
        <v>20.333333333333332</v>
      </c>
      <c r="Q24" s="10">
        <f t="shared" si="5"/>
        <v>284.33333333333331</v>
      </c>
    </row>
    <row r="25" spans="2:17" x14ac:dyDescent="0.25">
      <c r="B25" s="4">
        <v>45542</v>
      </c>
      <c r="C25">
        <f t="shared" si="0"/>
        <v>288</v>
      </c>
      <c r="D25" t="s">
        <v>4</v>
      </c>
      <c r="E25">
        <v>3.5954999999999999</v>
      </c>
      <c r="F25">
        <f t="shared" si="1"/>
        <v>0.25168499999999999</v>
      </c>
      <c r="G25">
        <f t="shared" si="8"/>
        <v>0.26966249999999997</v>
      </c>
      <c r="H25">
        <f t="shared" si="9"/>
        <v>0.23370750000000001</v>
      </c>
      <c r="I25">
        <v>0.2021</v>
      </c>
      <c r="J25">
        <v>0.11409999999999999</v>
      </c>
      <c r="K25" t="s">
        <v>45</v>
      </c>
      <c r="L25">
        <f t="shared" si="4"/>
        <v>5.6209150326797387E-2</v>
      </c>
      <c r="M25" s="15">
        <v>0.83819444444444446</v>
      </c>
      <c r="O25" s="15">
        <f t="shared" si="7"/>
        <v>-0.83819444444444446</v>
      </c>
      <c r="P25" s="10">
        <f t="shared" si="6"/>
        <v>20.116666666666667</v>
      </c>
      <c r="Q25" s="10">
        <f t="shared" si="5"/>
        <v>308.11666666666667</v>
      </c>
    </row>
    <row r="26" spans="2:17" x14ac:dyDescent="0.25">
      <c r="B26" s="25">
        <v>45542</v>
      </c>
      <c r="C26">
        <f t="shared" si="0"/>
        <v>288</v>
      </c>
      <c r="D26" s="12" t="s">
        <v>8</v>
      </c>
      <c r="E26" s="12">
        <v>2.8344999999999998</v>
      </c>
      <c r="F26" s="12">
        <f t="shared" si="1"/>
        <v>0.19841500000000001</v>
      </c>
      <c r="G26" s="12">
        <f t="shared" si="8"/>
        <v>0.21258749999999998</v>
      </c>
      <c r="H26" s="12">
        <f t="shared" si="9"/>
        <v>0.1842425</v>
      </c>
      <c r="I26" s="12">
        <v>0.19969999999999999</v>
      </c>
      <c r="J26" s="12">
        <v>0.09</v>
      </c>
      <c r="K26" s="12" t="s">
        <v>45</v>
      </c>
      <c r="L26" s="12">
        <f t="shared" si="4"/>
        <v>7.0453342741224209E-2</v>
      </c>
      <c r="M26" s="26">
        <v>0.83819444444444446</v>
      </c>
      <c r="N26" s="26">
        <v>0.84930555555555554</v>
      </c>
      <c r="O26" s="26">
        <f t="shared" si="7"/>
        <v>1.1111111111111072E-2</v>
      </c>
      <c r="P26" s="10">
        <f t="shared" si="6"/>
        <v>20.116666666666667</v>
      </c>
      <c r="Q26" s="10">
        <f t="shared" si="5"/>
        <v>308.11666666666667</v>
      </c>
    </row>
    <row r="27" spans="2:17" x14ac:dyDescent="0.25">
      <c r="B27" s="4">
        <v>45542</v>
      </c>
      <c r="C27">
        <f t="shared" si="0"/>
        <v>288</v>
      </c>
      <c r="D27" t="s">
        <v>9</v>
      </c>
      <c r="E27">
        <v>2.8329</v>
      </c>
      <c r="F27">
        <f t="shared" si="1"/>
        <v>0.19830300000000001</v>
      </c>
      <c r="G27">
        <f t="shared" si="8"/>
        <v>0.2124675</v>
      </c>
      <c r="H27">
        <f t="shared" si="9"/>
        <v>0.18413850000000001</v>
      </c>
      <c r="I27">
        <v>0.189</v>
      </c>
      <c r="J27">
        <v>9.8599999999999993E-2</v>
      </c>
      <c r="K27" t="s">
        <v>45</v>
      </c>
      <c r="L27">
        <f t="shared" si="4"/>
        <v>6.6716085989621948E-2</v>
      </c>
      <c r="M27" s="15">
        <v>0.83819444444444446</v>
      </c>
      <c r="O27" s="15">
        <f t="shared" si="7"/>
        <v>-0.83819444444444446</v>
      </c>
      <c r="P27" s="10">
        <f t="shared" si="6"/>
        <v>20.116666666666667</v>
      </c>
      <c r="Q27" s="10">
        <f t="shared" si="5"/>
        <v>308.11666666666667</v>
      </c>
    </row>
    <row r="28" spans="2:17" x14ac:dyDescent="0.25">
      <c r="B28" s="4">
        <v>45542</v>
      </c>
      <c r="C28">
        <f t="shared" si="0"/>
        <v>288</v>
      </c>
      <c r="D28" t="s">
        <v>14</v>
      </c>
      <c r="E28">
        <v>1.7297</v>
      </c>
      <c r="F28">
        <f t="shared" si="1"/>
        <v>0.12107900000000001</v>
      </c>
      <c r="G28">
        <f t="shared" si="8"/>
        <v>0.1297275</v>
      </c>
      <c r="H28">
        <f t="shared" si="9"/>
        <v>0.1124305</v>
      </c>
      <c r="I28">
        <v>3.61E-2</v>
      </c>
      <c r="J28">
        <v>3.61E-2</v>
      </c>
      <c r="K28" t="s">
        <v>40</v>
      </c>
      <c r="L28">
        <f t="shared" si="4"/>
        <v>2.0870671214661501E-2</v>
      </c>
      <c r="M28" s="15">
        <v>0.83819444444444446</v>
      </c>
      <c r="O28" s="15">
        <f t="shared" si="7"/>
        <v>-0.83819444444444446</v>
      </c>
      <c r="P28" s="10">
        <f t="shared" si="6"/>
        <v>20.116666666666667</v>
      </c>
      <c r="Q28" s="10">
        <f t="shared" si="5"/>
        <v>308.11666666666667</v>
      </c>
    </row>
    <row r="29" spans="2:17" x14ac:dyDescent="0.25">
      <c r="B29" s="4">
        <v>45543</v>
      </c>
      <c r="C29">
        <f t="shared" si="0"/>
        <v>312</v>
      </c>
      <c r="D29" t="s">
        <v>10</v>
      </c>
      <c r="E29">
        <v>3.1036999999999999</v>
      </c>
      <c r="F29">
        <f t="shared" si="1"/>
        <v>0.21725900000000001</v>
      </c>
      <c r="G29">
        <f t="shared" si="8"/>
        <v>0.23277749999999997</v>
      </c>
      <c r="H29">
        <f t="shared" si="9"/>
        <v>0.20174049999999999</v>
      </c>
      <c r="I29">
        <v>0.20380000000000001</v>
      </c>
      <c r="J29">
        <v>8.0299999999999996E-2</v>
      </c>
      <c r="K29" t="s">
        <v>45</v>
      </c>
      <c r="L29">
        <f t="shared" si="4"/>
        <v>6.5663562844347073E-2</v>
      </c>
      <c r="M29" s="15">
        <v>0.83472222222222225</v>
      </c>
      <c r="O29" s="15">
        <f t="shared" si="7"/>
        <v>-0.83472222222222225</v>
      </c>
      <c r="P29" s="10">
        <f t="shared" si="6"/>
        <v>20.033333333333335</v>
      </c>
      <c r="Q29" s="10">
        <f t="shared" si="5"/>
        <v>332.03333333333336</v>
      </c>
    </row>
    <row r="30" spans="2:17" x14ac:dyDescent="0.25">
      <c r="B30" s="25">
        <v>45543</v>
      </c>
      <c r="C30">
        <f t="shared" si="0"/>
        <v>312</v>
      </c>
      <c r="D30" s="12" t="s">
        <v>11</v>
      </c>
      <c r="E30" s="12">
        <v>1.9095</v>
      </c>
      <c r="F30" s="12">
        <f t="shared" si="1"/>
        <v>0.13366500000000001</v>
      </c>
      <c r="G30" s="12">
        <f t="shared" si="8"/>
        <v>0.14321249999999999</v>
      </c>
      <c r="H30" s="12">
        <f t="shared" si="9"/>
        <v>0.12411750000000001</v>
      </c>
      <c r="I30" s="12">
        <v>0.1244</v>
      </c>
      <c r="J30" s="12">
        <v>7.4200000000000002E-2</v>
      </c>
      <c r="K30" s="12" t="s">
        <v>45</v>
      </c>
      <c r="L30" s="12">
        <f t="shared" si="4"/>
        <v>6.514794448808589E-2</v>
      </c>
      <c r="M30" s="26">
        <v>0.83472222222222225</v>
      </c>
      <c r="N30" s="26">
        <v>0.84444444444444444</v>
      </c>
      <c r="O30" s="26">
        <f t="shared" si="7"/>
        <v>9.7222222222221877E-3</v>
      </c>
      <c r="P30" s="10">
        <f t="shared" si="6"/>
        <v>20.033333333333335</v>
      </c>
      <c r="Q30" s="10">
        <f t="shared" si="5"/>
        <v>332.03333333333336</v>
      </c>
    </row>
    <row r="31" spans="2:17" x14ac:dyDescent="0.25">
      <c r="B31" s="4">
        <v>45543</v>
      </c>
      <c r="C31">
        <f t="shared" si="0"/>
        <v>312</v>
      </c>
      <c r="D31" t="s">
        <v>12</v>
      </c>
      <c r="E31">
        <v>1.4645999999999999</v>
      </c>
      <c r="F31">
        <f t="shared" si="1"/>
        <v>0.102522</v>
      </c>
      <c r="G31">
        <f t="shared" si="8"/>
        <v>0.10984499999999998</v>
      </c>
      <c r="H31">
        <f t="shared" si="9"/>
        <v>9.5198999999999992E-2</v>
      </c>
      <c r="I31">
        <v>7.3099999999999998E-2</v>
      </c>
      <c r="J31">
        <v>7.3099999999999998E-2</v>
      </c>
      <c r="K31" t="s">
        <v>45</v>
      </c>
      <c r="L31">
        <f t="shared" si="4"/>
        <v>4.9911238563430292E-2</v>
      </c>
      <c r="M31" s="15">
        <v>0.83472222222222225</v>
      </c>
      <c r="O31" s="15">
        <f t="shared" si="7"/>
        <v>-0.83472222222222225</v>
      </c>
      <c r="P31" s="10">
        <f t="shared" si="6"/>
        <v>20.033333333333335</v>
      </c>
      <c r="Q31" s="10">
        <f t="shared" si="5"/>
        <v>332.03333333333336</v>
      </c>
    </row>
    <row r="32" spans="2:17" x14ac:dyDescent="0.25">
      <c r="B32" s="4">
        <v>45544</v>
      </c>
      <c r="C32">
        <f t="shared" si="0"/>
        <v>336</v>
      </c>
      <c r="D32" t="s">
        <v>12</v>
      </c>
      <c r="E32">
        <v>1.4645999999999999</v>
      </c>
      <c r="F32">
        <f t="shared" si="1"/>
        <v>0.102522</v>
      </c>
      <c r="G32">
        <f t="shared" si="8"/>
        <v>0.10984499999999998</v>
      </c>
      <c r="H32">
        <f t="shared" si="9"/>
        <v>9.5198999999999992E-2</v>
      </c>
      <c r="I32">
        <v>0.13120000000000001</v>
      </c>
      <c r="J32">
        <v>8.7599999999999997E-2</v>
      </c>
      <c r="K32" t="s">
        <v>45</v>
      </c>
      <c r="L32">
        <f t="shared" si="4"/>
        <v>8.958077290727845E-2</v>
      </c>
      <c r="M32" s="15">
        <v>0.84027777777777779</v>
      </c>
      <c r="O32" s="15">
        <f t="shared" si="7"/>
        <v>-0.84027777777777779</v>
      </c>
      <c r="P32" s="10">
        <f t="shared" si="6"/>
        <v>20.166666666666668</v>
      </c>
      <c r="Q32" s="10">
        <f t="shared" si="5"/>
        <v>356.16666666666669</v>
      </c>
    </row>
    <row r="33" spans="2:17" x14ac:dyDescent="0.25">
      <c r="B33" s="4">
        <v>45544</v>
      </c>
      <c r="C33">
        <f t="shared" si="0"/>
        <v>336</v>
      </c>
      <c r="D33" t="s">
        <v>13</v>
      </c>
      <c r="E33">
        <v>2.3885000000000001</v>
      </c>
      <c r="F33">
        <f t="shared" si="1"/>
        <v>0.16719500000000001</v>
      </c>
      <c r="G33">
        <f t="shared" si="8"/>
        <v>0.17913750000000001</v>
      </c>
      <c r="H33">
        <f t="shared" si="9"/>
        <v>0.15525250000000002</v>
      </c>
      <c r="I33">
        <v>5.8099999999999999E-2</v>
      </c>
      <c r="J33">
        <v>5.8099999999999999E-2</v>
      </c>
      <c r="K33" t="s">
        <v>45</v>
      </c>
      <c r="L33">
        <f t="shared" si="4"/>
        <v>2.4324890098388108E-2</v>
      </c>
      <c r="M33" s="15">
        <v>0.84027777777777779</v>
      </c>
      <c r="O33" s="15">
        <f t="shared" si="7"/>
        <v>-0.84027777777777779</v>
      </c>
      <c r="P33" s="10">
        <f t="shared" si="6"/>
        <v>20.166666666666668</v>
      </c>
      <c r="Q33" s="10">
        <f t="shared" si="5"/>
        <v>356.16666666666669</v>
      </c>
    </row>
    <row r="34" spans="2:17" x14ac:dyDescent="0.25">
      <c r="B34" s="4">
        <v>45544</v>
      </c>
      <c r="C34">
        <f t="shared" si="0"/>
        <v>336</v>
      </c>
      <c r="D34" t="s">
        <v>14</v>
      </c>
      <c r="E34">
        <v>1.8012999999999999</v>
      </c>
      <c r="F34">
        <f t="shared" si="1"/>
        <v>0.12609100000000001</v>
      </c>
      <c r="G34">
        <f t="shared" si="8"/>
        <v>0.13509749999999998</v>
      </c>
      <c r="H34">
        <f t="shared" si="9"/>
        <v>0.11708449999999999</v>
      </c>
      <c r="I34">
        <v>0.13139999999999999</v>
      </c>
      <c r="J34">
        <v>8.2400000000000001E-2</v>
      </c>
      <c r="K34" t="s">
        <v>45</v>
      </c>
      <c r="L34">
        <f t="shared" si="4"/>
        <v>7.2947315827457948E-2</v>
      </c>
      <c r="M34" s="15">
        <v>0.84027777777777779</v>
      </c>
      <c r="O34" s="15">
        <f t="shared" si="7"/>
        <v>-0.84027777777777779</v>
      </c>
      <c r="P34" s="10">
        <f t="shared" si="6"/>
        <v>20.166666666666668</v>
      </c>
      <c r="Q34" s="10">
        <f t="shared" si="5"/>
        <v>356.16666666666669</v>
      </c>
    </row>
    <row r="35" spans="2:17" x14ac:dyDescent="0.25">
      <c r="B35" s="4">
        <v>45545</v>
      </c>
      <c r="C35">
        <f t="shared" si="0"/>
        <v>360</v>
      </c>
      <c r="D35" t="s">
        <v>4</v>
      </c>
      <c r="E35">
        <v>3.6236999999999999</v>
      </c>
      <c r="F35">
        <f t="shared" si="1"/>
        <v>0.25365900000000002</v>
      </c>
      <c r="G35">
        <f t="shared" si="8"/>
        <v>0.27177750000000001</v>
      </c>
      <c r="H35">
        <f t="shared" si="9"/>
        <v>0.23554050000000001</v>
      </c>
      <c r="I35">
        <v>0.26169999999999999</v>
      </c>
      <c r="J35">
        <v>9.1700000000000004E-2</v>
      </c>
      <c r="K35" t="s">
        <v>41</v>
      </c>
      <c r="L35">
        <f t="shared" si="4"/>
        <v>7.2219002676822033E-2</v>
      </c>
      <c r="M35" s="15">
        <v>0.83680555555555558</v>
      </c>
      <c r="O35" s="15">
        <f t="shared" si="7"/>
        <v>-0.83680555555555558</v>
      </c>
      <c r="P35" s="10">
        <f t="shared" si="6"/>
        <v>20.083333333333336</v>
      </c>
      <c r="Q35" s="10">
        <f t="shared" si="5"/>
        <v>380.08333333333331</v>
      </c>
    </row>
    <row r="36" spans="2:17" x14ac:dyDescent="0.25">
      <c r="B36" s="4">
        <v>45545</v>
      </c>
      <c r="C36">
        <f t="shared" si="0"/>
        <v>360</v>
      </c>
      <c r="D36" t="s">
        <v>8</v>
      </c>
      <c r="E36">
        <v>2.8883999999999999</v>
      </c>
      <c r="F36">
        <f t="shared" si="1"/>
        <v>0.20218800000000001</v>
      </c>
      <c r="G36">
        <f t="shared" si="8"/>
        <v>0.21662999999999999</v>
      </c>
      <c r="H36">
        <f t="shared" si="9"/>
        <v>0.187746</v>
      </c>
      <c r="I36">
        <v>0.1938</v>
      </c>
      <c r="J36">
        <v>9.01E-2</v>
      </c>
      <c r="K36" t="s">
        <v>41</v>
      </c>
      <c r="L36">
        <f t="shared" si="4"/>
        <v>6.7095970087245535E-2</v>
      </c>
      <c r="M36" s="15">
        <v>0.8354166666666667</v>
      </c>
      <c r="O36" s="15">
        <f t="shared" si="7"/>
        <v>-0.8354166666666667</v>
      </c>
      <c r="P36" s="10">
        <f t="shared" si="6"/>
        <v>20.05</v>
      </c>
      <c r="Q36" s="10">
        <f t="shared" si="5"/>
        <v>380.05</v>
      </c>
    </row>
    <row r="37" spans="2:17" x14ac:dyDescent="0.25">
      <c r="B37" s="25">
        <v>45545</v>
      </c>
      <c r="C37">
        <f t="shared" si="0"/>
        <v>360</v>
      </c>
      <c r="D37" s="12" t="s">
        <v>9</v>
      </c>
      <c r="E37" s="12">
        <v>2.8889</v>
      </c>
      <c r="F37" s="12">
        <f t="shared" si="1"/>
        <v>0.20222300000000001</v>
      </c>
      <c r="G37" s="12">
        <f t="shared" si="8"/>
        <v>0.21666749999999999</v>
      </c>
      <c r="H37" s="12">
        <f t="shared" si="9"/>
        <v>0.18777850000000001</v>
      </c>
      <c r="I37" s="12">
        <v>0.2147</v>
      </c>
      <c r="J37" s="12">
        <v>8.9599999999999999E-2</v>
      </c>
      <c r="K37" s="12" t="s">
        <v>41</v>
      </c>
      <c r="L37" s="12">
        <f t="shared" si="4"/>
        <v>7.4318944927134895E-2</v>
      </c>
      <c r="M37" s="26">
        <v>0.83333333333333337</v>
      </c>
      <c r="N37" s="26">
        <v>0.84027777777777779</v>
      </c>
      <c r="O37" s="26">
        <f t="shared" si="7"/>
        <v>6.9444444444444198E-3</v>
      </c>
      <c r="P37" s="10">
        <f t="shared" si="6"/>
        <v>20</v>
      </c>
      <c r="Q37" s="10">
        <f t="shared" si="5"/>
        <v>380</v>
      </c>
    </row>
    <row r="38" spans="2:17" x14ac:dyDescent="0.25">
      <c r="B38" s="25">
        <v>45546</v>
      </c>
      <c r="C38">
        <f t="shared" si="0"/>
        <v>384</v>
      </c>
      <c r="D38" s="12" t="s">
        <v>10</v>
      </c>
      <c r="E38" s="12">
        <v>2.9942000000000002</v>
      </c>
      <c r="F38" s="12">
        <f t="shared" si="1"/>
        <v>0.20959400000000003</v>
      </c>
      <c r="G38" s="12">
        <f t="shared" si="8"/>
        <v>0.22456500000000001</v>
      </c>
      <c r="H38" s="12">
        <f t="shared" si="9"/>
        <v>0.19462300000000002</v>
      </c>
      <c r="I38" s="12">
        <v>0.2215</v>
      </c>
      <c r="J38" s="12">
        <v>9.69E-2</v>
      </c>
      <c r="K38" s="12" t="s">
        <v>41</v>
      </c>
      <c r="L38" s="12">
        <f t="shared" si="4"/>
        <v>7.3976354284950904E-2</v>
      </c>
      <c r="M38" s="26">
        <v>0.83263888888888893</v>
      </c>
      <c r="N38" s="26">
        <v>0.84166666666666667</v>
      </c>
      <c r="O38" s="26">
        <f t="shared" si="7"/>
        <v>9.0277777777777457E-3</v>
      </c>
      <c r="P38" s="10">
        <f t="shared" si="6"/>
        <v>19.983333333333334</v>
      </c>
      <c r="Q38" s="10">
        <f t="shared" si="5"/>
        <v>403.98333333333335</v>
      </c>
    </row>
    <row r="39" spans="2:17" x14ac:dyDescent="0.25">
      <c r="B39" s="4">
        <v>45546</v>
      </c>
      <c r="C39">
        <f t="shared" si="0"/>
        <v>384</v>
      </c>
      <c r="D39" t="s">
        <v>11</v>
      </c>
      <c r="E39">
        <v>1.9518</v>
      </c>
      <c r="F39">
        <f t="shared" si="1"/>
        <v>0.13662600000000003</v>
      </c>
      <c r="G39">
        <f t="shared" si="8"/>
        <v>0.14638499999999999</v>
      </c>
      <c r="H39">
        <f t="shared" si="9"/>
        <v>0.12686700000000001</v>
      </c>
      <c r="I39">
        <v>0.1368</v>
      </c>
      <c r="J39">
        <v>9.5500000000000002E-2</v>
      </c>
      <c r="K39" t="s">
        <v>41</v>
      </c>
      <c r="L39">
        <f t="shared" si="4"/>
        <v>7.0089148478327701E-2</v>
      </c>
      <c r="M39" s="15">
        <v>0.83402777777777781</v>
      </c>
      <c r="O39" s="15">
        <f t="shared" si="7"/>
        <v>-0.83402777777777781</v>
      </c>
      <c r="P39" s="10">
        <f t="shared" si="6"/>
        <v>20.016666666666666</v>
      </c>
      <c r="Q39" s="10">
        <f t="shared" si="5"/>
        <v>404.01666666666665</v>
      </c>
    </row>
    <row r="40" spans="2:17" x14ac:dyDescent="0.25">
      <c r="B40" s="4">
        <v>45547</v>
      </c>
      <c r="C40">
        <f t="shared" si="0"/>
        <v>408</v>
      </c>
      <c r="D40" t="s">
        <v>12</v>
      </c>
      <c r="E40">
        <v>1.2734000000000001</v>
      </c>
      <c r="F40">
        <f t="shared" si="1"/>
        <v>8.9138000000000009E-2</v>
      </c>
      <c r="G40">
        <f t="shared" si="8"/>
        <v>9.5505000000000007E-2</v>
      </c>
      <c r="H40">
        <f t="shared" si="9"/>
        <v>8.2771000000000011E-2</v>
      </c>
      <c r="I40">
        <v>0.1346</v>
      </c>
      <c r="J40">
        <v>8.0500000000000002E-2</v>
      </c>
      <c r="K40" t="s">
        <v>41</v>
      </c>
      <c r="L40">
        <f t="shared" si="4"/>
        <v>0.10570127218470236</v>
      </c>
      <c r="M40" s="15"/>
      <c r="O40" s="15">
        <f t="shared" ref="O40:O100" si="10">N40-M40</f>
        <v>0</v>
      </c>
      <c r="P40" s="10">
        <f t="shared" si="6"/>
        <v>0</v>
      </c>
      <c r="Q40" s="10">
        <f t="shared" si="5"/>
        <v>408</v>
      </c>
    </row>
    <row r="41" spans="2:17" x14ac:dyDescent="0.25">
      <c r="B41" s="31">
        <v>45547</v>
      </c>
      <c r="C41">
        <f t="shared" si="0"/>
        <v>408</v>
      </c>
      <c r="D41" s="30" t="s">
        <v>13</v>
      </c>
      <c r="E41" s="30">
        <v>2.4239999999999999</v>
      </c>
      <c r="F41" s="30">
        <f t="shared" si="1"/>
        <v>0.16968000000000003</v>
      </c>
      <c r="G41" s="30">
        <f t="shared" si="8"/>
        <v>0.18179999999999999</v>
      </c>
      <c r="H41" s="30">
        <f t="shared" si="9"/>
        <v>0.15756000000000001</v>
      </c>
      <c r="I41" s="30">
        <v>0.109</v>
      </c>
      <c r="J41" s="30">
        <v>0.109</v>
      </c>
      <c r="K41" s="30" t="s">
        <v>41</v>
      </c>
      <c r="L41" s="30">
        <f t="shared" si="4"/>
        <v>4.496699669966997E-2</v>
      </c>
      <c r="M41" s="32">
        <v>0.83472222222222225</v>
      </c>
      <c r="N41" s="32">
        <v>0.84722222222222221</v>
      </c>
      <c r="O41" s="32">
        <f t="shared" si="10"/>
        <v>1.2499999999999956E-2</v>
      </c>
      <c r="P41" s="10">
        <f t="shared" si="6"/>
        <v>20.033333333333335</v>
      </c>
      <c r="Q41" s="10">
        <f t="shared" si="5"/>
        <v>428.03333333333336</v>
      </c>
    </row>
    <row r="42" spans="2:17" x14ac:dyDescent="0.25">
      <c r="B42" s="4">
        <v>45547</v>
      </c>
      <c r="C42">
        <f t="shared" si="0"/>
        <v>408</v>
      </c>
      <c r="D42" t="s">
        <v>14</v>
      </c>
      <c r="E42">
        <v>1.7236</v>
      </c>
      <c r="F42">
        <f t="shared" si="1"/>
        <v>0.12065200000000001</v>
      </c>
      <c r="G42">
        <f t="shared" si="8"/>
        <v>0.12927</v>
      </c>
      <c r="H42">
        <f t="shared" si="9"/>
        <v>0.11203400000000001</v>
      </c>
      <c r="K42" t="s">
        <v>41</v>
      </c>
      <c r="L42">
        <f t="shared" si="4"/>
        <v>0</v>
      </c>
      <c r="M42" s="15"/>
      <c r="O42" s="15">
        <f t="shared" si="10"/>
        <v>0</v>
      </c>
      <c r="P42" s="10">
        <f t="shared" si="6"/>
        <v>0</v>
      </c>
      <c r="Q42" s="10">
        <f t="shared" si="5"/>
        <v>408</v>
      </c>
    </row>
    <row r="43" spans="2:17" x14ac:dyDescent="0.25">
      <c r="B43" s="4">
        <v>45548</v>
      </c>
      <c r="C43">
        <f t="shared" si="0"/>
        <v>432</v>
      </c>
      <c r="D43" t="s">
        <v>4</v>
      </c>
      <c r="E43">
        <v>3.4161000000000001</v>
      </c>
      <c r="F43">
        <f t="shared" ref="F43:F100" si="11">E43*0.07</f>
        <v>0.23912700000000003</v>
      </c>
      <c r="G43">
        <f t="shared" ref="G43:G100" si="12">E43*0.075</f>
        <v>0.25620749999999998</v>
      </c>
      <c r="H43">
        <f t="shared" ref="H43:H100" si="13">E43*0.065</f>
        <v>0.22204650000000001</v>
      </c>
      <c r="I43">
        <v>0.25280000000000002</v>
      </c>
      <c r="J43">
        <v>8.1600000000000006E-2</v>
      </c>
      <c r="K43" t="s">
        <v>40</v>
      </c>
      <c r="L43">
        <f t="shared" si="4"/>
        <v>7.4002517490705785E-2</v>
      </c>
      <c r="M43" s="15">
        <v>0.83472222222222225</v>
      </c>
      <c r="O43" s="15">
        <f t="shared" si="10"/>
        <v>-0.83472222222222225</v>
      </c>
      <c r="P43" s="10">
        <f t="shared" si="6"/>
        <v>20.033333333333335</v>
      </c>
      <c r="Q43" s="10">
        <f t="shared" si="5"/>
        <v>452.03333333333336</v>
      </c>
    </row>
    <row r="44" spans="2:17" x14ac:dyDescent="0.25">
      <c r="B44" s="25">
        <v>45548</v>
      </c>
      <c r="C44">
        <f t="shared" si="0"/>
        <v>432</v>
      </c>
      <c r="D44" s="12" t="s">
        <v>8</v>
      </c>
      <c r="E44" s="12">
        <v>2.9916</v>
      </c>
      <c r="F44" s="12">
        <f t="shared" si="11"/>
        <v>0.20941200000000001</v>
      </c>
      <c r="G44" s="12">
        <f t="shared" si="12"/>
        <v>0.22436999999999999</v>
      </c>
      <c r="H44" s="12">
        <f t="shared" si="13"/>
        <v>0.19445400000000002</v>
      </c>
      <c r="I44" s="12">
        <v>0.19989999999999999</v>
      </c>
      <c r="J44" s="12">
        <v>8.5300000000000001E-2</v>
      </c>
      <c r="K44" s="12" t="s">
        <v>40</v>
      </c>
      <c r="L44" s="12">
        <f t="shared" si="4"/>
        <v>6.6820430538842082E-2</v>
      </c>
      <c r="M44" s="26">
        <v>0.83472222222222225</v>
      </c>
      <c r="N44" s="26">
        <v>0.84027777777777779</v>
      </c>
      <c r="O44" s="26">
        <f t="shared" si="10"/>
        <v>5.5555555555555358E-3</v>
      </c>
      <c r="P44" s="10">
        <f t="shared" si="6"/>
        <v>20.033333333333335</v>
      </c>
      <c r="Q44" s="10">
        <f t="shared" si="5"/>
        <v>452.03333333333336</v>
      </c>
    </row>
    <row r="45" spans="2:17" x14ac:dyDescent="0.25">
      <c r="B45" s="4">
        <v>45548</v>
      </c>
      <c r="C45">
        <f t="shared" si="0"/>
        <v>432</v>
      </c>
      <c r="D45" t="s">
        <v>9</v>
      </c>
      <c r="E45">
        <v>2.7717999999999998</v>
      </c>
      <c r="F45">
        <f t="shared" si="11"/>
        <v>0.194026</v>
      </c>
      <c r="G45">
        <f t="shared" si="12"/>
        <v>0.20788499999999999</v>
      </c>
      <c r="H45">
        <f t="shared" si="13"/>
        <v>0.18016699999999999</v>
      </c>
      <c r="I45">
        <v>0.1888</v>
      </c>
      <c r="J45">
        <v>8.48E-2</v>
      </c>
      <c r="K45" t="s">
        <v>40</v>
      </c>
      <c r="L45">
        <f t="shared" si="4"/>
        <v>6.8114582581715849E-2</v>
      </c>
      <c r="M45" s="15">
        <v>0.83472222222222225</v>
      </c>
      <c r="O45" s="15">
        <f t="shared" si="10"/>
        <v>-0.83472222222222225</v>
      </c>
      <c r="P45" s="10">
        <f t="shared" si="6"/>
        <v>20.033333333333335</v>
      </c>
      <c r="Q45" s="10">
        <f t="shared" si="5"/>
        <v>452.03333333333336</v>
      </c>
    </row>
    <row r="46" spans="2:17" x14ac:dyDescent="0.25">
      <c r="B46" s="25">
        <v>45549</v>
      </c>
      <c r="C46">
        <f t="shared" si="0"/>
        <v>456</v>
      </c>
      <c r="D46" s="12" t="s">
        <v>10</v>
      </c>
      <c r="E46" s="12">
        <v>3.1111</v>
      </c>
      <c r="F46" s="12">
        <f t="shared" si="11"/>
        <v>0.21777700000000003</v>
      </c>
      <c r="G46" s="12">
        <f t="shared" si="12"/>
        <v>0.2333325</v>
      </c>
      <c r="H46" s="12">
        <f t="shared" si="13"/>
        <v>0.2022215</v>
      </c>
      <c r="I46" s="12">
        <v>0.21890000000000001</v>
      </c>
      <c r="J46" s="12">
        <v>7.0400000000000004E-2</v>
      </c>
      <c r="K46" s="12" t="s">
        <v>40</v>
      </c>
      <c r="L46" s="12">
        <f t="shared" si="4"/>
        <v>7.036096557487706E-2</v>
      </c>
      <c r="M46" s="26">
        <v>0.83333333333333337</v>
      </c>
      <c r="N46" s="26">
        <v>0.84166666666666667</v>
      </c>
      <c r="O46" s="26">
        <f t="shared" si="10"/>
        <v>8.3333333333333037E-3</v>
      </c>
      <c r="P46" s="10">
        <f t="shared" si="6"/>
        <v>20</v>
      </c>
      <c r="Q46" s="10">
        <f t="shared" si="5"/>
        <v>476</v>
      </c>
    </row>
    <row r="47" spans="2:17" x14ac:dyDescent="0.25">
      <c r="B47" s="4">
        <v>45549</v>
      </c>
      <c r="C47">
        <f t="shared" si="0"/>
        <v>456</v>
      </c>
      <c r="D47" t="s">
        <v>11</v>
      </c>
      <c r="E47">
        <v>1.9162999999999999</v>
      </c>
      <c r="F47">
        <f t="shared" si="11"/>
        <v>0.13414100000000001</v>
      </c>
      <c r="G47">
        <f t="shared" si="12"/>
        <v>0.14372249999999998</v>
      </c>
      <c r="H47">
        <f t="shared" si="13"/>
        <v>0.1245595</v>
      </c>
      <c r="I47">
        <v>0.13830000000000001</v>
      </c>
      <c r="J47">
        <v>7.1199999999999999E-2</v>
      </c>
      <c r="K47" t="s">
        <v>40</v>
      </c>
      <c r="L47">
        <f t="shared" si="4"/>
        <v>7.217032823670616E-2</v>
      </c>
      <c r="M47" s="15">
        <v>0.83333333333333337</v>
      </c>
      <c r="O47" s="15">
        <f t="shared" si="10"/>
        <v>-0.83333333333333337</v>
      </c>
      <c r="P47" s="10">
        <f t="shared" si="6"/>
        <v>20</v>
      </c>
      <c r="Q47" s="10">
        <f t="shared" si="5"/>
        <v>476</v>
      </c>
    </row>
    <row r="48" spans="2:17" x14ac:dyDescent="0.25">
      <c r="B48" s="4">
        <v>45549</v>
      </c>
      <c r="C48">
        <f t="shared" si="0"/>
        <v>456</v>
      </c>
      <c r="D48" t="s">
        <v>14</v>
      </c>
      <c r="E48">
        <v>1.6954</v>
      </c>
      <c r="F48">
        <f t="shared" si="11"/>
        <v>0.11867800000000001</v>
      </c>
      <c r="G48">
        <f t="shared" si="12"/>
        <v>0.12715499999999999</v>
      </c>
      <c r="H48">
        <f t="shared" si="13"/>
        <v>0.11020100000000001</v>
      </c>
      <c r="I48">
        <v>4.0500000000000001E-2</v>
      </c>
      <c r="J48">
        <v>4.0500000000000001E-2</v>
      </c>
      <c r="K48" t="s">
        <v>40</v>
      </c>
      <c r="L48">
        <f t="shared" si="4"/>
        <v>2.3888167983956588E-2</v>
      </c>
      <c r="M48" s="15">
        <v>0.83888888888888891</v>
      </c>
      <c r="O48" s="15">
        <f t="shared" si="10"/>
        <v>-0.83888888888888891</v>
      </c>
      <c r="P48" s="10">
        <f t="shared" si="6"/>
        <v>20.133333333333333</v>
      </c>
      <c r="Q48" s="10">
        <f t="shared" si="5"/>
        <v>476.13333333333333</v>
      </c>
    </row>
    <row r="49" spans="2:17" x14ac:dyDescent="0.25">
      <c r="B49" s="4">
        <v>45550</v>
      </c>
      <c r="C49">
        <f t="shared" si="0"/>
        <v>480</v>
      </c>
      <c r="D49" t="s">
        <v>12</v>
      </c>
      <c r="E49">
        <v>1.4742999999999999</v>
      </c>
      <c r="F49">
        <f t="shared" si="11"/>
        <v>0.103201</v>
      </c>
      <c r="G49">
        <f t="shared" si="12"/>
        <v>0.11057249999999999</v>
      </c>
      <c r="H49">
        <f t="shared" si="13"/>
        <v>9.5829499999999998E-2</v>
      </c>
      <c r="I49">
        <v>7.1800000000000003E-2</v>
      </c>
      <c r="J49">
        <v>7.1800000000000003E-2</v>
      </c>
      <c r="K49" t="s">
        <v>40</v>
      </c>
      <c r="L49">
        <f t="shared" si="4"/>
        <v>4.8701078477921732E-2</v>
      </c>
      <c r="O49" s="15">
        <f t="shared" si="10"/>
        <v>0</v>
      </c>
      <c r="P49" s="10">
        <f t="shared" si="6"/>
        <v>0</v>
      </c>
      <c r="Q49" s="10">
        <f t="shared" si="5"/>
        <v>480</v>
      </c>
    </row>
    <row r="50" spans="2:17" x14ac:dyDescent="0.25">
      <c r="B50" s="31">
        <v>45550</v>
      </c>
      <c r="C50">
        <f t="shared" si="0"/>
        <v>480</v>
      </c>
      <c r="D50" s="30" t="s">
        <v>13</v>
      </c>
      <c r="E50" s="30">
        <v>2.4716999999999998</v>
      </c>
      <c r="F50" s="30">
        <f t="shared" si="11"/>
        <v>0.17301900000000001</v>
      </c>
      <c r="G50" s="30">
        <f t="shared" si="12"/>
        <v>0.18537749999999997</v>
      </c>
      <c r="H50" s="30">
        <f t="shared" si="13"/>
        <v>0.16066049999999998</v>
      </c>
      <c r="I50" s="30">
        <v>9.0399999999999994E-2</v>
      </c>
      <c r="J50" s="30">
        <v>9.0399999999999994E-2</v>
      </c>
      <c r="K50" s="30" t="s">
        <v>40</v>
      </c>
      <c r="L50" s="30">
        <f t="shared" si="4"/>
        <v>3.6574017882429095E-2</v>
      </c>
      <c r="M50" s="32">
        <v>0.83263888888888893</v>
      </c>
      <c r="N50" s="32">
        <v>0.84166666666666667</v>
      </c>
      <c r="O50" s="32">
        <f t="shared" si="10"/>
        <v>9.0277777777777457E-3</v>
      </c>
      <c r="P50" s="10">
        <f t="shared" si="6"/>
        <v>19.983333333333334</v>
      </c>
      <c r="Q50" s="10">
        <f t="shared" si="5"/>
        <v>499.98333333333335</v>
      </c>
    </row>
    <row r="51" spans="2:17" x14ac:dyDescent="0.25">
      <c r="B51" s="4">
        <v>45550</v>
      </c>
      <c r="C51">
        <f t="shared" si="0"/>
        <v>480</v>
      </c>
      <c r="D51" t="s">
        <v>14</v>
      </c>
      <c r="E51">
        <v>1.6954</v>
      </c>
      <c r="F51">
        <f t="shared" si="11"/>
        <v>0.11867800000000001</v>
      </c>
      <c r="G51">
        <f t="shared" si="12"/>
        <v>0.12715499999999999</v>
      </c>
      <c r="H51">
        <f t="shared" si="13"/>
        <v>0.11020100000000001</v>
      </c>
      <c r="I51">
        <v>6.3299999999999995E-2</v>
      </c>
      <c r="J51">
        <v>6.3299999999999995E-2</v>
      </c>
      <c r="K51" t="s">
        <v>40</v>
      </c>
      <c r="L51">
        <f t="shared" si="4"/>
        <v>3.7336321811961774E-2</v>
      </c>
      <c r="O51" s="15">
        <f t="shared" si="10"/>
        <v>0</v>
      </c>
      <c r="P51" s="10">
        <f t="shared" si="6"/>
        <v>0</v>
      </c>
      <c r="Q51" s="10">
        <f t="shared" si="5"/>
        <v>480</v>
      </c>
    </row>
    <row r="52" spans="2:17" x14ac:dyDescent="0.25">
      <c r="B52" s="4">
        <v>45551</v>
      </c>
      <c r="C52">
        <f t="shared" si="0"/>
        <v>504</v>
      </c>
      <c r="D52" t="s">
        <v>4</v>
      </c>
      <c r="E52">
        <v>3.5510999999999999</v>
      </c>
      <c r="F52">
        <f t="shared" si="11"/>
        <v>0.24857700000000002</v>
      </c>
      <c r="G52">
        <f t="shared" si="12"/>
        <v>0.26633249999999997</v>
      </c>
      <c r="H52">
        <f t="shared" si="13"/>
        <v>0.23082150000000001</v>
      </c>
      <c r="I52">
        <v>0.18149999999999999</v>
      </c>
      <c r="J52">
        <v>9.64E-2</v>
      </c>
      <c r="K52" t="s">
        <v>45</v>
      </c>
      <c r="L52">
        <f t="shared" si="4"/>
        <v>5.111092337585537E-2</v>
      </c>
      <c r="M52" s="15">
        <v>0.83888888888888891</v>
      </c>
      <c r="O52" s="15">
        <f t="shared" si="10"/>
        <v>-0.83888888888888891</v>
      </c>
      <c r="P52" s="10">
        <f t="shared" si="6"/>
        <v>20.133333333333333</v>
      </c>
      <c r="Q52" s="10">
        <f t="shared" si="5"/>
        <v>524.13333333333333</v>
      </c>
    </row>
    <row r="53" spans="2:17" x14ac:dyDescent="0.25">
      <c r="B53" s="25">
        <v>45551</v>
      </c>
      <c r="C53">
        <f t="shared" si="0"/>
        <v>504</v>
      </c>
      <c r="D53" s="12" t="s">
        <v>8</v>
      </c>
      <c r="E53" s="12">
        <v>2.9653999999999998</v>
      </c>
      <c r="F53" s="12">
        <f t="shared" si="11"/>
        <v>0.20757800000000001</v>
      </c>
      <c r="G53" s="12">
        <f t="shared" si="12"/>
        <v>0.22240499999999999</v>
      </c>
      <c r="H53" s="12">
        <f t="shared" si="13"/>
        <v>0.19275100000000001</v>
      </c>
      <c r="I53" s="12">
        <v>0.2059</v>
      </c>
      <c r="J53" s="12">
        <v>8.7400000000000005E-2</v>
      </c>
      <c r="K53" s="12" t="s">
        <v>45</v>
      </c>
      <c r="L53" s="12">
        <f t="shared" si="4"/>
        <v>6.9434140419504964E-2</v>
      </c>
      <c r="M53" s="26">
        <v>0.83888888888888891</v>
      </c>
      <c r="N53" s="26">
        <v>0.84791666666666665</v>
      </c>
      <c r="O53" s="26">
        <f t="shared" si="10"/>
        <v>9.0277777777777457E-3</v>
      </c>
      <c r="P53" s="10">
        <f t="shared" si="6"/>
        <v>20.133333333333333</v>
      </c>
      <c r="Q53" s="10">
        <f t="shared" si="5"/>
        <v>524.13333333333333</v>
      </c>
    </row>
    <row r="54" spans="2:17" x14ac:dyDescent="0.25">
      <c r="B54" s="4">
        <v>45551</v>
      </c>
      <c r="C54">
        <f t="shared" si="0"/>
        <v>504</v>
      </c>
      <c r="D54" t="s">
        <v>9</v>
      </c>
      <c r="E54">
        <v>2.8908</v>
      </c>
      <c r="F54">
        <f t="shared" si="11"/>
        <v>0.20235600000000001</v>
      </c>
      <c r="G54">
        <f t="shared" si="12"/>
        <v>0.21681</v>
      </c>
      <c r="H54">
        <f t="shared" si="13"/>
        <v>0.18790200000000001</v>
      </c>
      <c r="I54">
        <v>0.1983</v>
      </c>
      <c r="J54">
        <v>6.6600000000000006E-2</v>
      </c>
      <c r="K54" t="s">
        <v>45</v>
      </c>
      <c r="L54">
        <f t="shared" si="4"/>
        <v>6.8596928185969283E-2</v>
      </c>
      <c r="M54" s="15">
        <v>0.84375</v>
      </c>
      <c r="O54" s="15">
        <f t="shared" si="10"/>
        <v>-0.84375</v>
      </c>
      <c r="P54" s="10">
        <f t="shared" si="6"/>
        <v>20.25</v>
      </c>
      <c r="Q54" s="10">
        <f t="shared" si="5"/>
        <v>524.25</v>
      </c>
    </row>
    <row r="55" spans="2:17" x14ac:dyDescent="0.25">
      <c r="B55" s="27">
        <v>45552</v>
      </c>
      <c r="C55">
        <f t="shared" si="0"/>
        <v>528</v>
      </c>
      <c r="D55" s="14" t="s">
        <v>10</v>
      </c>
      <c r="E55" s="14">
        <v>3.351</v>
      </c>
      <c r="F55" s="14">
        <f t="shared" si="11"/>
        <v>0.23457000000000003</v>
      </c>
      <c r="G55" s="14">
        <f t="shared" si="12"/>
        <v>0.25132499999999997</v>
      </c>
      <c r="H55" s="14">
        <f t="shared" si="13"/>
        <v>0.21781500000000001</v>
      </c>
      <c r="I55" s="14">
        <v>0</v>
      </c>
      <c r="J55" s="14">
        <v>0</v>
      </c>
      <c r="K55" s="14" t="s">
        <v>45</v>
      </c>
      <c r="L55" s="14">
        <f t="shared" si="4"/>
        <v>0</v>
      </c>
      <c r="M55" s="28">
        <v>0.83680555555555558</v>
      </c>
      <c r="N55" s="28">
        <v>0.84930555555555554</v>
      </c>
      <c r="O55" s="28">
        <f t="shared" si="10"/>
        <v>1.2499999999999956E-2</v>
      </c>
      <c r="P55" s="10">
        <f t="shared" si="6"/>
        <v>20.083333333333336</v>
      </c>
      <c r="Q55" s="10">
        <f t="shared" si="5"/>
        <v>548.08333333333337</v>
      </c>
    </row>
    <row r="56" spans="2:17" x14ac:dyDescent="0.25">
      <c r="B56" s="4">
        <v>45552</v>
      </c>
      <c r="C56">
        <f t="shared" si="0"/>
        <v>528</v>
      </c>
      <c r="D56" t="s">
        <v>11</v>
      </c>
      <c r="E56">
        <v>2.0110999999999999</v>
      </c>
      <c r="F56">
        <f t="shared" si="11"/>
        <v>0.14077700000000001</v>
      </c>
      <c r="G56">
        <f t="shared" si="12"/>
        <v>0.15083249999999998</v>
      </c>
      <c r="H56">
        <f t="shared" si="13"/>
        <v>0.13072149999999999</v>
      </c>
      <c r="I56">
        <v>7.8399999999999997E-2</v>
      </c>
      <c r="J56">
        <v>7.8399999999999997E-2</v>
      </c>
      <c r="K56" t="s">
        <v>45</v>
      </c>
      <c r="L56">
        <f t="shared" si="4"/>
        <v>3.8983640793595543E-2</v>
      </c>
      <c r="M56" s="15">
        <v>0.83680555555555558</v>
      </c>
      <c r="O56" s="15">
        <f t="shared" si="10"/>
        <v>-0.83680555555555558</v>
      </c>
      <c r="P56" s="10">
        <f t="shared" si="6"/>
        <v>20.083333333333336</v>
      </c>
      <c r="Q56" s="10">
        <f t="shared" si="5"/>
        <v>548.08333333333337</v>
      </c>
    </row>
    <row r="57" spans="2:17" x14ac:dyDescent="0.25">
      <c r="B57" s="4">
        <v>45553</v>
      </c>
      <c r="C57">
        <f t="shared" si="0"/>
        <v>552</v>
      </c>
      <c r="D57" t="s">
        <v>10</v>
      </c>
      <c r="E57">
        <v>3.3254000000000001</v>
      </c>
      <c r="F57">
        <f t="shared" si="11"/>
        <v>0.23277800000000004</v>
      </c>
      <c r="G57">
        <f t="shared" si="12"/>
        <v>0.24940499999999999</v>
      </c>
      <c r="H57">
        <f t="shared" si="13"/>
        <v>0.21615100000000001</v>
      </c>
      <c r="I57">
        <v>0.22750000000000001</v>
      </c>
      <c r="J57">
        <v>7.7399999999999997E-2</v>
      </c>
      <c r="K57" t="s">
        <v>45</v>
      </c>
      <c r="L57">
        <f t="shared" si="4"/>
        <v>6.841282251759187E-2</v>
      </c>
      <c r="M57" s="15">
        <v>0.38055555555555554</v>
      </c>
      <c r="O57" s="15">
        <f t="shared" si="10"/>
        <v>-0.38055555555555554</v>
      </c>
      <c r="P57" s="10">
        <f t="shared" si="6"/>
        <v>9.1333333333333329</v>
      </c>
      <c r="Q57" s="10">
        <f t="shared" si="5"/>
        <v>561.13333333333333</v>
      </c>
    </row>
    <row r="58" spans="2:17" x14ac:dyDescent="0.25">
      <c r="B58" s="4">
        <v>45553</v>
      </c>
      <c r="C58">
        <f t="shared" si="0"/>
        <v>552</v>
      </c>
      <c r="D58" t="s">
        <v>12</v>
      </c>
      <c r="E58">
        <v>1.5780099999999999</v>
      </c>
      <c r="F58">
        <f t="shared" si="11"/>
        <v>0.11046070000000001</v>
      </c>
      <c r="G58">
        <f t="shared" si="12"/>
        <v>0.11835074999999999</v>
      </c>
      <c r="H58">
        <f t="shared" si="13"/>
        <v>0.10257065</v>
      </c>
      <c r="I58">
        <v>0.14000000000000001</v>
      </c>
      <c r="J58">
        <v>5.4399999999999997E-2</v>
      </c>
      <c r="K58" t="s">
        <v>45</v>
      </c>
      <c r="L58">
        <f t="shared" si="4"/>
        <v>8.8719336379363897E-2</v>
      </c>
      <c r="M58" s="15">
        <v>0.38055555555555554</v>
      </c>
      <c r="O58" s="15">
        <f t="shared" si="10"/>
        <v>-0.38055555555555554</v>
      </c>
      <c r="P58" s="10">
        <f t="shared" si="6"/>
        <v>9.1333333333333329</v>
      </c>
      <c r="Q58" s="10">
        <f t="shared" si="5"/>
        <v>561.13333333333333</v>
      </c>
    </row>
    <row r="59" spans="2:17" x14ac:dyDescent="0.25">
      <c r="B59" s="4">
        <v>45553</v>
      </c>
      <c r="C59">
        <f t="shared" si="0"/>
        <v>552</v>
      </c>
      <c r="D59" t="s">
        <v>13</v>
      </c>
      <c r="E59">
        <v>2.3178999999999998</v>
      </c>
      <c r="F59">
        <f t="shared" si="11"/>
        <v>0.16225300000000001</v>
      </c>
      <c r="G59">
        <f t="shared" si="12"/>
        <v>0.17384249999999998</v>
      </c>
      <c r="H59">
        <f t="shared" si="13"/>
        <v>0.15066350000000001</v>
      </c>
      <c r="K59" t="s">
        <v>45</v>
      </c>
      <c r="L59">
        <f t="shared" si="4"/>
        <v>0</v>
      </c>
      <c r="M59" s="15">
        <v>0.38055555555555554</v>
      </c>
      <c r="O59" s="15">
        <f t="shared" si="10"/>
        <v>-0.38055555555555554</v>
      </c>
      <c r="P59" s="10">
        <f t="shared" si="6"/>
        <v>9.1333333333333329</v>
      </c>
      <c r="Q59" s="10">
        <f t="shared" si="5"/>
        <v>561.13333333333333</v>
      </c>
    </row>
    <row r="60" spans="2:17" x14ac:dyDescent="0.25">
      <c r="B60" s="4">
        <v>45553</v>
      </c>
      <c r="C60">
        <f t="shared" si="0"/>
        <v>552</v>
      </c>
      <c r="D60" t="s">
        <v>14</v>
      </c>
      <c r="E60">
        <v>1.6197999999999999</v>
      </c>
      <c r="F60">
        <f t="shared" si="11"/>
        <v>0.113386</v>
      </c>
      <c r="G60">
        <f t="shared" si="12"/>
        <v>0.12148499999999998</v>
      </c>
      <c r="H60">
        <f t="shared" si="13"/>
        <v>0.10528699999999999</v>
      </c>
      <c r="I60">
        <v>0.1145</v>
      </c>
      <c r="J60">
        <v>6.8099999999999994E-2</v>
      </c>
      <c r="K60" t="s">
        <v>45</v>
      </c>
      <c r="L60">
        <f t="shared" si="4"/>
        <v>7.0687739227065075E-2</v>
      </c>
      <c r="M60" s="15">
        <v>0.83680555555555558</v>
      </c>
      <c r="N60" s="15">
        <v>0.84305555555555556</v>
      </c>
      <c r="O60" s="15">
        <f t="shared" si="10"/>
        <v>6.2499999999999778E-3</v>
      </c>
      <c r="P60" s="10">
        <f t="shared" si="6"/>
        <v>20.083333333333336</v>
      </c>
      <c r="Q60" s="10">
        <f t="shared" si="5"/>
        <v>572.08333333333337</v>
      </c>
    </row>
    <row r="61" spans="2:17" x14ac:dyDescent="0.25">
      <c r="B61" s="4">
        <v>45554</v>
      </c>
      <c r="C61">
        <f t="shared" si="0"/>
        <v>576</v>
      </c>
      <c r="D61" t="s">
        <v>4</v>
      </c>
      <c r="E61">
        <v>3.6669999999999998</v>
      </c>
      <c r="F61">
        <f t="shared" si="11"/>
        <v>0.25669000000000003</v>
      </c>
      <c r="G61">
        <f t="shared" si="12"/>
        <v>0.27502499999999996</v>
      </c>
      <c r="H61">
        <f t="shared" si="13"/>
        <v>0.23835499999999998</v>
      </c>
      <c r="I61">
        <v>0.219</v>
      </c>
      <c r="J61">
        <v>0.1206</v>
      </c>
      <c r="K61" t="s">
        <v>41</v>
      </c>
      <c r="L61">
        <f t="shared" si="4"/>
        <v>5.9721843468775571E-2</v>
      </c>
      <c r="M61" s="15">
        <v>0.83750000000000002</v>
      </c>
      <c r="O61" s="15">
        <f t="shared" si="10"/>
        <v>-0.83750000000000002</v>
      </c>
      <c r="P61" s="10">
        <f t="shared" si="6"/>
        <v>20.100000000000001</v>
      </c>
      <c r="Q61" s="10">
        <f t="shared" si="5"/>
        <v>596.1</v>
      </c>
    </row>
    <row r="62" spans="2:17" x14ac:dyDescent="0.25">
      <c r="B62" s="27">
        <v>45554</v>
      </c>
      <c r="C62">
        <f t="shared" si="0"/>
        <v>576</v>
      </c>
      <c r="D62" s="14" t="s">
        <v>8</v>
      </c>
      <c r="E62" s="14">
        <v>3.0181</v>
      </c>
      <c r="F62" s="14">
        <f t="shared" si="11"/>
        <v>0.21126700000000001</v>
      </c>
      <c r="G62" s="14">
        <f t="shared" si="12"/>
        <v>0.22635749999999999</v>
      </c>
      <c r="H62" s="14">
        <f t="shared" si="13"/>
        <v>0.1961765</v>
      </c>
      <c r="I62" s="14">
        <v>0</v>
      </c>
      <c r="J62" s="14">
        <v>0</v>
      </c>
      <c r="K62" s="14" t="s">
        <v>41</v>
      </c>
      <c r="L62" s="14">
        <f t="shared" si="4"/>
        <v>0</v>
      </c>
      <c r="M62" s="28">
        <v>0.83750000000000002</v>
      </c>
      <c r="N62" s="28">
        <v>0.85</v>
      </c>
      <c r="O62" s="28">
        <f t="shared" si="10"/>
        <v>1.2499999999999956E-2</v>
      </c>
      <c r="P62" s="10">
        <f t="shared" si="6"/>
        <v>20.100000000000001</v>
      </c>
      <c r="Q62" s="10">
        <f t="shared" si="5"/>
        <v>596.1</v>
      </c>
    </row>
    <row r="63" spans="2:17" x14ac:dyDescent="0.25">
      <c r="B63" s="4">
        <v>45554</v>
      </c>
      <c r="C63">
        <f t="shared" si="0"/>
        <v>576</v>
      </c>
      <c r="D63" t="s">
        <v>9</v>
      </c>
      <c r="E63">
        <v>2.8165</v>
      </c>
      <c r="F63">
        <f t="shared" si="11"/>
        <v>0.19715500000000002</v>
      </c>
      <c r="G63">
        <f t="shared" si="12"/>
        <v>0.21123749999999999</v>
      </c>
      <c r="H63">
        <f t="shared" si="13"/>
        <v>0.1830725</v>
      </c>
      <c r="I63">
        <v>0</v>
      </c>
      <c r="J63">
        <v>0</v>
      </c>
      <c r="K63" t="s">
        <v>41</v>
      </c>
      <c r="L63">
        <f t="shared" si="4"/>
        <v>0</v>
      </c>
      <c r="M63" s="15">
        <v>0.83750000000000002</v>
      </c>
      <c r="O63" s="15">
        <f t="shared" si="10"/>
        <v>-0.83750000000000002</v>
      </c>
      <c r="P63" s="10">
        <f t="shared" si="6"/>
        <v>20.100000000000001</v>
      </c>
      <c r="Q63" s="10">
        <f t="shared" si="5"/>
        <v>596.1</v>
      </c>
    </row>
    <row r="64" spans="2:17" x14ac:dyDescent="0.25">
      <c r="B64" s="4">
        <v>45555</v>
      </c>
      <c r="C64">
        <f t="shared" si="0"/>
        <v>600</v>
      </c>
      <c r="D64" t="s">
        <v>8</v>
      </c>
      <c r="E64">
        <v>3.6669999999999998</v>
      </c>
      <c r="F64">
        <f t="shared" ref="F64" si="14">E64*0.07</f>
        <v>0.25669000000000003</v>
      </c>
      <c r="G64">
        <f t="shared" ref="G64" si="15">E64*0.075</f>
        <v>0.27502499999999996</v>
      </c>
      <c r="H64">
        <f t="shared" ref="H64" si="16">E64*0.065</f>
        <v>0.23835499999999998</v>
      </c>
      <c r="I64">
        <v>0.19009999999999999</v>
      </c>
      <c r="J64">
        <v>9.7600000000000006E-2</v>
      </c>
      <c r="K64" t="s">
        <v>41</v>
      </c>
      <c r="L64">
        <f t="shared" ref="L64" si="17">(I64/E64)*100%</f>
        <v>5.184074175074993E-2</v>
      </c>
      <c r="M64" s="15">
        <v>0.38055555555555554</v>
      </c>
      <c r="O64" s="15">
        <f t="shared" si="10"/>
        <v>-0.38055555555555554</v>
      </c>
      <c r="P64" s="10">
        <f t="shared" si="6"/>
        <v>9.1333333333333329</v>
      </c>
      <c r="Q64" s="10">
        <f t="shared" si="5"/>
        <v>609.13333333333333</v>
      </c>
    </row>
    <row r="65" spans="2:21" x14ac:dyDescent="0.25">
      <c r="B65" s="4">
        <v>45555</v>
      </c>
      <c r="C65">
        <f t="shared" si="0"/>
        <v>600</v>
      </c>
      <c r="D65" t="s">
        <v>10</v>
      </c>
      <c r="E65">
        <v>3.2141999999999999</v>
      </c>
      <c r="F65">
        <f t="shared" si="11"/>
        <v>0.22499400000000003</v>
      </c>
      <c r="G65">
        <f t="shared" si="12"/>
        <v>0.24106499999999997</v>
      </c>
      <c r="H65">
        <f t="shared" si="13"/>
        <v>0.208923</v>
      </c>
      <c r="I65">
        <v>0.2366</v>
      </c>
      <c r="J65">
        <v>0.1173</v>
      </c>
      <c r="K65" t="s">
        <v>41</v>
      </c>
      <c r="L65">
        <f t="shared" si="4"/>
        <v>7.3610851844938097E-2</v>
      </c>
      <c r="M65" s="15">
        <v>0.875</v>
      </c>
      <c r="O65" s="15">
        <f t="shared" si="10"/>
        <v>-0.875</v>
      </c>
      <c r="P65" s="10">
        <f t="shared" si="6"/>
        <v>21</v>
      </c>
      <c r="Q65" s="10">
        <f t="shared" si="5"/>
        <v>621</v>
      </c>
    </row>
    <row r="66" spans="2:21" x14ac:dyDescent="0.25">
      <c r="B66" s="4">
        <v>45555</v>
      </c>
      <c r="C66">
        <f t="shared" si="0"/>
        <v>600</v>
      </c>
      <c r="D66" t="s">
        <v>11</v>
      </c>
      <c r="E66">
        <v>1.9532</v>
      </c>
      <c r="F66">
        <f t="shared" si="11"/>
        <v>0.13672400000000001</v>
      </c>
      <c r="G66">
        <f t="shared" si="12"/>
        <v>0.14649000000000001</v>
      </c>
      <c r="H66">
        <f t="shared" si="13"/>
        <v>0.12695800000000002</v>
      </c>
      <c r="I66">
        <v>0.13100000000000001</v>
      </c>
      <c r="J66">
        <v>7.9799999999999996E-2</v>
      </c>
      <c r="K66" t="s">
        <v>41</v>
      </c>
      <c r="L66">
        <f t="shared" si="4"/>
        <v>6.7069424534097893E-2</v>
      </c>
      <c r="M66" s="15">
        <v>0.875</v>
      </c>
      <c r="O66" s="15">
        <f t="shared" si="10"/>
        <v>-0.875</v>
      </c>
      <c r="P66" s="10">
        <f t="shared" si="6"/>
        <v>21</v>
      </c>
      <c r="Q66" s="10">
        <f t="shared" si="5"/>
        <v>621</v>
      </c>
    </row>
    <row r="67" spans="2:21" x14ac:dyDescent="0.25">
      <c r="B67" s="4">
        <v>45555</v>
      </c>
      <c r="C67">
        <f t="shared" si="0"/>
        <v>600</v>
      </c>
      <c r="D67" t="s">
        <v>9</v>
      </c>
      <c r="E67">
        <v>2.8165</v>
      </c>
      <c r="F67">
        <f t="shared" si="11"/>
        <v>0.19715500000000002</v>
      </c>
      <c r="G67">
        <f t="shared" si="12"/>
        <v>0.21123749999999999</v>
      </c>
      <c r="H67">
        <f t="shared" si="13"/>
        <v>0.1830725</v>
      </c>
      <c r="I67">
        <v>6.54E-2</v>
      </c>
      <c r="J67">
        <v>6.54E-2</v>
      </c>
      <c r="K67" t="s">
        <v>41</v>
      </c>
      <c r="L67">
        <f t="shared" si="4"/>
        <v>2.3220308894017397E-2</v>
      </c>
      <c r="M67" s="15">
        <v>0.38055555555555554</v>
      </c>
      <c r="O67" s="15">
        <f t="shared" si="10"/>
        <v>-0.38055555555555554</v>
      </c>
      <c r="P67" s="10">
        <f t="shared" si="6"/>
        <v>9.1333333333333329</v>
      </c>
      <c r="Q67" s="10">
        <f t="shared" si="5"/>
        <v>609.13333333333333</v>
      </c>
    </row>
    <row r="68" spans="2:21" x14ac:dyDescent="0.25">
      <c r="B68" s="4">
        <v>45556</v>
      </c>
      <c r="C68">
        <f t="shared" si="0"/>
        <v>624</v>
      </c>
      <c r="D68" t="s">
        <v>51</v>
      </c>
      <c r="E68">
        <v>1.5165</v>
      </c>
      <c r="F68">
        <f t="shared" si="11"/>
        <v>0.10615500000000001</v>
      </c>
      <c r="G68">
        <f t="shared" si="12"/>
        <v>0.11373749999999999</v>
      </c>
      <c r="H68">
        <f t="shared" si="13"/>
        <v>9.8572500000000007E-2</v>
      </c>
      <c r="I68">
        <v>0.1067</v>
      </c>
      <c r="J68">
        <v>6.5000000000000002E-2</v>
      </c>
      <c r="K68" t="s">
        <v>41</v>
      </c>
      <c r="L68">
        <f t="shared" si="4"/>
        <v>7.0359380151665027E-2</v>
      </c>
      <c r="M68" s="15">
        <v>20</v>
      </c>
      <c r="O68" s="15">
        <f t="shared" si="10"/>
        <v>-20</v>
      </c>
      <c r="P68" s="10">
        <f t="shared" si="6"/>
        <v>480</v>
      </c>
      <c r="Q68" s="10">
        <f t="shared" si="5"/>
        <v>1104</v>
      </c>
    </row>
    <row r="69" spans="2:21" x14ac:dyDescent="0.25">
      <c r="B69" s="27">
        <v>45556</v>
      </c>
      <c r="C69" s="14">
        <f t="shared" ref="C69:C100" si="18">(B69-$B$4)*24</f>
        <v>624</v>
      </c>
      <c r="D69" s="14" t="s">
        <v>13</v>
      </c>
      <c r="E69" s="14">
        <v>2.4312</v>
      </c>
      <c r="F69" s="14">
        <f t="shared" si="11"/>
        <v>0.17018400000000003</v>
      </c>
      <c r="G69" s="14">
        <f t="shared" si="12"/>
        <v>0.18234</v>
      </c>
      <c r="H69" s="14">
        <f t="shared" si="13"/>
        <v>0.158028</v>
      </c>
      <c r="I69" s="14">
        <v>0</v>
      </c>
      <c r="J69" s="14">
        <v>0</v>
      </c>
      <c r="K69" s="14" t="s">
        <v>41</v>
      </c>
      <c r="L69" s="14">
        <f t="shared" ref="L69:L100" si="19">(I69/E69)*100%</f>
        <v>0</v>
      </c>
      <c r="M69" s="28">
        <v>0.83472222222222225</v>
      </c>
      <c r="N69" s="28">
        <v>0.84305555555555556</v>
      </c>
      <c r="O69" s="28">
        <f t="shared" si="10"/>
        <v>8.3333333333333037E-3</v>
      </c>
      <c r="P69" s="35">
        <f t="shared" si="6"/>
        <v>20.033333333333335</v>
      </c>
      <c r="Q69" s="35">
        <f t="shared" si="5"/>
        <v>644.0333333333333</v>
      </c>
    </row>
    <row r="70" spans="2:21" x14ac:dyDescent="0.25">
      <c r="B70" s="4">
        <v>45556</v>
      </c>
      <c r="C70">
        <f t="shared" si="18"/>
        <v>624</v>
      </c>
      <c r="D70" t="s">
        <v>14</v>
      </c>
      <c r="E70">
        <v>1.6883999999999999</v>
      </c>
      <c r="F70">
        <f t="shared" si="11"/>
        <v>0.118188</v>
      </c>
      <c r="G70">
        <f t="shared" si="12"/>
        <v>0.12662999999999999</v>
      </c>
      <c r="H70">
        <f t="shared" si="13"/>
        <v>0.109746</v>
      </c>
      <c r="I70">
        <v>7.51E-2</v>
      </c>
      <c r="J70">
        <v>7.51E-2</v>
      </c>
      <c r="K70" t="s">
        <v>41</v>
      </c>
      <c r="L70">
        <f t="shared" si="19"/>
        <v>4.4479981047145227E-2</v>
      </c>
      <c r="M70" s="15">
        <v>0.83472222222222225</v>
      </c>
      <c r="O70" s="15">
        <f t="shared" si="10"/>
        <v>-0.83472222222222225</v>
      </c>
      <c r="P70" s="10">
        <f t="shared" si="6"/>
        <v>20.033333333333335</v>
      </c>
      <c r="Q70" s="10">
        <f t="shared" ref="Q70:Q100" si="20">P70+C70</f>
        <v>644.0333333333333</v>
      </c>
    </row>
    <row r="71" spans="2:21" x14ac:dyDescent="0.25">
      <c r="B71" s="4">
        <v>45557</v>
      </c>
      <c r="C71">
        <f t="shared" si="18"/>
        <v>648</v>
      </c>
      <c r="D71" t="s">
        <v>13</v>
      </c>
      <c r="E71">
        <v>2.4312</v>
      </c>
      <c r="F71">
        <f t="shared" si="11"/>
        <v>0.17018400000000003</v>
      </c>
      <c r="G71">
        <f t="shared" si="12"/>
        <v>0.18234</v>
      </c>
      <c r="H71">
        <f t="shared" si="13"/>
        <v>0.158028</v>
      </c>
      <c r="I71">
        <v>5.7700000000000001E-2</v>
      </c>
      <c r="J71">
        <v>5.7700000000000001E-2</v>
      </c>
      <c r="K71" t="s">
        <v>41</v>
      </c>
      <c r="L71">
        <f t="shared" si="19"/>
        <v>2.3733135899967096E-2</v>
      </c>
      <c r="M71" s="15">
        <v>0.375</v>
      </c>
      <c r="O71" s="15">
        <f t="shared" si="10"/>
        <v>-0.375</v>
      </c>
      <c r="P71" s="10">
        <f t="shared" ref="P71:P100" si="21">M71*24</f>
        <v>9</v>
      </c>
      <c r="Q71" s="10">
        <f t="shared" si="20"/>
        <v>657</v>
      </c>
    </row>
    <row r="72" spans="2:21" x14ac:dyDescent="0.25">
      <c r="B72" s="27">
        <v>45557</v>
      </c>
      <c r="C72" s="14">
        <f t="shared" si="18"/>
        <v>648</v>
      </c>
      <c r="D72" s="14" t="s">
        <v>4</v>
      </c>
      <c r="E72" s="14">
        <v>3.7507999999999999</v>
      </c>
      <c r="F72" s="14">
        <f>E72*0.07</f>
        <v>0.26255600000000001</v>
      </c>
      <c r="G72" s="14">
        <f>E72*0.075</f>
        <v>0.28131</v>
      </c>
      <c r="H72" s="14">
        <f>E72*0.065</f>
        <v>0.24380199999999999</v>
      </c>
      <c r="I72">
        <v>0</v>
      </c>
      <c r="J72">
        <v>0</v>
      </c>
      <c r="K72" s="14" t="s">
        <v>40</v>
      </c>
      <c r="L72" s="14">
        <f>(T74/E72)*100%</f>
        <v>0</v>
      </c>
      <c r="M72" s="28">
        <v>0.83402777777777781</v>
      </c>
      <c r="N72" s="28">
        <v>0.84305555555555556</v>
      </c>
      <c r="O72" s="28">
        <f t="shared" si="10"/>
        <v>9.0277777777777457E-3</v>
      </c>
      <c r="P72" s="35">
        <f t="shared" si="21"/>
        <v>20.016666666666666</v>
      </c>
      <c r="Q72" s="35">
        <f t="shared" si="20"/>
        <v>668.01666666666665</v>
      </c>
    </row>
    <row r="73" spans="2:21" x14ac:dyDescent="0.25">
      <c r="B73" s="4">
        <v>45557</v>
      </c>
      <c r="C73">
        <f t="shared" si="18"/>
        <v>648</v>
      </c>
      <c r="D73" t="s">
        <v>8</v>
      </c>
      <c r="E73">
        <v>3.0804999999999998</v>
      </c>
      <c r="F73">
        <f t="shared" si="11"/>
        <v>0.21563499999999999</v>
      </c>
      <c r="G73">
        <f t="shared" si="12"/>
        <v>0.23103749999999998</v>
      </c>
      <c r="H73">
        <f t="shared" si="13"/>
        <v>0.20023249999999998</v>
      </c>
      <c r="I73">
        <v>5.96E-2</v>
      </c>
      <c r="J73">
        <v>5.96E-2</v>
      </c>
      <c r="K73" t="s">
        <v>40</v>
      </c>
      <c r="L73">
        <f t="shared" si="19"/>
        <v>1.934750852134394E-2</v>
      </c>
      <c r="M73" s="15">
        <v>0.83402777777777781</v>
      </c>
      <c r="O73" s="15">
        <f t="shared" si="10"/>
        <v>-0.83402777777777781</v>
      </c>
      <c r="P73" s="10">
        <f t="shared" si="21"/>
        <v>20.016666666666666</v>
      </c>
      <c r="Q73" s="10">
        <f t="shared" si="20"/>
        <v>668.01666666666665</v>
      </c>
    </row>
    <row r="74" spans="2:21" x14ac:dyDescent="0.25">
      <c r="B74" s="4">
        <v>45557</v>
      </c>
      <c r="C74">
        <f t="shared" si="18"/>
        <v>648</v>
      </c>
      <c r="D74" t="s">
        <v>9</v>
      </c>
      <c r="E74">
        <v>2.5352999999999999</v>
      </c>
      <c r="F74">
        <f t="shared" si="11"/>
        <v>0.17747100000000002</v>
      </c>
      <c r="G74">
        <f t="shared" si="12"/>
        <v>0.1901475</v>
      </c>
      <c r="H74">
        <f>E74*0.065</f>
        <v>0.16479450000000001</v>
      </c>
      <c r="I74">
        <v>0</v>
      </c>
      <c r="J74">
        <v>0</v>
      </c>
      <c r="K74" t="s">
        <v>40</v>
      </c>
      <c r="L74">
        <f>(T76/E74)*100%</f>
        <v>6.5436043071825822E-2</v>
      </c>
      <c r="M74" s="15">
        <v>0.83402777777777781</v>
      </c>
      <c r="O74" s="15">
        <f t="shared" si="10"/>
        <v>-0.83402777777777781</v>
      </c>
      <c r="P74" s="10">
        <f t="shared" si="21"/>
        <v>20.016666666666666</v>
      </c>
      <c r="Q74" s="10">
        <f t="shared" si="20"/>
        <v>668.01666666666665</v>
      </c>
      <c r="U74">
        <v>9.7600000000000006E-2</v>
      </c>
    </row>
    <row r="75" spans="2:21" x14ac:dyDescent="0.25">
      <c r="B75" s="4">
        <v>45558</v>
      </c>
      <c r="C75">
        <f t="shared" si="18"/>
        <v>672</v>
      </c>
      <c r="D75" t="s">
        <v>4</v>
      </c>
      <c r="E75">
        <v>3.7507999999999999</v>
      </c>
      <c r="F75">
        <f t="shared" si="11"/>
        <v>0.26255600000000001</v>
      </c>
      <c r="G75">
        <f t="shared" si="12"/>
        <v>0.28131</v>
      </c>
      <c r="H75">
        <f t="shared" si="13"/>
        <v>0.24380199999999999</v>
      </c>
      <c r="I75">
        <v>0.10539999999999999</v>
      </c>
      <c r="J75">
        <v>5.2699999999999997E-2</v>
      </c>
      <c r="K75" t="s">
        <v>40</v>
      </c>
      <c r="L75">
        <f t="shared" si="19"/>
        <v>2.8100671856670575E-2</v>
      </c>
      <c r="M75" s="15">
        <v>0.38194444444444442</v>
      </c>
      <c r="O75" s="15">
        <f t="shared" si="10"/>
        <v>-0.38194444444444442</v>
      </c>
      <c r="P75" s="10">
        <f t="shared" si="21"/>
        <v>9.1666666666666661</v>
      </c>
      <c r="Q75" s="10">
        <f t="shared" si="20"/>
        <v>681.16666666666663</v>
      </c>
    </row>
    <row r="76" spans="2:21" x14ac:dyDescent="0.25">
      <c r="B76" s="27">
        <v>45558</v>
      </c>
      <c r="C76" s="14">
        <f t="shared" si="18"/>
        <v>672</v>
      </c>
      <c r="D76" s="14" t="s">
        <v>10</v>
      </c>
      <c r="E76" s="14">
        <v>3.3567</v>
      </c>
      <c r="F76" s="14">
        <f t="shared" si="11"/>
        <v>0.23496900000000001</v>
      </c>
      <c r="G76" s="14">
        <f t="shared" si="12"/>
        <v>0.25175249999999999</v>
      </c>
      <c r="H76" s="14">
        <f t="shared" si="13"/>
        <v>0.2181855</v>
      </c>
      <c r="I76" s="14">
        <v>0</v>
      </c>
      <c r="J76" s="14">
        <v>0</v>
      </c>
      <c r="K76" s="14" t="s">
        <v>40</v>
      </c>
      <c r="L76" s="14">
        <v>0</v>
      </c>
      <c r="M76" s="28">
        <v>0.83472222222222225</v>
      </c>
      <c r="N76" s="28">
        <v>0.85</v>
      </c>
      <c r="O76" s="28">
        <f t="shared" si="10"/>
        <v>1.5277777777777724E-2</v>
      </c>
      <c r="P76" s="35">
        <f t="shared" si="21"/>
        <v>20.033333333333335</v>
      </c>
      <c r="Q76" s="35">
        <f t="shared" si="20"/>
        <v>692.0333333333333</v>
      </c>
      <c r="T76">
        <v>0.16589999999999999</v>
      </c>
    </row>
    <row r="77" spans="2:21" x14ac:dyDescent="0.25">
      <c r="B77" s="4">
        <v>45558</v>
      </c>
      <c r="C77">
        <f t="shared" si="18"/>
        <v>672</v>
      </c>
      <c r="D77" t="s">
        <v>11</v>
      </c>
      <c r="E77">
        <v>1.9361999999999999</v>
      </c>
      <c r="F77">
        <f t="shared" si="11"/>
        <v>0.13553400000000002</v>
      </c>
      <c r="G77">
        <f t="shared" si="12"/>
        <v>0.14521499999999998</v>
      </c>
      <c r="H77">
        <f t="shared" si="13"/>
        <v>0.12585299999999999</v>
      </c>
      <c r="I77">
        <v>0.13150000000000001</v>
      </c>
      <c r="J77">
        <v>5.0200000000000002E-2</v>
      </c>
      <c r="K77" t="s">
        <v>40</v>
      </c>
      <c r="L77">
        <f t="shared" si="19"/>
        <v>6.7916537547773992E-2</v>
      </c>
      <c r="M77" s="15">
        <v>0.83472222222222225</v>
      </c>
      <c r="O77" s="15">
        <f t="shared" si="10"/>
        <v>-0.83472222222222225</v>
      </c>
      <c r="P77" s="10">
        <f t="shared" si="21"/>
        <v>20.033333333333335</v>
      </c>
      <c r="Q77" s="10">
        <f t="shared" si="20"/>
        <v>692.0333333333333</v>
      </c>
    </row>
    <row r="78" spans="2:21" x14ac:dyDescent="0.25">
      <c r="B78" s="4">
        <v>45559</v>
      </c>
      <c r="C78">
        <f t="shared" si="18"/>
        <v>696</v>
      </c>
      <c r="D78" t="s">
        <v>10</v>
      </c>
      <c r="E78">
        <v>3.0226999999999999</v>
      </c>
      <c r="F78">
        <f t="shared" si="11"/>
        <v>0.21158900000000003</v>
      </c>
      <c r="G78">
        <f t="shared" si="12"/>
        <v>0.22670249999999997</v>
      </c>
      <c r="H78">
        <f t="shared" si="13"/>
        <v>0.1964755</v>
      </c>
      <c r="I78">
        <v>0.22989999999999999</v>
      </c>
      <c r="J78">
        <v>5.7700000000000001E-2</v>
      </c>
      <c r="K78" t="s">
        <v>40</v>
      </c>
      <c r="L78">
        <f>(I78/E78)*100%</f>
        <v>7.605782909319482E-2</v>
      </c>
      <c r="M78" s="15">
        <v>0.83750000000000002</v>
      </c>
      <c r="O78" s="15">
        <f t="shared" si="10"/>
        <v>-0.83750000000000002</v>
      </c>
      <c r="P78" s="10">
        <f t="shared" si="21"/>
        <v>20.100000000000001</v>
      </c>
      <c r="Q78" s="10">
        <f t="shared" si="20"/>
        <v>716.1</v>
      </c>
    </row>
    <row r="79" spans="2:21" x14ac:dyDescent="0.25">
      <c r="B79" s="4">
        <v>45559</v>
      </c>
      <c r="C79">
        <f t="shared" si="18"/>
        <v>696</v>
      </c>
      <c r="D79" t="s">
        <v>12</v>
      </c>
      <c r="E79">
        <v>1.6311</v>
      </c>
      <c r="F79">
        <f t="shared" si="11"/>
        <v>0.11417700000000001</v>
      </c>
      <c r="G79">
        <f t="shared" si="12"/>
        <v>0.1223325</v>
      </c>
      <c r="H79">
        <f t="shared" si="13"/>
        <v>0.1060215</v>
      </c>
      <c r="I79">
        <v>9.2200000000000004E-2</v>
      </c>
      <c r="J79">
        <v>9.2200000000000004E-2</v>
      </c>
      <c r="K79" t="s">
        <v>40</v>
      </c>
      <c r="L79">
        <f t="shared" si="19"/>
        <v>5.652627061492245E-2</v>
      </c>
      <c r="M79" s="15">
        <v>0.83750000000000002</v>
      </c>
      <c r="O79" s="15">
        <f t="shared" si="10"/>
        <v>-0.83750000000000002</v>
      </c>
      <c r="P79" s="10">
        <f t="shared" si="21"/>
        <v>20.100000000000001</v>
      </c>
      <c r="Q79" s="10">
        <f t="shared" si="20"/>
        <v>716.1</v>
      </c>
    </row>
    <row r="80" spans="2:21" x14ac:dyDescent="0.25">
      <c r="B80" s="4">
        <v>45559</v>
      </c>
      <c r="C80">
        <f t="shared" si="18"/>
        <v>696</v>
      </c>
      <c r="D80" t="s">
        <v>13</v>
      </c>
      <c r="E80">
        <v>2.2589000000000001</v>
      </c>
      <c r="F80">
        <f t="shared" si="11"/>
        <v>0.15812300000000001</v>
      </c>
      <c r="G80">
        <f t="shared" si="12"/>
        <v>0.1694175</v>
      </c>
      <c r="H80">
        <f t="shared" si="13"/>
        <v>0.1468285</v>
      </c>
      <c r="I80">
        <v>0.10249999999999999</v>
      </c>
      <c r="J80">
        <v>6.59E-2</v>
      </c>
      <c r="K80" t="s">
        <v>40</v>
      </c>
      <c r="L80">
        <f t="shared" si="19"/>
        <v>4.5376067997697986E-2</v>
      </c>
      <c r="M80" s="15">
        <v>0.83750000000000002</v>
      </c>
      <c r="O80" s="15">
        <f t="shared" si="10"/>
        <v>-0.83750000000000002</v>
      </c>
      <c r="P80" s="10">
        <f t="shared" si="21"/>
        <v>20.100000000000001</v>
      </c>
      <c r="Q80" s="10">
        <f t="shared" si="20"/>
        <v>716.1</v>
      </c>
    </row>
    <row r="81" spans="2:17" x14ac:dyDescent="0.25">
      <c r="B81" s="4">
        <v>45559</v>
      </c>
      <c r="C81" s="14">
        <f t="shared" si="18"/>
        <v>696</v>
      </c>
      <c r="D81" s="14" t="s">
        <v>14</v>
      </c>
      <c r="E81" s="14">
        <v>1.7756000000000001</v>
      </c>
      <c r="F81" s="14">
        <f t="shared" si="11"/>
        <v>0.12429200000000001</v>
      </c>
      <c r="G81" s="14">
        <f t="shared" si="12"/>
        <v>0.13317000000000001</v>
      </c>
      <c r="H81" s="14">
        <f t="shared" si="13"/>
        <v>0.115414</v>
      </c>
      <c r="I81" s="14">
        <v>0</v>
      </c>
      <c r="J81" s="14">
        <v>0</v>
      </c>
      <c r="K81" s="14" t="s">
        <v>40</v>
      </c>
      <c r="L81" s="14">
        <v>0</v>
      </c>
      <c r="M81" s="28">
        <v>0.83750000000000002</v>
      </c>
      <c r="N81" s="28">
        <v>0.85555555555555551</v>
      </c>
      <c r="O81" s="28">
        <f t="shared" si="10"/>
        <v>1.8055555555555491E-2</v>
      </c>
      <c r="P81" s="35">
        <f t="shared" si="21"/>
        <v>20.100000000000001</v>
      </c>
      <c r="Q81" s="35">
        <f t="shared" si="20"/>
        <v>716.1</v>
      </c>
    </row>
    <row r="82" spans="2:17" x14ac:dyDescent="0.25">
      <c r="B82" s="4">
        <v>45560</v>
      </c>
      <c r="C82">
        <f t="shared" si="18"/>
        <v>720</v>
      </c>
      <c r="D82" t="s">
        <v>4</v>
      </c>
      <c r="E82">
        <v>3.6745000000000001</v>
      </c>
      <c r="F82">
        <f t="shared" si="11"/>
        <v>0.25721500000000003</v>
      </c>
      <c r="G82">
        <f t="shared" si="12"/>
        <v>0.27558749999999999</v>
      </c>
      <c r="H82">
        <f t="shared" si="13"/>
        <v>0.23884250000000001</v>
      </c>
      <c r="I82">
        <v>7.7600000000000002E-2</v>
      </c>
      <c r="J82">
        <v>4.8899999999999999E-2</v>
      </c>
      <c r="K82" t="s">
        <v>45</v>
      </c>
      <c r="L82">
        <f>(I82/E82)*100%</f>
        <v>2.1118519526466185E-2</v>
      </c>
      <c r="M82" s="15">
        <v>0.84027777777777779</v>
      </c>
      <c r="O82" s="15">
        <f t="shared" si="10"/>
        <v>-0.84027777777777779</v>
      </c>
      <c r="P82" s="10">
        <f t="shared" si="21"/>
        <v>20.166666666666668</v>
      </c>
      <c r="Q82" s="10">
        <f t="shared" si="20"/>
        <v>740.16666666666663</v>
      </c>
    </row>
    <row r="83" spans="2:17" x14ac:dyDescent="0.25">
      <c r="B83" s="27">
        <v>45560</v>
      </c>
      <c r="C83" s="14">
        <f t="shared" si="18"/>
        <v>720</v>
      </c>
      <c r="D83" s="14" t="s">
        <v>8</v>
      </c>
      <c r="E83" s="14">
        <v>2.9622000000000002</v>
      </c>
      <c r="F83" s="14">
        <f t="shared" si="11"/>
        <v>0.20735400000000004</v>
      </c>
      <c r="G83" s="14">
        <f t="shared" si="12"/>
        <v>0.222165</v>
      </c>
      <c r="H83" s="14">
        <f t="shared" si="13"/>
        <v>0.19254300000000002</v>
      </c>
      <c r="I83" s="14">
        <v>0</v>
      </c>
      <c r="J83" s="14">
        <v>0</v>
      </c>
      <c r="K83" s="14" t="s">
        <v>45</v>
      </c>
      <c r="L83" s="14">
        <f>(I83/E83)*100%</f>
        <v>0</v>
      </c>
      <c r="M83" s="28">
        <v>0.84027777777777779</v>
      </c>
      <c r="N83" s="28">
        <v>0.85833333333333328</v>
      </c>
      <c r="O83" s="28">
        <f t="shared" si="10"/>
        <v>1.8055555555555491E-2</v>
      </c>
      <c r="P83" s="35">
        <f t="shared" si="21"/>
        <v>20.166666666666668</v>
      </c>
      <c r="Q83" s="35">
        <f t="shared" si="20"/>
        <v>740.16666666666663</v>
      </c>
    </row>
    <row r="84" spans="2:17" x14ac:dyDescent="0.25">
      <c r="B84" s="4">
        <v>45560</v>
      </c>
      <c r="C84">
        <f t="shared" si="18"/>
        <v>720</v>
      </c>
      <c r="D84" t="s">
        <v>9</v>
      </c>
      <c r="E84">
        <v>2.4523999999999999</v>
      </c>
      <c r="F84">
        <f t="shared" si="11"/>
        <v>0.17166800000000002</v>
      </c>
      <c r="G84">
        <f t="shared" si="12"/>
        <v>0.18392999999999998</v>
      </c>
      <c r="H84">
        <f t="shared" si="13"/>
        <v>0.15940599999999999</v>
      </c>
      <c r="I84">
        <v>0</v>
      </c>
      <c r="J84">
        <v>0</v>
      </c>
      <c r="K84" t="s">
        <v>45</v>
      </c>
      <c r="L84">
        <f>(I84/E84)*100%</f>
        <v>0</v>
      </c>
      <c r="M84" s="15">
        <v>0.84027777777777779</v>
      </c>
      <c r="O84" s="15">
        <f t="shared" si="10"/>
        <v>-0.84027777777777779</v>
      </c>
      <c r="P84" s="10">
        <f t="shared" si="21"/>
        <v>20.166666666666668</v>
      </c>
      <c r="Q84" s="10">
        <f t="shared" si="20"/>
        <v>740.16666666666663</v>
      </c>
    </row>
    <row r="85" spans="2:17" x14ac:dyDescent="0.25">
      <c r="B85" s="4">
        <v>45561</v>
      </c>
      <c r="C85">
        <f t="shared" si="18"/>
        <v>744</v>
      </c>
      <c r="D85" t="s">
        <v>8</v>
      </c>
      <c r="E85">
        <v>2.8877000000000002</v>
      </c>
      <c r="F85">
        <f t="shared" si="11"/>
        <v>0.20213900000000004</v>
      </c>
      <c r="G85">
        <f t="shared" si="12"/>
        <v>0.21657750000000001</v>
      </c>
      <c r="H85">
        <f t="shared" si="13"/>
        <v>0.18770050000000002</v>
      </c>
      <c r="I85">
        <v>0.15079999999999999</v>
      </c>
      <c r="J85">
        <v>5.79E-2</v>
      </c>
      <c r="K85" t="s">
        <v>45</v>
      </c>
      <c r="L85">
        <f>(I85/E85)*100%</f>
        <v>5.2221491152127986E-2</v>
      </c>
      <c r="M85" s="15">
        <v>0.39583333333333331</v>
      </c>
      <c r="O85" s="15">
        <f t="shared" si="10"/>
        <v>-0.39583333333333331</v>
      </c>
      <c r="P85" s="10">
        <f t="shared" si="21"/>
        <v>9.5</v>
      </c>
      <c r="Q85" s="10">
        <f t="shared" si="20"/>
        <v>753.5</v>
      </c>
    </row>
    <row r="86" spans="2:17" x14ac:dyDescent="0.25">
      <c r="B86" s="4">
        <v>45561</v>
      </c>
      <c r="C86">
        <f t="shared" si="18"/>
        <v>744</v>
      </c>
      <c r="D86" t="s">
        <v>9</v>
      </c>
      <c r="E86">
        <v>2.4523999999999999</v>
      </c>
      <c r="F86">
        <f t="shared" si="11"/>
        <v>0.17166800000000002</v>
      </c>
      <c r="G86">
        <f t="shared" si="12"/>
        <v>0.18392999999999998</v>
      </c>
      <c r="H86">
        <f t="shared" si="13"/>
        <v>0.15940599999999999</v>
      </c>
      <c r="I86">
        <v>0.16450000000000001</v>
      </c>
      <c r="J86">
        <v>4.2700000000000002E-2</v>
      </c>
      <c r="K86" t="s">
        <v>45</v>
      </c>
      <c r="L86">
        <f>(I86/E86)*100%</f>
        <v>6.7077148915348231E-2</v>
      </c>
      <c r="O86" s="15">
        <f t="shared" si="10"/>
        <v>0</v>
      </c>
      <c r="P86" s="10">
        <f t="shared" si="21"/>
        <v>0</v>
      </c>
      <c r="Q86" s="10">
        <f t="shared" si="20"/>
        <v>744</v>
      </c>
    </row>
    <row r="87" spans="2:17" x14ac:dyDescent="0.25">
      <c r="B87" s="4">
        <v>45561</v>
      </c>
      <c r="C87">
        <f t="shared" si="18"/>
        <v>744</v>
      </c>
      <c r="D87" t="s">
        <v>10</v>
      </c>
      <c r="E87">
        <v>3.1842999999999999</v>
      </c>
      <c r="F87">
        <f t="shared" si="11"/>
        <v>0.22290100000000002</v>
      </c>
      <c r="G87">
        <f t="shared" si="12"/>
        <v>0.23882249999999999</v>
      </c>
      <c r="H87">
        <f t="shared" si="13"/>
        <v>0.20697950000000001</v>
      </c>
      <c r="I87">
        <v>0.20880000000000001</v>
      </c>
      <c r="J87">
        <v>0.1084</v>
      </c>
      <c r="K87" t="s">
        <v>45</v>
      </c>
      <c r="L87">
        <f t="shared" si="19"/>
        <v>6.5571711208114822E-2</v>
      </c>
      <c r="M87" s="15">
        <v>0.83680555555555558</v>
      </c>
      <c r="O87" s="15">
        <f t="shared" si="10"/>
        <v>-0.83680555555555558</v>
      </c>
      <c r="P87" s="10">
        <f t="shared" si="21"/>
        <v>20.083333333333336</v>
      </c>
      <c r="Q87" s="10">
        <f t="shared" si="20"/>
        <v>764.08333333333337</v>
      </c>
    </row>
    <row r="88" spans="2:17" x14ac:dyDescent="0.25">
      <c r="B88" s="25">
        <v>45561</v>
      </c>
      <c r="C88" s="12">
        <f t="shared" si="18"/>
        <v>744</v>
      </c>
      <c r="D88" s="12" t="s">
        <v>11</v>
      </c>
      <c r="E88" s="12">
        <v>1.9789000000000001</v>
      </c>
      <c r="F88" s="12">
        <f t="shared" si="11"/>
        <v>0.13852300000000001</v>
      </c>
      <c r="G88" s="12">
        <f t="shared" si="12"/>
        <v>0.14841750000000001</v>
      </c>
      <c r="H88" s="12">
        <f t="shared" si="13"/>
        <v>0.12862850000000001</v>
      </c>
      <c r="I88" s="12">
        <v>0.1255</v>
      </c>
      <c r="J88" s="12">
        <v>0.1255</v>
      </c>
      <c r="K88" s="12" t="s">
        <v>45</v>
      </c>
      <c r="L88" s="12">
        <f t="shared" si="19"/>
        <v>6.3419071201172364E-2</v>
      </c>
      <c r="M88" s="26">
        <v>0.83402777777777781</v>
      </c>
      <c r="N88" s="26">
        <v>0.83888888888888891</v>
      </c>
      <c r="O88" s="26">
        <f t="shared" si="10"/>
        <v>4.8611111111110938E-3</v>
      </c>
      <c r="P88" s="36">
        <f t="shared" si="21"/>
        <v>20.016666666666666</v>
      </c>
      <c r="Q88" s="36">
        <f t="shared" si="20"/>
        <v>764.01666666666665</v>
      </c>
    </row>
    <row r="89" spans="2:17" x14ac:dyDescent="0.25">
      <c r="B89" s="37">
        <v>45562</v>
      </c>
      <c r="C89" s="13">
        <f t="shared" si="18"/>
        <v>768</v>
      </c>
      <c r="D89" s="13" t="s">
        <v>10</v>
      </c>
      <c r="E89" s="13">
        <v>3.1842999999999999</v>
      </c>
      <c r="F89" s="13">
        <f t="shared" si="11"/>
        <v>0.22290100000000002</v>
      </c>
      <c r="G89" s="13">
        <f t="shared" si="12"/>
        <v>0.23882249999999999</v>
      </c>
      <c r="H89" s="13">
        <f t="shared" si="13"/>
        <v>0.20697950000000001</v>
      </c>
      <c r="I89" s="13">
        <v>0.13739999999999999</v>
      </c>
      <c r="J89" s="13">
        <v>5.1499999999999997E-2</v>
      </c>
      <c r="K89" s="13" t="s">
        <v>45</v>
      </c>
      <c r="L89" s="13">
        <f t="shared" si="19"/>
        <v>4.3149200766259457E-2</v>
      </c>
      <c r="M89" s="38">
        <v>0.37569444444444444</v>
      </c>
      <c r="N89" s="38">
        <v>0.87222222222222223</v>
      </c>
      <c r="O89" s="38">
        <f t="shared" si="10"/>
        <v>0.49652777777777779</v>
      </c>
      <c r="P89" s="39">
        <f t="shared" si="21"/>
        <v>9.0166666666666657</v>
      </c>
      <c r="Q89" s="39">
        <f t="shared" si="20"/>
        <v>777.01666666666665</v>
      </c>
    </row>
    <row r="90" spans="2:17" x14ac:dyDescent="0.25">
      <c r="B90" s="4">
        <v>45562</v>
      </c>
      <c r="C90">
        <f t="shared" si="18"/>
        <v>768</v>
      </c>
      <c r="D90" t="s">
        <v>12</v>
      </c>
      <c r="E90">
        <v>1.5306</v>
      </c>
      <c r="F90">
        <f t="shared" si="11"/>
        <v>0.107142</v>
      </c>
      <c r="G90">
        <f t="shared" si="12"/>
        <v>0.11479499999999999</v>
      </c>
      <c r="H90">
        <f t="shared" si="13"/>
        <v>9.9488999999999994E-2</v>
      </c>
      <c r="I90">
        <v>0.17630000000000001</v>
      </c>
      <c r="J90">
        <v>9.7699999999999995E-2</v>
      </c>
      <c r="K90" t="s">
        <v>45</v>
      </c>
      <c r="L90">
        <f>(I90/E90)*100%</f>
        <v>0.11518358813537176</v>
      </c>
      <c r="O90" s="15">
        <f t="shared" si="10"/>
        <v>0</v>
      </c>
      <c r="P90" s="10">
        <f t="shared" si="21"/>
        <v>0</v>
      </c>
      <c r="Q90" s="10">
        <f t="shared" si="20"/>
        <v>768</v>
      </c>
    </row>
    <row r="91" spans="2:17" x14ac:dyDescent="0.25">
      <c r="B91" s="4">
        <v>45562</v>
      </c>
      <c r="C91">
        <f t="shared" si="18"/>
        <v>768</v>
      </c>
      <c r="D91" t="s">
        <v>13</v>
      </c>
      <c r="E91">
        <v>2.3374999999999999</v>
      </c>
      <c r="F91">
        <f t="shared" si="11"/>
        <v>0.16362500000000002</v>
      </c>
      <c r="G91">
        <f t="shared" si="12"/>
        <v>0.17531249999999998</v>
      </c>
      <c r="H91">
        <f t="shared" si="13"/>
        <v>0.1519375</v>
      </c>
      <c r="I91">
        <v>3.2500000000000001E-2</v>
      </c>
      <c r="J91">
        <v>3.2500000000000001E-2</v>
      </c>
      <c r="K91" t="s">
        <v>45</v>
      </c>
      <c r="L91">
        <f>(I90/E91)*100%</f>
        <v>7.5422459893048133E-2</v>
      </c>
      <c r="O91" s="15">
        <f t="shared" si="10"/>
        <v>0</v>
      </c>
      <c r="P91" s="10">
        <f t="shared" si="21"/>
        <v>0</v>
      </c>
      <c r="Q91" s="10">
        <f t="shared" si="20"/>
        <v>768</v>
      </c>
    </row>
    <row r="92" spans="2:17" x14ac:dyDescent="0.25">
      <c r="B92" s="4">
        <v>45562</v>
      </c>
      <c r="C92">
        <f t="shared" si="18"/>
        <v>768</v>
      </c>
      <c r="D92" t="s">
        <v>14</v>
      </c>
      <c r="E92">
        <v>1.7987</v>
      </c>
      <c r="F92">
        <f t="shared" si="11"/>
        <v>0.12590900000000002</v>
      </c>
      <c r="G92">
        <f t="shared" si="12"/>
        <v>0.13490249999999998</v>
      </c>
      <c r="H92">
        <f t="shared" si="13"/>
        <v>0.11691550000000001</v>
      </c>
      <c r="I92">
        <v>0</v>
      </c>
      <c r="J92">
        <v>0</v>
      </c>
      <c r="K92" t="s">
        <v>45</v>
      </c>
      <c r="L92">
        <f t="shared" si="19"/>
        <v>0</v>
      </c>
      <c r="O92" s="15">
        <f t="shared" si="10"/>
        <v>0</v>
      </c>
      <c r="P92" s="10">
        <f t="shared" si="21"/>
        <v>0</v>
      </c>
      <c r="Q92" s="10">
        <f t="shared" si="20"/>
        <v>768</v>
      </c>
    </row>
    <row r="93" spans="2:17" x14ac:dyDescent="0.25">
      <c r="B93" s="31">
        <v>45563</v>
      </c>
      <c r="C93" s="30">
        <f t="shared" si="18"/>
        <v>792</v>
      </c>
      <c r="D93" s="30" t="s">
        <v>4</v>
      </c>
      <c r="E93" s="30">
        <v>3.6160999999999999</v>
      </c>
      <c r="F93" s="30">
        <f t="shared" si="11"/>
        <v>0.25312699999999999</v>
      </c>
      <c r="G93" s="30">
        <f t="shared" si="12"/>
        <v>0.27120749999999999</v>
      </c>
      <c r="H93" s="30">
        <f t="shared" si="13"/>
        <v>0.23504649999999999</v>
      </c>
      <c r="I93" s="30">
        <v>0.1376</v>
      </c>
      <c r="J93" s="30">
        <v>0.1376</v>
      </c>
      <c r="K93" s="30" t="s">
        <v>41</v>
      </c>
      <c r="L93" s="30">
        <f>(I93/E93)*100%</f>
        <v>3.8052045020878847E-2</v>
      </c>
      <c r="M93" s="32">
        <v>0.84375</v>
      </c>
      <c r="N93" s="32">
        <v>0.85277777777777775</v>
      </c>
      <c r="O93" s="32">
        <f t="shared" si="10"/>
        <v>9.0277777777777457E-3</v>
      </c>
      <c r="P93" s="40">
        <f t="shared" si="21"/>
        <v>20.25</v>
      </c>
      <c r="Q93" s="40">
        <f t="shared" si="20"/>
        <v>812.25</v>
      </c>
    </row>
    <row r="94" spans="2:17" x14ac:dyDescent="0.25">
      <c r="B94" s="37">
        <v>45564</v>
      </c>
      <c r="C94" s="13">
        <f t="shared" si="18"/>
        <v>816</v>
      </c>
      <c r="D94" s="13" t="s">
        <v>8</v>
      </c>
      <c r="E94" s="13">
        <v>2.8287</v>
      </c>
      <c r="F94" s="13">
        <f t="shared" si="11"/>
        <v>0.19800900000000002</v>
      </c>
      <c r="G94" s="13">
        <f t="shared" si="12"/>
        <v>0.21215249999999999</v>
      </c>
      <c r="H94" s="13">
        <f t="shared" si="13"/>
        <v>0.18386550000000002</v>
      </c>
      <c r="I94" s="13">
        <v>0.20030000000000001</v>
      </c>
      <c r="J94" s="13">
        <v>0.10390000000000001</v>
      </c>
      <c r="K94" s="13" t="s">
        <v>41</v>
      </c>
      <c r="L94" s="13">
        <f t="shared" si="19"/>
        <v>7.0809912680736734E-2</v>
      </c>
      <c r="M94" s="38">
        <v>0.35972222222222222</v>
      </c>
      <c r="N94" s="38">
        <v>0.85833333333333328</v>
      </c>
      <c r="O94" s="38">
        <f t="shared" si="10"/>
        <v>0.49861111111111106</v>
      </c>
      <c r="P94" s="39">
        <f t="shared" si="21"/>
        <v>8.6333333333333329</v>
      </c>
      <c r="Q94" s="39">
        <f t="shared" si="20"/>
        <v>824.63333333333333</v>
      </c>
    </row>
    <row r="95" spans="2:17" x14ac:dyDescent="0.25">
      <c r="B95" s="4">
        <v>45563</v>
      </c>
      <c r="C95">
        <f t="shared" si="18"/>
        <v>792</v>
      </c>
      <c r="D95" t="s">
        <v>9</v>
      </c>
      <c r="E95">
        <v>2.2732999999999999</v>
      </c>
      <c r="F95">
        <f t="shared" si="11"/>
        <v>0.15913099999999999</v>
      </c>
      <c r="G95">
        <f t="shared" si="12"/>
        <v>0.1704975</v>
      </c>
      <c r="H95">
        <f t="shared" si="13"/>
        <v>0.14776449999999999</v>
      </c>
      <c r="I95">
        <v>3.8899999999999997E-2</v>
      </c>
      <c r="J95">
        <v>3.8899999999999997E-2</v>
      </c>
      <c r="K95" t="s">
        <v>41</v>
      </c>
      <c r="L95">
        <f t="shared" si="19"/>
        <v>1.7111687854660624E-2</v>
      </c>
      <c r="M95" s="15">
        <v>0.84722222222222221</v>
      </c>
      <c r="O95" s="15">
        <f t="shared" si="10"/>
        <v>-0.84722222222222221</v>
      </c>
      <c r="P95" s="10">
        <f t="shared" si="21"/>
        <v>20.333333333333332</v>
      </c>
      <c r="Q95" s="10">
        <f t="shared" si="20"/>
        <v>812.33333333333337</v>
      </c>
    </row>
    <row r="96" spans="2:17" x14ac:dyDescent="0.25">
      <c r="B96" s="37">
        <v>45565</v>
      </c>
      <c r="C96" s="13">
        <f t="shared" si="18"/>
        <v>840</v>
      </c>
      <c r="D96" s="13" t="s">
        <v>10</v>
      </c>
      <c r="E96" s="13">
        <v>3.3742999999999999</v>
      </c>
      <c r="F96" s="13">
        <f t="shared" si="11"/>
        <v>0.23620100000000002</v>
      </c>
      <c r="G96" s="13">
        <f t="shared" si="12"/>
        <v>0.25307249999999998</v>
      </c>
      <c r="H96" s="13">
        <f t="shared" si="13"/>
        <v>0.21932950000000001</v>
      </c>
      <c r="I96" s="13">
        <v>0.2225</v>
      </c>
      <c r="J96" s="13">
        <v>0.11890000000000001</v>
      </c>
      <c r="K96" s="13" t="s">
        <v>41</v>
      </c>
      <c r="L96" s="13">
        <f t="shared" si="19"/>
        <v>6.593960228788194E-2</v>
      </c>
      <c r="M96" s="38">
        <v>0.37847222222222221</v>
      </c>
      <c r="N96" s="38">
        <v>0.87361111111111112</v>
      </c>
      <c r="O96" s="38">
        <f t="shared" si="10"/>
        <v>0.49513888888888891</v>
      </c>
      <c r="P96" s="39">
        <f t="shared" si="21"/>
        <v>9.0833333333333321</v>
      </c>
      <c r="Q96" s="39">
        <f t="shared" si="20"/>
        <v>849.08333333333337</v>
      </c>
    </row>
    <row r="97" spans="2:17" x14ac:dyDescent="0.25">
      <c r="B97" s="4">
        <v>45564</v>
      </c>
      <c r="C97">
        <f t="shared" si="18"/>
        <v>816</v>
      </c>
      <c r="D97" t="s">
        <v>11</v>
      </c>
      <c r="E97">
        <v>1.9744999999999999</v>
      </c>
      <c r="F97">
        <f t="shared" si="11"/>
        <v>0.138215</v>
      </c>
      <c r="G97">
        <f t="shared" si="12"/>
        <v>0.14808749999999998</v>
      </c>
      <c r="H97">
        <f t="shared" si="13"/>
        <v>0.1283425</v>
      </c>
      <c r="I97">
        <v>0</v>
      </c>
      <c r="J97">
        <v>0</v>
      </c>
      <c r="K97" t="s">
        <v>41</v>
      </c>
      <c r="L97">
        <f t="shared" si="19"/>
        <v>0</v>
      </c>
      <c r="O97" s="15">
        <f t="shared" si="10"/>
        <v>0</v>
      </c>
      <c r="P97" s="10">
        <f t="shared" si="21"/>
        <v>0</v>
      </c>
      <c r="Q97" s="10">
        <f t="shared" si="20"/>
        <v>816</v>
      </c>
    </row>
    <row r="98" spans="2:17" x14ac:dyDescent="0.25">
      <c r="B98" s="4">
        <v>45565</v>
      </c>
      <c r="C98">
        <f t="shared" si="18"/>
        <v>840</v>
      </c>
      <c r="D98" t="s">
        <v>12</v>
      </c>
      <c r="E98">
        <v>1.4621999999999999</v>
      </c>
      <c r="F98">
        <f t="shared" si="11"/>
        <v>0.102354</v>
      </c>
      <c r="G98">
        <f t="shared" si="12"/>
        <v>0.109665</v>
      </c>
      <c r="H98">
        <f t="shared" si="13"/>
        <v>9.5043000000000002E-2</v>
      </c>
      <c r="I98">
        <v>3.9899999999999998E-2</v>
      </c>
      <c r="J98">
        <v>3.9899999999999998E-2</v>
      </c>
      <c r="K98" t="s">
        <v>41</v>
      </c>
      <c r="L98">
        <f t="shared" si="19"/>
        <v>2.7287648748461221E-2</v>
      </c>
      <c r="O98" s="15">
        <f t="shared" si="10"/>
        <v>0</v>
      </c>
      <c r="P98" s="10">
        <f t="shared" si="21"/>
        <v>0</v>
      </c>
      <c r="Q98" s="10">
        <f t="shared" si="20"/>
        <v>840</v>
      </c>
    </row>
    <row r="99" spans="2:17" x14ac:dyDescent="0.25">
      <c r="B99" s="4">
        <v>45565</v>
      </c>
      <c r="C99">
        <f t="shared" si="18"/>
        <v>840</v>
      </c>
      <c r="D99" t="s">
        <v>13</v>
      </c>
      <c r="E99">
        <v>2.2826</v>
      </c>
      <c r="F99">
        <f t="shared" si="11"/>
        <v>0.15978200000000001</v>
      </c>
      <c r="G99">
        <f t="shared" si="12"/>
        <v>0.17119499999999999</v>
      </c>
      <c r="H99">
        <f t="shared" si="13"/>
        <v>0.148369</v>
      </c>
      <c r="I99">
        <v>0.16170000000000001</v>
      </c>
      <c r="J99">
        <v>6.4500000000000002E-2</v>
      </c>
      <c r="K99" t="s">
        <v>41</v>
      </c>
      <c r="L99">
        <f t="shared" si="19"/>
        <v>7.0840269867694733E-2</v>
      </c>
      <c r="O99" s="15">
        <f t="shared" si="10"/>
        <v>0</v>
      </c>
      <c r="P99" s="10">
        <f t="shared" si="21"/>
        <v>0</v>
      </c>
      <c r="Q99" s="10">
        <f t="shared" si="20"/>
        <v>840</v>
      </c>
    </row>
    <row r="100" spans="2:17" x14ac:dyDescent="0.25">
      <c r="B100" s="4">
        <v>45565</v>
      </c>
      <c r="C100">
        <f t="shared" si="18"/>
        <v>840</v>
      </c>
      <c r="D100" t="s">
        <v>14</v>
      </c>
      <c r="E100">
        <v>1.7098</v>
      </c>
      <c r="F100">
        <f t="shared" si="11"/>
        <v>0.11968600000000001</v>
      </c>
      <c r="G100">
        <f t="shared" si="12"/>
        <v>0.12823499999999999</v>
      </c>
      <c r="H100">
        <f t="shared" si="13"/>
        <v>0.111137</v>
      </c>
      <c r="I100">
        <v>0.12609999999999999</v>
      </c>
      <c r="J100">
        <v>4.4299999999999999E-2</v>
      </c>
      <c r="K100" t="s">
        <v>41</v>
      </c>
      <c r="L100">
        <f t="shared" si="19"/>
        <v>7.3751315943385187E-2</v>
      </c>
      <c r="O100" s="15">
        <f t="shared" si="10"/>
        <v>0</v>
      </c>
      <c r="P100" s="10">
        <f t="shared" si="21"/>
        <v>0</v>
      </c>
      <c r="Q100" s="10">
        <f t="shared" si="20"/>
        <v>840</v>
      </c>
    </row>
    <row r="101" spans="2:17" x14ac:dyDescent="0.25">
      <c r="B101" s="27">
        <v>45566</v>
      </c>
      <c r="C101" s="14">
        <f t="shared" ref="C101:C163" si="22">(B101-$B$4)*24</f>
        <v>864</v>
      </c>
      <c r="D101" s="14" t="s">
        <v>4</v>
      </c>
      <c r="E101" s="14">
        <v>3.9054000000000002</v>
      </c>
      <c r="F101" s="14">
        <f t="shared" ref="F101:F163" si="23">E101*0.07</f>
        <v>0.27337800000000007</v>
      </c>
      <c r="G101" s="14">
        <f t="shared" ref="G101:G163" si="24">E101*0.075</f>
        <v>0.29290500000000003</v>
      </c>
      <c r="H101" s="14">
        <f t="shared" ref="H101:H163" si="25">E101*0.065</f>
        <v>0.25385100000000005</v>
      </c>
      <c r="I101" s="14">
        <v>0</v>
      </c>
      <c r="J101" s="14">
        <v>0</v>
      </c>
      <c r="K101" s="14" t="s">
        <v>40</v>
      </c>
      <c r="L101" s="14">
        <f t="shared" ref="L101:L164" si="26">(I101/E101)*100%</f>
        <v>0</v>
      </c>
      <c r="M101" s="28">
        <v>0.83472222222222225</v>
      </c>
      <c r="N101" s="28">
        <v>0.83750000000000002</v>
      </c>
      <c r="O101" s="28">
        <f t="shared" ref="O101:O163" si="27">N101-M101</f>
        <v>2.7777777777777679E-3</v>
      </c>
      <c r="P101" s="35">
        <f t="shared" ref="P101:P163" si="28">M101*24</f>
        <v>20.033333333333335</v>
      </c>
      <c r="Q101" s="35">
        <f t="shared" ref="Q101:Q163" si="29">P101+C101</f>
        <v>884.0333333333333</v>
      </c>
    </row>
    <row r="102" spans="2:17" x14ac:dyDescent="0.25">
      <c r="B102" s="37">
        <v>45567</v>
      </c>
      <c r="C102" s="13">
        <f t="shared" si="22"/>
        <v>888</v>
      </c>
      <c r="D102" s="13" t="s">
        <v>8</v>
      </c>
      <c r="E102" s="13">
        <v>2.9068000000000001</v>
      </c>
      <c r="F102" s="13">
        <f t="shared" si="23"/>
        <v>0.20347600000000002</v>
      </c>
      <c r="G102" s="13">
        <f t="shared" si="24"/>
        <v>0.21801000000000001</v>
      </c>
      <c r="H102" s="13">
        <f t="shared" si="25"/>
        <v>0.188942</v>
      </c>
      <c r="I102" s="13">
        <v>0.21970000000000001</v>
      </c>
      <c r="J102" s="13">
        <v>0.1295</v>
      </c>
      <c r="K102" s="13" t="s">
        <v>40</v>
      </c>
      <c r="L102" s="13">
        <f t="shared" si="26"/>
        <v>7.5581395348837205E-2</v>
      </c>
      <c r="M102" s="38">
        <v>0.37916666666666665</v>
      </c>
      <c r="N102" s="38">
        <v>0.88194444444444442</v>
      </c>
      <c r="O102" s="38">
        <f t="shared" si="27"/>
        <v>0.50277777777777777</v>
      </c>
      <c r="P102" s="39">
        <f t="shared" si="28"/>
        <v>9.1</v>
      </c>
      <c r="Q102" s="39">
        <f t="shared" si="29"/>
        <v>897.1</v>
      </c>
    </row>
    <row r="103" spans="2:17" x14ac:dyDescent="0.25">
      <c r="B103" s="4">
        <v>45566</v>
      </c>
      <c r="C103">
        <f t="shared" si="22"/>
        <v>864</v>
      </c>
      <c r="D103" t="s">
        <v>9</v>
      </c>
      <c r="E103">
        <v>2.2063999999999999</v>
      </c>
      <c r="F103">
        <f t="shared" si="23"/>
        <v>0.154448</v>
      </c>
      <c r="G103">
        <f t="shared" si="24"/>
        <v>0.16547999999999999</v>
      </c>
      <c r="H103">
        <f t="shared" si="25"/>
        <v>0.14341599999999999</v>
      </c>
      <c r="I103">
        <v>0</v>
      </c>
      <c r="J103">
        <v>0</v>
      </c>
      <c r="K103" t="s">
        <v>40</v>
      </c>
      <c r="L103">
        <f t="shared" si="26"/>
        <v>0</v>
      </c>
      <c r="O103" s="15">
        <f t="shared" si="27"/>
        <v>0</v>
      </c>
      <c r="P103" s="10">
        <f t="shared" si="28"/>
        <v>0</v>
      </c>
      <c r="Q103" s="10">
        <f t="shared" si="29"/>
        <v>864</v>
      </c>
    </row>
    <row r="104" spans="2:17" x14ac:dyDescent="0.25">
      <c r="B104" s="4">
        <v>45567</v>
      </c>
      <c r="C104">
        <f t="shared" si="22"/>
        <v>888</v>
      </c>
      <c r="D104" t="s">
        <v>4</v>
      </c>
      <c r="E104">
        <v>3.9054000000000002</v>
      </c>
      <c r="F104">
        <f t="shared" si="23"/>
        <v>0.27337800000000007</v>
      </c>
      <c r="G104">
        <f t="shared" si="24"/>
        <v>0.29290500000000003</v>
      </c>
      <c r="H104">
        <f t="shared" si="25"/>
        <v>0.25385100000000005</v>
      </c>
      <c r="I104">
        <v>9.7799999999999998E-2</v>
      </c>
      <c r="J104">
        <v>9.7799999999999998E-2</v>
      </c>
      <c r="K104" t="s">
        <v>40</v>
      </c>
      <c r="L104">
        <f t="shared" si="26"/>
        <v>2.5042249193424487E-2</v>
      </c>
      <c r="M104" s="15">
        <v>0.37916666666666665</v>
      </c>
      <c r="O104" s="15">
        <f t="shared" si="27"/>
        <v>-0.37916666666666665</v>
      </c>
      <c r="P104" s="10">
        <f t="shared" si="28"/>
        <v>9.1</v>
      </c>
      <c r="Q104" s="10">
        <f t="shared" si="29"/>
        <v>897.1</v>
      </c>
    </row>
    <row r="105" spans="2:17" x14ac:dyDescent="0.25">
      <c r="B105" s="37">
        <v>45568</v>
      </c>
      <c r="C105" s="13">
        <f t="shared" si="22"/>
        <v>912</v>
      </c>
      <c r="D105" s="13" t="s">
        <v>10</v>
      </c>
      <c r="E105" s="13">
        <v>3.2161</v>
      </c>
      <c r="F105" s="13">
        <f t="shared" si="23"/>
        <v>0.22512700000000002</v>
      </c>
      <c r="G105" s="13">
        <f t="shared" si="24"/>
        <v>0.24120749999999999</v>
      </c>
      <c r="H105" s="13">
        <f t="shared" si="25"/>
        <v>0.2090465</v>
      </c>
      <c r="I105" s="13">
        <v>0.22450000000000001</v>
      </c>
      <c r="J105" s="13">
        <v>0.1193</v>
      </c>
      <c r="K105" s="13" t="s">
        <v>40</v>
      </c>
      <c r="L105" s="13">
        <f t="shared" si="26"/>
        <v>6.9805043375516934E-2</v>
      </c>
      <c r="M105" s="38">
        <v>0.37916666666666665</v>
      </c>
      <c r="N105" s="38">
        <v>0.87847222222222221</v>
      </c>
      <c r="O105" s="38">
        <f t="shared" si="27"/>
        <v>0.49930555555555556</v>
      </c>
      <c r="P105" s="39">
        <f t="shared" si="28"/>
        <v>9.1</v>
      </c>
      <c r="Q105" s="39">
        <f t="shared" si="29"/>
        <v>921.1</v>
      </c>
    </row>
    <row r="106" spans="2:17" x14ac:dyDescent="0.25">
      <c r="B106" s="4">
        <v>45567</v>
      </c>
      <c r="C106">
        <f t="shared" si="22"/>
        <v>888</v>
      </c>
      <c r="D106" t="s">
        <v>11</v>
      </c>
      <c r="E106">
        <v>1.9340999999999999</v>
      </c>
      <c r="F106">
        <f t="shared" si="23"/>
        <v>0.13538700000000001</v>
      </c>
      <c r="G106">
        <f t="shared" si="24"/>
        <v>0.14505749999999998</v>
      </c>
      <c r="H106">
        <f t="shared" si="25"/>
        <v>0.12571650000000001</v>
      </c>
      <c r="I106">
        <v>0.13070000000000001</v>
      </c>
      <c r="J106">
        <v>0.13070000000000001</v>
      </c>
      <c r="K106" t="s">
        <v>40</v>
      </c>
      <c r="L106">
        <f t="shared" si="26"/>
        <v>6.7576650638539904E-2</v>
      </c>
      <c r="O106" s="15">
        <f t="shared" si="27"/>
        <v>0</v>
      </c>
      <c r="P106" s="10">
        <f t="shared" si="28"/>
        <v>0</v>
      </c>
      <c r="Q106" s="10">
        <f t="shared" si="29"/>
        <v>888</v>
      </c>
    </row>
    <row r="107" spans="2:17" x14ac:dyDescent="0.25">
      <c r="B107" s="4">
        <v>45568</v>
      </c>
      <c r="C107">
        <f t="shared" si="22"/>
        <v>912</v>
      </c>
      <c r="D107" t="s">
        <v>12</v>
      </c>
      <c r="E107">
        <v>1.4238999999999999</v>
      </c>
      <c r="F107">
        <f t="shared" si="23"/>
        <v>9.9673000000000012E-2</v>
      </c>
      <c r="G107">
        <f t="shared" si="24"/>
        <v>0.1067925</v>
      </c>
      <c r="H107">
        <f t="shared" si="25"/>
        <v>9.2553499999999997E-2</v>
      </c>
      <c r="K107" t="s">
        <v>40</v>
      </c>
      <c r="L107">
        <f t="shared" si="26"/>
        <v>0</v>
      </c>
      <c r="O107" s="15">
        <f t="shared" si="27"/>
        <v>0</v>
      </c>
      <c r="P107" s="10">
        <f t="shared" si="28"/>
        <v>0</v>
      </c>
      <c r="Q107" s="10">
        <f t="shared" si="29"/>
        <v>912</v>
      </c>
    </row>
    <row r="108" spans="2:17" x14ac:dyDescent="0.25">
      <c r="B108" s="4">
        <v>45568</v>
      </c>
      <c r="C108">
        <f t="shared" si="22"/>
        <v>912</v>
      </c>
      <c r="D108" t="s">
        <v>13</v>
      </c>
      <c r="E108">
        <v>2.2025999999999999</v>
      </c>
      <c r="F108">
        <f t="shared" si="23"/>
        <v>0.15418200000000001</v>
      </c>
      <c r="G108">
        <f t="shared" si="24"/>
        <v>0.16519499999999998</v>
      </c>
      <c r="H108">
        <f t="shared" si="25"/>
        <v>0.14316899999999999</v>
      </c>
      <c r="I108">
        <v>0.1452</v>
      </c>
      <c r="J108">
        <v>4.53E-2</v>
      </c>
      <c r="K108" t="s">
        <v>40</v>
      </c>
      <c r="L108">
        <f t="shared" si="26"/>
        <v>6.5922092073004632E-2</v>
      </c>
      <c r="M108" s="15">
        <v>0.86458333333333337</v>
      </c>
      <c r="O108" s="15">
        <f t="shared" si="27"/>
        <v>-0.86458333333333337</v>
      </c>
      <c r="P108" s="10">
        <f t="shared" si="28"/>
        <v>20.75</v>
      </c>
      <c r="Q108" s="10">
        <f t="shared" si="29"/>
        <v>932.75</v>
      </c>
    </row>
    <row r="109" spans="2:17" x14ac:dyDescent="0.25">
      <c r="B109" s="4">
        <v>45568</v>
      </c>
      <c r="C109">
        <f t="shared" si="22"/>
        <v>912</v>
      </c>
      <c r="D109" t="s">
        <v>14</v>
      </c>
      <c r="E109">
        <v>1.696</v>
      </c>
      <c r="F109">
        <f t="shared" si="23"/>
        <v>0.11872000000000001</v>
      </c>
      <c r="G109">
        <f t="shared" si="24"/>
        <v>0.12719999999999998</v>
      </c>
      <c r="H109">
        <f t="shared" si="25"/>
        <v>0.11024</v>
      </c>
      <c r="I109">
        <v>3.5099999999999999E-2</v>
      </c>
      <c r="J109">
        <v>3.5099999999999999E-2</v>
      </c>
      <c r="K109" t="s">
        <v>40</v>
      </c>
      <c r="L109">
        <f t="shared" si="26"/>
        <v>2.0695754716981131E-2</v>
      </c>
      <c r="M109" s="15">
        <v>0.86458333333333337</v>
      </c>
      <c r="O109" s="15">
        <f t="shared" si="27"/>
        <v>-0.86458333333333337</v>
      </c>
      <c r="P109" s="10">
        <f t="shared" si="28"/>
        <v>20.75</v>
      </c>
      <c r="Q109" s="10">
        <f t="shared" si="29"/>
        <v>932.75</v>
      </c>
    </row>
    <row r="110" spans="2:17" x14ac:dyDescent="0.25">
      <c r="B110" s="4">
        <v>45569</v>
      </c>
      <c r="C110">
        <f t="shared" si="22"/>
        <v>936</v>
      </c>
      <c r="D110" t="s">
        <v>4</v>
      </c>
      <c r="E110">
        <v>3.569</v>
      </c>
      <c r="F110">
        <f t="shared" si="23"/>
        <v>0.24983000000000002</v>
      </c>
      <c r="G110">
        <f t="shared" si="24"/>
        <v>0.267675</v>
      </c>
      <c r="H110">
        <f t="shared" si="25"/>
        <v>0.231985</v>
      </c>
      <c r="I110">
        <v>0.22090000000000001</v>
      </c>
      <c r="J110">
        <v>0.12790000000000001</v>
      </c>
      <c r="K110" t="s">
        <v>45</v>
      </c>
      <c r="L110">
        <f t="shared" si="26"/>
        <v>6.1894087979826283E-2</v>
      </c>
      <c r="M110" s="15">
        <v>0.625</v>
      </c>
      <c r="O110" s="15">
        <f t="shared" si="27"/>
        <v>-0.625</v>
      </c>
      <c r="P110" s="10">
        <f t="shared" si="28"/>
        <v>15</v>
      </c>
      <c r="Q110" s="10">
        <f t="shared" si="29"/>
        <v>951</v>
      </c>
    </row>
    <row r="111" spans="2:17" x14ac:dyDescent="0.25">
      <c r="B111" s="4">
        <v>45569</v>
      </c>
      <c r="C111">
        <f t="shared" si="22"/>
        <v>936</v>
      </c>
      <c r="D111" t="s">
        <v>8</v>
      </c>
      <c r="E111">
        <v>3.3464</v>
      </c>
      <c r="F111">
        <f t="shared" si="23"/>
        <v>0.23424800000000001</v>
      </c>
      <c r="G111">
        <f t="shared" si="24"/>
        <v>0.25097999999999998</v>
      </c>
      <c r="H111">
        <f t="shared" si="25"/>
        <v>0.21751600000000001</v>
      </c>
      <c r="I111">
        <v>0.20269999999999999</v>
      </c>
      <c r="J111">
        <v>0.1087</v>
      </c>
      <c r="K111" t="s">
        <v>45</v>
      </c>
      <c r="L111">
        <f t="shared" si="26"/>
        <v>6.0572555582118097E-2</v>
      </c>
      <c r="M111" s="15">
        <v>0.625</v>
      </c>
      <c r="O111" s="15">
        <f t="shared" si="27"/>
        <v>-0.625</v>
      </c>
      <c r="P111" s="10">
        <f t="shared" si="28"/>
        <v>15</v>
      </c>
      <c r="Q111" s="10">
        <f t="shared" si="29"/>
        <v>951</v>
      </c>
    </row>
    <row r="112" spans="2:17" x14ac:dyDescent="0.25">
      <c r="B112" s="4">
        <v>45569</v>
      </c>
      <c r="C112">
        <f t="shared" si="22"/>
        <v>936</v>
      </c>
      <c r="D112" t="s">
        <v>9</v>
      </c>
      <c r="E112">
        <v>2.1817000000000002</v>
      </c>
      <c r="F112">
        <f t="shared" si="23"/>
        <v>0.15271900000000002</v>
      </c>
      <c r="G112">
        <f t="shared" si="24"/>
        <v>0.16362750000000001</v>
      </c>
      <c r="H112">
        <f t="shared" si="25"/>
        <v>0.14181050000000001</v>
      </c>
      <c r="I112">
        <v>0.1462</v>
      </c>
      <c r="J112">
        <v>4.87E-2</v>
      </c>
      <c r="K112" t="s">
        <v>45</v>
      </c>
      <c r="L112">
        <f t="shared" si="26"/>
        <v>6.7011963148003839E-2</v>
      </c>
      <c r="M112" s="15">
        <v>0.625</v>
      </c>
      <c r="O112" s="15">
        <f t="shared" si="27"/>
        <v>-0.625</v>
      </c>
      <c r="P112" s="10">
        <f t="shared" si="28"/>
        <v>15</v>
      </c>
      <c r="Q112" s="10">
        <f t="shared" si="29"/>
        <v>951</v>
      </c>
    </row>
    <row r="113" spans="2:17" x14ac:dyDescent="0.25">
      <c r="B113" s="4">
        <v>45569</v>
      </c>
      <c r="C113">
        <f t="shared" si="22"/>
        <v>936</v>
      </c>
      <c r="D113" t="s">
        <v>10</v>
      </c>
      <c r="E113">
        <v>3.3589000000000002</v>
      </c>
      <c r="F113">
        <f t="shared" si="23"/>
        <v>0.23512300000000003</v>
      </c>
      <c r="G113">
        <f t="shared" si="24"/>
        <v>0.25191750000000002</v>
      </c>
      <c r="H113">
        <f t="shared" si="25"/>
        <v>0.21832850000000001</v>
      </c>
      <c r="I113">
        <v>0</v>
      </c>
      <c r="J113">
        <v>0</v>
      </c>
      <c r="K113" t="s">
        <v>45</v>
      </c>
      <c r="L113">
        <f t="shared" si="26"/>
        <v>0</v>
      </c>
      <c r="M113" s="15">
        <v>0.6875</v>
      </c>
      <c r="O113" s="15">
        <f t="shared" si="27"/>
        <v>-0.6875</v>
      </c>
      <c r="P113" s="10">
        <f t="shared" si="28"/>
        <v>16.5</v>
      </c>
      <c r="Q113" s="10">
        <f t="shared" si="29"/>
        <v>952.5</v>
      </c>
    </row>
    <row r="114" spans="2:17" x14ac:dyDescent="0.25">
      <c r="B114" s="4">
        <v>45570</v>
      </c>
      <c r="C114">
        <f t="shared" si="22"/>
        <v>960</v>
      </c>
      <c r="D114" t="s">
        <v>11</v>
      </c>
      <c r="E114">
        <v>1.8825000000000001</v>
      </c>
      <c r="F114">
        <f t="shared" si="23"/>
        <v>0.131775</v>
      </c>
      <c r="G114">
        <f t="shared" si="24"/>
        <v>0.14118749999999999</v>
      </c>
      <c r="H114">
        <f t="shared" si="25"/>
        <v>0.12236250000000001</v>
      </c>
      <c r="I114">
        <v>0.13689999999999999</v>
      </c>
      <c r="J114">
        <v>6.7799999999999999E-2</v>
      </c>
      <c r="K114" t="s">
        <v>45</v>
      </c>
      <c r="L114">
        <f t="shared" si="26"/>
        <v>7.2722443559096933E-2</v>
      </c>
      <c r="M114" s="15">
        <v>0.6875</v>
      </c>
      <c r="O114" s="15">
        <f t="shared" si="27"/>
        <v>-0.6875</v>
      </c>
      <c r="P114" s="10">
        <f t="shared" si="28"/>
        <v>16.5</v>
      </c>
      <c r="Q114" s="10">
        <f t="shared" si="29"/>
        <v>976.5</v>
      </c>
    </row>
    <row r="115" spans="2:17" x14ac:dyDescent="0.25">
      <c r="B115" s="4">
        <v>45571</v>
      </c>
      <c r="C115">
        <f t="shared" si="22"/>
        <v>984</v>
      </c>
      <c r="D115" t="s">
        <v>12</v>
      </c>
      <c r="E115">
        <v>1.2351000000000001</v>
      </c>
      <c r="F115">
        <f t="shared" si="23"/>
        <v>8.645700000000002E-2</v>
      </c>
      <c r="G115">
        <f t="shared" si="24"/>
        <v>9.2632500000000007E-2</v>
      </c>
      <c r="H115">
        <f t="shared" si="25"/>
        <v>8.0281500000000006E-2</v>
      </c>
      <c r="K115" t="s">
        <v>45</v>
      </c>
      <c r="L115">
        <f t="shared" si="26"/>
        <v>0</v>
      </c>
      <c r="M115" s="15">
        <v>0.86805555555555558</v>
      </c>
      <c r="O115" s="15">
        <f t="shared" si="27"/>
        <v>-0.86805555555555558</v>
      </c>
      <c r="P115" s="10">
        <f t="shared" si="28"/>
        <v>20.833333333333336</v>
      </c>
      <c r="Q115" s="10">
        <f t="shared" si="29"/>
        <v>1004.8333333333334</v>
      </c>
    </row>
    <row r="116" spans="2:17" x14ac:dyDescent="0.25">
      <c r="B116" s="4">
        <v>45571</v>
      </c>
      <c r="C116">
        <f t="shared" si="22"/>
        <v>984</v>
      </c>
      <c r="D116" t="s">
        <v>13</v>
      </c>
      <c r="E116">
        <v>2.0331999999999999</v>
      </c>
      <c r="F116">
        <f t="shared" si="23"/>
        <v>0.14232400000000001</v>
      </c>
      <c r="G116">
        <f t="shared" si="24"/>
        <v>0.15248999999999999</v>
      </c>
      <c r="H116">
        <f t="shared" si="25"/>
        <v>0.132158</v>
      </c>
      <c r="I116">
        <v>0.14480000000000001</v>
      </c>
      <c r="J116">
        <v>5.5100000000000003E-2</v>
      </c>
      <c r="K116" t="s">
        <v>45</v>
      </c>
      <c r="L116">
        <f t="shared" si="26"/>
        <v>7.1217784772771991E-2</v>
      </c>
      <c r="M116" s="15">
        <v>0.86805555555555558</v>
      </c>
      <c r="O116" s="15">
        <f t="shared" si="27"/>
        <v>-0.86805555555555558</v>
      </c>
      <c r="P116" s="10">
        <f t="shared" si="28"/>
        <v>20.833333333333336</v>
      </c>
      <c r="Q116" s="10">
        <f t="shared" si="29"/>
        <v>1004.8333333333334</v>
      </c>
    </row>
    <row r="117" spans="2:17" x14ac:dyDescent="0.25">
      <c r="B117" s="27">
        <v>45571</v>
      </c>
      <c r="C117" s="14">
        <f t="shared" si="22"/>
        <v>984</v>
      </c>
      <c r="D117" s="14" t="s">
        <v>14</v>
      </c>
      <c r="E117" s="14">
        <v>1.6712</v>
      </c>
      <c r="F117" s="14">
        <f t="shared" si="23"/>
        <v>0.11698400000000002</v>
      </c>
      <c r="G117" s="14">
        <f t="shared" si="24"/>
        <v>0.12534000000000001</v>
      </c>
      <c r="H117" s="14">
        <f t="shared" si="25"/>
        <v>0.108628</v>
      </c>
      <c r="I117" s="14">
        <v>0</v>
      </c>
      <c r="J117" s="14">
        <v>0</v>
      </c>
      <c r="K117" s="14" t="s">
        <v>45</v>
      </c>
      <c r="L117" s="14">
        <f t="shared" si="26"/>
        <v>0</v>
      </c>
      <c r="M117" s="28">
        <v>0.86805555555555558</v>
      </c>
      <c r="N117" s="28">
        <v>0.87361111111111112</v>
      </c>
      <c r="O117" s="28">
        <f t="shared" si="27"/>
        <v>5.5555555555555358E-3</v>
      </c>
      <c r="P117" s="35">
        <f t="shared" si="28"/>
        <v>20.833333333333336</v>
      </c>
      <c r="Q117" s="35">
        <f t="shared" si="29"/>
        <v>1004.8333333333334</v>
      </c>
    </row>
    <row r="118" spans="2:17" x14ac:dyDescent="0.25">
      <c r="B118" s="31">
        <v>45571</v>
      </c>
      <c r="C118" s="30">
        <f t="shared" si="22"/>
        <v>984</v>
      </c>
      <c r="D118" s="30" t="s">
        <v>10</v>
      </c>
      <c r="E118" s="30">
        <v>3.2888000000000002</v>
      </c>
      <c r="F118" s="30">
        <f t="shared" si="23"/>
        <v>0.23021600000000003</v>
      </c>
      <c r="G118" s="30">
        <f t="shared" si="24"/>
        <v>0.24665999999999999</v>
      </c>
      <c r="H118" s="30">
        <f t="shared" si="25"/>
        <v>0.21377200000000002</v>
      </c>
      <c r="I118" s="30">
        <v>0.2198</v>
      </c>
      <c r="J118" s="30">
        <v>0.1168</v>
      </c>
      <c r="K118" s="30" t="s">
        <v>45</v>
      </c>
      <c r="L118" s="30">
        <f t="shared" si="26"/>
        <v>6.6832887375334465E-2</v>
      </c>
      <c r="M118" s="32">
        <v>0.86805555555555558</v>
      </c>
      <c r="N118" s="45">
        <v>0.87361111111111112</v>
      </c>
      <c r="O118" s="32">
        <f t="shared" si="27"/>
        <v>5.5555555555555358E-3</v>
      </c>
      <c r="P118" s="40">
        <f t="shared" si="28"/>
        <v>20.833333333333336</v>
      </c>
      <c r="Q118" s="40">
        <f t="shared" si="29"/>
        <v>1004.8333333333334</v>
      </c>
    </row>
    <row r="119" spans="2:17" x14ac:dyDescent="0.25">
      <c r="B119" s="4">
        <v>45572</v>
      </c>
      <c r="C119">
        <f t="shared" si="22"/>
        <v>1008</v>
      </c>
      <c r="D119" t="s">
        <v>14</v>
      </c>
      <c r="E119">
        <v>1.6712</v>
      </c>
      <c r="F119">
        <f t="shared" si="23"/>
        <v>0.11698400000000002</v>
      </c>
      <c r="G119">
        <f t="shared" si="24"/>
        <v>0.12534000000000001</v>
      </c>
      <c r="H119">
        <f t="shared" si="25"/>
        <v>0.108628</v>
      </c>
      <c r="I119">
        <v>0.13519999999999999</v>
      </c>
      <c r="J119">
        <v>5.5100000000000003E-2</v>
      </c>
      <c r="K119" t="s">
        <v>41</v>
      </c>
      <c r="L119">
        <f t="shared" si="26"/>
        <v>8.0899952130205829E-2</v>
      </c>
      <c r="M119" s="15">
        <v>0.38194444444444442</v>
      </c>
      <c r="O119" s="15">
        <f t="shared" si="27"/>
        <v>-0.38194444444444442</v>
      </c>
      <c r="P119" s="10">
        <f t="shared" si="28"/>
        <v>9.1666666666666661</v>
      </c>
      <c r="Q119" s="10">
        <f t="shared" si="29"/>
        <v>1017.1666666666666</v>
      </c>
    </row>
    <row r="120" spans="2:17" x14ac:dyDescent="0.25">
      <c r="B120" s="4">
        <v>45572</v>
      </c>
      <c r="C120">
        <f t="shared" si="22"/>
        <v>1008</v>
      </c>
      <c r="D120" t="s">
        <v>4</v>
      </c>
      <c r="E120">
        <v>3.5215999999999998</v>
      </c>
      <c r="F120">
        <f t="shared" si="23"/>
        <v>0.24651200000000001</v>
      </c>
      <c r="G120">
        <f t="shared" si="24"/>
        <v>0.26411999999999997</v>
      </c>
      <c r="H120">
        <f t="shared" si="25"/>
        <v>0.228904</v>
      </c>
      <c r="I120">
        <v>0.13120000000000001</v>
      </c>
      <c r="J120">
        <v>0.13120000000000001</v>
      </c>
      <c r="K120" t="s">
        <v>41</v>
      </c>
      <c r="L120">
        <f t="shared" si="26"/>
        <v>3.7255792821444804E-2</v>
      </c>
      <c r="M120" s="15">
        <v>0.35416666666666669</v>
      </c>
      <c r="O120" s="15">
        <f t="shared" si="27"/>
        <v>-0.35416666666666669</v>
      </c>
      <c r="P120" s="10">
        <f t="shared" si="28"/>
        <v>8.5</v>
      </c>
      <c r="Q120" s="10">
        <f t="shared" si="29"/>
        <v>1016.5</v>
      </c>
    </row>
    <row r="121" spans="2:17" x14ac:dyDescent="0.25">
      <c r="B121" s="4">
        <v>45573</v>
      </c>
      <c r="C121">
        <f t="shared" si="22"/>
        <v>1032</v>
      </c>
      <c r="D121" t="s">
        <v>8</v>
      </c>
      <c r="E121">
        <v>3.1303999999999998</v>
      </c>
      <c r="F121">
        <f t="shared" si="23"/>
        <v>0.21912800000000002</v>
      </c>
      <c r="G121">
        <f t="shared" si="24"/>
        <v>0.23477999999999999</v>
      </c>
      <c r="H121">
        <f t="shared" si="25"/>
        <v>0.20347599999999999</v>
      </c>
      <c r="I121">
        <v>0.22170000000000001</v>
      </c>
      <c r="J121">
        <v>0.114</v>
      </c>
      <c r="K121" t="s">
        <v>41</v>
      </c>
      <c r="L121">
        <f t="shared" si="26"/>
        <v>7.0821620240224897E-2</v>
      </c>
      <c r="M121" s="15">
        <v>0.38055555555555554</v>
      </c>
      <c r="O121" s="15">
        <f t="shared" si="27"/>
        <v>-0.38055555555555554</v>
      </c>
      <c r="P121" s="10">
        <f t="shared" si="28"/>
        <v>9.1333333333333329</v>
      </c>
      <c r="Q121" s="10">
        <f t="shared" si="29"/>
        <v>1041.1333333333334</v>
      </c>
    </row>
    <row r="122" spans="2:17" x14ac:dyDescent="0.25">
      <c r="B122" s="4">
        <v>45572</v>
      </c>
      <c r="C122">
        <f t="shared" si="22"/>
        <v>1008</v>
      </c>
      <c r="D122" t="s">
        <v>9</v>
      </c>
      <c r="E122">
        <v>2.1259000000000001</v>
      </c>
      <c r="F122">
        <f t="shared" si="23"/>
        <v>0.14881300000000003</v>
      </c>
      <c r="G122">
        <f t="shared" si="24"/>
        <v>0.15944250000000001</v>
      </c>
      <c r="H122">
        <f t="shared" si="25"/>
        <v>0.13818350000000001</v>
      </c>
      <c r="I122">
        <v>0</v>
      </c>
      <c r="J122">
        <v>0</v>
      </c>
      <c r="K122" t="s">
        <v>41</v>
      </c>
      <c r="L122">
        <f t="shared" si="26"/>
        <v>0</v>
      </c>
      <c r="M122" s="15">
        <v>0.35416666666666669</v>
      </c>
      <c r="O122" s="15">
        <f t="shared" si="27"/>
        <v>-0.35416666666666669</v>
      </c>
      <c r="P122" s="10">
        <f t="shared" si="28"/>
        <v>8.5</v>
      </c>
      <c r="Q122" s="10">
        <f t="shared" si="29"/>
        <v>1016.5</v>
      </c>
    </row>
    <row r="123" spans="2:17" x14ac:dyDescent="0.25">
      <c r="B123" s="27">
        <v>45573</v>
      </c>
      <c r="C123" s="14">
        <f t="shared" si="22"/>
        <v>1032</v>
      </c>
      <c r="D123" s="14" t="s">
        <v>11</v>
      </c>
      <c r="E123" s="14">
        <v>1.8878999999999999</v>
      </c>
      <c r="F123" s="14">
        <f t="shared" si="23"/>
        <v>0.13215299999999999</v>
      </c>
      <c r="G123" s="14">
        <f t="shared" si="24"/>
        <v>0.14159249999999998</v>
      </c>
      <c r="H123" s="14">
        <f t="shared" si="25"/>
        <v>0.1227135</v>
      </c>
      <c r="I123" s="14">
        <v>0</v>
      </c>
      <c r="J123" s="14">
        <v>0</v>
      </c>
      <c r="K123" s="14" t="s">
        <v>41</v>
      </c>
      <c r="L123" s="14">
        <f t="shared" si="26"/>
        <v>0</v>
      </c>
      <c r="M123" s="28">
        <v>0.86388888888888893</v>
      </c>
      <c r="N123" s="28">
        <v>0.86388888888888893</v>
      </c>
      <c r="O123" s="28">
        <f t="shared" si="27"/>
        <v>0</v>
      </c>
      <c r="P123" s="35">
        <f t="shared" si="28"/>
        <v>20.733333333333334</v>
      </c>
      <c r="Q123" s="35">
        <f t="shared" si="29"/>
        <v>1052.7333333333333</v>
      </c>
    </row>
    <row r="124" spans="2:17" x14ac:dyDescent="0.25">
      <c r="B124" s="4">
        <v>45574</v>
      </c>
      <c r="C124">
        <f t="shared" si="22"/>
        <v>1056</v>
      </c>
      <c r="D124" t="s">
        <v>11</v>
      </c>
      <c r="E124">
        <v>1.8877999999999999</v>
      </c>
      <c r="F124">
        <f t="shared" si="23"/>
        <v>0.13214600000000001</v>
      </c>
      <c r="G124">
        <f t="shared" si="24"/>
        <v>0.14158499999999999</v>
      </c>
      <c r="H124">
        <f t="shared" si="25"/>
        <v>0.122707</v>
      </c>
      <c r="I124">
        <v>0.127</v>
      </c>
      <c r="J124">
        <v>5.6000000000000001E-2</v>
      </c>
      <c r="K124" t="s">
        <v>41</v>
      </c>
      <c r="L124">
        <f t="shared" si="26"/>
        <v>6.7274075643606324E-2</v>
      </c>
      <c r="M124" s="15">
        <v>0.39930555555555558</v>
      </c>
      <c r="O124" s="15">
        <f t="shared" si="27"/>
        <v>-0.39930555555555558</v>
      </c>
      <c r="P124" s="10">
        <f t="shared" si="28"/>
        <v>9.5833333333333339</v>
      </c>
      <c r="Q124" s="10">
        <f t="shared" si="29"/>
        <v>1065.5833333333333</v>
      </c>
    </row>
    <row r="125" spans="2:17" x14ac:dyDescent="0.25">
      <c r="B125" s="31">
        <v>45574</v>
      </c>
      <c r="C125" s="30">
        <f t="shared" si="22"/>
        <v>1056</v>
      </c>
      <c r="D125" s="30" t="s">
        <v>10</v>
      </c>
      <c r="E125" s="30">
        <v>3.3239000000000001</v>
      </c>
      <c r="F125" s="30">
        <f t="shared" si="23"/>
        <v>0.23267300000000002</v>
      </c>
      <c r="G125" s="30">
        <f t="shared" si="24"/>
        <v>0.2492925</v>
      </c>
      <c r="H125" s="30">
        <f t="shared" si="25"/>
        <v>0.21605350000000001</v>
      </c>
      <c r="I125" s="30">
        <v>0.2379</v>
      </c>
      <c r="J125" s="30">
        <v>0.13109999999999999</v>
      </c>
      <c r="K125" s="30" t="s">
        <v>41</v>
      </c>
      <c r="L125" s="30">
        <f t="shared" si="26"/>
        <v>7.1572550317398231E-2</v>
      </c>
      <c r="M125" s="32">
        <v>0.8520833333333333</v>
      </c>
      <c r="N125" s="32">
        <v>0.85763888888888884</v>
      </c>
      <c r="O125" s="32">
        <f t="shared" si="27"/>
        <v>5.5555555555555358E-3</v>
      </c>
      <c r="P125" s="40">
        <f t="shared" si="28"/>
        <v>20.45</v>
      </c>
      <c r="Q125" s="40">
        <f t="shared" si="29"/>
        <v>1076.45</v>
      </c>
    </row>
    <row r="126" spans="2:17" x14ac:dyDescent="0.25">
      <c r="B126" s="4">
        <v>45574</v>
      </c>
      <c r="C126">
        <f t="shared" si="22"/>
        <v>1056</v>
      </c>
      <c r="D126" t="s">
        <v>12</v>
      </c>
      <c r="E126">
        <v>1.4535</v>
      </c>
      <c r="F126">
        <f t="shared" si="23"/>
        <v>0.10174500000000002</v>
      </c>
      <c r="G126">
        <f t="shared" si="24"/>
        <v>0.1090125</v>
      </c>
      <c r="H126">
        <f t="shared" si="25"/>
        <v>9.4477500000000006E-2</v>
      </c>
      <c r="K126" t="s">
        <v>40</v>
      </c>
      <c r="L126">
        <f t="shared" si="26"/>
        <v>0</v>
      </c>
      <c r="M126" s="15">
        <v>0.83958333333333335</v>
      </c>
      <c r="O126" s="15">
        <f t="shared" si="27"/>
        <v>-0.83958333333333335</v>
      </c>
      <c r="P126" s="10">
        <f t="shared" si="28"/>
        <v>20.149999999999999</v>
      </c>
      <c r="Q126" s="10">
        <f t="shared" si="29"/>
        <v>1076.1500000000001</v>
      </c>
    </row>
    <row r="127" spans="2:17" x14ac:dyDescent="0.25">
      <c r="B127" s="4">
        <v>45574</v>
      </c>
      <c r="C127">
        <f t="shared" si="22"/>
        <v>1056</v>
      </c>
      <c r="D127" t="s">
        <v>13</v>
      </c>
      <c r="E127">
        <v>2.2067999999999999</v>
      </c>
      <c r="F127">
        <f t="shared" si="23"/>
        <v>0.154476</v>
      </c>
      <c r="G127">
        <f t="shared" si="24"/>
        <v>0.16550999999999999</v>
      </c>
      <c r="H127">
        <f t="shared" si="25"/>
        <v>0.14344199999999999</v>
      </c>
      <c r="I127">
        <v>7.3899999999999993E-2</v>
      </c>
      <c r="J127">
        <v>7.3899999999999993E-2</v>
      </c>
      <c r="K127" t="s">
        <v>40</v>
      </c>
      <c r="L127">
        <f t="shared" si="26"/>
        <v>3.3487402573862603E-2</v>
      </c>
      <c r="M127" s="15">
        <v>0.83958333333333335</v>
      </c>
      <c r="O127" s="15">
        <f t="shared" si="27"/>
        <v>-0.83958333333333335</v>
      </c>
      <c r="P127" s="10">
        <f t="shared" si="28"/>
        <v>20.149999999999999</v>
      </c>
      <c r="Q127" s="10">
        <f t="shared" si="29"/>
        <v>1076.1500000000001</v>
      </c>
    </row>
    <row r="128" spans="2:17" x14ac:dyDescent="0.25">
      <c r="B128" s="25">
        <v>45574</v>
      </c>
      <c r="C128" s="12">
        <f t="shared" si="22"/>
        <v>1056</v>
      </c>
      <c r="D128" s="12" t="s">
        <v>14</v>
      </c>
      <c r="E128" s="12">
        <v>1.6840999999999999</v>
      </c>
      <c r="F128" s="12">
        <f t="shared" si="23"/>
        <v>0.11788700000000001</v>
      </c>
      <c r="G128" s="12">
        <f t="shared" si="24"/>
        <v>0.12630749999999999</v>
      </c>
      <c r="H128" s="12">
        <f t="shared" si="25"/>
        <v>0.10946649999999999</v>
      </c>
      <c r="I128" s="12">
        <v>0.1095</v>
      </c>
      <c r="J128" s="12">
        <v>5.5100000000000003E-2</v>
      </c>
      <c r="K128" s="12" t="s">
        <v>40</v>
      </c>
      <c r="L128" s="12">
        <f t="shared" si="26"/>
        <v>6.5019891930407941E-2</v>
      </c>
      <c r="M128" s="26">
        <v>0.83958333333333335</v>
      </c>
      <c r="N128" s="26">
        <v>0.85555555555555551</v>
      </c>
      <c r="O128" s="26">
        <f t="shared" si="27"/>
        <v>1.5972222222222165E-2</v>
      </c>
      <c r="P128" s="36">
        <f t="shared" si="28"/>
        <v>20.149999999999999</v>
      </c>
      <c r="Q128" s="36">
        <f t="shared" si="29"/>
        <v>1076.1500000000001</v>
      </c>
    </row>
    <row r="129" spans="2:17" x14ac:dyDescent="0.25">
      <c r="B129" s="4">
        <v>45575</v>
      </c>
      <c r="C129">
        <f t="shared" si="22"/>
        <v>1080</v>
      </c>
      <c r="D129" t="s">
        <v>4</v>
      </c>
      <c r="E129">
        <v>3.5775999999999999</v>
      </c>
      <c r="F129">
        <f t="shared" si="23"/>
        <v>0.25043200000000004</v>
      </c>
      <c r="G129">
        <f t="shared" si="24"/>
        <v>0.26832</v>
      </c>
      <c r="H129">
        <f t="shared" si="25"/>
        <v>0.232544</v>
      </c>
      <c r="I129">
        <v>0.12609999999999999</v>
      </c>
      <c r="J129">
        <v>0.1295</v>
      </c>
      <c r="K129" t="s">
        <v>40</v>
      </c>
      <c r="L129">
        <f t="shared" si="26"/>
        <v>3.5247093023255814E-2</v>
      </c>
      <c r="M129" s="15">
        <v>0.85555555555555551</v>
      </c>
      <c r="O129" s="15">
        <f t="shared" si="27"/>
        <v>-0.85555555555555551</v>
      </c>
      <c r="P129" s="10">
        <f t="shared" si="28"/>
        <v>20.533333333333331</v>
      </c>
      <c r="Q129" s="10">
        <f t="shared" si="29"/>
        <v>1100.5333333333333</v>
      </c>
    </row>
    <row r="130" spans="2:17" x14ac:dyDescent="0.25">
      <c r="B130" s="4">
        <v>45576</v>
      </c>
      <c r="C130">
        <f t="shared" si="22"/>
        <v>1104</v>
      </c>
      <c r="D130" t="s">
        <v>8</v>
      </c>
      <c r="E130">
        <v>2.9664000000000001</v>
      </c>
      <c r="F130">
        <f t="shared" si="23"/>
        <v>0.20764800000000003</v>
      </c>
      <c r="G130">
        <f t="shared" si="24"/>
        <v>0.22248000000000001</v>
      </c>
      <c r="H130">
        <f t="shared" si="25"/>
        <v>0.19281600000000002</v>
      </c>
      <c r="I130">
        <v>0.11119999999999999</v>
      </c>
      <c r="J130">
        <v>0.11119999999999999</v>
      </c>
      <c r="K130" t="s">
        <v>40</v>
      </c>
      <c r="L130">
        <f t="shared" si="26"/>
        <v>3.7486515641855442E-2</v>
      </c>
      <c r="M130" s="15">
        <v>0.38541666666666669</v>
      </c>
      <c r="O130" s="15">
        <f t="shared" si="27"/>
        <v>-0.38541666666666669</v>
      </c>
      <c r="P130" s="10">
        <f t="shared" si="28"/>
        <v>9.25</v>
      </c>
      <c r="Q130" s="10">
        <f t="shared" si="29"/>
        <v>1113.25</v>
      </c>
    </row>
    <row r="131" spans="2:17" x14ac:dyDescent="0.25">
      <c r="B131" s="4">
        <v>45576</v>
      </c>
      <c r="C131">
        <f t="shared" si="22"/>
        <v>1104</v>
      </c>
      <c r="D131" t="s">
        <v>11</v>
      </c>
      <c r="E131">
        <v>1.8547</v>
      </c>
      <c r="F131">
        <f t="shared" si="23"/>
        <v>0.129829</v>
      </c>
      <c r="G131">
        <f t="shared" si="24"/>
        <v>0.13910249999999999</v>
      </c>
      <c r="H131">
        <f t="shared" si="25"/>
        <v>0.12055550000000001</v>
      </c>
      <c r="I131">
        <v>0.13550000000000001</v>
      </c>
      <c r="J131">
        <v>7.1199999999999999E-2</v>
      </c>
      <c r="K131" t="s">
        <v>40</v>
      </c>
      <c r="L131">
        <f t="shared" si="26"/>
        <v>7.3057637353749941E-2</v>
      </c>
      <c r="M131" s="15">
        <v>0.60416666666666663</v>
      </c>
      <c r="O131" s="15">
        <f t="shared" si="27"/>
        <v>-0.60416666666666663</v>
      </c>
      <c r="P131" s="10">
        <f t="shared" si="28"/>
        <v>14.5</v>
      </c>
      <c r="Q131" s="10">
        <f t="shared" si="29"/>
        <v>1118.5</v>
      </c>
    </row>
    <row r="132" spans="2:17" x14ac:dyDescent="0.25">
      <c r="B132" s="4">
        <v>45576</v>
      </c>
      <c r="C132">
        <f t="shared" si="22"/>
        <v>1104</v>
      </c>
      <c r="D132" t="s">
        <v>12</v>
      </c>
      <c r="E132">
        <v>1.3885000000000001</v>
      </c>
      <c r="F132">
        <f t="shared" si="23"/>
        <v>9.7195000000000017E-2</v>
      </c>
      <c r="G132">
        <f t="shared" si="24"/>
        <v>0.10413750000000001</v>
      </c>
      <c r="H132">
        <f t="shared" si="25"/>
        <v>9.0252500000000013E-2</v>
      </c>
      <c r="I132">
        <v>0</v>
      </c>
      <c r="J132">
        <v>0</v>
      </c>
      <c r="K132" t="s">
        <v>45</v>
      </c>
      <c r="L132">
        <f t="shared" si="26"/>
        <v>0</v>
      </c>
      <c r="O132" s="15">
        <f t="shared" si="27"/>
        <v>0</v>
      </c>
      <c r="P132" s="10">
        <f t="shared" si="28"/>
        <v>0</v>
      </c>
      <c r="Q132" s="10">
        <f t="shared" si="29"/>
        <v>1104</v>
      </c>
    </row>
    <row r="133" spans="2:17" x14ac:dyDescent="0.25">
      <c r="B133" s="4">
        <v>45577</v>
      </c>
      <c r="C133">
        <f t="shared" si="22"/>
        <v>1128</v>
      </c>
      <c r="D133" t="s">
        <v>13</v>
      </c>
      <c r="E133">
        <v>2.2605</v>
      </c>
      <c r="F133">
        <f t="shared" si="23"/>
        <v>0.15823500000000001</v>
      </c>
      <c r="G133">
        <f t="shared" si="24"/>
        <v>0.16953749999999998</v>
      </c>
      <c r="H133">
        <f t="shared" si="25"/>
        <v>0.14693249999999999</v>
      </c>
      <c r="I133">
        <v>0.15479999999999999</v>
      </c>
      <c r="J133">
        <v>8.48E-2</v>
      </c>
      <c r="K133" t="s">
        <v>45</v>
      </c>
      <c r="L133">
        <f t="shared" si="26"/>
        <v>6.8480424684804239E-2</v>
      </c>
      <c r="O133" s="15">
        <f t="shared" si="27"/>
        <v>0</v>
      </c>
      <c r="P133" s="10">
        <f t="shared" si="28"/>
        <v>0</v>
      </c>
      <c r="Q133" s="10">
        <f t="shared" si="29"/>
        <v>1128</v>
      </c>
    </row>
    <row r="134" spans="2:17" x14ac:dyDescent="0.25">
      <c r="B134" s="4">
        <v>45577</v>
      </c>
      <c r="C134">
        <f t="shared" si="22"/>
        <v>1128</v>
      </c>
      <c r="D134" t="s">
        <v>14</v>
      </c>
      <c r="E134">
        <v>1.6358999999999999</v>
      </c>
      <c r="F134">
        <f t="shared" si="23"/>
        <v>0.114513</v>
      </c>
      <c r="G134">
        <f t="shared" si="24"/>
        <v>0.12269249999999998</v>
      </c>
      <c r="H134">
        <f t="shared" si="25"/>
        <v>0.1063335</v>
      </c>
      <c r="I134">
        <v>0.12720000000000001</v>
      </c>
      <c r="J134">
        <v>6.93E-2</v>
      </c>
      <c r="K134" t="s">
        <v>45</v>
      </c>
      <c r="L134">
        <f t="shared" si="26"/>
        <v>7.7755364019805623E-2</v>
      </c>
      <c r="O134" s="15">
        <f t="shared" si="27"/>
        <v>0</v>
      </c>
      <c r="P134" s="10">
        <f t="shared" si="28"/>
        <v>0</v>
      </c>
      <c r="Q134" s="10">
        <f t="shared" si="29"/>
        <v>1128</v>
      </c>
    </row>
    <row r="135" spans="2:17" x14ac:dyDescent="0.25">
      <c r="B135" s="27">
        <v>45578</v>
      </c>
      <c r="C135" s="14">
        <f t="shared" si="22"/>
        <v>1152</v>
      </c>
      <c r="D135" s="14" t="s">
        <v>4</v>
      </c>
      <c r="E135" s="14">
        <v>3.6049000000000002</v>
      </c>
      <c r="F135" s="14">
        <f t="shared" si="23"/>
        <v>0.25234300000000004</v>
      </c>
      <c r="G135" s="14">
        <f t="shared" si="24"/>
        <v>0.27036749999999998</v>
      </c>
      <c r="H135" s="14">
        <f t="shared" si="25"/>
        <v>0.23431850000000001</v>
      </c>
      <c r="I135" s="14">
        <v>0</v>
      </c>
      <c r="J135" s="14">
        <v>0</v>
      </c>
      <c r="K135" s="14" t="s">
        <v>45</v>
      </c>
      <c r="L135" s="14">
        <f t="shared" si="26"/>
        <v>0</v>
      </c>
      <c r="M135" s="28">
        <v>0.85416666666666663</v>
      </c>
      <c r="N135" s="28">
        <v>0.85416666666666663</v>
      </c>
      <c r="O135" s="28">
        <f t="shared" si="27"/>
        <v>0</v>
      </c>
      <c r="P135" s="35">
        <f t="shared" si="28"/>
        <v>20.5</v>
      </c>
      <c r="Q135" s="35">
        <f t="shared" si="29"/>
        <v>1172.5</v>
      </c>
    </row>
    <row r="136" spans="2:17" x14ac:dyDescent="0.25">
      <c r="B136" s="4">
        <v>45579</v>
      </c>
      <c r="C136">
        <f t="shared" si="22"/>
        <v>1176</v>
      </c>
      <c r="D136" t="s">
        <v>8</v>
      </c>
      <c r="E136">
        <v>2.9365000000000001</v>
      </c>
      <c r="F136">
        <f t="shared" si="23"/>
        <v>0.20555500000000002</v>
      </c>
      <c r="G136">
        <f t="shared" si="24"/>
        <v>0.2202375</v>
      </c>
      <c r="H136">
        <f t="shared" si="25"/>
        <v>0.1908725</v>
      </c>
      <c r="I136">
        <v>0.15679999999999999</v>
      </c>
      <c r="J136">
        <v>7.85E-2</v>
      </c>
      <c r="K136" t="s">
        <v>45</v>
      </c>
      <c r="L136">
        <f t="shared" si="26"/>
        <v>5.3396901072705595E-2</v>
      </c>
      <c r="M136" s="15">
        <v>0.38055555555555554</v>
      </c>
      <c r="O136" s="15">
        <f t="shared" si="27"/>
        <v>-0.38055555555555554</v>
      </c>
      <c r="P136" s="10">
        <f t="shared" si="28"/>
        <v>9.1333333333333329</v>
      </c>
      <c r="Q136" s="10">
        <f t="shared" si="29"/>
        <v>1185.1333333333334</v>
      </c>
    </row>
    <row r="137" spans="2:17" x14ac:dyDescent="0.25">
      <c r="B137" s="4">
        <v>45578</v>
      </c>
      <c r="C137">
        <f t="shared" si="22"/>
        <v>1152</v>
      </c>
      <c r="D137" t="s">
        <v>10</v>
      </c>
      <c r="E137">
        <v>3.3273999999999999</v>
      </c>
      <c r="F137">
        <f t="shared" si="23"/>
        <v>0.23291800000000001</v>
      </c>
      <c r="G137">
        <f t="shared" si="24"/>
        <v>0.24955499999999997</v>
      </c>
      <c r="H137">
        <f t="shared" si="25"/>
        <v>0.216281</v>
      </c>
      <c r="I137">
        <v>0.12839999999999999</v>
      </c>
      <c r="J137">
        <v>0.12820000000000001</v>
      </c>
      <c r="K137" t="s">
        <v>45</v>
      </c>
      <c r="L137">
        <f t="shared" si="26"/>
        <v>3.8588687864398626E-2</v>
      </c>
      <c r="O137" s="15">
        <f t="shared" si="27"/>
        <v>0</v>
      </c>
      <c r="P137" s="10">
        <f t="shared" si="28"/>
        <v>0</v>
      </c>
      <c r="Q137" s="10">
        <f t="shared" si="29"/>
        <v>1152</v>
      </c>
    </row>
    <row r="138" spans="2:17" x14ac:dyDescent="0.25">
      <c r="B138" s="4">
        <v>45579</v>
      </c>
      <c r="C138">
        <f t="shared" si="22"/>
        <v>1176</v>
      </c>
      <c r="D138" t="s">
        <v>4</v>
      </c>
      <c r="E138">
        <v>3.6049000000000002</v>
      </c>
      <c r="F138">
        <f t="shared" si="23"/>
        <v>0.25234300000000004</v>
      </c>
      <c r="G138">
        <f t="shared" si="24"/>
        <v>0.27036749999999998</v>
      </c>
      <c r="H138">
        <f t="shared" si="25"/>
        <v>0.23431850000000001</v>
      </c>
      <c r="I138">
        <v>0.127</v>
      </c>
      <c r="J138">
        <v>0.127</v>
      </c>
      <c r="K138" t="s">
        <v>45</v>
      </c>
      <c r="L138">
        <f t="shared" si="26"/>
        <v>3.5229826070071288E-2</v>
      </c>
      <c r="M138" s="15">
        <v>0.39444444444444443</v>
      </c>
      <c r="O138" s="15">
        <f t="shared" si="27"/>
        <v>-0.39444444444444443</v>
      </c>
      <c r="P138" s="10">
        <f t="shared" si="28"/>
        <v>9.4666666666666668</v>
      </c>
      <c r="Q138" s="10">
        <f t="shared" si="29"/>
        <v>1185.4666666666667</v>
      </c>
    </row>
    <row r="139" spans="2:17" x14ac:dyDescent="0.25">
      <c r="B139" s="27">
        <v>45579</v>
      </c>
      <c r="C139" s="14">
        <f t="shared" si="22"/>
        <v>1176</v>
      </c>
      <c r="D139" s="14" t="s">
        <v>11</v>
      </c>
      <c r="E139" s="14">
        <v>1.8786</v>
      </c>
      <c r="F139" s="14">
        <f t="shared" si="23"/>
        <v>0.13150200000000001</v>
      </c>
      <c r="G139" s="14">
        <f t="shared" si="24"/>
        <v>0.14089499999999999</v>
      </c>
      <c r="H139" s="14">
        <f t="shared" si="25"/>
        <v>0.12210900000000001</v>
      </c>
      <c r="I139" s="14">
        <v>0</v>
      </c>
      <c r="J139" s="14">
        <v>0</v>
      </c>
      <c r="K139" s="14"/>
      <c r="L139" s="14">
        <f t="shared" si="26"/>
        <v>0</v>
      </c>
      <c r="M139" s="28">
        <v>0.8354166666666667</v>
      </c>
      <c r="N139" s="28">
        <v>0.83958333333333335</v>
      </c>
      <c r="O139" s="28">
        <f t="shared" si="27"/>
        <v>4.1666666666666519E-3</v>
      </c>
      <c r="P139" s="35">
        <f t="shared" si="28"/>
        <v>20.05</v>
      </c>
      <c r="Q139" s="35">
        <f t="shared" si="29"/>
        <v>1196.05</v>
      </c>
    </row>
    <row r="140" spans="2:17" x14ac:dyDescent="0.25">
      <c r="B140" s="4">
        <v>45580</v>
      </c>
      <c r="C140">
        <f t="shared" si="22"/>
        <v>1200</v>
      </c>
      <c r="D140" t="s">
        <v>11</v>
      </c>
      <c r="E140">
        <v>1.8786</v>
      </c>
      <c r="F140">
        <f t="shared" si="23"/>
        <v>0.13150200000000001</v>
      </c>
      <c r="G140">
        <f t="shared" si="24"/>
        <v>0.14089499999999999</v>
      </c>
      <c r="H140">
        <f t="shared" si="25"/>
        <v>0.12210900000000001</v>
      </c>
      <c r="I140">
        <v>6.0299999999999999E-2</v>
      </c>
      <c r="J140">
        <v>6.0299999999999999E-2</v>
      </c>
      <c r="K140" t="s">
        <v>45</v>
      </c>
      <c r="L140">
        <f t="shared" si="26"/>
        <v>3.209837112743532E-2</v>
      </c>
      <c r="M140" s="15">
        <v>0.85416666666666663</v>
      </c>
      <c r="O140" s="15">
        <f t="shared" si="27"/>
        <v>-0.85416666666666663</v>
      </c>
      <c r="P140" s="10">
        <f t="shared" si="28"/>
        <v>20.5</v>
      </c>
      <c r="Q140" s="10">
        <f t="shared" si="29"/>
        <v>1220.5</v>
      </c>
    </row>
    <row r="141" spans="2:17" x14ac:dyDescent="0.25">
      <c r="B141" s="4">
        <v>45580</v>
      </c>
      <c r="C141">
        <f t="shared" si="22"/>
        <v>1200</v>
      </c>
      <c r="D141" t="s">
        <v>12</v>
      </c>
      <c r="E141">
        <v>1.4288000000000001</v>
      </c>
      <c r="F141">
        <f t="shared" si="23"/>
        <v>0.10001600000000001</v>
      </c>
      <c r="G141">
        <f t="shared" si="24"/>
        <v>0.10716000000000001</v>
      </c>
      <c r="H141">
        <f t="shared" si="25"/>
        <v>9.287200000000001E-2</v>
      </c>
      <c r="K141" t="s">
        <v>45</v>
      </c>
      <c r="L141">
        <f t="shared" si="26"/>
        <v>0</v>
      </c>
      <c r="O141" s="15">
        <f t="shared" si="27"/>
        <v>0</v>
      </c>
      <c r="P141" s="10">
        <f t="shared" si="28"/>
        <v>0</v>
      </c>
      <c r="Q141" s="10">
        <f t="shared" si="29"/>
        <v>1200</v>
      </c>
    </row>
    <row r="142" spans="2:17" x14ac:dyDescent="0.25">
      <c r="B142" s="4">
        <v>45580</v>
      </c>
      <c r="C142">
        <f t="shared" si="22"/>
        <v>1200</v>
      </c>
      <c r="D142" t="s">
        <v>13</v>
      </c>
      <c r="E142">
        <v>2.2656000000000001</v>
      </c>
      <c r="F142">
        <f t="shared" si="23"/>
        <v>0.15859200000000001</v>
      </c>
      <c r="G142">
        <f t="shared" si="24"/>
        <v>0.16991999999999999</v>
      </c>
      <c r="H142">
        <f t="shared" si="25"/>
        <v>0.14726400000000001</v>
      </c>
      <c r="I142">
        <v>9.9599999999999994E-2</v>
      </c>
      <c r="J142">
        <v>9.9599999999999994E-2</v>
      </c>
      <c r="K142" t="s">
        <v>45</v>
      </c>
      <c r="L142">
        <f t="shared" si="26"/>
        <v>4.3961864406779655E-2</v>
      </c>
      <c r="M142" s="15">
        <v>0.84375</v>
      </c>
      <c r="O142" s="15">
        <f t="shared" si="27"/>
        <v>-0.84375</v>
      </c>
      <c r="P142" s="10">
        <f t="shared" si="28"/>
        <v>20.25</v>
      </c>
      <c r="Q142" s="10">
        <f t="shared" si="29"/>
        <v>1220.25</v>
      </c>
    </row>
    <row r="143" spans="2:17" x14ac:dyDescent="0.25">
      <c r="B143" s="25">
        <v>45580</v>
      </c>
      <c r="C143" s="12">
        <f t="shared" si="22"/>
        <v>1200</v>
      </c>
      <c r="D143" s="12" t="s">
        <v>14</v>
      </c>
      <c r="E143" s="12">
        <v>1.6541999999999999</v>
      </c>
      <c r="F143" s="12">
        <f t="shared" si="23"/>
        <v>0.11579400000000001</v>
      </c>
      <c r="G143" s="12">
        <f t="shared" si="24"/>
        <v>0.12406499999999998</v>
      </c>
      <c r="H143" s="12">
        <f t="shared" si="25"/>
        <v>0.10752299999999999</v>
      </c>
      <c r="I143" s="12">
        <v>0.1057</v>
      </c>
      <c r="J143" s="12">
        <v>6.0400000000000002E-2</v>
      </c>
      <c r="K143" s="12" t="s">
        <v>45</v>
      </c>
      <c r="L143" s="12">
        <f t="shared" si="26"/>
        <v>6.3897956716237464E-2</v>
      </c>
      <c r="M143" s="26">
        <v>0.83819444444444446</v>
      </c>
      <c r="N143" s="46">
        <v>0.84652777777777777</v>
      </c>
      <c r="O143" s="26">
        <f t="shared" si="27"/>
        <v>8.3333333333333037E-3</v>
      </c>
      <c r="P143" s="36">
        <f t="shared" si="28"/>
        <v>20.116666666666667</v>
      </c>
      <c r="Q143" s="36">
        <f t="shared" si="29"/>
        <v>1220.1166666666666</v>
      </c>
    </row>
    <row r="144" spans="2:17" x14ac:dyDescent="0.25">
      <c r="B144" s="37">
        <v>45582</v>
      </c>
      <c r="C144" s="13">
        <f t="shared" si="22"/>
        <v>1248</v>
      </c>
      <c r="D144" s="13" t="s">
        <v>8</v>
      </c>
      <c r="E144" s="13">
        <v>2.9015</v>
      </c>
      <c r="F144" s="13">
        <f t="shared" si="23"/>
        <v>0.20310500000000001</v>
      </c>
      <c r="G144" s="13">
        <f t="shared" si="24"/>
        <v>0.21761249999999999</v>
      </c>
      <c r="H144" s="13">
        <f t="shared" si="25"/>
        <v>0.1885975</v>
      </c>
      <c r="I144" s="13">
        <v>0.1174</v>
      </c>
      <c r="J144" s="13">
        <v>0.1174</v>
      </c>
      <c r="K144" s="13" t="s">
        <v>41</v>
      </c>
      <c r="L144" s="13">
        <f t="shared" si="26"/>
        <v>4.0461830087885578E-2</v>
      </c>
      <c r="M144" s="38">
        <v>0.38541666666666669</v>
      </c>
      <c r="N144" s="38">
        <v>0.875</v>
      </c>
      <c r="O144" s="38">
        <f t="shared" si="27"/>
        <v>0.48958333333333331</v>
      </c>
      <c r="P144" s="39">
        <f t="shared" si="28"/>
        <v>9.25</v>
      </c>
      <c r="Q144" s="39">
        <f t="shared" si="29"/>
        <v>1257.25</v>
      </c>
    </row>
    <row r="145" spans="2:17" x14ac:dyDescent="0.25">
      <c r="B145" s="27">
        <v>45581</v>
      </c>
      <c r="C145" s="14">
        <f t="shared" si="22"/>
        <v>1224</v>
      </c>
      <c r="D145" s="14" t="s">
        <v>10</v>
      </c>
      <c r="E145" s="14">
        <v>3.3988</v>
      </c>
      <c r="F145" s="14">
        <f t="shared" si="23"/>
        <v>0.23791600000000002</v>
      </c>
      <c r="G145" s="14">
        <f t="shared" si="24"/>
        <v>0.25490999999999997</v>
      </c>
      <c r="H145" s="14">
        <f t="shared" si="25"/>
        <v>0.22092200000000001</v>
      </c>
      <c r="I145" s="14">
        <v>0</v>
      </c>
      <c r="J145" s="14">
        <v>0</v>
      </c>
      <c r="K145" s="14" t="s">
        <v>41</v>
      </c>
      <c r="L145" s="14">
        <f t="shared" si="26"/>
        <v>0</v>
      </c>
      <c r="M145" s="28">
        <v>0.84375</v>
      </c>
      <c r="N145" s="28">
        <v>0.85972222222222228</v>
      </c>
      <c r="O145" s="28">
        <f t="shared" si="27"/>
        <v>1.5972222222222276E-2</v>
      </c>
      <c r="P145" s="35">
        <f t="shared" si="28"/>
        <v>20.25</v>
      </c>
      <c r="Q145" s="35">
        <f t="shared" si="29"/>
        <v>1244.25</v>
      </c>
    </row>
    <row r="146" spans="2:17" x14ac:dyDescent="0.25">
      <c r="B146" s="4">
        <v>45582</v>
      </c>
      <c r="C146">
        <f t="shared" si="22"/>
        <v>1248</v>
      </c>
      <c r="D146" t="s">
        <v>10</v>
      </c>
      <c r="E146">
        <v>3.2551000000000001</v>
      </c>
      <c r="F146">
        <f t="shared" si="23"/>
        <v>0.22785700000000003</v>
      </c>
      <c r="G146">
        <f t="shared" si="24"/>
        <v>0.2441325</v>
      </c>
      <c r="H146">
        <f t="shared" si="25"/>
        <v>0.21158150000000001</v>
      </c>
      <c r="I146">
        <v>0.22559999999999999</v>
      </c>
      <c r="J146">
        <v>0.1123</v>
      </c>
      <c r="K146" t="s">
        <v>41</v>
      </c>
      <c r="L146">
        <f t="shared" si="26"/>
        <v>6.9306626524530734E-2</v>
      </c>
      <c r="M146" s="15">
        <v>0.84375</v>
      </c>
      <c r="O146" s="15">
        <f t="shared" si="27"/>
        <v>-0.84375</v>
      </c>
      <c r="P146" s="10">
        <f t="shared" si="28"/>
        <v>20.25</v>
      </c>
      <c r="Q146" s="10">
        <f t="shared" si="29"/>
        <v>1268.25</v>
      </c>
    </row>
    <row r="147" spans="2:17" x14ac:dyDescent="0.25">
      <c r="B147" s="4">
        <v>45583</v>
      </c>
      <c r="C147">
        <f t="shared" ref="C147" si="30">(B147-$B$4)*24</f>
        <v>1272</v>
      </c>
      <c r="D147" t="s">
        <v>4</v>
      </c>
      <c r="E147">
        <v>3.4893000000000001</v>
      </c>
      <c r="F147">
        <f t="shared" ref="F147" si="31">E147*0.07</f>
        <v>0.24425100000000002</v>
      </c>
      <c r="G147">
        <f t="shared" ref="G147" si="32">E147*0.075</f>
        <v>0.26169749999999997</v>
      </c>
      <c r="H147">
        <f t="shared" ref="H147" si="33">E147*0.065</f>
        <v>0.22680450000000002</v>
      </c>
      <c r="I147">
        <v>0</v>
      </c>
      <c r="J147">
        <v>0</v>
      </c>
      <c r="K147" t="s">
        <v>41</v>
      </c>
      <c r="L147">
        <f t="shared" ref="L147" si="34">(I147/E147)*100%</f>
        <v>0</v>
      </c>
      <c r="O147" s="15">
        <f t="shared" ref="O147" si="35">N147-M147</f>
        <v>0</v>
      </c>
      <c r="P147" s="10">
        <f t="shared" ref="P147" si="36">M147*24</f>
        <v>0</v>
      </c>
      <c r="Q147" s="10">
        <f t="shared" ref="Q147" si="37">P147+C147</f>
        <v>1272</v>
      </c>
    </row>
    <row r="148" spans="2:17" x14ac:dyDescent="0.25">
      <c r="B148" s="25">
        <v>45583</v>
      </c>
      <c r="C148" s="12">
        <f t="shared" si="22"/>
        <v>1272</v>
      </c>
      <c r="D148" s="12" t="s">
        <v>11</v>
      </c>
      <c r="E148" s="12">
        <v>1.5408999999999999</v>
      </c>
      <c r="F148" s="12">
        <f t="shared" si="23"/>
        <v>0.107863</v>
      </c>
      <c r="G148" s="12">
        <f t="shared" si="24"/>
        <v>0.11556749999999999</v>
      </c>
      <c r="H148" s="12">
        <f t="shared" si="25"/>
        <v>0.1001585</v>
      </c>
      <c r="I148" s="12">
        <v>6.2700000000000006E-2</v>
      </c>
      <c r="J148" s="12">
        <v>6.2700000000000006E-2</v>
      </c>
      <c r="K148" s="12" t="s">
        <v>41</v>
      </c>
      <c r="L148" s="12">
        <f t="shared" si="26"/>
        <v>4.0690505548705305E-2</v>
      </c>
      <c r="M148" s="26">
        <v>0.85069444444444442</v>
      </c>
      <c r="N148" s="26">
        <v>0.86736111111111114</v>
      </c>
      <c r="O148" s="26">
        <f t="shared" si="27"/>
        <v>1.6666666666666718E-2</v>
      </c>
      <c r="P148" s="36">
        <f t="shared" si="28"/>
        <v>20.416666666666664</v>
      </c>
      <c r="Q148" s="36">
        <f t="shared" si="29"/>
        <v>1292.4166666666667</v>
      </c>
    </row>
    <row r="149" spans="2:17" x14ac:dyDescent="0.25">
      <c r="B149" s="4">
        <v>45583</v>
      </c>
      <c r="C149">
        <f t="shared" si="22"/>
        <v>1272</v>
      </c>
      <c r="D149" t="s">
        <v>12</v>
      </c>
      <c r="E149">
        <v>1.2639</v>
      </c>
      <c r="F149">
        <f t="shared" si="23"/>
        <v>8.847300000000001E-2</v>
      </c>
      <c r="G149">
        <f t="shared" si="24"/>
        <v>9.4792500000000002E-2</v>
      </c>
      <c r="H149">
        <f t="shared" si="25"/>
        <v>8.2153500000000004E-2</v>
      </c>
      <c r="K149" t="s">
        <v>41</v>
      </c>
      <c r="L149">
        <f t="shared" si="26"/>
        <v>0</v>
      </c>
      <c r="O149" s="15">
        <f t="shared" si="27"/>
        <v>0</v>
      </c>
      <c r="P149" s="10">
        <f t="shared" si="28"/>
        <v>0</v>
      </c>
      <c r="Q149" s="10">
        <f t="shared" si="29"/>
        <v>1272</v>
      </c>
    </row>
    <row r="150" spans="2:17" x14ac:dyDescent="0.25">
      <c r="B150" s="4">
        <v>45583</v>
      </c>
      <c r="C150">
        <f t="shared" si="22"/>
        <v>1272</v>
      </c>
      <c r="D150" t="s">
        <v>13</v>
      </c>
      <c r="E150">
        <v>2.0709</v>
      </c>
      <c r="F150">
        <f t="shared" si="23"/>
        <v>0.14496300000000001</v>
      </c>
      <c r="G150">
        <f t="shared" si="24"/>
        <v>0.1553175</v>
      </c>
      <c r="H150">
        <f t="shared" si="25"/>
        <v>0.13460849999999999</v>
      </c>
      <c r="I150">
        <v>9.2100000000000001E-2</v>
      </c>
      <c r="J150">
        <v>9.2100000000000001E-2</v>
      </c>
      <c r="K150" t="s">
        <v>41</v>
      </c>
      <c r="L150">
        <f t="shared" si="26"/>
        <v>4.4473417354773288E-2</v>
      </c>
      <c r="O150" s="15">
        <f t="shared" si="27"/>
        <v>0</v>
      </c>
      <c r="P150" s="10">
        <f t="shared" si="28"/>
        <v>0</v>
      </c>
      <c r="Q150" s="10">
        <f t="shared" si="29"/>
        <v>1272</v>
      </c>
    </row>
    <row r="151" spans="2:17" x14ac:dyDescent="0.25">
      <c r="B151" s="4">
        <v>45584</v>
      </c>
      <c r="C151">
        <f t="shared" si="22"/>
        <v>1296</v>
      </c>
      <c r="D151" t="s">
        <v>14</v>
      </c>
      <c r="E151">
        <v>1.6524000000000001</v>
      </c>
      <c r="F151">
        <f t="shared" si="23"/>
        <v>0.11566800000000002</v>
      </c>
      <c r="G151">
        <f t="shared" si="24"/>
        <v>0.12393</v>
      </c>
      <c r="H151">
        <f t="shared" si="25"/>
        <v>0.10740600000000002</v>
      </c>
      <c r="I151">
        <v>5.3999999999999999E-2</v>
      </c>
      <c r="J151">
        <v>5.3999999999999999E-2</v>
      </c>
      <c r="K151" t="s">
        <v>41</v>
      </c>
      <c r="L151">
        <f t="shared" si="26"/>
        <v>3.2679738562091498E-2</v>
      </c>
      <c r="O151" s="15">
        <f t="shared" si="27"/>
        <v>0</v>
      </c>
      <c r="P151" s="10">
        <f t="shared" si="28"/>
        <v>0</v>
      </c>
      <c r="Q151" s="10">
        <f t="shared" si="29"/>
        <v>1296</v>
      </c>
    </row>
    <row r="152" spans="2:17" x14ac:dyDescent="0.25">
      <c r="B152" s="37">
        <v>45585</v>
      </c>
      <c r="C152" s="13">
        <f t="shared" si="22"/>
        <v>1320</v>
      </c>
      <c r="D152" s="13" t="s">
        <v>8</v>
      </c>
      <c r="E152" s="13">
        <v>3.0676999999999999</v>
      </c>
      <c r="F152" s="13">
        <f t="shared" si="23"/>
        <v>0.21473900000000001</v>
      </c>
      <c r="G152" s="13">
        <f t="shared" si="24"/>
        <v>0.23007749999999999</v>
      </c>
      <c r="H152" s="13">
        <f t="shared" si="25"/>
        <v>0.19940050000000001</v>
      </c>
      <c r="I152" s="13">
        <v>8.1100000000000005E-2</v>
      </c>
      <c r="J152" s="13">
        <v>8.1100000000000005E-2</v>
      </c>
      <c r="K152" s="13" t="s">
        <v>41</v>
      </c>
      <c r="L152" s="13">
        <f t="shared" si="26"/>
        <v>2.6436744140561335E-2</v>
      </c>
      <c r="M152" s="38">
        <v>0.38680555555555557</v>
      </c>
      <c r="N152" s="38">
        <v>0.85902777777777772</v>
      </c>
      <c r="O152" s="38">
        <f t="shared" si="27"/>
        <v>0.47222222222222215</v>
      </c>
      <c r="P152" s="39">
        <f t="shared" si="28"/>
        <v>9.2833333333333332</v>
      </c>
      <c r="Q152" s="39">
        <f t="shared" si="29"/>
        <v>1329.2833333333333</v>
      </c>
    </row>
    <row r="153" spans="2:17" x14ac:dyDescent="0.25">
      <c r="B153" s="31">
        <v>45585</v>
      </c>
      <c r="C153" s="30">
        <f t="shared" si="22"/>
        <v>1320</v>
      </c>
      <c r="D153" s="30" t="s">
        <v>10</v>
      </c>
      <c r="E153" s="30">
        <v>3.4517000000000002</v>
      </c>
      <c r="F153" s="30">
        <f t="shared" si="23"/>
        <v>0.24161900000000003</v>
      </c>
      <c r="G153" s="30">
        <f t="shared" si="24"/>
        <v>0.25887749999999998</v>
      </c>
      <c r="H153" s="30">
        <f t="shared" si="25"/>
        <v>0.22436050000000002</v>
      </c>
      <c r="I153" s="30">
        <v>0.13370000000000001</v>
      </c>
      <c r="J153" s="30">
        <v>0.13370000000000001</v>
      </c>
      <c r="K153" s="30" t="s">
        <v>40</v>
      </c>
      <c r="L153" s="30">
        <f t="shared" si="26"/>
        <v>3.8734536605151089E-2</v>
      </c>
      <c r="M153" s="32">
        <v>0.84861111111111109</v>
      </c>
      <c r="N153" s="32">
        <v>0.86319444444444449</v>
      </c>
      <c r="O153" s="32">
        <f t="shared" si="27"/>
        <v>1.4583333333333393E-2</v>
      </c>
      <c r="P153" s="40">
        <f t="shared" si="28"/>
        <v>20.366666666666667</v>
      </c>
      <c r="Q153" s="40">
        <f t="shared" si="29"/>
        <v>1340.3666666666666</v>
      </c>
    </row>
    <row r="154" spans="2:17" x14ac:dyDescent="0.25">
      <c r="B154" s="4">
        <v>45585</v>
      </c>
      <c r="C154">
        <f t="shared" si="22"/>
        <v>1320</v>
      </c>
      <c r="D154" t="s">
        <v>4</v>
      </c>
      <c r="E154">
        <v>3.2452000000000001</v>
      </c>
      <c r="F154">
        <f t="shared" si="23"/>
        <v>0.22716400000000003</v>
      </c>
      <c r="G154">
        <f t="shared" si="24"/>
        <v>0.24339</v>
      </c>
      <c r="H154">
        <f t="shared" si="25"/>
        <v>0.21093800000000001</v>
      </c>
      <c r="I154">
        <v>0</v>
      </c>
      <c r="J154">
        <v>0</v>
      </c>
      <c r="K154" t="s">
        <v>40</v>
      </c>
      <c r="L154">
        <f t="shared" si="26"/>
        <v>0</v>
      </c>
      <c r="O154" s="15">
        <f t="shared" si="27"/>
        <v>0</v>
      </c>
      <c r="P154" s="10">
        <f t="shared" si="28"/>
        <v>0</v>
      </c>
      <c r="Q154" s="10">
        <f t="shared" si="29"/>
        <v>1320</v>
      </c>
    </row>
    <row r="155" spans="2:17" x14ac:dyDescent="0.25">
      <c r="B155" s="4">
        <v>45586</v>
      </c>
      <c r="C155">
        <f t="shared" si="22"/>
        <v>1344</v>
      </c>
      <c r="D155" t="s">
        <v>12</v>
      </c>
      <c r="E155">
        <v>1.4031</v>
      </c>
      <c r="F155">
        <f t="shared" si="23"/>
        <v>9.8217000000000013E-2</v>
      </c>
      <c r="G155">
        <f t="shared" si="24"/>
        <v>0.10523249999999999</v>
      </c>
      <c r="H155">
        <f t="shared" si="25"/>
        <v>9.1201500000000005E-2</v>
      </c>
      <c r="K155" t="s">
        <v>40</v>
      </c>
      <c r="L155">
        <f t="shared" si="26"/>
        <v>0</v>
      </c>
      <c r="O155" s="15">
        <f t="shared" si="27"/>
        <v>0</v>
      </c>
      <c r="P155" s="10">
        <f t="shared" si="28"/>
        <v>0</v>
      </c>
      <c r="Q155" s="10">
        <f t="shared" si="29"/>
        <v>1344</v>
      </c>
    </row>
    <row r="156" spans="2:17" x14ac:dyDescent="0.25">
      <c r="B156" s="4">
        <v>45587</v>
      </c>
      <c r="C156">
        <f t="shared" si="22"/>
        <v>1368</v>
      </c>
      <c r="D156" t="s">
        <v>13</v>
      </c>
      <c r="E156">
        <v>1.7294</v>
      </c>
      <c r="F156">
        <f t="shared" si="23"/>
        <v>0.12105800000000001</v>
      </c>
      <c r="G156">
        <f t="shared" si="24"/>
        <v>0.12970499999999999</v>
      </c>
      <c r="H156">
        <f t="shared" si="25"/>
        <v>0.11241100000000001</v>
      </c>
      <c r="I156">
        <v>4.2299999999999997E-2</v>
      </c>
      <c r="J156">
        <v>4.2299999999999997E-2</v>
      </c>
      <c r="K156" t="s">
        <v>40</v>
      </c>
      <c r="L156">
        <f t="shared" si="26"/>
        <v>2.4459350063605872E-2</v>
      </c>
      <c r="O156" s="15">
        <f t="shared" si="27"/>
        <v>0</v>
      </c>
      <c r="P156" s="10">
        <f t="shared" si="28"/>
        <v>0</v>
      </c>
      <c r="Q156" s="10">
        <f t="shared" si="29"/>
        <v>1368</v>
      </c>
    </row>
    <row r="157" spans="2:17" x14ac:dyDescent="0.25">
      <c r="B157" s="27">
        <v>45587</v>
      </c>
      <c r="C157" s="14">
        <f t="shared" si="22"/>
        <v>1368</v>
      </c>
      <c r="D157" s="14" t="s">
        <v>14</v>
      </c>
      <c r="E157" s="14">
        <v>1.7579</v>
      </c>
      <c r="F157" s="14">
        <f t="shared" si="23"/>
        <v>0.12305300000000001</v>
      </c>
      <c r="G157" s="14">
        <f t="shared" si="24"/>
        <v>0.1318425</v>
      </c>
      <c r="H157" s="14">
        <f t="shared" si="25"/>
        <v>0.1142635</v>
      </c>
      <c r="I157" s="14">
        <v>0</v>
      </c>
      <c r="J157" s="14">
        <v>0</v>
      </c>
      <c r="K157" s="14" t="s">
        <v>40</v>
      </c>
      <c r="L157" s="14">
        <f t="shared" si="26"/>
        <v>0</v>
      </c>
      <c r="M157" s="28">
        <v>0.375</v>
      </c>
      <c r="N157" s="28">
        <v>0.86944444444444446</v>
      </c>
      <c r="O157" s="28">
        <f t="shared" si="27"/>
        <v>0.49444444444444446</v>
      </c>
      <c r="P157" s="35">
        <f t="shared" si="28"/>
        <v>9</v>
      </c>
      <c r="Q157" s="35">
        <f t="shared" si="29"/>
        <v>1377</v>
      </c>
    </row>
    <row r="158" spans="2:17" x14ac:dyDescent="0.25">
      <c r="B158" s="4">
        <v>45587</v>
      </c>
      <c r="C158">
        <f t="shared" si="22"/>
        <v>1368</v>
      </c>
      <c r="D158" t="s">
        <v>4</v>
      </c>
      <c r="E158">
        <v>3.3250999999999999</v>
      </c>
      <c r="F158">
        <f t="shared" si="23"/>
        <v>0.23275700000000002</v>
      </c>
      <c r="G158">
        <f t="shared" si="24"/>
        <v>0.24938249999999998</v>
      </c>
      <c r="H158">
        <f t="shared" si="25"/>
        <v>0.2161315</v>
      </c>
      <c r="I158">
        <v>0.1489</v>
      </c>
      <c r="J158">
        <v>0.1489</v>
      </c>
      <c r="K158" t="s">
        <v>40</v>
      </c>
      <c r="L158">
        <f t="shared" si="26"/>
        <v>4.4780608102011975E-2</v>
      </c>
      <c r="O158" s="15">
        <f t="shared" si="27"/>
        <v>0</v>
      </c>
      <c r="P158" s="10">
        <f t="shared" si="28"/>
        <v>0</v>
      </c>
      <c r="Q158" s="10">
        <f t="shared" si="29"/>
        <v>1368</v>
      </c>
    </row>
    <row r="159" spans="2:17" x14ac:dyDescent="0.25">
      <c r="B159" s="27">
        <v>45588</v>
      </c>
      <c r="C159" s="14">
        <f t="shared" si="22"/>
        <v>1392</v>
      </c>
      <c r="D159" s="14" t="s">
        <v>8</v>
      </c>
      <c r="E159" s="14">
        <v>2.9134000000000002</v>
      </c>
      <c r="F159" s="14">
        <f t="shared" si="23"/>
        <v>0.20393800000000004</v>
      </c>
      <c r="G159" s="14">
        <f t="shared" si="24"/>
        <v>0.218505</v>
      </c>
      <c r="H159" s="14">
        <f t="shared" si="25"/>
        <v>0.18937100000000001</v>
      </c>
      <c r="I159" s="14">
        <v>0</v>
      </c>
      <c r="J159" s="14">
        <v>0</v>
      </c>
      <c r="K159" s="14" t="s">
        <v>45</v>
      </c>
      <c r="L159" s="14">
        <f t="shared" si="26"/>
        <v>0</v>
      </c>
      <c r="M159" s="28">
        <v>0.375</v>
      </c>
      <c r="N159" s="28">
        <v>0.86388888888888893</v>
      </c>
      <c r="O159" s="28">
        <f t="shared" si="27"/>
        <v>0.48888888888888893</v>
      </c>
      <c r="P159" s="35">
        <f t="shared" si="28"/>
        <v>9</v>
      </c>
      <c r="Q159" s="35">
        <f t="shared" si="29"/>
        <v>1401</v>
      </c>
    </row>
    <row r="160" spans="2:17" x14ac:dyDescent="0.25">
      <c r="B160" s="4">
        <v>45588</v>
      </c>
      <c r="C160">
        <f t="shared" si="22"/>
        <v>1392</v>
      </c>
      <c r="D160" t="s">
        <v>14</v>
      </c>
      <c r="E160">
        <v>1.7579</v>
      </c>
      <c r="F160">
        <f t="shared" si="23"/>
        <v>0.12305300000000001</v>
      </c>
      <c r="G160">
        <f t="shared" si="24"/>
        <v>0.1318425</v>
      </c>
      <c r="H160">
        <f t="shared" si="25"/>
        <v>0.1142635</v>
      </c>
      <c r="I160">
        <v>0</v>
      </c>
      <c r="J160">
        <v>0</v>
      </c>
      <c r="K160" t="s">
        <v>40</v>
      </c>
      <c r="L160">
        <f t="shared" si="26"/>
        <v>0</v>
      </c>
      <c r="O160" s="15">
        <f t="shared" si="27"/>
        <v>0</v>
      </c>
      <c r="P160" s="10">
        <f t="shared" si="28"/>
        <v>0</v>
      </c>
      <c r="Q160" s="10">
        <f t="shared" si="29"/>
        <v>1392</v>
      </c>
    </row>
    <row r="161" spans="1:17" x14ac:dyDescent="0.25">
      <c r="B161" s="4">
        <v>45588</v>
      </c>
      <c r="C161">
        <f t="shared" si="22"/>
        <v>1392</v>
      </c>
      <c r="D161" t="s">
        <v>11</v>
      </c>
      <c r="E161">
        <v>1.7313000000000001</v>
      </c>
      <c r="F161">
        <f t="shared" si="23"/>
        <v>0.12119100000000002</v>
      </c>
      <c r="G161">
        <f>E161*0.075</f>
        <v>0.1298475</v>
      </c>
      <c r="H161">
        <f t="shared" si="25"/>
        <v>0.11253450000000001</v>
      </c>
      <c r="I161">
        <v>3.6999999999999998E-2</v>
      </c>
      <c r="J161">
        <v>3.6999999999999998E-2</v>
      </c>
      <c r="K161" t="s">
        <v>45</v>
      </c>
      <c r="L161">
        <f t="shared" si="26"/>
        <v>2.1371223935770806E-2</v>
      </c>
      <c r="M161" s="15">
        <v>0.85555555555555551</v>
      </c>
      <c r="O161" s="15">
        <f t="shared" si="27"/>
        <v>-0.85555555555555551</v>
      </c>
      <c r="P161" s="10">
        <f t="shared" si="28"/>
        <v>20.533333333333331</v>
      </c>
      <c r="Q161" s="10">
        <f t="shared" si="29"/>
        <v>1412.5333333333333</v>
      </c>
    </row>
    <row r="162" spans="1:17" x14ac:dyDescent="0.25">
      <c r="B162" s="4">
        <v>45588</v>
      </c>
      <c r="C162">
        <f t="shared" si="22"/>
        <v>1392</v>
      </c>
      <c r="D162" t="s">
        <v>10</v>
      </c>
      <c r="E162">
        <v>3.3673999999999999</v>
      </c>
      <c r="F162">
        <f t="shared" si="23"/>
        <v>0.23571800000000001</v>
      </c>
      <c r="G162">
        <f t="shared" si="24"/>
        <v>0.25255499999999997</v>
      </c>
      <c r="H162">
        <f t="shared" si="25"/>
        <v>0.21888099999999999</v>
      </c>
      <c r="I162">
        <v>0.1153</v>
      </c>
      <c r="J162">
        <v>0.1153</v>
      </c>
      <c r="K162" t="s">
        <v>45</v>
      </c>
      <c r="L162">
        <f t="shared" si="26"/>
        <v>3.4240066520163925E-2</v>
      </c>
      <c r="M162" s="15">
        <v>0.85555555555555551</v>
      </c>
      <c r="O162" s="15">
        <f t="shared" si="27"/>
        <v>-0.85555555555555551</v>
      </c>
      <c r="P162" s="10">
        <f t="shared" si="28"/>
        <v>20.533333333333331</v>
      </c>
      <c r="Q162" s="10">
        <f t="shared" si="29"/>
        <v>1412.5333333333333</v>
      </c>
    </row>
    <row r="163" spans="1:17" x14ac:dyDescent="0.25">
      <c r="B163" s="4">
        <v>45589</v>
      </c>
      <c r="C163">
        <f t="shared" si="22"/>
        <v>1416</v>
      </c>
      <c r="D163" t="s">
        <v>14</v>
      </c>
      <c r="E163">
        <v>1.7579</v>
      </c>
      <c r="F163">
        <f t="shared" si="23"/>
        <v>0.12305300000000001</v>
      </c>
      <c r="G163">
        <f t="shared" si="24"/>
        <v>0.1318425</v>
      </c>
      <c r="H163">
        <f t="shared" si="25"/>
        <v>0.1142635</v>
      </c>
      <c r="I163">
        <v>3.3799999999999997E-2</v>
      </c>
      <c r="J163">
        <v>3.3799999999999997E-2</v>
      </c>
      <c r="K163" t="s">
        <v>40</v>
      </c>
      <c r="L163">
        <f t="shared" si="26"/>
        <v>1.9227487342852265E-2</v>
      </c>
      <c r="M163" s="15">
        <v>0.38541666666666669</v>
      </c>
      <c r="O163" s="15">
        <f t="shared" si="27"/>
        <v>-0.38541666666666669</v>
      </c>
      <c r="P163" s="10">
        <f t="shared" si="28"/>
        <v>9.25</v>
      </c>
      <c r="Q163" s="10">
        <f t="shared" si="29"/>
        <v>1425.25</v>
      </c>
    </row>
    <row r="164" spans="1:17" x14ac:dyDescent="0.25">
      <c r="B164" s="4">
        <v>45589</v>
      </c>
      <c r="C164">
        <f t="shared" ref="C164:C167" si="38">(B164-$B$4)*24</f>
        <v>1416</v>
      </c>
      <c r="D164" t="s">
        <v>8</v>
      </c>
      <c r="E164">
        <v>2.9134000000000002</v>
      </c>
      <c r="F164">
        <f t="shared" ref="F164:F167" si="39">E164*0.07</f>
        <v>0.20393800000000004</v>
      </c>
      <c r="G164">
        <f t="shared" ref="G164:G167" si="40">E164*0.075</f>
        <v>0.218505</v>
      </c>
      <c r="H164">
        <f t="shared" ref="H164:H167" si="41">E164*0.065</f>
        <v>0.18937100000000001</v>
      </c>
      <c r="I164">
        <v>0</v>
      </c>
      <c r="J164">
        <v>0</v>
      </c>
      <c r="K164" t="s">
        <v>45</v>
      </c>
      <c r="L164">
        <f t="shared" si="26"/>
        <v>0</v>
      </c>
      <c r="O164" s="15">
        <f t="shared" ref="O164:O167" si="42">N164-M164</f>
        <v>0</v>
      </c>
      <c r="P164" s="10">
        <f t="shared" ref="P164:P167" si="43">M164*24</f>
        <v>0</v>
      </c>
      <c r="Q164" s="10">
        <f t="shared" ref="Q164:Q167" si="44">P164+C164</f>
        <v>1416</v>
      </c>
    </row>
    <row r="165" spans="1:17" x14ac:dyDescent="0.25">
      <c r="B165" s="4">
        <v>45590</v>
      </c>
      <c r="C165">
        <f t="shared" si="38"/>
        <v>1440</v>
      </c>
      <c r="D165" t="s">
        <v>4</v>
      </c>
      <c r="E165">
        <v>3.7707000000000002</v>
      </c>
      <c r="F165">
        <f t="shared" si="39"/>
        <v>0.26394900000000004</v>
      </c>
      <c r="G165">
        <f t="shared" si="40"/>
        <v>0.28280250000000001</v>
      </c>
      <c r="H165">
        <f t="shared" si="41"/>
        <v>0.24509550000000002</v>
      </c>
      <c r="I165">
        <v>0</v>
      </c>
      <c r="J165">
        <v>0</v>
      </c>
      <c r="K165" t="s">
        <v>45</v>
      </c>
      <c r="L165">
        <f t="shared" ref="L165:L168" si="45">(I165/E165)*100%</f>
        <v>0</v>
      </c>
      <c r="O165" s="15">
        <f t="shared" si="42"/>
        <v>0</v>
      </c>
      <c r="P165" s="10">
        <f t="shared" si="43"/>
        <v>0</v>
      </c>
      <c r="Q165" s="10">
        <f t="shared" si="44"/>
        <v>1440</v>
      </c>
    </row>
    <row r="166" spans="1:17" x14ac:dyDescent="0.25">
      <c r="B166" s="4">
        <v>45590</v>
      </c>
      <c r="C166">
        <f t="shared" si="38"/>
        <v>1440</v>
      </c>
      <c r="D166" t="s">
        <v>8</v>
      </c>
      <c r="E166">
        <v>2.7612000000000001</v>
      </c>
      <c r="F166">
        <f t="shared" si="39"/>
        <v>0.19328400000000004</v>
      </c>
      <c r="G166">
        <f t="shared" si="40"/>
        <v>0.20709</v>
      </c>
      <c r="H166">
        <f t="shared" si="41"/>
        <v>0.17947800000000003</v>
      </c>
      <c r="I166">
        <v>0</v>
      </c>
      <c r="J166">
        <v>0</v>
      </c>
      <c r="K166" t="s">
        <v>45</v>
      </c>
      <c r="L166">
        <f t="shared" si="45"/>
        <v>0</v>
      </c>
      <c r="O166" s="15">
        <f t="shared" si="42"/>
        <v>0</v>
      </c>
      <c r="P166" s="10">
        <f t="shared" si="43"/>
        <v>0</v>
      </c>
      <c r="Q166" s="10">
        <f t="shared" si="44"/>
        <v>1440</v>
      </c>
    </row>
    <row r="167" spans="1:17" x14ac:dyDescent="0.25">
      <c r="A167" s="60"/>
      <c r="B167" s="61">
        <v>45590</v>
      </c>
      <c r="C167" s="60">
        <f t="shared" si="38"/>
        <v>1440</v>
      </c>
      <c r="D167" s="60" t="s">
        <v>12</v>
      </c>
      <c r="E167" s="9"/>
      <c r="F167">
        <f t="shared" si="39"/>
        <v>0</v>
      </c>
      <c r="G167">
        <f t="shared" si="40"/>
        <v>0</v>
      </c>
      <c r="H167">
        <f t="shared" si="41"/>
        <v>0</v>
      </c>
      <c r="K167" t="s">
        <v>45</v>
      </c>
      <c r="L167" t="e">
        <f t="shared" si="45"/>
        <v>#DIV/0!</v>
      </c>
      <c r="O167" s="15">
        <f t="shared" si="42"/>
        <v>0</v>
      </c>
      <c r="P167" s="10">
        <f t="shared" si="43"/>
        <v>0</v>
      </c>
      <c r="Q167" s="10">
        <f t="shared" si="44"/>
        <v>1440</v>
      </c>
    </row>
    <row r="168" spans="1:17" x14ac:dyDescent="0.25">
      <c r="B168" s="4">
        <v>45590</v>
      </c>
      <c r="C168">
        <f t="shared" ref="C168:C231" si="46">(B168-$B$4)*24</f>
        <v>1440</v>
      </c>
      <c r="D168" t="s">
        <v>13</v>
      </c>
      <c r="E168">
        <v>2.0306000000000002</v>
      </c>
      <c r="F168">
        <f t="shared" ref="F168:F231" si="47">E168*0.07</f>
        <v>0.14214200000000002</v>
      </c>
      <c r="G168">
        <f t="shared" ref="G168:G231" si="48">E168*0.075</f>
        <v>0.15229500000000001</v>
      </c>
      <c r="H168">
        <f t="shared" ref="H168:H231" si="49">E168*0.065</f>
        <v>0.13198900000000002</v>
      </c>
      <c r="I168">
        <v>0.04</v>
      </c>
      <c r="J168">
        <v>0.04</v>
      </c>
      <c r="K168" t="s">
        <v>45</v>
      </c>
      <c r="L168">
        <f t="shared" si="45"/>
        <v>1.9698611247907023E-2</v>
      </c>
      <c r="O168" s="15">
        <f t="shared" ref="O168:O231" si="50">N168-M168</f>
        <v>0</v>
      </c>
      <c r="P168" s="10">
        <f t="shared" ref="P168:P231" si="51">M168*24</f>
        <v>0</v>
      </c>
      <c r="Q168" s="10">
        <f t="shared" ref="Q168:Q231" si="52">P168+C168</f>
        <v>1440</v>
      </c>
    </row>
    <row r="169" spans="1:17" x14ac:dyDescent="0.25">
      <c r="B169" s="4">
        <v>45591</v>
      </c>
      <c r="C169">
        <f t="shared" si="46"/>
        <v>1464</v>
      </c>
      <c r="D169" t="s">
        <v>4</v>
      </c>
      <c r="E169">
        <v>3.7707000000000002</v>
      </c>
      <c r="F169">
        <f t="shared" si="47"/>
        <v>0.26394900000000004</v>
      </c>
      <c r="G169">
        <f t="shared" si="48"/>
        <v>0.28280250000000001</v>
      </c>
      <c r="H169">
        <f t="shared" si="49"/>
        <v>0.24509550000000002</v>
      </c>
      <c r="I169">
        <v>0</v>
      </c>
      <c r="J169">
        <v>0</v>
      </c>
      <c r="K169" t="s">
        <v>45</v>
      </c>
      <c r="L169">
        <f>(I169/E169)*100%</f>
        <v>0</v>
      </c>
      <c r="O169" s="15">
        <f t="shared" si="50"/>
        <v>0</v>
      </c>
      <c r="P169" s="10">
        <f t="shared" si="51"/>
        <v>0</v>
      </c>
      <c r="Q169" s="10">
        <f t="shared" si="52"/>
        <v>1464</v>
      </c>
    </row>
    <row r="170" spans="1:17" x14ac:dyDescent="0.25">
      <c r="B170" s="4">
        <v>45591</v>
      </c>
      <c r="C170">
        <f t="shared" si="46"/>
        <v>1464</v>
      </c>
      <c r="D170" t="s">
        <v>10</v>
      </c>
      <c r="E170">
        <v>3.3633000000000002</v>
      </c>
      <c r="F170">
        <f t="shared" si="47"/>
        <v>0.23543100000000003</v>
      </c>
      <c r="G170">
        <f t="shared" si="48"/>
        <v>0.25224750000000001</v>
      </c>
      <c r="H170">
        <f t="shared" si="49"/>
        <v>0.21861450000000002</v>
      </c>
      <c r="I170">
        <v>9.06E-2</v>
      </c>
      <c r="J170">
        <v>9.06E-2</v>
      </c>
      <c r="K170" t="s">
        <v>45</v>
      </c>
      <c r="L170">
        <f t="shared" ref="L170:L172" si="53">(I170/E170)*100%</f>
        <v>2.6937828918026936E-2</v>
      </c>
      <c r="M170" s="15">
        <v>0.86458333333333337</v>
      </c>
      <c r="O170" s="15">
        <f t="shared" si="50"/>
        <v>-0.86458333333333337</v>
      </c>
      <c r="P170" s="10">
        <f t="shared" si="51"/>
        <v>20.75</v>
      </c>
      <c r="Q170" s="10">
        <f t="shared" si="52"/>
        <v>1484.75</v>
      </c>
    </row>
    <row r="171" spans="1:17" x14ac:dyDescent="0.25">
      <c r="B171" s="25">
        <v>45591</v>
      </c>
      <c r="C171" s="12">
        <f t="shared" si="46"/>
        <v>1464</v>
      </c>
      <c r="D171" s="12" t="s">
        <v>11</v>
      </c>
      <c r="E171" s="12">
        <v>1.7236</v>
      </c>
      <c r="F171" s="12">
        <f t="shared" si="47"/>
        <v>0.12065200000000001</v>
      </c>
      <c r="G171" s="12">
        <f t="shared" si="48"/>
        <v>0.12927</v>
      </c>
      <c r="H171" s="12">
        <f t="shared" si="49"/>
        <v>0.11203400000000001</v>
      </c>
      <c r="I171" s="12">
        <v>7.0699999999999999E-2</v>
      </c>
      <c r="J171" s="12">
        <v>7.0699999999999999E-2</v>
      </c>
      <c r="K171" s="12" t="s">
        <v>45</v>
      </c>
      <c r="L171" s="12">
        <f t="shared" si="53"/>
        <v>4.1018797864933856E-2</v>
      </c>
      <c r="M171" s="26">
        <v>0.86250000000000004</v>
      </c>
      <c r="N171" s="26">
        <v>0.87708333333333333</v>
      </c>
      <c r="O171" s="26">
        <f t="shared" si="50"/>
        <v>1.4583333333333282E-2</v>
      </c>
      <c r="P171" s="36">
        <f t="shared" si="51"/>
        <v>20.700000000000003</v>
      </c>
      <c r="Q171" s="36">
        <f t="shared" si="52"/>
        <v>1484.7</v>
      </c>
    </row>
    <row r="172" spans="1:17" x14ac:dyDescent="0.25">
      <c r="B172" s="4">
        <v>45592</v>
      </c>
      <c r="C172">
        <f t="shared" si="46"/>
        <v>1488</v>
      </c>
      <c r="D172" t="s">
        <v>8</v>
      </c>
      <c r="E172">
        <v>2.9134000000000002</v>
      </c>
      <c r="F172">
        <f t="shared" si="47"/>
        <v>0.20393800000000004</v>
      </c>
      <c r="G172">
        <f t="shared" si="48"/>
        <v>0.218505</v>
      </c>
      <c r="H172">
        <f t="shared" si="49"/>
        <v>0.18937100000000001</v>
      </c>
      <c r="I172">
        <v>0</v>
      </c>
      <c r="J172">
        <v>0</v>
      </c>
      <c r="K172" t="s">
        <v>45</v>
      </c>
      <c r="L172">
        <f t="shared" si="53"/>
        <v>0</v>
      </c>
      <c r="O172" s="15">
        <f t="shared" si="50"/>
        <v>0</v>
      </c>
      <c r="P172" s="10">
        <f t="shared" si="51"/>
        <v>0</v>
      </c>
      <c r="Q172" s="10">
        <f t="shared" si="52"/>
        <v>1488</v>
      </c>
    </row>
    <row r="173" spans="1:17" x14ac:dyDescent="0.25">
      <c r="B173" s="37">
        <v>45592</v>
      </c>
      <c r="C173" s="13">
        <f t="shared" si="46"/>
        <v>1488</v>
      </c>
      <c r="D173" s="13" t="s">
        <v>14</v>
      </c>
      <c r="E173" s="13">
        <v>1.6529</v>
      </c>
      <c r="F173" s="13">
        <f>E173*0.07</f>
        <v>0.11570300000000001</v>
      </c>
      <c r="G173" s="13">
        <f t="shared" si="48"/>
        <v>0.12396749999999999</v>
      </c>
      <c r="H173" s="13">
        <f t="shared" si="49"/>
        <v>0.10743850000000001</v>
      </c>
      <c r="I173" s="13">
        <v>8.5300000000000001E-2</v>
      </c>
      <c r="J173" s="13">
        <v>5.0500000000000003E-2</v>
      </c>
      <c r="K173" s="13" t="s">
        <v>40</v>
      </c>
      <c r="L173" s="13">
        <f t="shared" ref="L173:L236" si="54">(I173/E173)*100%</f>
        <v>5.1606267771795028E-2</v>
      </c>
      <c r="M173" s="38">
        <v>0.3888888888888889</v>
      </c>
      <c r="N173" s="38">
        <v>0.87638888888888888</v>
      </c>
      <c r="O173" s="38">
        <f t="shared" si="50"/>
        <v>0.48749999999999999</v>
      </c>
      <c r="P173" s="39">
        <f t="shared" si="51"/>
        <v>9.3333333333333339</v>
      </c>
      <c r="Q173" s="39">
        <f t="shared" si="52"/>
        <v>1497.3333333333333</v>
      </c>
    </row>
    <row r="174" spans="1:17" x14ac:dyDescent="0.25">
      <c r="B174" s="4">
        <v>45592</v>
      </c>
      <c r="C174">
        <f t="shared" si="46"/>
        <v>1488</v>
      </c>
      <c r="D174" t="s">
        <v>4</v>
      </c>
      <c r="E174">
        <v>3.6257999999999999</v>
      </c>
      <c r="F174">
        <f t="shared" si="47"/>
        <v>0.25380600000000003</v>
      </c>
      <c r="G174">
        <f t="shared" si="48"/>
        <v>0.27193499999999998</v>
      </c>
      <c r="H174">
        <f t="shared" si="49"/>
        <v>0.235677</v>
      </c>
      <c r="I174">
        <v>0</v>
      </c>
      <c r="J174">
        <v>0</v>
      </c>
      <c r="K174" t="s">
        <v>40</v>
      </c>
      <c r="L174">
        <f t="shared" si="54"/>
        <v>0</v>
      </c>
      <c r="O174" s="15">
        <f t="shared" si="50"/>
        <v>0</v>
      </c>
      <c r="P174" s="10">
        <f t="shared" si="51"/>
        <v>0</v>
      </c>
      <c r="Q174" s="10">
        <f t="shared" si="52"/>
        <v>1488</v>
      </c>
    </row>
    <row r="175" spans="1:17" x14ac:dyDescent="0.25">
      <c r="B175" s="4">
        <v>45593</v>
      </c>
      <c r="C175">
        <f t="shared" si="46"/>
        <v>1512</v>
      </c>
      <c r="D175" t="s">
        <v>8</v>
      </c>
      <c r="E175">
        <v>2.9134000000000002</v>
      </c>
      <c r="F175">
        <f t="shared" si="47"/>
        <v>0.20393800000000004</v>
      </c>
      <c r="G175">
        <f t="shared" si="48"/>
        <v>0.218505</v>
      </c>
      <c r="H175">
        <f t="shared" si="49"/>
        <v>0.18937100000000001</v>
      </c>
      <c r="I175">
        <v>0</v>
      </c>
      <c r="J175">
        <v>0</v>
      </c>
      <c r="K175" t="s">
        <v>40</v>
      </c>
      <c r="L175">
        <f t="shared" si="54"/>
        <v>0</v>
      </c>
      <c r="O175" s="15">
        <f t="shared" si="50"/>
        <v>0</v>
      </c>
      <c r="P175" s="10">
        <f t="shared" si="51"/>
        <v>0</v>
      </c>
      <c r="Q175" s="10">
        <f t="shared" si="52"/>
        <v>1512</v>
      </c>
    </row>
    <row r="176" spans="1:17" x14ac:dyDescent="0.25">
      <c r="B176" s="4">
        <v>45592</v>
      </c>
      <c r="C176">
        <f t="shared" si="46"/>
        <v>1488</v>
      </c>
      <c r="D176" t="s">
        <v>13</v>
      </c>
      <c r="E176">
        <v>2.1484999999999999</v>
      </c>
      <c r="F176">
        <f t="shared" si="47"/>
        <v>0.150395</v>
      </c>
      <c r="G176">
        <f t="shared" si="48"/>
        <v>0.16113749999999999</v>
      </c>
      <c r="H176">
        <f t="shared" si="49"/>
        <v>0.13965249999999998</v>
      </c>
      <c r="I176">
        <v>0</v>
      </c>
      <c r="J176">
        <v>0</v>
      </c>
      <c r="K176" t="s">
        <v>40</v>
      </c>
      <c r="L176">
        <f t="shared" si="54"/>
        <v>0</v>
      </c>
      <c r="O176" s="15">
        <f t="shared" si="50"/>
        <v>0</v>
      </c>
      <c r="P176" s="10">
        <f t="shared" si="51"/>
        <v>0</v>
      </c>
      <c r="Q176" s="10">
        <f t="shared" si="52"/>
        <v>1488</v>
      </c>
    </row>
    <row r="177" spans="2:17" x14ac:dyDescent="0.25">
      <c r="B177" s="4">
        <v>45593</v>
      </c>
      <c r="C177">
        <f t="shared" si="46"/>
        <v>1512</v>
      </c>
      <c r="D177" t="s">
        <v>4</v>
      </c>
      <c r="E177">
        <v>3.6257999999999999</v>
      </c>
      <c r="F177">
        <f t="shared" si="47"/>
        <v>0.25380600000000003</v>
      </c>
      <c r="G177">
        <f t="shared" si="48"/>
        <v>0.27193499999999998</v>
      </c>
      <c r="H177">
        <f t="shared" si="49"/>
        <v>0.235677</v>
      </c>
      <c r="I177">
        <v>0</v>
      </c>
      <c r="J177">
        <v>0</v>
      </c>
      <c r="K177" t="s">
        <v>41</v>
      </c>
      <c r="L177">
        <f t="shared" si="54"/>
        <v>0</v>
      </c>
      <c r="O177" s="15">
        <f t="shared" si="50"/>
        <v>0</v>
      </c>
      <c r="P177" s="10">
        <f t="shared" si="51"/>
        <v>0</v>
      </c>
      <c r="Q177" s="10">
        <f t="shared" si="52"/>
        <v>1512</v>
      </c>
    </row>
    <row r="178" spans="2:17" x14ac:dyDescent="0.25">
      <c r="B178" s="4">
        <v>45594</v>
      </c>
      <c r="C178">
        <f t="shared" si="46"/>
        <v>1536</v>
      </c>
      <c r="D178" t="s">
        <v>8</v>
      </c>
      <c r="E178">
        <v>2.9134000000000002</v>
      </c>
      <c r="F178">
        <f t="shared" si="47"/>
        <v>0.20393800000000004</v>
      </c>
      <c r="G178">
        <f t="shared" si="48"/>
        <v>0.218505</v>
      </c>
      <c r="H178">
        <f t="shared" si="49"/>
        <v>0.18937100000000001</v>
      </c>
      <c r="I178">
        <v>0</v>
      </c>
      <c r="J178">
        <v>0</v>
      </c>
      <c r="K178" t="s">
        <v>41</v>
      </c>
      <c r="L178">
        <f t="shared" si="54"/>
        <v>0</v>
      </c>
      <c r="O178" s="15">
        <f t="shared" si="50"/>
        <v>0</v>
      </c>
      <c r="P178" s="10">
        <f t="shared" si="51"/>
        <v>0</v>
      </c>
      <c r="Q178" s="10">
        <f t="shared" si="52"/>
        <v>1536</v>
      </c>
    </row>
    <row r="179" spans="2:17" x14ac:dyDescent="0.25">
      <c r="B179" s="4">
        <v>45593</v>
      </c>
      <c r="C179">
        <f t="shared" si="46"/>
        <v>1512</v>
      </c>
      <c r="D179" t="s">
        <v>13</v>
      </c>
      <c r="E179">
        <v>2.1484999999999999</v>
      </c>
      <c r="F179">
        <f t="shared" si="47"/>
        <v>0.150395</v>
      </c>
      <c r="G179">
        <f t="shared" si="48"/>
        <v>0.16113749999999999</v>
      </c>
      <c r="H179">
        <f t="shared" si="49"/>
        <v>0.13965249999999998</v>
      </c>
      <c r="I179">
        <v>4.7899999999999998E-2</v>
      </c>
      <c r="J179">
        <v>4.7899999999999998E-2</v>
      </c>
      <c r="K179" t="s">
        <v>41</v>
      </c>
      <c r="L179">
        <f t="shared" si="54"/>
        <v>2.2294624156388179E-2</v>
      </c>
      <c r="O179" s="15">
        <f t="shared" si="50"/>
        <v>0</v>
      </c>
      <c r="P179" s="10">
        <f t="shared" si="51"/>
        <v>0</v>
      </c>
      <c r="Q179" s="10">
        <f t="shared" si="52"/>
        <v>1512</v>
      </c>
    </row>
    <row r="180" spans="2:17" x14ac:dyDescent="0.25">
      <c r="B180" s="4">
        <v>45594</v>
      </c>
      <c r="C180">
        <f t="shared" si="46"/>
        <v>1536</v>
      </c>
      <c r="D180" t="s">
        <v>10</v>
      </c>
      <c r="E180">
        <v>3.3033000000000001</v>
      </c>
      <c r="F180">
        <f t="shared" si="47"/>
        <v>0.23123100000000002</v>
      </c>
      <c r="G180">
        <f t="shared" si="48"/>
        <v>0.24774750000000001</v>
      </c>
      <c r="H180">
        <f t="shared" si="49"/>
        <v>0.2147145</v>
      </c>
      <c r="I180">
        <v>0</v>
      </c>
      <c r="J180">
        <v>0</v>
      </c>
      <c r="K180" t="s">
        <v>41</v>
      </c>
      <c r="L180">
        <f t="shared" si="54"/>
        <v>0</v>
      </c>
      <c r="O180" s="15">
        <f t="shared" si="50"/>
        <v>0</v>
      </c>
      <c r="P180" s="10">
        <f t="shared" si="51"/>
        <v>0</v>
      </c>
      <c r="Q180" s="10">
        <f t="shared" si="52"/>
        <v>1536</v>
      </c>
    </row>
    <row r="181" spans="2:17" x14ac:dyDescent="0.25">
      <c r="B181" s="4">
        <v>45594</v>
      </c>
      <c r="C181">
        <f t="shared" si="46"/>
        <v>1536</v>
      </c>
      <c r="D181" t="s">
        <v>11</v>
      </c>
      <c r="E181">
        <v>1.6783999999999999</v>
      </c>
      <c r="F181">
        <f t="shared" si="47"/>
        <v>0.11748800000000001</v>
      </c>
      <c r="G181">
        <f t="shared" si="48"/>
        <v>0.12587999999999999</v>
      </c>
      <c r="H181">
        <f t="shared" si="49"/>
        <v>0.109096</v>
      </c>
      <c r="I181">
        <v>4.6800000000000001E-2</v>
      </c>
      <c r="J181">
        <v>4.6800000000000001E-2</v>
      </c>
      <c r="K181" t="s">
        <v>41</v>
      </c>
      <c r="L181">
        <f t="shared" si="54"/>
        <v>2.7883698760724503E-2</v>
      </c>
      <c r="O181" s="15">
        <f t="shared" si="50"/>
        <v>0</v>
      </c>
      <c r="P181" s="10">
        <f t="shared" si="51"/>
        <v>0</v>
      </c>
      <c r="Q181" s="10">
        <f t="shared" si="52"/>
        <v>1536</v>
      </c>
    </row>
    <row r="182" spans="2:17" x14ac:dyDescent="0.25">
      <c r="B182" s="4">
        <v>45594</v>
      </c>
      <c r="C182">
        <f t="shared" si="46"/>
        <v>1536</v>
      </c>
      <c r="D182" t="s">
        <v>4</v>
      </c>
      <c r="E182">
        <v>3.4426000000000001</v>
      </c>
      <c r="F182">
        <f t="shared" si="47"/>
        <v>0.24098200000000003</v>
      </c>
      <c r="G182">
        <f t="shared" si="48"/>
        <v>0.25819500000000001</v>
      </c>
      <c r="H182">
        <f t="shared" si="49"/>
        <v>0.22376900000000002</v>
      </c>
      <c r="I182">
        <v>0</v>
      </c>
      <c r="J182">
        <v>0</v>
      </c>
      <c r="K182" t="s">
        <v>41</v>
      </c>
      <c r="L182">
        <f t="shared" si="54"/>
        <v>0</v>
      </c>
      <c r="O182" s="15">
        <f t="shared" si="50"/>
        <v>0</v>
      </c>
      <c r="P182" s="10">
        <f t="shared" si="51"/>
        <v>0</v>
      </c>
      <c r="Q182" s="10">
        <f t="shared" si="52"/>
        <v>1536</v>
      </c>
    </row>
    <row r="183" spans="2:17" x14ac:dyDescent="0.25">
      <c r="B183" s="4">
        <v>45595</v>
      </c>
      <c r="C183">
        <f t="shared" si="46"/>
        <v>1560</v>
      </c>
      <c r="D183" t="s">
        <v>8</v>
      </c>
      <c r="E183">
        <v>2.6017000000000001</v>
      </c>
      <c r="F183">
        <f t="shared" si="47"/>
        <v>0.18211900000000003</v>
      </c>
      <c r="G183">
        <f t="shared" si="48"/>
        <v>0.19512750000000001</v>
      </c>
      <c r="H183">
        <f t="shared" si="49"/>
        <v>0.16911050000000002</v>
      </c>
      <c r="I183">
        <v>0</v>
      </c>
      <c r="J183">
        <v>0</v>
      </c>
      <c r="K183" t="s">
        <v>41</v>
      </c>
      <c r="L183">
        <f t="shared" si="54"/>
        <v>0</v>
      </c>
      <c r="O183" s="15">
        <f t="shared" si="50"/>
        <v>0</v>
      </c>
      <c r="P183" s="10">
        <f t="shared" si="51"/>
        <v>0</v>
      </c>
      <c r="Q183" s="10">
        <f t="shared" si="52"/>
        <v>1560</v>
      </c>
    </row>
    <row r="184" spans="2:17" x14ac:dyDescent="0.25">
      <c r="B184" s="27">
        <v>45595</v>
      </c>
      <c r="C184" s="14">
        <f t="shared" si="46"/>
        <v>1560</v>
      </c>
      <c r="D184" s="14" t="s">
        <v>14</v>
      </c>
      <c r="E184" s="14">
        <v>1.5987</v>
      </c>
      <c r="F184" s="14">
        <f t="shared" si="47"/>
        <v>0.11190900000000001</v>
      </c>
      <c r="G184" s="14">
        <f t="shared" si="48"/>
        <v>0.1199025</v>
      </c>
      <c r="H184" s="14">
        <f t="shared" si="49"/>
        <v>0.10391550000000001</v>
      </c>
      <c r="I184" s="14">
        <v>0</v>
      </c>
      <c r="J184" s="14">
        <v>0</v>
      </c>
      <c r="K184" t="s">
        <v>41</v>
      </c>
      <c r="L184" s="14">
        <f t="shared" si="54"/>
        <v>0</v>
      </c>
      <c r="M184" s="28">
        <v>0.38194444444444442</v>
      </c>
      <c r="N184" s="28">
        <v>0.86944444444444446</v>
      </c>
      <c r="O184" s="28">
        <f t="shared" si="50"/>
        <v>0.48750000000000004</v>
      </c>
      <c r="P184" s="35">
        <f t="shared" si="51"/>
        <v>9.1666666666666661</v>
      </c>
      <c r="Q184" s="35">
        <f t="shared" si="52"/>
        <v>1569.1666666666667</v>
      </c>
    </row>
    <row r="185" spans="2:17" x14ac:dyDescent="0.25">
      <c r="B185" s="37">
        <v>45597</v>
      </c>
      <c r="C185" s="13">
        <f t="shared" si="46"/>
        <v>1608</v>
      </c>
      <c r="D185" s="13" t="s">
        <v>14</v>
      </c>
      <c r="E185" s="13">
        <v>1.5987</v>
      </c>
      <c r="F185" s="13">
        <f t="shared" si="47"/>
        <v>0.11190900000000001</v>
      </c>
      <c r="G185" s="13">
        <f t="shared" si="48"/>
        <v>0.1199025</v>
      </c>
      <c r="H185" s="13">
        <f t="shared" si="49"/>
        <v>0.10391550000000001</v>
      </c>
      <c r="I185" s="13">
        <v>5.1499999999999997E-2</v>
      </c>
      <c r="J185" s="13">
        <v>5.1499999999999997E-2</v>
      </c>
      <c r="K185" s="13" t="s">
        <v>41</v>
      </c>
      <c r="L185" s="13">
        <f t="shared" si="54"/>
        <v>3.2213673609807966E-2</v>
      </c>
      <c r="M185" s="38">
        <v>0.3888888888888889</v>
      </c>
      <c r="N185" s="38">
        <v>0.88611111111111107</v>
      </c>
      <c r="O185" s="38">
        <f t="shared" si="50"/>
        <v>0.49722222222222218</v>
      </c>
      <c r="P185" s="39">
        <f t="shared" si="51"/>
        <v>9.3333333333333339</v>
      </c>
      <c r="Q185" s="39">
        <f t="shared" si="52"/>
        <v>1617.3333333333333</v>
      </c>
    </row>
    <row r="186" spans="2:17" x14ac:dyDescent="0.25">
      <c r="B186" s="4">
        <v>45596</v>
      </c>
      <c r="C186">
        <f t="shared" si="46"/>
        <v>1584</v>
      </c>
      <c r="D186" t="s">
        <v>8</v>
      </c>
      <c r="E186">
        <v>2.6017000000000001</v>
      </c>
      <c r="F186">
        <f t="shared" si="47"/>
        <v>0.18211900000000003</v>
      </c>
      <c r="G186">
        <f t="shared" si="48"/>
        <v>0.19512750000000001</v>
      </c>
      <c r="H186">
        <f t="shared" si="49"/>
        <v>0.16911050000000002</v>
      </c>
      <c r="I186">
        <v>0</v>
      </c>
      <c r="J186">
        <v>0</v>
      </c>
      <c r="K186" t="s">
        <v>41</v>
      </c>
      <c r="L186">
        <f t="shared" si="54"/>
        <v>0</v>
      </c>
      <c r="O186" s="15">
        <f t="shared" si="50"/>
        <v>0</v>
      </c>
      <c r="P186" s="10">
        <f t="shared" si="51"/>
        <v>0</v>
      </c>
      <c r="Q186" s="10">
        <f t="shared" si="52"/>
        <v>1584</v>
      </c>
    </row>
    <row r="187" spans="2:17" x14ac:dyDescent="0.25">
      <c r="B187" s="4">
        <v>45596</v>
      </c>
      <c r="C187">
        <f t="shared" si="46"/>
        <v>1584</v>
      </c>
      <c r="D187" t="s">
        <v>11</v>
      </c>
      <c r="E187">
        <v>1.6921999999999999</v>
      </c>
      <c r="F187">
        <f t="shared" si="47"/>
        <v>0.118454</v>
      </c>
      <c r="G187">
        <f t="shared" si="48"/>
        <v>0.126915</v>
      </c>
      <c r="H187">
        <f t="shared" si="49"/>
        <v>0.10999299999999999</v>
      </c>
      <c r="I187">
        <v>0</v>
      </c>
      <c r="J187">
        <v>0</v>
      </c>
      <c r="K187" t="s">
        <v>41</v>
      </c>
      <c r="L187">
        <f t="shared" si="54"/>
        <v>0</v>
      </c>
      <c r="O187" s="15">
        <f t="shared" si="50"/>
        <v>0</v>
      </c>
      <c r="P187" s="10">
        <f t="shared" si="51"/>
        <v>0</v>
      </c>
      <c r="Q187" s="10">
        <f t="shared" si="52"/>
        <v>1584</v>
      </c>
    </row>
    <row r="188" spans="2:17" x14ac:dyDescent="0.25">
      <c r="B188" s="4">
        <v>45597</v>
      </c>
      <c r="C188">
        <f t="shared" si="46"/>
        <v>1608</v>
      </c>
      <c r="D188" t="s">
        <v>13</v>
      </c>
      <c r="E188">
        <v>2.0817000000000001</v>
      </c>
      <c r="F188">
        <f t="shared" si="47"/>
        <v>0.14571900000000002</v>
      </c>
      <c r="G188">
        <f t="shared" si="48"/>
        <v>0.1561275</v>
      </c>
      <c r="H188">
        <f t="shared" si="49"/>
        <v>0.1353105</v>
      </c>
      <c r="I188">
        <v>7.4300000000000005E-2</v>
      </c>
      <c r="J188">
        <v>7.4300000000000005E-2</v>
      </c>
      <c r="K188" t="s">
        <v>45</v>
      </c>
      <c r="L188">
        <f t="shared" si="54"/>
        <v>3.5691982514291204E-2</v>
      </c>
      <c r="O188" s="15">
        <f t="shared" si="50"/>
        <v>0</v>
      </c>
      <c r="P188" s="10">
        <f t="shared" si="51"/>
        <v>0</v>
      </c>
      <c r="Q188" s="10">
        <f t="shared" si="52"/>
        <v>1608</v>
      </c>
    </row>
    <row r="189" spans="2:17" x14ac:dyDescent="0.25">
      <c r="B189" s="4">
        <v>45598</v>
      </c>
      <c r="C189">
        <f t="shared" si="46"/>
        <v>1632</v>
      </c>
      <c r="D189" t="s">
        <v>11</v>
      </c>
      <c r="E189">
        <v>1.6921999999999999</v>
      </c>
      <c r="F189">
        <f t="shared" si="47"/>
        <v>0.118454</v>
      </c>
      <c r="G189">
        <f t="shared" si="48"/>
        <v>0.126915</v>
      </c>
      <c r="H189">
        <f t="shared" si="49"/>
        <v>0.10999299999999999</v>
      </c>
      <c r="I189">
        <v>0.12690000000000001</v>
      </c>
      <c r="J189">
        <v>6.5699999999999995E-2</v>
      </c>
      <c r="K189" t="s">
        <v>45</v>
      </c>
      <c r="L189">
        <f t="shared" si="54"/>
        <v>7.4991135799550898E-2</v>
      </c>
      <c r="O189" s="15">
        <f t="shared" si="50"/>
        <v>0</v>
      </c>
      <c r="P189" s="10">
        <f t="shared" si="51"/>
        <v>0</v>
      </c>
      <c r="Q189" s="10">
        <f t="shared" si="52"/>
        <v>1632</v>
      </c>
    </row>
    <row r="190" spans="2:17" x14ac:dyDescent="0.25">
      <c r="B190" s="37">
        <v>45600</v>
      </c>
      <c r="C190" s="13">
        <f t="shared" si="46"/>
        <v>1680</v>
      </c>
      <c r="D190" s="13" t="s">
        <v>14</v>
      </c>
      <c r="E190" s="13">
        <v>1.6848000000000001</v>
      </c>
      <c r="F190" s="13">
        <f t="shared" si="47"/>
        <v>0.11793600000000001</v>
      </c>
      <c r="G190" s="13">
        <f t="shared" si="48"/>
        <v>0.12636</v>
      </c>
      <c r="H190" s="13">
        <f t="shared" si="49"/>
        <v>0.10951200000000001</v>
      </c>
      <c r="I190" s="13">
        <v>8.2400000000000001E-2</v>
      </c>
      <c r="J190" s="13">
        <v>8.2400000000000001E-2</v>
      </c>
      <c r="K190" s="13" t="s">
        <v>40</v>
      </c>
      <c r="L190" s="13">
        <f t="shared" si="54"/>
        <v>4.8907882241215575E-2</v>
      </c>
      <c r="M190" s="38">
        <v>0.38541666666666669</v>
      </c>
      <c r="N190" s="38">
        <v>0.87152777777777779</v>
      </c>
      <c r="O190" s="38">
        <f t="shared" si="50"/>
        <v>0.4861111111111111</v>
      </c>
      <c r="P190" s="39">
        <f t="shared" si="51"/>
        <v>9.25</v>
      </c>
      <c r="Q190" s="39">
        <f t="shared" si="52"/>
        <v>1689.25</v>
      </c>
    </row>
    <row r="191" spans="2:17" x14ac:dyDescent="0.25">
      <c r="B191" s="4">
        <v>45600</v>
      </c>
      <c r="C191">
        <f t="shared" si="46"/>
        <v>1680</v>
      </c>
      <c r="D191" t="s">
        <v>13</v>
      </c>
      <c r="E191">
        <v>1.8301000000000001</v>
      </c>
      <c r="F191">
        <f t="shared" si="47"/>
        <v>0.12810700000000003</v>
      </c>
      <c r="G191">
        <f t="shared" si="48"/>
        <v>0.1372575</v>
      </c>
      <c r="H191">
        <f t="shared" si="49"/>
        <v>0.11895650000000001</v>
      </c>
      <c r="I191">
        <v>8.0399999999999999E-2</v>
      </c>
      <c r="J191">
        <v>8.0399999999999999E-2</v>
      </c>
      <c r="K191" t="s">
        <v>40</v>
      </c>
      <c r="L191">
        <f t="shared" si="54"/>
        <v>4.3932025572373093E-2</v>
      </c>
      <c r="O191" s="15">
        <f t="shared" si="50"/>
        <v>0</v>
      </c>
      <c r="P191" s="10">
        <f t="shared" si="51"/>
        <v>0</v>
      </c>
      <c r="Q191" s="10">
        <f t="shared" si="52"/>
        <v>1680</v>
      </c>
    </row>
    <row r="192" spans="2:17" x14ac:dyDescent="0.25">
      <c r="B192" s="4">
        <v>45600</v>
      </c>
      <c r="C192">
        <f t="shared" si="46"/>
        <v>1680</v>
      </c>
      <c r="D192" t="s">
        <v>11</v>
      </c>
      <c r="E192">
        <v>1.6111</v>
      </c>
      <c r="F192">
        <f t="shared" si="47"/>
        <v>0.112777</v>
      </c>
      <c r="G192">
        <f t="shared" si="48"/>
        <v>0.1208325</v>
      </c>
      <c r="H192">
        <f t="shared" si="49"/>
        <v>0.1047215</v>
      </c>
      <c r="I192">
        <v>0</v>
      </c>
      <c r="J192">
        <v>0</v>
      </c>
      <c r="K192" t="s">
        <v>40</v>
      </c>
      <c r="L192">
        <f t="shared" si="54"/>
        <v>0</v>
      </c>
      <c r="O192" s="15">
        <f t="shared" si="50"/>
        <v>0</v>
      </c>
      <c r="P192" s="10">
        <f t="shared" si="51"/>
        <v>0</v>
      </c>
      <c r="Q192" s="10">
        <f t="shared" si="52"/>
        <v>1680</v>
      </c>
    </row>
    <row r="193" spans="2:17" x14ac:dyDescent="0.25">
      <c r="B193" s="4">
        <v>45603</v>
      </c>
      <c r="C193">
        <f t="shared" si="46"/>
        <v>1752</v>
      </c>
      <c r="D193" t="s">
        <v>11</v>
      </c>
      <c r="E193">
        <v>1.611</v>
      </c>
      <c r="F193">
        <f t="shared" si="47"/>
        <v>0.11277000000000001</v>
      </c>
      <c r="G193">
        <f t="shared" si="48"/>
        <v>0.12082499999999999</v>
      </c>
      <c r="H193">
        <f t="shared" si="49"/>
        <v>0.104715</v>
      </c>
      <c r="I193">
        <v>3.32E-2</v>
      </c>
      <c r="J193">
        <v>3.32E-2</v>
      </c>
      <c r="K193" t="s">
        <v>40</v>
      </c>
      <c r="L193">
        <f t="shared" si="54"/>
        <v>2.0608317815021725E-2</v>
      </c>
      <c r="O193" s="15">
        <f t="shared" si="50"/>
        <v>0</v>
      </c>
      <c r="P193" s="10">
        <f t="shared" si="51"/>
        <v>0</v>
      </c>
      <c r="Q193" s="10">
        <f t="shared" si="52"/>
        <v>1752</v>
      </c>
    </row>
    <row r="194" spans="2:17" x14ac:dyDescent="0.25">
      <c r="B194" s="27">
        <v>45603</v>
      </c>
      <c r="C194" s="14">
        <f t="shared" si="46"/>
        <v>1752</v>
      </c>
      <c r="D194" s="14" t="s">
        <v>14</v>
      </c>
      <c r="E194" s="14">
        <v>1.7564</v>
      </c>
      <c r="F194" s="14">
        <f t="shared" si="47"/>
        <v>0.12294800000000002</v>
      </c>
      <c r="G194" s="14">
        <f t="shared" si="48"/>
        <v>0.13172999999999999</v>
      </c>
      <c r="H194" s="14">
        <f t="shared" si="49"/>
        <v>0.114166</v>
      </c>
      <c r="I194" s="14">
        <v>0</v>
      </c>
      <c r="J194" s="14">
        <v>0</v>
      </c>
      <c r="K194" s="14" t="s">
        <v>40</v>
      </c>
      <c r="L194" s="14">
        <f t="shared" si="54"/>
        <v>0</v>
      </c>
      <c r="M194" s="28">
        <v>0.34375</v>
      </c>
      <c r="N194" s="28">
        <v>0.83333333333333337</v>
      </c>
      <c r="O194" s="28">
        <f t="shared" si="50"/>
        <v>0.48958333333333337</v>
      </c>
      <c r="P194" s="35">
        <f t="shared" si="51"/>
        <v>8.25</v>
      </c>
      <c r="Q194" s="35">
        <f t="shared" si="52"/>
        <v>1760.25</v>
      </c>
    </row>
    <row r="195" spans="2:17" x14ac:dyDescent="0.25">
      <c r="B195" s="27">
        <v>45604</v>
      </c>
      <c r="C195" s="14">
        <f t="shared" si="46"/>
        <v>1776</v>
      </c>
      <c r="D195" s="14" t="s">
        <v>13</v>
      </c>
      <c r="E195" s="14">
        <v>0.19550999999999999</v>
      </c>
      <c r="F195" s="14">
        <f t="shared" si="47"/>
        <v>1.36857E-2</v>
      </c>
      <c r="G195" s="14">
        <f t="shared" si="48"/>
        <v>1.4663249999999999E-2</v>
      </c>
      <c r="H195" s="14">
        <f t="shared" si="49"/>
        <v>1.270815E-2</v>
      </c>
      <c r="I195" s="14">
        <v>0</v>
      </c>
      <c r="J195" s="14">
        <v>0</v>
      </c>
      <c r="K195" s="14" t="s">
        <v>40</v>
      </c>
      <c r="L195" s="14">
        <f t="shared" si="54"/>
        <v>0</v>
      </c>
      <c r="M195" s="28">
        <v>0.81597222222222221</v>
      </c>
      <c r="N195" s="28">
        <v>0.81944444444444442</v>
      </c>
      <c r="O195" s="28">
        <f t="shared" si="50"/>
        <v>3.4722222222222099E-3</v>
      </c>
      <c r="P195" s="35">
        <f t="shared" si="51"/>
        <v>19.583333333333332</v>
      </c>
      <c r="Q195" s="35">
        <f t="shared" si="52"/>
        <v>1795.5833333333333</v>
      </c>
    </row>
    <row r="196" spans="2:17" x14ac:dyDescent="0.25">
      <c r="B196" s="31">
        <v>45604</v>
      </c>
      <c r="C196" s="30">
        <f t="shared" si="46"/>
        <v>1776</v>
      </c>
      <c r="D196" s="30" t="s">
        <v>14</v>
      </c>
      <c r="E196" s="30">
        <v>1.756</v>
      </c>
      <c r="F196" s="30">
        <f t="shared" si="47"/>
        <v>0.12292000000000002</v>
      </c>
      <c r="G196" s="30">
        <f t="shared" si="48"/>
        <v>0.13169999999999998</v>
      </c>
      <c r="H196" s="30">
        <f t="shared" si="49"/>
        <v>0.11414000000000001</v>
      </c>
      <c r="I196" s="30">
        <v>7.2300000000000003E-2</v>
      </c>
      <c r="J196" s="30">
        <v>7.2300000000000003E-2</v>
      </c>
      <c r="K196" s="30" t="s">
        <v>40</v>
      </c>
      <c r="L196" s="30">
        <f t="shared" si="54"/>
        <v>4.117312072892939E-2</v>
      </c>
      <c r="M196" s="32">
        <v>0.81944444444444442</v>
      </c>
      <c r="N196" s="32">
        <v>0.82777777777777772</v>
      </c>
      <c r="O196" s="32">
        <f t="shared" si="50"/>
        <v>8.3333333333333037E-3</v>
      </c>
      <c r="P196" s="40">
        <f t="shared" si="51"/>
        <v>19.666666666666664</v>
      </c>
      <c r="Q196" s="40">
        <f t="shared" si="52"/>
        <v>1795.6666666666667</v>
      </c>
    </row>
    <row r="197" spans="2:17" x14ac:dyDescent="0.25">
      <c r="B197" s="4">
        <v>45605</v>
      </c>
      <c r="C197">
        <f t="shared" si="46"/>
        <v>1800</v>
      </c>
      <c r="D197" t="s">
        <v>13</v>
      </c>
      <c r="E197">
        <v>0.19550999999999999</v>
      </c>
      <c r="F197">
        <f t="shared" si="47"/>
        <v>1.36857E-2</v>
      </c>
      <c r="G197" t="s">
        <v>61</v>
      </c>
      <c r="H197">
        <f t="shared" si="49"/>
        <v>1.270815E-2</v>
      </c>
      <c r="I197">
        <v>6.1600000000000002E-2</v>
      </c>
      <c r="J197">
        <v>6.1600000000000002E-2</v>
      </c>
      <c r="K197" t="s">
        <v>45</v>
      </c>
      <c r="L197">
        <f t="shared" si="54"/>
        <v>0.31507339778016474</v>
      </c>
      <c r="M197" s="15">
        <v>0.8208333333333333</v>
      </c>
      <c r="O197" s="15">
        <f t="shared" si="50"/>
        <v>-0.8208333333333333</v>
      </c>
      <c r="P197" s="10">
        <f t="shared" si="51"/>
        <v>19.7</v>
      </c>
      <c r="Q197" s="10">
        <f t="shared" si="52"/>
        <v>1819.7</v>
      </c>
    </row>
    <row r="198" spans="2:17" x14ac:dyDescent="0.25">
      <c r="B198" s="25">
        <v>45606</v>
      </c>
      <c r="C198" s="12">
        <f t="shared" si="46"/>
        <v>1824</v>
      </c>
      <c r="D198" s="12" t="s">
        <v>11</v>
      </c>
      <c r="E198" s="12">
        <v>1.7444</v>
      </c>
      <c r="F198" s="12">
        <f t="shared" si="47"/>
        <v>0.12210800000000001</v>
      </c>
      <c r="G198" s="12">
        <f t="shared" si="48"/>
        <v>0.13083</v>
      </c>
      <c r="H198" s="12">
        <f t="shared" si="49"/>
        <v>0.113386</v>
      </c>
      <c r="I198" s="12">
        <v>4.7199999999999999E-2</v>
      </c>
      <c r="J198" s="12">
        <v>4.7199999999999999E-2</v>
      </c>
      <c r="K198" s="12" t="s">
        <v>45</v>
      </c>
      <c r="L198" s="12">
        <f t="shared" si="54"/>
        <v>2.7058014216922725E-2</v>
      </c>
      <c r="M198" s="26">
        <v>0.81805555555555554</v>
      </c>
      <c r="N198" s="26">
        <v>0.82777777777777772</v>
      </c>
      <c r="O198" s="26">
        <f t="shared" si="50"/>
        <v>9.7222222222221877E-3</v>
      </c>
      <c r="P198" s="36">
        <f t="shared" si="51"/>
        <v>19.633333333333333</v>
      </c>
      <c r="Q198" s="36">
        <f t="shared" si="52"/>
        <v>1843.6333333333334</v>
      </c>
    </row>
    <row r="199" spans="2:17" x14ac:dyDescent="0.25">
      <c r="B199" s="27">
        <v>45608</v>
      </c>
      <c r="C199" s="14">
        <f t="shared" si="46"/>
        <v>1872</v>
      </c>
      <c r="D199" s="14" t="s">
        <v>13</v>
      </c>
      <c r="E199" s="14">
        <v>2.0659000000000001</v>
      </c>
      <c r="F199" s="14">
        <f t="shared" si="47"/>
        <v>0.14461300000000002</v>
      </c>
      <c r="G199" s="14">
        <f t="shared" si="48"/>
        <v>0.15494250000000001</v>
      </c>
      <c r="H199" s="14">
        <f t="shared" si="49"/>
        <v>0.1342835</v>
      </c>
      <c r="I199" s="14">
        <v>0</v>
      </c>
      <c r="J199" s="14">
        <v>0</v>
      </c>
      <c r="K199" s="14" t="s">
        <v>41</v>
      </c>
      <c r="L199" s="14">
        <f t="shared" si="54"/>
        <v>0</v>
      </c>
      <c r="M199" s="28">
        <v>0.83333333333333337</v>
      </c>
      <c r="N199" s="28">
        <v>0.83888888888888891</v>
      </c>
      <c r="O199" s="28">
        <f t="shared" si="50"/>
        <v>5.5555555555555358E-3</v>
      </c>
      <c r="P199" s="35">
        <f t="shared" si="51"/>
        <v>20</v>
      </c>
      <c r="Q199" s="35">
        <f t="shared" si="52"/>
        <v>1892</v>
      </c>
    </row>
    <row r="200" spans="2:17" x14ac:dyDescent="0.25">
      <c r="B200" s="31">
        <v>45608</v>
      </c>
      <c r="C200" s="30">
        <f t="shared" si="46"/>
        <v>1872</v>
      </c>
      <c r="D200" s="30" t="s">
        <v>14</v>
      </c>
      <c r="E200" s="30">
        <v>1.7173</v>
      </c>
      <c r="F200" s="30">
        <f t="shared" si="47"/>
        <v>0.12021100000000001</v>
      </c>
      <c r="G200" s="30">
        <f t="shared" si="48"/>
        <v>0.12879750000000001</v>
      </c>
      <c r="H200" s="30">
        <f t="shared" si="49"/>
        <v>0.1116245</v>
      </c>
      <c r="I200" s="30">
        <v>6.6500000000000004E-2</v>
      </c>
      <c r="J200" s="30">
        <v>6.6500000000000004E-2</v>
      </c>
      <c r="K200" s="30" t="s">
        <v>41</v>
      </c>
      <c r="L200" s="30">
        <f t="shared" si="54"/>
        <v>3.872357770919467E-2</v>
      </c>
      <c r="M200" s="32">
        <v>0.83333333333333337</v>
      </c>
      <c r="N200" s="32">
        <v>0.83819444444444446</v>
      </c>
      <c r="O200" s="32">
        <f t="shared" si="50"/>
        <v>4.8611111111110938E-3</v>
      </c>
      <c r="P200" s="40">
        <f t="shared" si="51"/>
        <v>20</v>
      </c>
      <c r="Q200" s="40">
        <f t="shared" si="52"/>
        <v>1892</v>
      </c>
    </row>
    <row r="201" spans="2:17" x14ac:dyDescent="0.25">
      <c r="B201" s="4">
        <v>45609</v>
      </c>
      <c r="C201">
        <f t="shared" si="46"/>
        <v>1896</v>
      </c>
      <c r="D201" t="s">
        <v>11</v>
      </c>
      <c r="E201">
        <v>1.7432000000000001</v>
      </c>
      <c r="F201">
        <f t="shared" si="47"/>
        <v>0.12202400000000002</v>
      </c>
      <c r="G201">
        <f t="shared" si="48"/>
        <v>0.13074</v>
      </c>
      <c r="H201">
        <f t="shared" si="49"/>
        <v>0.11330800000000001</v>
      </c>
      <c r="I201">
        <v>6.1699999999999998E-2</v>
      </c>
      <c r="J201">
        <v>6.1699999999999998E-2</v>
      </c>
      <c r="K201" t="s">
        <v>41</v>
      </c>
      <c r="L201">
        <f t="shared" si="54"/>
        <v>3.5394676457090407E-2</v>
      </c>
      <c r="M201" s="15">
        <v>0.82986111111111116</v>
      </c>
      <c r="O201" s="15">
        <f t="shared" si="50"/>
        <v>-0.82986111111111116</v>
      </c>
      <c r="P201" s="10">
        <f t="shared" si="51"/>
        <v>19.916666666666668</v>
      </c>
      <c r="Q201" s="10">
        <f t="shared" si="52"/>
        <v>1915.9166666666667</v>
      </c>
    </row>
    <row r="202" spans="2:17" x14ac:dyDescent="0.25">
      <c r="B202" s="31">
        <v>45611</v>
      </c>
      <c r="C202" s="30">
        <f t="shared" si="46"/>
        <v>1944</v>
      </c>
      <c r="D202" s="30" t="s">
        <v>14</v>
      </c>
      <c r="E202" s="30">
        <v>0.17018</v>
      </c>
      <c r="F202" s="30">
        <f t="shared" si="47"/>
        <v>1.1912600000000001E-2</v>
      </c>
      <c r="G202" s="30">
        <f t="shared" si="48"/>
        <v>1.2763499999999999E-2</v>
      </c>
      <c r="H202" s="30">
        <f t="shared" si="49"/>
        <v>1.1061700000000001E-2</v>
      </c>
      <c r="I202" s="30">
        <v>6.9900000000000004E-2</v>
      </c>
      <c r="J202" s="30">
        <v>6.9900000000000004E-2</v>
      </c>
      <c r="K202" s="30" t="s">
        <v>40</v>
      </c>
      <c r="L202" s="30">
        <f t="shared" si="54"/>
        <v>0.41074156775179227</v>
      </c>
      <c r="M202" s="32">
        <v>0.82013888888888886</v>
      </c>
      <c r="N202" s="32">
        <v>0.84166666666666667</v>
      </c>
      <c r="O202" s="32">
        <f t="shared" si="50"/>
        <v>2.1527777777777812E-2</v>
      </c>
      <c r="P202" s="40">
        <f t="shared" si="51"/>
        <v>19.683333333333334</v>
      </c>
      <c r="Q202" s="40">
        <f t="shared" si="52"/>
        <v>1963.6833333333334</v>
      </c>
    </row>
    <row r="203" spans="2:17" x14ac:dyDescent="0.25">
      <c r="B203" s="4">
        <v>45612</v>
      </c>
      <c r="C203">
        <f t="shared" si="46"/>
        <v>1968</v>
      </c>
      <c r="D203" t="s">
        <v>11</v>
      </c>
      <c r="E203">
        <v>1.8455999999999999</v>
      </c>
      <c r="F203">
        <f t="shared" si="47"/>
        <v>0.129192</v>
      </c>
      <c r="G203">
        <f t="shared" si="48"/>
        <v>0.13841999999999999</v>
      </c>
      <c r="H203">
        <f t="shared" si="49"/>
        <v>0.119964</v>
      </c>
      <c r="I203">
        <v>3.6499999999999998E-2</v>
      </c>
      <c r="J203">
        <v>8.3500000000000005E-2</v>
      </c>
      <c r="K203" t="s">
        <v>41</v>
      </c>
      <c r="L203">
        <f t="shared" si="54"/>
        <v>1.9776766363242305E-2</v>
      </c>
      <c r="M203" s="15">
        <v>0.82013888888888886</v>
      </c>
      <c r="O203" s="15">
        <f t="shared" si="50"/>
        <v>-0.82013888888888886</v>
      </c>
      <c r="P203" s="10">
        <f t="shared" si="51"/>
        <v>19.683333333333334</v>
      </c>
      <c r="Q203" s="10">
        <f t="shared" si="52"/>
        <v>1987.6833333333334</v>
      </c>
    </row>
    <row r="204" spans="2:17" x14ac:dyDescent="0.25">
      <c r="B204" s="27">
        <v>45615</v>
      </c>
      <c r="C204" s="14">
        <f t="shared" si="46"/>
        <v>2040</v>
      </c>
      <c r="D204" s="14" t="s">
        <v>14</v>
      </c>
      <c r="E204" s="14">
        <v>1.6113999999999999</v>
      </c>
      <c r="F204" s="14">
        <f t="shared" si="47"/>
        <v>0.11279800000000001</v>
      </c>
      <c r="G204" s="14">
        <f t="shared" si="48"/>
        <v>0.12085499999999999</v>
      </c>
      <c r="H204" s="14">
        <f t="shared" si="49"/>
        <v>0.104741</v>
      </c>
      <c r="I204" s="14">
        <v>0</v>
      </c>
      <c r="J204" s="14">
        <v>0</v>
      </c>
      <c r="K204" s="14" t="s">
        <v>41</v>
      </c>
      <c r="L204" s="14">
        <f t="shared" si="54"/>
        <v>0</v>
      </c>
      <c r="M204" s="28">
        <v>0.82013888888888886</v>
      </c>
      <c r="N204" s="28">
        <v>0.8305555555555556</v>
      </c>
      <c r="O204" s="28">
        <f t="shared" si="50"/>
        <v>1.0416666666666741E-2</v>
      </c>
      <c r="P204" s="35">
        <f t="shared" si="51"/>
        <v>19.683333333333334</v>
      </c>
      <c r="Q204" s="35">
        <f t="shared" si="52"/>
        <v>2059.6833333333334</v>
      </c>
    </row>
    <row r="205" spans="2:17" x14ac:dyDescent="0.25">
      <c r="B205" s="31">
        <v>45616</v>
      </c>
      <c r="C205" s="30">
        <f t="shared" si="46"/>
        <v>2064</v>
      </c>
      <c r="D205" s="30" t="s">
        <v>11</v>
      </c>
      <c r="E205" s="30">
        <v>1.7051000000000001</v>
      </c>
      <c r="F205" s="30">
        <f t="shared" si="47"/>
        <v>0.11935700000000002</v>
      </c>
      <c r="G205" s="30">
        <f t="shared" si="48"/>
        <v>0.12788250000000001</v>
      </c>
      <c r="H205" s="30">
        <f t="shared" si="49"/>
        <v>0.11083150000000001</v>
      </c>
      <c r="I205" s="30">
        <v>0.12809999999999999</v>
      </c>
      <c r="J205" s="30">
        <v>6.6299999999999998E-2</v>
      </c>
      <c r="K205" s="30" t="s">
        <v>45</v>
      </c>
      <c r="L205" s="30">
        <f t="shared" si="54"/>
        <v>7.5127558500967681E-2</v>
      </c>
      <c r="M205" s="32">
        <v>0.82013888888888886</v>
      </c>
      <c r="N205" s="32">
        <v>0.8354166666666667</v>
      </c>
      <c r="O205" s="32">
        <f t="shared" si="50"/>
        <v>1.5277777777777835E-2</v>
      </c>
      <c r="P205" s="40">
        <f t="shared" si="51"/>
        <v>19.683333333333334</v>
      </c>
      <c r="Q205" s="40">
        <f t="shared" si="52"/>
        <v>2083.6833333333334</v>
      </c>
    </row>
    <row r="206" spans="2:17" x14ac:dyDescent="0.25">
      <c r="B206" s="25">
        <v>45616</v>
      </c>
      <c r="C206" s="12">
        <f t="shared" si="46"/>
        <v>2064</v>
      </c>
      <c r="D206" s="12" t="s">
        <v>14</v>
      </c>
      <c r="E206" s="12">
        <v>1.6113999999999999</v>
      </c>
      <c r="F206" s="12">
        <f t="shared" si="47"/>
        <v>0.11279800000000001</v>
      </c>
      <c r="G206" s="12">
        <f t="shared" si="48"/>
        <v>0.12085499999999999</v>
      </c>
      <c r="H206" s="12">
        <f t="shared" si="49"/>
        <v>0.104741</v>
      </c>
      <c r="I206" s="12">
        <v>7.9100000000000004E-2</v>
      </c>
      <c r="J206" s="12">
        <v>7.9100000000000004E-2</v>
      </c>
      <c r="K206" s="12" t="s">
        <v>45</v>
      </c>
      <c r="L206" s="12">
        <f t="shared" si="54"/>
        <v>4.908774978279757E-2</v>
      </c>
      <c r="M206" s="26">
        <v>0.8208333333333333</v>
      </c>
      <c r="N206" s="26">
        <v>0.83194444444444449</v>
      </c>
      <c r="O206" s="26">
        <f t="shared" si="50"/>
        <v>1.1111111111111183E-2</v>
      </c>
      <c r="P206" s="36">
        <f t="shared" si="51"/>
        <v>19.7</v>
      </c>
      <c r="Q206" s="36">
        <f t="shared" si="52"/>
        <v>2083.6999999999998</v>
      </c>
    </row>
    <row r="207" spans="2:17" x14ac:dyDescent="0.25">
      <c r="B207" s="27">
        <v>45619</v>
      </c>
      <c r="C207" s="14">
        <f t="shared" si="46"/>
        <v>2136</v>
      </c>
      <c r="D207" s="14" t="s">
        <v>11</v>
      </c>
      <c r="E207" s="14">
        <v>1.6492</v>
      </c>
      <c r="F207" s="14">
        <f t="shared" si="47"/>
        <v>0.115444</v>
      </c>
      <c r="G207" s="14">
        <f t="shared" si="48"/>
        <v>0.12368999999999999</v>
      </c>
      <c r="H207" s="14">
        <f t="shared" si="49"/>
        <v>0.107198</v>
      </c>
      <c r="I207" s="14">
        <v>0</v>
      </c>
      <c r="J207" s="14">
        <v>0</v>
      </c>
      <c r="K207" s="14" t="s">
        <v>41</v>
      </c>
      <c r="L207" s="14">
        <f t="shared" si="54"/>
        <v>0</v>
      </c>
      <c r="M207" s="28">
        <v>0.82013888888888886</v>
      </c>
      <c r="N207" s="28">
        <v>0.82222222222222219</v>
      </c>
      <c r="O207" s="28">
        <f t="shared" si="50"/>
        <v>2.0833333333333259E-3</v>
      </c>
      <c r="P207" s="35">
        <f t="shared" si="51"/>
        <v>19.683333333333334</v>
      </c>
      <c r="Q207" s="35">
        <f t="shared" si="52"/>
        <v>2155.6833333333334</v>
      </c>
    </row>
    <row r="208" spans="2:17" x14ac:dyDescent="0.25">
      <c r="B208" s="27">
        <v>45620</v>
      </c>
      <c r="C208" s="14">
        <f t="shared" si="46"/>
        <v>2160</v>
      </c>
      <c r="D208" s="14" t="s">
        <v>14</v>
      </c>
      <c r="E208" s="14">
        <v>1.7223999999999999</v>
      </c>
      <c r="F208" s="14">
        <f t="shared" si="47"/>
        <v>0.12056800000000001</v>
      </c>
      <c r="G208" s="14">
        <f t="shared" si="48"/>
        <v>0.12917999999999999</v>
      </c>
      <c r="H208" s="14">
        <f t="shared" si="49"/>
        <v>0.111956</v>
      </c>
      <c r="I208" s="14">
        <v>0</v>
      </c>
      <c r="J208" s="14">
        <v>0</v>
      </c>
      <c r="K208" s="14" t="s">
        <v>40</v>
      </c>
      <c r="L208" s="14">
        <f t="shared" si="54"/>
        <v>0</v>
      </c>
      <c r="M208" s="28">
        <v>0.8208333333333333</v>
      </c>
      <c r="N208" s="28">
        <v>0.84930555555555554</v>
      </c>
      <c r="O208" s="28">
        <f t="shared" si="50"/>
        <v>2.8472222222222232E-2</v>
      </c>
      <c r="P208" s="35">
        <f t="shared" si="51"/>
        <v>19.7</v>
      </c>
      <c r="Q208" s="35">
        <f t="shared" si="52"/>
        <v>2179.6999999999998</v>
      </c>
    </row>
    <row r="209" spans="2:17" x14ac:dyDescent="0.25">
      <c r="B209" s="4">
        <v>45620</v>
      </c>
      <c r="C209">
        <f t="shared" si="46"/>
        <v>2160</v>
      </c>
      <c r="D209" t="s">
        <v>11</v>
      </c>
      <c r="E209">
        <v>1.6429</v>
      </c>
      <c r="F209">
        <f t="shared" si="47"/>
        <v>0.11500300000000001</v>
      </c>
      <c r="G209">
        <f t="shared" si="48"/>
        <v>0.12321749999999999</v>
      </c>
      <c r="H209">
        <f t="shared" si="49"/>
        <v>0.10678850000000001</v>
      </c>
      <c r="I209">
        <v>8.3599999999999994E-2</v>
      </c>
      <c r="J209">
        <v>8.3599999999999994E-2</v>
      </c>
      <c r="K209" t="s">
        <v>40</v>
      </c>
      <c r="L209">
        <f t="shared" si="54"/>
        <v>5.088562907054598E-2</v>
      </c>
      <c r="M209" s="15">
        <v>0.82638888888888884</v>
      </c>
      <c r="O209" s="15">
        <f t="shared" si="50"/>
        <v>-0.82638888888888884</v>
      </c>
      <c r="P209" s="10">
        <f t="shared" si="51"/>
        <v>19.833333333333332</v>
      </c>
      <c r="Q209" s="10">
        <f t="shared" si="52"/>
        <v>2179.8333333333335</v>
      </c>
    </row>
    <row r="210" spans="2:17" x14ac:dyDescent="0.25">
      <c r="B210" s="25">
        <v>45621</v>
      </c>
      <c r="C210" s="12">
        <f t="shared" si="46"/>
        <v>2184</v>
      </c>
      <c r="D210" s="12" t="s">
        <v>14</v>
      </c>
      <c r="E210" s="12">
        <v>1.7223999999999999</v>
      </c>
      <c r="F210" s="12">
        <f t="shared" si="47"/>
        <v>0.12056800000000001</v>
      </c>
      <c r="G210" s="12">
        <f t="shared" si="48"/>
        <v>0.12917999999999999</v>
      </c>
      <c r="H210" s="12">
        <f t="shared" si="49"/>
        <v>0.111956</v>
      </c>
      <c r="I210" s="12">
        <v>6.7699999999999996E-2</v>
      </c>
      <c r="J210" s="12">
        <v>6.7699999999999996E-2</v>
      </c>
      <c r="K210" s="12" t="s">
        <v>40</v>
      </c>
      <c r="L210" s="12">
        <f t="shared" si="54"/>
        <v>3.9305620065025547E-2</v>
      </c>
      <c r="M210" s="26">
        <v>0.8208333333333333</v>
      </c>
      <c r="N210" s="26">
        <v>0.82777777777777772</v>
      </c>
      <c r="O210" s="26">
        <f t="shared" si="50"/>
        <v>6.9444444444444198E-3</v>
      </c>
      <c r="P210" s="36">
        <f t="shared" si="51"/>
        <v>19.7</v>
      </c>
      <c r="Q210" s="36">
        <f t="shared" si="52"/>
        <v>2203.6999999999998</v>
      </c>
    </row>
    <row r="211" spans="2:17" x14ac:dyDescent="0.25">
      <c r="B211" s="4">
        <v>45621</v>
      </c>
      <c r="C211">
        <f t="shared" si="46"/>
        <v>2184</v>
      </c>
      <c r="D211" t="s">
        <v>11</v>
      </c>
      <c r="E211">
        <v>1.6429</v>
      </c>
      <c r="F211">
        <f t="shared" si="47"/>
        <v>0.11500300000000001</v>
      </c>
      <c r="G211">
        <f t="shared" si="48"/>
        <v>0.12321749999999999</v>
      </c>
      <c r="H211">
        <f t="shared" si="49"/>
        <v>0.10678850000000001</v>
      </c>
      <c r="I211">
        <v>7.0699999999999999E-2</v>
      </c>
      <c r="J211">
        <v>7.0699999999999999E-2</v>
      </c>
      <c r="K211" t="s">
        <v>40</v>
      </c>
      <c r="L211">
        <f t="shared" si="54"/>
        <v>4.3033659991478485E-2</v>
      </c>
      <c r="M211" s="15">
        <v>0.8208333333333333</v>
      </c>
      <c r="O211" s="15">
        <f t="shared" si="50"/>
        <v>-0.8208333333333333</v>
      </c>
      <c r="P211" s="10">
        <f t="shared" si="51"/>
        <v>19.7</v>
      </c>
      <c r="Q211" s="10">
        <f t="shared" si="52"/>
        <v>2203.6999999999998</v>
      </c>
    </row>
    <row r="212" spans="2:17" x14ac:dyDescent="0.25">
      <c r="B212" s="25">
        <v>45627</v>
      </c>
      <c r="C212" s="12">
        <f t="shared" si="46"/>
        <v>2328</v>
      </c>
      <c r="D212" s="12" t="s">
        <v>14</v>
      </c>
      <c r="E212" s="12">
        <v>1.5858000000000001</v>
      </c>
      <c r="F212" s="12">
        <f t="shared" si="47"/>
        <v>0.11100600000000002</v>
      </c>
      <c r="G212" s="12">
        <f t="shared" si="48"/>
        <v>0.118935</v>
      </c>
      <c r="H212" s="12">
        <f t="shared" si="49"/>
        <v>0.10307700000000002</v>
      </c>
      <c r="I212" s="12">
        <v>6.13E-2</v>
      </c>
      <c r="J212" s="12">
        <v>6.13E-2</v>
      </c>
      <c r="K212" s="12" t="s">
        <v>41</v>
      </c>
      <c r="L212" s="12">
        <f t="shared" si="54"/>
        <v>3.8655568167486443E-2</v>
      </c>
      <c r="M212" s="26">
        <v>0.82291666666666663</v>
      </c>
      <c r="N212" s="26">
        <v>0.83263888888888893</v>
      </c>
      <c r="O212" s="26">
        <f t="shared" si="50"/>
        <v>9.7222222222222987E-3</v>
      </c>
      <c r="P212" s="36">
        <f t="shared" si="51"/>
        <v>19.75</v>
      </c>
      <c r="Q212" s="36">
        <f t="shared" si="52"/>
        <v>2347.75</v>
      </c>
    </row>
    <row r="213" spans="2:17" x14ac:dyDescent="0.25">
      <c r="B213" s="4">
        <v>45627</v>
      </c>
      <c r="C213">
        <f t="shared" si="46"/>
        <v>2328</v>
      </c>
      <c r="D213" t="s">
        <v>11</v>
      </c>
      <c r="E213">
        <v>1.7809999999999999</v>
      </c>
      <c r="F213">
        <f t="shared" si="47"/>
        <v>0.12467</v>
      </c>
      <c r="G213">
        <f t="shared" si="48"/>
        <v>0.133575</v>
      </c>
      <c r="H213">
        <f t="shared" si="49"/>
        <v>0.11576499999999999</v>
      </c>
      <c r="I213">
        <v>0</v>
      </c>
      <c r="J213">
        <v>0</v>
      </c>
      <c r="K213" t="s">
        <v>41</v>
      </c>
      <c r="L213">
        <f t="shared" si="54"/>
        <v>0</v>
      </c>
      <c r="O213" s="15">
        <f t="shared" si="50"/>
        <v>0</v>
      </c>
      <c r="P213" s="10">
        <f t="shared" si="51"/>
        <v>0</v>
      </c>
      <c r="Q213" s="10">
        <f t="shared" si="52"/>
        <v>2328</v>
      </c>
    </row>
    <row r="214" spans="2:17" x14ac:dyDescent="0.25">
      <c r="B214" s="4">
        <v>45630</v>
      </c>
      <c r="C214">
        <f t="shared" si="46"/>
        <v>2400</v>
      </c>
      <c r="D214" t="s">
        <v>11</v>
      </c>
      <c r="E214">
        <v>1.6134999999999999</v>
      </c>
      <c r="F214">
        <f t="shared" si="47"/>
        <v>0.112945</v>
      </c>
      <c r="G214">
        <f t="shared" si="48"/>
        <v>0.1210125</v>
      </c>
      <c r="H214">
        <f t="shared" si="49"/>
        <v>0.1048775</v>
      </c>
      <c r="I214">
        <v>5.79E-2</v>
      </c>
      <c r="J214">
        <v>5.79E-2</v>
      </c>
      <c r="K214" t="s">
        <v>40</v>
      </c>
      <c r="L214">
        <f t="shared" si="54"/>
        <v>3.588472265261853E-2</v>
      </c>
      <c r="M214" s="15">
        <v>0.82291666666666663</v>
      </c>
      <c r="O214" s="15">
        <f t="shared" si="50"/>
        <v>-0.82291666666666663</v>
      </c>
      <c r="P214" s="10">
        <f t="shared" si="51"/>
        <v>19.75</v>
      </c>
      <c r="Q214" s="10">
        <f t="shared" si="52"/>
        <v>2419.75</v>
      </c>
    </row>
    <row r="215" spans="2:17" x14ac:dyDescent="0.25">
      <c r="B215" s="27">
        <v>45631</v>
      </c>
      <c r="C215" s="14">
        <f t="shared" si="46"/>
        <v>2424</v>
      </c>
      <c r="D215" s="14" t="s">
        <v>14</v>
      </c>
      <c r="E215" s="14">
        <v>1.7235</v>
      </c>
      <c r="F215" s="14">
        <f t="shared" si="47"/>
        <v>0.12064500000000002</v>
      </c>
      <c r="G215" s="14">
        <f t="shared" si="48"/>
        <v>0.1292625</v>
      </c>
      <c r="H215" s="14">
        <f t="shared" si="49"/>
        <v>0.1120275</v>
      </c>
      <c r="I215" s="14">
        <v>0</v>
      </c>
      <c r="J215" s="14">
        <v>0</v>
      </c>
      <c r="K215" s="14" t="s">
        <v>45</v>
      </c>
      <c r="L215" s="14">
        <f t="shared" si="54"/>
        <v>0</v>
      </c>
      <c r="M215" s="28">
        <v>0.82291666666666663</v>
      </c>
      <c r="N215" s="28">
        <v>0.82777777777777772</v>
      </c>
      <c r="O215" s="28">
        <f t="shared" si="50"/>
        <v>4.8611111111110938E-3</v>
      </c>
      <c r="P215" s="35">
        <f t="shared" si="51"/>
        <v>19.75</v>
      </c>
      <c r="Q215" s="35">
        <f t="shared" si="52"/>
        <v>2443.75</v>
      </c>
    </row>
    <row r="216" spans="2:17" x14ac:dyDescent="0.25">
      <c r="B216" s="4">
        <v>45632</v>
      </c>
      <c r="C216">
        <f t="shared" si="46"/>
        <v>2448</v>
      </c>
      <c r="D216" t="s">
        <v>14</v>
      </c>
      <c r="E216">
        <v>1.7235</v>
      </c>
      <c r="F216">
        <f t="shared" si="47"/>
        <v>0.12064500000000002</v>
      </c>
      <c r="G216">
        <f t="shared" si="48"/>
        <v>0.1292625</v>
      </c>
      <c r="H216">
        <f t="shared" si="49"/>
        <v>0.1120275</v>
      </c>
      <c r="I216">
        <v>6.0100000000000001E-2</v>
      </c>
      <c r="J216">
        <v>6.0100000000000001E-2</v>
      </c>
      <c r="K216" t="s">
        <v>45</v>
      </c>
      <c r="L216">
        <f t="shared" si="54"/>
        <v>3.4870902233826516E-2</v>
      </c>
      <c r="M216" s="15">
        <v>0.81597222222222221</v>
      </c>
      <c r="O216" s="15">
        <f t="shared" si="50"/>
        <v>-0.81597222222222221</v>
      </c>
      <c r="P216" s="10">
        <f t="shared" si="51"/>
        <v>19.583333333333332</v>
      </c>
      <c r="Q216" s="10">
        <f t="shared" si="52"/>
        <v>2467.5833333333335</v>
      </c>
    </row>
    <row r="217" spans="2:17" x14ac:dyDescent="0.25">
      <c r="B217" s="27">
        <v>45633</v>
      </c>
      <c r="C217" s="14">
        <f t="shared" si="46"/>
        <v>2472</v>
      </c>
      <c r="D217" s="14" t="s">
        <v>11</v>
      </c>
      <c r="E217" s="14">
        <v>1.7498</v>
      </c>
      <c r="F217" s="14">
        <f t="shared" si="47"/>
        <v>0.12248600000000001</v>
      </c>
      <c r="G217" s="14">
        <f t="shared" si="48"/>
        <v>0.13123499999999999</v>
      </c>
      <c r="H217" s="14">
        <f t="shared" si="49"/>
        <v>0.113737</v>
      </c>
      <c r="I217" s="14">
        <v>0</v>
      </c>
      <c r="J217" s="14">
        <v>0</v>
      </c>
      <c r="K217" s="14" t="s">
        <v>41</v>
      </c>
      <c r="L217" s="14">
        <f t="shared" si="54"/>
        <v>0</v>
      </c>
      <c r="M217" s="28">
        <v>0.82291666666666663</v>
      </c>
      <c r="N217" s="28">
        <v>0.83888888888888891</v>
      </c>
      <c r="O217" s="28">
        <f t="shared" si="50"/>
        <v>1.5972222222222276E-2</v>
      </c>
      <c r="P217" s="35">
        <f t="shared" si="51"/>
        <v>19.75</v>
      </c>
      <c r="Q217" s="35">
        <f t="shared" si="52"/>
        <v>2491.75</v>
      </c>
    </row>
    <row r="218" spans="2:17" x14ac:dyDescent="0.25">
      <c r="B218" s="4">
        <v>45634</v>
      </c>
      <c r="C218">
        <f t="shared" si="46"/>
        <v>2496</v>
      </c>
      <c r="D218" t="s">
        <v>11</v>
      </c>
      <c r="E218">
        <v>1.7498</v>
      </c>
      <c r="F218">
        <f t="shared" si="47"/>
        <v>0.12248600000000001</v>
      </c>
      <c r="G218">
        <f t="shared" si="48"/>
        <v>0.13123499999999999</v>
      </c>
      <c r="H218">
        <f t="shared" si="49"/>
        <v>0.113737</v>
      </c>
      <c r="I218">
        <v>4.6899999999999997E-2</v>
      </c>
      <c r="J218">
        <v>4.6899999999999997E-2</v>
      </c>
      <c r="K218" t="s">
        <v>41</v>
      </c>
      <c r="L218">
        <f t="shared" si="54"/>
        <v>2.6803063207223681E-2</v>
      </c>
      <c r="M218" s="15">
        <v>0.8208333333333333</v>
      </c>
      <c r="O218" s="15">
        <f t="shared" si="50"/>
        <v>-0.8208333333333333</v>
      </c>
      <c r="P218" s="10">
        <f t="shared" si="51"/>
        <v>19.7</v>
      </c>
      <c r="Q218" s="10">
        <f t="shared" si="52"/>
        <v>2515.6999999999998</v>
      </c>
    </row>
    <row r="219" spans="2:17" x14ac:dyDescent="0.25">
      <c r="B219" s="27">
        <v>45635</v>
      </c>
      <c r="C219" s="14">
        <f t="shared" si="46"/>
        <v>2520</v>
      </c>
      <c r="D219" s="14" t="s">
        <v>14</v>
      </c>
      <c r="E219" s="14">
        <v>1.7794000000000001</v>
      </c>
      <c r="F219" s="14">
        <f t="shared" si="47"/>
        <v>0.12455800000000002</v>
      </c>
      <c r="G219" s="14">
        <f t="shared" si="48"/>
        <v>0.13345499999999999</v>
      </c>
      <c r="H219" s="14">
        <f t="shared" si="49"/>
        <v>0.11566100000000001</v>
      </c>
      <c r="I219" s="14">
        <v>0</v>
      </c>
      <c r="J219" s="14">
        <v>0</v>
      </c>
      <c r="K219" s="14" t="s">
        <v>40</v>
      </c>
      <c r="L219" s="14">
        <f t="shared" si="54"/>
        <v>0</v>
      </c>
      <c r="M219" s="28">
        <v>0.81597222222222221</v>
      </c>
      <c r="N219" s="28">
        <v>0.83333333333333337</v>
      </c>
      <c r="O219" s="28">
        <f t="shared" si="50"/>
        <v>1.736111111111116E-2</v>
      </c>
      <c r="P219" s="35">
        <f t="shared" si="51"/>
        <v>19.583333333333332</v>
      </c>
      <c r="Q219" s="35">
        <f t="shared" si="52"/>
        <v>2539.5833333333335</v>
      </c>
    </row>
    <row r="220" spans="2:17" x14ac:dyDescent="0.25">
      <c r="B220" s="27">
        <v>45636</v>
      </c>
      <c r="C220" s="14">
        <f t="shared" si="46"/>
        <v>2544</v>
      </c>
      <c r="D220" s="14" t="s">
        <v>14</v>
      </c>
      <c r="E220" s="14">
        <v>1.7255</v>
      </c>
      <c r="F220" s="14">
        <f t="shared" si="47"/>
        <v>0.12078500000000002</v>
      </c>
      <c r="G220" s="14">
        <f t="shared" si="48"/>
        <v>0.12941249999999999</v>
      </c>
      <c r="H220" s="14">
        <f t="shared" si="49"/>
        <v>0.11215750000000001</v>
      </c>
      <c r="I220" s="14">
        <v>0</v>
      </c>
      <c r="J220" s="14">
        <v>0</v>
      </c>
      <c r="K220" s="14" t="s">
        <v>40</v>
      </c>
      <c r="L220" s="14">
        <f t="shared" si="54"/>
        <v>0</v>
      </c>
      <c r="M220" s="28">
        <v>0.81597222222222221</v>
      </c>
      <c r="N220" s="28">
        <v>0.83611111111111114</v>
      </c>
      <c r="O220" s="28">
        <f t="shared" si="50"/>
        <v>2.0138888888888928E-2</v>
      </c>
      <c r="P220" s="35">
        <f t="shared" si="51"/>
        <v>19.583333333333332</v>
      </c>
      <c r="Q220" s="35">
        <f t="shared" si="52"/>
        <v>2563.5833333333335</v>
      </c>
    </row>
    <row r="221" spans="2:17" x14ac:dyDescent="0.25">
      <c r="B221" s="4">
        <v>45665</v>
      </c>
      <c r="C221">
        <f t="shared" si="46"/>
        <v>3240</v>
      </c>
      <c r="D221" t="s">
        <v>11</v>
      </c>
      <c r="E221">
        <v>1.925</v>
      </c>
      <c r="F221">
        <f t="shared" si="47"/>
        <v>0.13475000000000001</v>
      </c>
      <c r="G221">
        <f t="shared" si="48"/>
        <v>0.144375</v>
      </c>
      <c r="H221">
        <f t="shared" si="49"/>
        <v>0.12512500000000001</v>
      </c>
      <c r="I221">
        <v>6.9699999999999998E-2</v>
      </c>
      <c r="J221">
        <v>6.9699999999999998E-2</v>
      </c>
      <c r="K221" t="s">
        <v>41</v>
      </c>
      <c r="L221">
        <f t="shared" si="54"/>
        <v>3.6207792207792203E-2</v>
      </c>
      <c r="M221" s="15">
        <v>0.80208333333333337</v>
      </c>
      <c r="O221" s="15">
        <f t="shared" si="50"/>
        <v>-0.80208333333333337</v>
      </c>
      <c r="P221" s="10">
        <f t="shared" si="51"/>
        <v>19.25</v>
      </c>
      <c r="Q221" s="10">
        <f t="shared" si="52"/>
        <v>3259.25</v>
      </c>
    </row>
    <row r="222" spans="2:17" x14ac:dyDescent="0.25">
      <c r="B222" s="27">
        <v>45668</v>
      </c>
      <c r="C222" s="14">
        <f t="shared" si="46"/>
        <v>3312</v>
      </c>
      <c r="D222" s="14" t="s">
        <v>11</v>
      </c>
      <c r="E222" s="14">
        <v>1.9325000000000001</v>
      </c>
      <c r="F222" s="14">
        <f t="shared" si="47"/>
        <v>0.13527500000000003</v>
      </c>
      <c r="G222" s="14">
        <f t="shared" si="48"/>
        <v>0.1449375</v>
      </c>
      <c r="H222" s="14">
        <f t="shared" si="49"/>
        <v>0.12561250000000002</v>
      </c>
      <c r="I222" s="14">
        <v>0</v>
      </c>
      <c r="J222" s="14">
        <v>0</v>
      </c>
      <c r="K222" s="14" t="s">
        <v>41</v>
      </c>
      <c r="L222" s="14">
        <f t="shared" si="54"/>
        <v>0</v>
      </c>
      <c r="M222" s="28">
        <v>0.80208333333333337</v>
      </c>
      <c r="N222" s="28">
        <v>0.82638888888888884</v>
      </c>
      <c r="O222" s="28">
        <f t="shared" si="50"/>
        <v>2.4305555555555469E-2</v>
      </c>
      <c r="P222" s="35">
        <f t="shared" si="51"/>
        <v>19.25</v>
      </c>
      <c r="Q222" s="35">
        <f t="shared" si="52"/>
        <v>3331.25</v>
      </c>
    </row>
    <row r="223" spans="2:17" x14ac:dyDescent="0.25">
      <c r="B223" s="4">
        <v>45668</v>
      </c>
      <c r="C223">
        <f t="shared" si="46"/>
        <v>3312</v>
      </c>
      <c r="D223" t="s">
        <v>14</v>
      </c>
      <c r="E223">
        <v>1.5729</v>
      </c>
      <c r="F223">
        <f t="shared" si="47"/>
        <v>0.11010300000000001</v>
      </c>
      <c r="G223">
        <f t="shared" si="48"/>
        <v>0.11796749999999999</v>
      </c>
      <c r="H223">
        <f t="shared" si="49"/>
        <v>0.1022385</v>
      </c>
      <c r="I223">
        <v>5.4899999999999997E-2</v>
      </c>
      <c r="J223">
        <v>5.4899999999999997E-2</v>
      </c>
      <c r="K223" t="s">
        <v>41</v>
      </c>
      <c r="L223">
        <f t="shared" si="54"/>
        <v>3.490368109860767E-2</v>
      </c>
      <c r="M223" s="15">
        <v>0.82430555555555551</v>
      </c>
      <c r="O223" s="15">
        <f t="shared" si="50"/>
        <v>-0.82430555555555551</v>
      </c>
      <c r="P223" s="10">
        <f t="shared" si="51"/>
        <v>19.783333333333331</v>
      </c>
      <c r="Q223" s="10">
        <f t="shared" si="52"/>
        <v>3331.7833333333333</v>
      </c>
    </row>
    <row r="224" spans="2:17" x14ac:dyDescent="0.25">
      <c r="B224" s="4">
        <v>45670</v>
      </c>
      <c r="C224">
        <f t="shared" si="46"/>
        <v>3360</v>
      </c>
      <c r="D224" t="s">
        <v>11</v>
      </c>
      <c r="E224">
        <v>1.9325000000000001</v>
      </c>
      <c r="F224">
        <f t="shared" si="47"/>
        <v>0.13527500000000003</v>
      </c>
      <c r="G224">
        <f t="shared" si="48"/>
        <v>0.1449375</v>
      </c>
      <c r="H224">
        <f t="shared" si="49"/>
        <v>0.12561250000000002</v>
      </c>
      <c r="I224">
        <v>6.3299999999999995E-2</v>
      </c>
      <c r="J224">
        <v>6.3299999999999995E-2</v>
      </c>
      <c r="K224" t="s">
        <v>45</v>
      </c>
      <c r="L224">
        <f t="shared" si="54"/>
        <v>3.2755498059508406E-2</v>
      </c>
      <c r="M224" s="15">
        <v>0.81805555555555554</v>
      </c>
      <c r="O224" s="15">
        <f t="shared" si="50"/>
        <v>-0.81805555555555554</v>
      </c>
      <c r="P224" s="10">
        <f t="shared" si="51"/>
        <v>19.633333333333333</v>
      </c>
      <c r="Q224" s="10">
        <f t="shared" si="52"/>
        <v>3379.6333333333332</v>
      </c>
    </row>
    <row r="225" spans="2:17" x14ac:dyDescent="0.25">
      <c r="B225" s="27">
        <v>45975</v>
      </c>
      <c r="C225" s="14">
        <f t="shared" si="46"/>
        <v>10680</v>
      </c>
      <c r="D225" s="14" t="s">
        <v>14</v>
      </c>
      <c r="E225" s="14">
        <v>1.5479000000000001</v>
      </c>
      <c r="F225" s="14">
        <f t="shared" si="47"/>
        <v>0.10835300000000002</v>
      </c>
      <c r="G225" s="14">
        <f t="shared" si="48"/>
        <v>0.1160925</v>
      </c>
      <c r="H225" s="14">
        <f t="shared" si="49"/>
        <v>0.10061350000000001</v>
      </c>
      <c r="I225" s="14">
        <v>0</v>
      </c>
      <c r="J225" s="14">
        <v>0</v>
      </c>
      <c r="K225" s="14" t="s">
        <v>41</v>
      </c>
      <c r="L225" s="14">
        <f t="shared" si="54"/>
        <v>0</v>
      </c>
      <c r="M225" s="28">
        <v>0.82430555555555551</v>
      </c>
      <c r="N225" s="28">
        <v>0.84375</v>
      </c>
      <c r="O225" s="28">
        <f t="shared" si="50"/>
        <v>1.9444444444444486E-2</v>
      </c>
      <c r="P225" s="35">
        <f t="shared" si="51"/>
        <v>19.783333333333331</v>
      </c>
      <c r="Q225" s="35">
        <f t="shared" si="52"/>
        <v>10699.783333333333</v>
      </c>
    </row>
    <row r="226" spans="2:17" x14ac:dyDescent="0.25">
      <c r="B226" s="4">
        <v>45673</v>
      </c>
      <c r="C226">
        <f t="shared" si="46"/>
        <v>3432</v>
      </c>
      <c r="D226" t="s">
        <v>14</v>
      </c>
      <c r="E226">
        <v>1.5479000000000001</v>
      </c>
      <c r="F226">
        <f t="shared" si="47"/>
        <v>0.10835300000000002</v>
      </c>
      <c r="G226">
        <f t="shared" si="48"/>
        <v>0.1160925</v>
      </c>
      <c r="H226">
        <f t="shared" si="49"/>
        <v>0.10061350000000001</v>
      </c>
      <c r="I226">
        <v>5.5399999999999998E-2</v>
      </c>
      <c r="J226">
        <v>5.5399999999999998E-2</v>
      </c>
      <c r="K226" t="s">
        <v>40</v>
      </c>
      <c r="L226">
        <f t="shared" si="54"/>
        <v>3.5790425738096772E-2</v>
      </c>
      <c r="M226" s="15">
        <v>0.34236111111111112</v>
      </c>
      <c r="N226" s="15">
        <v>0.82222222222222219</v>
      </c>
      <c r="O226" s="15">
        <f t="shared" si="50"/>
        <v>0.47986111111111107</v>
      </c>
      <c r="P226" s="10">
        <f t="shared" si="51"/>
        <v>8.2166666666666668</v>
      </c>
      <c r="Q226" s="10">
        <f t="shared" si="52"/>
        <v>3440.2166666666667</v>
      </c>
    </row>
    <row r="227" spans="2:17" x14ac:dyDescent="0.25">
      <c r="B227" s="27">
        <v>45673</v>
      </c>
      <c r="C227" s="14">
        <f t="shared" si="46"/>
        <v>3432</v>
      </c>
      <c r="D227" s="14" t="s">
        <v>11</v>
      </c>
      <c r="E227" s="14">
        <v>1.7214</v>
      </c>
      <c r="F227" s="14">
        <f t="shared" si="47"/>
        <v>0.12049800000000001</v>
      </c>
      <c r="G227" s="14">
        <f t="shared" si="48"/>
        <v>0.129105</v>
      </c>
      <c r="H227" s="14">
        <f t="shared" si="49"/>
        <v>0.111891</v>
      </c>
      <c r="I227" s="14">
        <v>0</v>
      </c>
      <c r="J227" s="14">
        <v>0</v>
      </c>
      <c r="K227" s="14" t="s">
        <v>41</v>
      </c>
      <c r="L227" s="14">
        <f t="shared" si="54"/>
        <v>0</v>
      </c>
      <c r="M227" s="28">
        <v>0.81805555555555554</v>
      </c>
      <c r="N227" s="28">
        <v>0.84305555555555556</v>
      </c>
      <c r="O227" s="28">
        <f t="shared" si="50"/>
        <v>2.5000000000000022E-2</v>
      </c>
      <c r="P227" s="35">
        <f t="shared" si="51"/>
        <v>19.633333333333333</v>
      </c>
      <c r="Q227" s="35">
        <f t="shared" si="52"/>
        <v>3451.6333333333332</v>
      </c>
    </row>
    <row r="228" spans="2:17" x14ac:dyDescent="0.25">
      <c r="B228" s="4">
        <v>45674</v>
      </c>
      <c r="C228">
        <f t="shared" si="46"/>
        <v>3456</v>
      </c>
      <c r="D228" t="s">
        <v>11</v>
      </c>
      <c r="E228">
        <v>1.7214</v>
      </c>
      <c r="F228">
        <f>E228*0.035</f>
        <v>6.0249000000000004E-2</v>
      </c>
      <c r="G228">
        <f>E228*0.04</f>
        <v>6.8856000000000001E-2</v>
      </c>
      <c r="H228">
        <f>E228*0.03</f>
        <v>5.1642E-2</v>
      </c>
      <c r="I228">
        <v>5.6000000000000001E-2</v>
      </c>
      <c r="J228">
        <v>5.6000000000000001E-2</v>
      </c>
      <c r="K228" t="s">
        <v>41</v>
      </c>
      <c r="L228">
        <f t="shared" si="54"/>
        <v>3.253166027651911E-2</v>
      </c>
      <c r="M228" s="15">
        <v>0.81388888888888888</v>
      </c>
      <c r="O228" s="15">
        <f t="shared" si="50"/>
        <v>-0.81388888888888888</v>
      </c>
      <c r="P228" s="10">
        <f t="shared" si="51"/>
        <v>19.533333333333331</v>
      </c>
      <c r="Q228" s="10">
        <f t="shared" si="52"/>
        <v>3475.5333333333333</v>
      </c>
    </row>
    <row r="229" spans="2:17" x14ac:dyDescent="0.25">
      <c r="B229" s="4">
        <v>45677</v>
      </c>
      <c r="C229">
        <f t="shared" si="46"/>
        <v>3528</v>
      </c>
      <c r="D229" s="68" t="s">
        <v>11</v>
      </c>
      <c r="E229" s="68">
        <v>1.7214</v>
      </c>
      <c r="F229" s="68">
        <f>E229*0.035</f>
        <v>6.0249000000000004E-2</v>
      </c>
      <c r="G229" s="68">
        <f>E229*0.04</f>
        <v>6.8856000000000001E-2</v>
      </c>
      <c r="H229" s="68">
        <f>E229*0.03</f>
        <v>5.1642E-2</v>
      </c>
      <c r="I229" s="68">
        <v>6.0600000000000001E-2</v>
      </c>
      <c r="J229" s="68">
        <v>6.0600000000000001E-2</v>
      </c>
      <c r="K229" s="68" t="s">
        <v>40</v>
      </c>
      <c r="L229">
        <f t="shared" si="54"/>
        <v>3.5203903799233181E-2</v>
      </c>
      <c r="M229" s="15">
        <v>0.81041666666666667</v>
      </c>
      <c r="O229" s="15">
        <f t="shared" si="50"/>
        <v>-0.81041666666666667</v>
      </c>
      <c r="P229" s="10">
        <f t="shared" si="51"/>
        <v>19.45</v>
      </c>
      <c r="Q229" s="10">
        <f t="shared" si="52"/>
        <v>3547.45</v>
      </c>
    </row>
    <row r="230" spans="2:17" x14ac:dyDescent="0.25">
      <c r="B230" s="4"/>
      <c r="C230">
        <f t="shared" si="46"/>
        <v>-1092720</v>
      </c>
      <c r="F230">
        <f t="shared" si="47"/>
        <v>0</v>
      </c>
      <c r="G230">
        <f t="shared" si="48"/>
        <v>0</v>
      </c>
      <c r="H230">
        <f t="shared" si="49"/>
        <v>0</v>
      </c>
      <c r="L230" t="e">
        <f t="shared" si="54"/>
        <v>#DIV/0!</v>
      </c>
      <c r="O230" s="15">
        <f t="shared" si="50"/>
        <v>0</v>
      </c>
      <c r="P230" s="10">
        <f t="shared" si="51"/>
        <v>0</v>
      </c>
      <c r="Q230" s="10">
        <f t="shared" si="52"/>
        <v>-1092720</v>
      </c>
    </row>
    <row r="231" spans="2:17" x14ac:dyDescent="0.25">
      <c r="B231" s="4"/>
      <c r="C231">
        <f t="shared" si="46"/>
        <v>-1092720</v>
      </c>
      <c r="F231">
        <f t="shared" si="47"/>
        <v>0</v>
      </c>
      <c r="G231">
        <f t="shared" si="48"/>
        <v>0</v>
      </c>
      <c r="H231">
        <f t="shared" si="49"/>
        <v>0</v>
      </c>
      <c r="L231" t="e">
        <f t="shared" si="54"/>
        <v>#DIV/0!</v>
      </c>
      <c r="O231" s="15">
        <f t="shared" si="50"/>
        <v>0</v>
      </c>
      <c r="P231" s="10">
        <f t="shared" si="51"/>
        <v>0</v>
      </c>
      <c r="Q231" s="10">
        <f t="shared" si="52"/>
        <v>-1092720</v>
      </c>
    </row>
    <row r="232" spans="2:17" x14ac:dyDescent="0.25">
      <c r="B232" s="4"/>
      <c r="C232">
        <f t="shared" ref="C232:C295" si="55">(B232-$B$4)*24</f>
        <v>-1092720</v>
      </c>
      <c r="F232">
        <f t="shared" ref="F232:F295" si="56">E232*0.07</f>
        <v>0</v>
      </c>
      <c r="G232">
        <f t="shared" ref="G232:G295" si="57">E232*0.075</f>
        <v>0</v>
      </c>
      <c r="H232">
        <f t="shared" ref="H232:H295" si="58">E232*0.065</f>
        <v>0</v>
      </c>
      <c r="L232" t="e">
        <f t="shared" si="54"/>
        <v>#DIV/0!</v>
      </c>
      <c r="O232" s="15">
        <f t="shared" ref="O232:O295" si="59">N232-M232</f>
        <v>0</v>
      </c>
      <c r="P232" s="10">
        <f t="shared" ref="P232:P295" si="60">M232*24</f>
        <v>0</v>
      </c>
      <c r="Q232" s="10">
        <f t="shared" ref="Q232:Q295" si="61">P232+C232</f>
        <v>-1092720</v>
      </c>
    </row>
    <row r="233" spans="2:17" x14ac:dyDescent="0.25">
      <c r="B233" s="4"/>
      <c r="C233">
        <f t="shared" si="55"/>
        <v>-1092720</v>
      </c>
      <c r="F233">
        <f t="shared" si="56"/>
        <v>0</v>
      </c>
      <c r="G233">
        <f t="shared" si="57"/>
        <v>0</v>
      </c>
      <c r="H233">
        <f t="shared" si="58"/>
        <v>0</v>
      </c>
      <c r="L233" t="e">
        <f t="shared" si="54"/>
        <v>#DIV/0!</v>
      </c>
      <c r="O233" s="15">
        <f t="shared" si="59"/>
        <v>0</v>
      </c>
      <c r="P233" s="10">
        <f t="shared" si="60"/>
        <v>0</v>
      </c>
      <c r="Q233" s="10">
        <f t="shared" si="61"/>
        <v>-1092720</v>
      </c>
    </row>
    <row r="234" spans="2:17" x14ac:dyDescent="0.25">
      <c r="B234" s="4"/>
      <c r="C234">
        <f t="shared" si="55"/>
        <v>-1092720</v>
      </c>
      <c r="F234">
        <f t="shared" si="56"/>
        <v>0</v>
      </c>
      <c r="G234">
        <f t="shared" si="57"/>
        <v>0</v>
      </c>
      <c r="H234">
        <f t="shared" si="58"/>
        <v>0</v>
      </c>
      <c r="L234" t="e">
        <f t="shared" si="54"/>
        <v>#DIV/0!</v>
      </c>
      <c r="O234" s="15">
        <f t="shared" si="59"/>
        <v>0</v>
      </c>
      <c r="P234" s="10">
        <f t="shared" si="60"/>
        <v>0</v>
      </c>
      <c r="Q234" s="10">
        <f t="shared" si="61"/>
        <v>-1092720</v>
      </c>
    </row>
    <row r="235" spans="2:17" x14ac:dyDescent="0.25">
      <c r="B235" s="4"/>
      <c r="C235">
        <f t="shared" si="55"/>
        <v>-1092720</v>
      </c>
      <c r="F235">
        <f t="shared" si="56"/>
        <v>0</v>
      </c>
      <c r="G235">
        <f t="shared" si="57"/>
        <v>0</v>
      </c>
      <c r="H235">
        <f t="shared" si="58"/>
        <v>0</v>
      </c>
      <c r="L235" t="e">
        <f t="shared" si="54"/>
        <v>#DIV/0!</v>
      </c>
      <c r="O235" s="15">
        <f t="shared" si="59"/>
        <v>0</v>
      </c>
      <c r="P235" s="10">
        <f t="shared" si="60"/>
        <v>0</v>
      </c>
      <c r="Q235" s="10">
        <f t="shared" si="61"/>
        <v>-1092720</v>
      </c>
    </row>
    <row r="236" spans="2:17" x14ac:dyDescent="0.25">
      <c r="B236" s="4"/>
      <c r="C236">
        <f t="shared" si="55"/>
        <v>-1092720</v>
      </c>
      <c r="F236">
        <f t="shared" si="56"/>
        <v>0</v>
      </c>
      <c r="G236">
        <f t="shared" si="57"/>
        <v>0</v>
      </c>
      <c r="H236">
        <f t="shared" si="58"/>
        <v>0</v>
      </c>
      <c r="L236" t="e">
        <f t="shared" si="54"/>
        <v>#DIV/0!</v>
      </c>
      <c r="O236" s="15">
        <f t="shared" si="59"/>
        <v>0</v>
      </c>
      <c r="P236" s="10">
        <f t="shared" si="60"/>
        <v>0</v>
      </c>
      <c r="Q236" s="10">
        <f t="shared" si="61"/>
        <v>-1092720</v>
      </c>
    </row>
    <row r="237" spans="2:17" x14ac:dyDescent="0.25">
      <c r="B237" s="4"/>
      <c r="C237">
        <f t="shared" si="55"/>
        <v>-1092720</v>
      </c>
      <c r="F237">
        <f t="shared" si="56"/>
        <v>0</v>
      </c>
      <c r="G237">
        <f t="shared" si="57"/>
        <v>0</v>
      </c>
      <c r="H237">
        <f t="shared" si="58"/>
        <v>0</v>
      </c>
      <c r="L237" t="e">
        <f t="shared" ref="L237:L300" si="62">(I237/E237)*100%</f>
        <v>#DIV/0!</v>
      </c>
      <c r="O237" s="15">
        <f t="shared" si="59"/>
        <v>0</v>
      </c>
      <c r="P237" s="10">
        <f t="shared" si="60"/>
        <v>0</v>
      </c>
      <c r="Q237" s="10">
        <f t="shared" si="61"/>
        <v>-1092720</v>
      </c>
    </row>
    <row r="238" spans="2:17" x14ac:dyDescent="0.25">
      <c r="B238" s="4"/>
      <c r="C238">
        <f t="shared" si="55"/>
        <v>-1092720</v>
      </c>
      <c r="F238">
        <f t="shared" si="56"/>
        <v>0</v>
      </c>
      <c r="G238">
        <f t="shared" si="57"/>
        <v>0</v>
      </c>
      <c r="H238">
        <f t="shared" si="58"/>
        <v>0</v>
      </c>
      <c r="L238" t="e">
        <f t="shared" si="62"/>
        <v>#DIV/0!</v>
      </c>
      <c r="O238" s="15">
        <f t="shared" si="59"/>
        <v>0</v>
      </c>
      <c r="P238" s="10">
        <f t="shared" si="60"/>
        <v>0</v>
      </c>
      <c r="Q238" s="10">
        <f t="shared" si="61"/>
        <v>-1092720</v>
      </c>
    </row>
    <row r="239" spans="2:17" x14ac:dyDescent="0.25">
      <c r="B239" s="4"/>
      <c r="C239">
        <f t="shared" si="55"/>
        <v>-1092720</v>
      </c>
      <c r="F239">
        <f t="shared" si="56"/>
        <v>0</v>
      </c>
      <c r="G239">
        <f t="shared" si="57"/>
        <v>0</v>
      </c>
      <c r="H239">
        <f t="shared" si="58"/>
        <v>0</v>
      </c>
      <c r="L239" t="e">
        <f t="shared" si="62"/>
        <v>#DIV/0!</v>
      </c>
      <c r="O239" s="15">
        <f t="shared" si="59"/>
        <v>0</v>
      </c>
      <c r="P239" s="10">
        <f t="shared" si="60"/>
        <v>0</v>
      </c>
      <c r="Q239" s="10">
        <f t="shared" si="61"/>
        <v>-1092720</v>
      </c>
    </row>
    <row r="240" spans="2:17" x14ac:dyDescent="0.25">
      <c r="B240" s="4"/>
      <c r="C240">
        <f t="shared" si="55"/>
        <v>-1092720</v>
      </c>
      <c r="F240">
        <f t="shared" si="56"/>
        <v>0</v>
      </c>
      <c r="G240">
        <f t="shared" si="57"/>
        <v>0</v>
      </c>
      <c r="H240">
        <f t="shared" si="58"/>
        <v>0</v>
      </c>
      <c r="L240" t="e">
        <f t="shared" si="62"/>
        <v>#DIV/0!</v>
      </c>
      <c r="O240" s="15">
        <f t="shared" si="59"/>
        <v>0</v>
      </c>
      <c r="P240" s="10">
        <f t="shared" si="60"/>
        <v>0</v>
      </c>
      <c r="Q240" s="10">
        <f t="shared" si="61"/>
        <v>-1092720</v>
      </c>
    </row>
    <row r="241" spans="2:17" x14ac:dyDescent="0.25">
      <c r="B241" s="4"/>
      <c r="C241">
        <f t="shared" si="55"/>
        <v>-1092720</v>
      </c>
      <c r="F241">
        <f t="shared" si="56"/>
        <v>0</v>
      </c>
      <c r="G241">
        <f t="shared" si="57"/>
        <v>0</v>
      </c>
      <c r="H241">
        <f t="shared" si="58"/>
        <v>0</v>
      </c>
      <c r="L241" t="e">
        <f t="shared" si="62"/>
        <v>#DIV/0!</v>
      </c>
      <c r="O241" s="15">
        <f t="shared" si="59"/>
        <v>0</v>
      </c>
      <c r="P241" s="10">
        <f t="shared" si="60"/>
        <v>0</v>
      </c>
      <c r="Q241" s="10">
        <f t="shared" si="61"/>
        <v>-1092720</v>
      </c>
    </row>
    <row r="242" spans="2:17" x14ac:dyDescent="0.25">
      <c r="B242" s="4"/>
      <c r="C242">
        <f t="shared" si="55"/>
        <v>-1092720</v>
      </c>
      <c r="F242">
        <f t="shared" si="56"/>
        <v>0</v>
      </c>
      <c r="G242">
        <f t="shared" si="57"/>
        <v>0</v>
      </c>
      <c r="H242">
        <f t="shared" si="58"/>
        <v>0</v>
      </c>
      <c r="L242" t="e">
        <f t="shared" si="62"/>
        <v>#DIV/0!</v>
      </c>
      <c r="O242" s="15">
        <f t="shared" si="59"/>
        <v>0</v>
      </c>
      <c r="P242" s="10">
        <f t="shared" si="60"/>
        <v>0</v>
      </c>
      <c r="Q242" s="10">
        <f t="shared" si="61"/>
        <v>-1092720</v>
      </c>
    </row>
    <row r="243" spans="2:17" x14ac:dyDescent="0.25">
      <c r="B243" s="4"/>
      <c r="C243">
        <f t="shared" si="55"/>
        <v>-1092720</v>
      </c>
      <c r="F243">
        <f t="shared" si="56"/>
        <v>0</v>
      </c>
      <c r="G243">
        <f t="shared" si="57"/>
        <v>0</v>
      </c>
      <c r="H243">
        <f t="shared" si="58"/>
        <v>0</v>
      </c>
      <c r="L243" t="e">
        <f t="shared" si="62"/>
        <v>#DIV/0!</v>
      </c>
      <c r="O243" s="15">
        <f t="shared" si="59"/>
        <v>0</v>
      </c>
      <c r="P243" s="10">
        <f t="shared" si="60"/>
        <v>0</v>
      </c>
      <c r="Q243" s="10">
        <f t="shared" si="61"/>
        <v>-1092720</v>
      </c>
    </row>
    <row r="244" spans="2:17" x14ac:dyDescent="0.25">
      <c r="B244" s="4"/>
      <c r="C244">
        <f t="shared" si="55"/>
        <v>-1092720</v>
      </c>
      <c r="F244">
        <f t="shared" si="56"/>
        <v>0</v>
      </c>
      <c r="G244">
        <f t="shared" si="57"/>
        <v>0</v>
      </c>
      <c r="H244">
        <f t="shared" si="58"/>
        <v>0</v>
      </c>
      <c r="L244" t="e">
        <f t="shared" si="62"/>
        <v>#DIV/0!</v>
      </c>
      <c r="O244" s="15">
        <f t="shared" si="59"/>
        <v>0</v>
      </c>
      <c r="P244" s="10">
        <f t="shared" si="60"/>
        <v>0</v>
      </c>
      <c r="Q244" s="10">
        <f t="shared" si="61"/>
        <v>-1092720</v>
      </c>
    </row>
    <row r="245" spans="2:17" x14ac:dyDescent="0.25">
      <c r="B245" s="4"/>
      <c r="C245">
        <f t="shared" si="55"/>
        <v>-1092720</v>
      </c>
      <c r="F245">
        <f t="shared" si="56"/>
        <v>0</v>
      </c>
      <c r="G245">
        <f t="shared" si="57"/>
        <v>0</v>
      </c>
      <c r="H245">
        <f t="shared" si="58"/>
        <v>0</v>
      </c>
      <c r="L245" t="e">
        <f t="shared" si="62"/>
        <v>#DIV/0!</v>
      </c>
      <c r="O245" s="15">
        <f t="shared" si="59"/>
        <v>0</v>
      </c>
      <c r="P245" s="10">
        <f t="shared" si="60"/>
        <v>0</v>
      </c>
      <c r="Q245" s="10">
        <f t="shared" si="61"/>
        <v>-1092720</v>
      </c>
    </row>
    <row r="246" spans="2:17" x14ac:dyDescent="0.25">
      <c r="B246" s="4"/>
      <c r="C246">
        <f t="shared" si="55"/>
        <v>-1092720</v>
      </c>
      <c r="F246">
        <f t="shared" si="56"/>
        <v>0</v>
      </c>
      <c r="G246">
        <f t="shared" si="57"/>
        <v>0</v>
      </c>
      <c r="H246">
        <f t="shared" si="58"/>
        <v>0</v>
      </c>
      <c r="L246" t="e">
        <f t="shared" si="62"/>
        <v>#DIV/0!</v>
      </c>
      <c r="O246" s="15">
        <f t="shared" si="59"/>
        <v>0</v>
      </c>
      <c r="P246" s="10">
        <f t="shared" si="60"/>
        <v>0</v>
      </c>
      <c r="Q246" s="10">
        <f t="shared" si="61"/>
        <v>-1092720</v>
      </c>
    </row>
    <row r="247" spans="2:17" x14ac:dyDescent="0.25">
      <c r="B247" s="4"/>
      <c r="C247">
        <f t="shared" si="55"/>
        <v>-1092720</v>
      </c>
      <c r="F247">
        <f t="shared" si="56"/>
        <v>0</v>
      </c>
      <c r="G247">
        <f t="shared" si="57"/>
        <v>0</v>
      </c>
      <c r="H247">
        <f t="shared" si="58"/>
        <v>0</v>
      </c>
      <c r="L247" t="e">
        <f t="shared" si="62"/>
        <v>#DIV/0!</v>
      </c>
      <c r="O247" s="15">
        <f t="shared" si="59"/>
        <v>0</v>
      </c>
      <c r="P247" s="10">
        <f t="shared" si="60"/>
        <v>0</v>
      </c>
      <c r="Q247" s="10">
        <f t="shared" si="61"/>
        <v>-1092720</v>
      </c>
    </row>
    <row r="248" spans="2:17" x14ac:dyDescent="0.25">
      <c r="B248" s="4"/>
      <c r="C248">
        <f t="shared" si="55"/>
        <v>-1092720</v>
      </c>
      <c r="F248">
        <f t="shared" si="56"/>
        <v>0</v>
      </c>
      <c r="G248">
        <f t="shared" si="57"/>
        <v>0</v>
      </c>
      <c r="H248">
        <f t="shared" si="58"/>
        <v>0</v>
      </c>
      <c r="L248" t="e">
        <f t="shared" si="62"/>
        <v>#DIV/0!</v>
      </c>
      <c r="O248" s="15">
        <f t="shared" si="59"/>
        <v>0</v>
      </c>
      <c r="P248" s="10">
        <f t="shared" si="60"/>
        <v>0</v>
      </c>
      <c r="Q248" s="10">
        <f t="shared" si="61"/>
        <v>-1092720</v>
      </c>
    </row>
    <row r="249" spans="2:17" x14ac:dyDescent="0.25">
      <c r="B249" s="4"/>
      <c r="C249">
        <f t="shared" si="55"/>
        <v>-1092720</v>
      </c>
      <c r="F249">
        <f t="shared" si="56"/>
        <v>0</v>
      </c>
      <c r="G249">
        <f t="shared" si="57"/>
        <v>0</v>
      </c>
      <c r="H249">
        <f t="shared" si="58"/>
        <v>0</v>
      </c>
      <c r="L249" t="e">
        <f t="shared" si="62"/>
        <v>#DIV/0!</v>
      </c>
      <c r="O249" s="15">
        <f t="shared" si="59"/>
        <v>0</v>
      </c>
      <c r="P249" s="10">
        <f t="shared" si="60"/>
        <v>0</v>
      </c>
      <c r="Q249" s="10">
        <f t="shared" si="61"/>
        <v>-1092720</v>
      </c>
    </row>
    <row r="250" spans="2:17" x14ac:dyDescent="0.25">
      <c r="B250" s="4"/>
      <c r="C250">
        <f t="shared" si="55"/>
        <v>-1092720</v>
      </c>
      <c r="F250">
        <f t="shared" si="56"/>
        <v>0</v>
      </c>
      <c r="G250">
        <f t="shared" si="57"/>
        <v>0</v>
      </c>
      <c r="H250">
        <f t="shared" si="58"/>
        <v>0</v>
      </c>
      <c r="L250" t="e">
        <f t="shared" si="62"/>
        <v>#DIV/0!</v>
      </c>
      <c r="O250" s="15">
        <f t="shared" si="59"/>
        <v>0</v>
      </c>
      <c r="P250" s="10">
        <f t="shared" si="60"/>
        <v>0</v>
      </c>
      <c r="Q250" s="10">
        <f t="shared" si="61"/>
        <v>-1092720</v>
      </c>
    </row>
    <row r="251" spans="2:17" x14ac:dyDescent="0.25">
      <c r="B251" s="4"/>
      <c r="C251">
        <f t="shared" si="55"/>
        <v>-1092720</v>
      </c>
      <c r="F251">
        <f t="shared" si="56"/>
        <v>0</v>
      </c>
      <c r="G251">
        <f t="shared" si="57"/>
        <v>0</v>
      </c>
      <c r="H251">
        <f t="shared" si="58"/>
        <v>0</v>
      </c>
      <c r="L251" t="e">
        <f t="shared" si="62"/>
        <v>#DIV/0!</v>
      </c>
      <c r="O251" s="15">
        <f t="shared" si="59"/>
        <v>0</v>
      </c>
      <c r="P251" s="10">
        <f t="shared" si="60"/>
        <v>0</v>
      </c>
      <c r="Q251" s="10">
        <f t="shared" si="61"/>
        <v>-1092720</v>
      </c>
    </row>
    <row r="252" spans="2:17" x14ac:dyDescent="0.25">
      <c r="B252" s="4"/>
      <c r="C252">
        <f t="shared" si="55"/>
        <v>-1092720</v>
      </c>
      <c r="F252">
        <f t="shared" si="56"/>
        <v>0</v>
      </c>
      <c r="G252">
        <f t="shared" si="57"/>
        <v>0</v>
      </c>
      <c r="H252">
        <f t="shared" si="58"/>
        <v>0</v>
      </c>
      <c r="L252" t="e">
        <f t="shared" si="62"/>
        <v>#DIV/0!</v>
      </c>
      <c r="O252" s="15">
        <f t="shared" si="59"/>
        <v>0</v>
      </c>
      <c r="P252" s="10">
        <f t="shared" si="60"/>
        <v>0</v>
      </c>
      <c r="Q252" s="10">
        <f t="shared" si="61"/>
        <v>-1092720</v>
      </c>
    </row>
    <row r="253" spans="2:17" x14ac:dyDescent="0.25">
      <c r="B253" s="4"/>
      <c r="C253">
        <f t="shared" si="55"/>
        <v>-1092720</v>
      </c>
      <c r="F253">
        <f t="shared" si="56"/>
        <v>0</v>
      </c>
      <c r="G253">
        <f t="shared" si="57"/>
        <v>0</v>
      </c>
      <c r="H253">
        <f t="shared" si="58"/>
        <v>0</v>
      </c>
      <c r="L253" t="e">
        <f t="shared" si="62"/>
        <v>#DIV/0!</v>
      </c>
      <c r="O253" s="15">
        <f t="shared" si="59"/>
        <v>0</v>
      </c>
      <c r="P253" s="10">
        <f t="shared" si="60"/>
        <v>0</v>
      </c>
      <c r="Q253" s="10">
        <f t="shared" si="61"/>
        <v>-1092720</v>
      </c>
    </row>
    <row r="254" spans="2:17" x14ac:dyDescent="0.25">
      <c r="B254" s="4"/>
      <c r="C254">
        <f t="shared" si="55"/>
        <v>-1092720</v>
      </c>
      <c r="F254">
        <f t="shared" si="56"/>
        <v>0</v>
      </c>
      <c r="G254">
        <f t="shared" si="57"/>
        <v>0</v>
      </c>
      <c r="H254">
        <f t="shared" si="58"/>
        <v>0</v>
      </c>
      <c r="L254" t="e">
        <f t="shared" si="62"/>
        <v>#DIV/0!</v>
      </c>
      <c r="O254" s="15">
        <f t="shared" si="59"/>
        <v>0</v>
      </c>
      <c r="P254" s="10">
        <f t="shared" si="60"/>
        <v>0</v>
      </c>
      <c r="Q254" s="10">
        <f t="shared" si="61"/>
        <v>-1092720</v>
      </c>
    </row>
    <row r="255" spans="2:17" x14ac:dyDescent="0.25">
      <c r="B255" s="4"/>
      <c r="C255">
        <f t="shared" si="55"/>
        <v>-1092720</v>
      </c>
      <c r="F255">
        <f t="shared" si="56"/>
        <v>0</v>
      </c>
      <c r="G255">
        <f t="shared" si="57"/>
        <v>0</v>
      </c>
      <c r="H255">
        <f t="shared" si="58"/>
        <v>0</v>
      </c>
      <c r="L255" t="e">
        <f t="shared" si="62"/>
        <v>#DIV/0!</v>
      </c>
      <c r="O255" s="15">
        <f t="shared" si="59"/>
        <v>0</v>
      </c>
      <c r="P255" s="10">
        <f t="shared" si="60"/>
        <v>0</v>
      </c>
      <c r="Q255" s="10">
        <f t="shared" si="61"/>
        <v>-1092720</v>
      </c>
    </row>
    <row r="256" spans="2:17" x14ac:dyDescent="0.25">
      <c r="B256" s="4"/>
      <c r="C256">
        <f t="shared" si="55"/>
        <v>-1092720</v>
      </c>
      <c r="F256">
        <f t="shared" si="56"/>
        <v>0</v>
      </c>
      <c r="G256">
        <f t="shared" si="57"/>
        <v>0</v>
      </c>
      <c r="H256">
        <f t="shared" si="58"/>
        <v>0</v>
      </c>
      <c r="L256" t="e">
        <f t="shared" si="62"/>
        <v>#DIV/0!</v>
      </c>
      <c r="O256" s="15">
        <f t="shared" si="59"/>
        <v>0</v>
      </c>
      <c r="P256" s="10">
        <f t="shared" si="60"/>
        <v>0</v>
      </c>
      <c r="Q256" s="10">
        <f t="shared" si="61"/>
        <v>-1092720</v>
      </c>
    </row>
    <row r="257" spans="2:17" x14ac:dyDescent="0.25">
      <c r="B257" s="4"/>
      <c r="C257">
        <f t="shared" si="55"/>
        <v>-1092720</v>
      </c>
      <c r="F257">
        <f t="shared" si="56"/>
        <v>0</v>
      </c>
      <c r="G257">
        <f t="shared" si="57"/>
        <v>0</v>
      </c>
      <c r="H257">
        <f t="shared" si="58"/>
        <v>0</v>
      </c>
      <c r="L257" t="e">
        <f t="shared" si="62"/>
        <v>#DIV/0!</v>
      </c>
      <c r="O257" s="15">
        <f t="shared" si="59"/>
        <v>0</v>
      </c>
      <c r="P257" s="10">
        <f t="shared" si="60"/>
        <v>0</v>
      </c>
      <c r="Q257" s="10">
        <f t="shared" si="61"/>
        <v>-1092720</v>
      </c>
    </row>
    <row r="258" spans="2:17" x14ac:dyDescent="0.25">
      <c r="B258" s="4"/>
      <c r="C258">
        <f t="shared" si="55"/>
        <v>-1092720</v>
      </c>
      <c r="F258">
        <f t="shared" si="56"/>
        <v>0</v>
      </c>
      <c r="G258">
        <f t="shared" si="57"/>
        <v>0</v>
      </c>
      <c r="H258">
        <f t="shared" si="58"/>
        <v>0</v>
      </c>
      <c r="L258" t="e">
        <f t="shared" si="62"/>
        <v>#DIV/0!</v>
      </c>
      <c r="O258" s="15">
        <f t="shared" si="59"/>
        <v>0</v>
      </c>
      <c r="P258" s="10">
        <f t="shared" si="60"/>
        <v>0</v>
      </c>
      <c r="Q258" s="10">
        <f t="shared" si="61"/>
        <v>-1092720</v>
      </c>
    </row>
    <row r="259" spans="2:17" x14ac:dyDescent="0.25">
      <c r="B259" s="4"/>
      <c r="C259">
        <f t="shared" si="55"/>
        <v>-1092720</v>
      </c>
      <c r="F259">
        <f t="shared" si="56"/>
        <v>0</v>
      </c>
      <c r="G259">
        <f t="shared" si="57"/>
        <v>0</v>
      </c>
      <c r="H259">
        <f t="shared" si="58"/>
        <v>0</v>
      </c>
      <c r="L259" t="e">
        <f t="shared" si="62"/>
        <v>#DIV/0!</v>
      </c>
      <c r="O259" s="15">
        <f t="shared" si="59"/>
        <v>0</v>
      </c>
      <c r="P259" s="10">
        <f t="shared" si="60"/>
        <v>0</v>
      </c>
      <c r="Q259" s="10">
        <f t="shared" si="61"/>
        <v>-1092720</v>
      </c>
    </row>
    <row r="260" spans="2:17" x14ac:dyDescent="0.25">
      <c r="B260" s="4"/>
      <c r="C260">
        <f t="shared" si="55"/>
        <v>-1092720</v>
      </c>
      <c r="F260">
        <f t="shared" si="56"/>
        <v>0</v>
      </c>
      <c r="G260">
        <f t="shared" si="57"/>
        <v>0</v>
      </c>
      <c r="H260">
        <f t="shared" si="58"/>
        <v>0</v>
      </c>
      <c r="L260" t="e">
        <f t="shared" si="62"/>
        <v>#DIV/0!</v>
      </c>
      <c r="O260" s="15">
        <f t="shared" si="59"/>
        <v>0</v>
      </c>
      <c r="P260" s="10">
        <f t="shared" si="60"/>
        <v>0</v>
      </c>
      <c r="Q260" s="10">
        <f t="shared" si="61"/>
        <v>-1092720</v>
      </c>
    </row>
    <row r="261" spans="2:17" x14ac:dyDescent="0.25">
      <c r="B261" s="4"/>
      <c r="C261">
        <f t="shared" si="55"/>
        <v>-1092720</v>
      </c>
      <c r="F261">
        <f t="shared" si="56"/>
        <v>0</v>
      </c>
      <c r="G261">
        <f t="shared" si="57"/>
        <v>0</v>
      </c>
      <c r="H261">
        <f t="shared" si="58"/>
        <v>0</v>
      </c>
      <c r="L261" t="e">
        <f t="shared" si="62"/>
        <v>#DIV/0!</v>
      </c>
      <c r="O261" s="15">
        <f t="shared" si="59"/>
        <v>0</v>
      </c>
      <c r="P261" s="10">
        <f t="shared" si="60"/>
        <v>0</v>
      </c>
      <c r="Q261" s="10">
        <f t="shared" si="61"/>
        <v>-1092720</v>
      </c>
    </row>
    <row r="262" spans="2:17" x14ac:dyDescent="0.25">
      <c r="B262" s="4"/>
      <c r="C262">
        <f t="shared" si="55"/>
        <v>-1092720</v>
      </c>
      <c r="F262">
        <f t="shared" si="56"/>
        <v>0</v>
      </c>
      <c r="G262">
        <f t="shared" si="57"/>
        <v>0</v>
      </c>
      <c r="H262">
        <f t="shared" si="58"/>
        <v>0</v>
      </c>
      <c r="L262" t="e">
        <f t="shared" si="62"/>
        <v>#DIV/0!</v>
      </c>
      <c r="O262" s="15">
        <f t="shared" si="59"/>
        <v>0</v>
      </c>
      <c r="P262" s="10">
        <f t="shared" si="60"/>
        <v>0</v>
      </c>
      <c r="Q262" s="10">
        <f t="shared" si="61"/>
        <v>-1092720</v>
      </c>
    </row>
    <row r="263" spans="2:17" x14ac:dyDescent="0.25">
      <c r="B263" s="4"/>
      <c r="C263">
        <f t="shared" si="55"/>
        <v>-1092720</v>
      </c>
      <c r="F263">
        <f t="shared" si="56"/>
        <v>0</v>
      </c>
      <c r="G263">
        <f t="shared" si="57"/>
        <v>0</v>
      </c>
      <c r="H263">
        <f t="shared" si="58"/>
        <v>0</v>
      </c>
      <c r="L263" t="e">
        <f t="shared" si="62"/>
        <v>#DIV/0!</v>
      </c>
      <c r="O263" s="15">
        <f t="shared" si="59"/>
        <v>0</v>
      </c>
      <c r="P263" s="10">
        <f t="shared" si="60"/>
        <v>0</v>
      </c>
      <c r="Q263" s="10">
        <f t="shared" si="61"/>
        <v>-1092720</v>
      </c>
    </row>
    <row r="264" spans="2:17" x14ac:dyDescent="0.25">
      <c r="B264" s="4"/>
      <c r="C264">
        <f t="shared" si="55"/>
        <v>-1092720</v>
      </c>
      <c r="F264">
        <f t="shared" si="56"/>
        <v>0</v>
      </c>
      <c r="G264">
        <f t="shared" si="57"/>
        <v>0</v>
      </c>
      <c r="H264">
        <f t="shared" si="58"/>
        <v>0</v>
      </c>
      <c r="L264" t="e">
        <f t="shared" si="62"/>
        <v>#DIV/0!</v>
      </c>
      <c r="O264" s="15">
        <f t="shared" si="59"/>
        <v>0</v>
      </c>
      <c r="P264" s="10">
        <f t="shared" si="60"/>
        <v>0</v>
      </c>
      <c r="Q264" s="10">
        <f t="shared" si="61"/>
        <v>-1092720</v>
      </c>
    </row>
    <row r="265" spans="2:17" x14ac:dyDescent="0.25">
      <c r="B265" s="4"/>
      <c r="C265">
        <f t="shared" si="55"/>
        <v>-1092720</v>
      </c>
      <c r="F265">
        <f t="shared" si="56"/>
        <v>0</v>
      </c>
      <c r="G265">
        <f t="shared" si="57"/>
        <v>0</v>
      </c>
      <c r="H265">
        <f t="shared" si="58"/>
        <v>0</v>
      </c>
      <c r="L265" t="e">
        <f t="shared" si="62"/>
        <v>#DIV/0!</v>
      </c>
      <c r="O265" s="15">
        <f t="shared" si="59"/>
        <v>0</v>
      </c>
      <c r="P265" s="10">
        <f t="shared" si="60"/>
        <v>0</v>
      </c>
      <c r="Q265" s="10">
        <f t="shared" si="61"/>
        <v>-1092720</v>
      </c>
    </row>
    <row r="266" spans="2:17" x14ac:dyDescent="0.25">
      <c r="B266" s="4"/>
      <c r="C266">
        <f t="shared" si="55"/>
        <v>-1092720</v>
      </c>
      <c r="F266">
        <f t="shared" si="56"/>
        <v>0</v>
      </c>
      <c r="G266">
        <f t="shared" si="57"/>
        <v>0</v>
      </c>
      <c r="H266">
        <f t="shared" si="58"/>
        <v>0</v>
      </c>
      <c r="L266" t="e">
        <f t="shared" si="62"/>
        <v>#DIV/0!</v>
      </c>
      <c r="O266" s="15">
        <f t="shared" si="59"/>
        <v>0</v>
      </c>
      <c r="P266" s="10">
        <f t="shared" si="60"/>
        <v>0</v>
      </c>
      <c r="Q266" s="10">
        <f t="shared" si="61"/>
        <v>-1092720</v>
      </c>
    </row>
    <row r="267" spans="2:17" x14ac:dyDescent="0.25">
      <c r="B267" s="4"/>
      <c r="C267">
        <f t="shared" si="55"/>
        <v>-1092720</v>
      </c>
      <c r="F267">
        <f t="shared" si="56"/>
        <v>0</v>
      </c>
      <c r="G267">
        <f t="shared" si="57"/>
        <v>0</v>
      </c>
      <c r="H267">
        <f t="shared" si="58"/>
        <v>0</v>
      </c>
      <c r="L267" t="e">
        <f t="shared" si="62"/>
        <v>#DIV/0!</v>
      </c>
      <c r="O267" s="15">
        <f t="shared" si="59"/>
        <v>0</v>
      </c>
      <c r="P267" s="10">
        <f t="shared" si="60"/>
        <v>0</v>
      </c>
      <c r="Q267" s="10">
        <f t="shared" si="61"/>
        <v>-1092720</v>
      </c>
    </row>
    <row r="268" spans="2:17" x14ac:dyDescent="0.25">
      <c r="B268" s="4"/>
      <c r="C268">
        <f t="shared" si="55"/>
        <v>-1092720</v>
      </c>
      <c r="F268">
        <f t="shared" si="56"/>
        <v>0</v>
      </c>
      <c r="G268">
        <f t="shared" si="57"/>
        <v>0</v>
      </c>
      <c r="H268">
        <f t="shared" si="58"/>
        <v>0</v>
      </c>
      <c r="L268" t="e">
        <f t="shared" si="62"/>
        <v>#DIV/0!</v>
      </c>
      <c r="O268" s="15">
        <f t="shared" si="59"/>
        <v>0</v>
      </c>
      <c r="P268" s="10">
        <f t="shared" si="60"/>
        <v>0</v>
      </c>
      <c r="Q268" s="10">
        <f t="shared" si="61"/>
        <v>-1092720</v>
      </c>
    </row>
    <row r="269" spans="2:17" x14ac:dyDescent="0.25">
      <c r="B269" s="4"/>
      <c r="C269">
        <f t="shared" si="55"/>
        <v>-1092720</v>
      </c>
      <c r="F269">
        <f t="shared" si="56"/>
        <v>0</v>
      </c>
      <c r="G269">
        <f t="shared" si="57"/>
        <v>0</v>
      </c>
      <c r="H269">
        <f t="shared" si="58"/>
        <v>0</v>
      </c>
      <c r="L269" t="e">
        <f t="shared" si="62"/>
        <v>#DIV/0!</v>
      </c>
      <c r="O269" s="15">
        <f t="shared" si="59"/>
        <v>0</v>
      </c>
      <c r="P269" s="10">
        <f t="shared" si="60"/>
        <v>0</v>
      </c>
      <c r="Q269" s="10">
        <f t="shared" si="61"/>
        <v>-1092720</v>
      </c>
    </row>
    <row r="270" spans="2:17" x14ac:dyDescent="0.25">
      <c r="B270" s="4"/>
      <c r="C270">
        <f t="shared" si="55"/>
        <v>-1092720</v>
      </c>
      <c r="F270">
        <f t="shared" si="56"/>
        <v>0</v>
      </c>
      <c r="G270">
        <f t="shared" si="57"/>
        <v>0</v>
      </c>
      <c r="H270">
        <f t="shared" si="58"/>
        <v>0</v>
      </c>
      <c r="L270" t="e">
        <f t="shared" si="62"/>
        <v>#DIV/0!</v>
      </c>
      <c r="O270" s="15">
        <f t="shared" si="59"/>
        <v>0</v>
      </c>
      <c r="P270" s="10">
        <f t="shared" si="60"/>
        <v>0</v>
      </c>
      <c r="Q270" s="10">
        <f t="shared" si="61"/>
        <v>-1092720</v>
      </c>
    </row>
    <row r="271" spans="2:17" x14ac:dyDescent="0.25">
      <c r="B271" s="4"/>
      <c r="C271">
        <f t="shared" si="55"/>
        <v>-1092720</v>
      </c>
      <c r="F271">
        <f t="shared" si="56"/>
        <v>0</v>
      </c>
      <c r="G271">
        <f t="shared" si="57"/>
        <v>0</v>
      </c>
      <c r="H271">
        <f t="shared" si="58"/>
        <v>0</v>
      </c>
      <c r="L271" t="e">
        <f t="shared" si="62"/>
        <v>#DIV/0!</v>
      </c>
      <c r="O271" s="15">
        <f t="shared" si="59"/>
        <v>0</v>
      </c>
      <c r="P271" s="10">
        <f t="shared" si="60"/>
        <v>0</v>
      </c>
      <c r="Q271" s="10">
        <f t="shared" si="61"/>
        <v>-1092720</v>
      </c>
    </row>
    <row r="272" spans="2:17" x14ac:dyDescent="0.25">
      <c r="B272" s="4"/>
      <c r="C272">
        <f t="shared" si="55"/>
        <v>-1092720</v>
      </c>
      <c r="F272">
        <f t="shared" si="56"/>
        <v>0</v>
      </c>
      <c r="G272">
        <f t="shared" si="57"/>
        <v>0</v>
      </c>
      <c r="H272">
        <f t="shared" si="58"/>
        <v>0</v>
      </c>
      <c r="L272" t="e">
        <f t="shared" si="62"/>
        <v>#DIV/0!</v>
      </c>
      <c r="O272" s="15">
        <f t="shared" si="59"/>
        <v>0</v>
      </c>
      <c r="P272" s="10">
        <f t="shared" si="60"/>
        <v>0</v>
      </c>
      <c r="Q272" s="10">
        <f t="shared" si="61"/>
        <v>-1092720</v>
      </c>
    </row>
    <row r="273" spans="2:17" x14ac:dyDescent="0.25">
      <c r="B273" s="4"/>
      <c r="C273">
        <f t="shared" si="55"/>
        <v>-1092720</v>
      </c>
      <c r="F273">
        <f t="shared" si="56"/>
        <v>0</v>
      </c>
      <c r="G273">
        <f t="shared" si="57"/>
        <v>0</v>
      </c>
      <c r="H273">
        <f t="shared" si="58"/>
        <v>0</v>
      </c>
      <c r="L273" t="e">
        <f t="shared" si="62"/>
        <v>#DIV/0!</v>
      </c>
      <c r="O273" s="15">
        <f t="shared" si="59"/>
        <v>0</v>
      </c>
      <c r="P273" s="10">
        <f t="shared" si="60"/>
        <v>0</v>
      </c>
      <c r="Q273" s="10">
        <f t="shared" si="61"/>
        <v>-1092720</v>
      </c>
    </row>
    <row r="274" spans="2:17" x14ac:dyDescent="0.25">
      <c r="B274" s="4"/>
      <c r="C274">
        <f t="shared" si="55"/>
        <v>-1092720</v>
      </c>
      <c r="F274">
        <f t="shared" si="56"/>
        <v>0</v>
      </c>
      <c r="G274">
        <f t="shared" si="57"/>
        <v>0</v>
      </c>
      <c r="H274">
        <f t="shared" si="58"/>
        <v>0</v>
      </c>
      <c r="L274" t="e">
        <f t="shared" si="62"/>
        <v>#DIV/0!</v>
      </c>
      <c r="O274" s="15">
        <f t="shared" si="59"/>
        <v>0</v>
      </c>
      <c r="P274" s="10">
        <f t="shared" si="60"/>
        <v>0</v>
      </c>
      <c r="Q274" s="10">
        <f t="shared" si="61"/>
        <v>-1092720</v>
      </c>
    </row>
    <row r="275" spans="2:17" x14ac:dyDescent="0.25">
      <c r="B275" s="4"/>
      <c r="C275">
        <f t="shared" si="55"/>
        <v>-1092720</v>
      </c>
      <c r="F275">
        <f t="shared" si="56"/>
        <v>0</v>
      </c>
      <c r="G275">
        <f t="shared" si="57"/>
        <v>0</v>
      </c>
      <c r="H275">
        <f t="shared" si="58"/>
        <v>0</v>
      </c>
      <c r="L275" t="e">
        <f t="shared" si="62"/>
        <v>#DIV/0!</v>
      </c>
      <c r="O275" s="15">
        <f t="shared" si="59"/>
        <v>0</v>
      </c>
      <c r="P275" s="10">
        <f t="shared" si="60"/>
        <v>0</v>
      </c>
      <c r="Q275" s="10">
        <f t="shared" si="61"/>
        <v>-1092720</v>
      </c>
    </row>
    <row r="276" spans="2:17" x14ac:dyDescent="0.25">
      <c r="B276" s="4"/>
      <c r="C276">
        <f t="shared" si="55"/>
        <v>-1092720</v>
      </c>
      <c r="F276">
        <f t="shared" si="56"/>
        <v>0</v>
      </c>
      <c r="G276">
        <f t="shared" si="57"/>
        <v>0</v>
      </c>
      <c r="H276">
        <f t="shared" si="58"/>
        <v>0</v>
      </c>
      <c r="L276" t="e">
        <f t="shared" si="62"/>
        <v>#DIV/0!</v>
      </c>
      <c r="O276" s="15">
        <f t="shared" si="59"/>
        <v>0</v>
      </c>
      <c r="P276" s="10">
        <f t="shared" si="60"/>
        <v>0</v>
      </c>
      <c r="Q276" s="10">
        <f t="shared" si="61"/>
        <v>-1092720</v>
      </c>
    </row>
    <row r="277" spans="2:17" x14ac:dyDescent="0.25">
      <c r="B277" s="4"/>
      <c r="C277">
        <f t="shared" si="55"/>
        <v>-1092720</v>
      </c>
      <c r="F277">
        <f t="shared" si="56"/>
        <v>0</v>
      </c>
      <c r="G277">
        <f t="shared" si="57"/>
        <v>0</v>
      </c>
      <c r="H277">
        <f t="shared" si="58"/>
        <v>0</v>
      </c>
      <c r="L277" t="e">
        <f t="shared" si="62"/>
        <v>#DIV/0!</v>
      </c>
      <c r="O277" s="15">
        <f t="shared" si="59"/>
        <v>0</v>
      </c>
      <c r="P277" s="10">
        <f t="shared" si="60"/>
        <v>0</v>
      </c>
      <c r="Q277" s="10">
        <f t="shared" si="61"/>
        <v>-1092720</v>
      </c>
    </row>
    <row r="278" spans="2:17" x14ac:dyDescent="0.25">
      <c r="B278" s="4"/>
      <c r="C278">
        <f t="shared" si="55"/>
        <v>-1092720</v>
      </c>
      <c r="F278">
        <f t="shared" si="56"/>
        <v>0</v>
      </c>
      <c r="G278">
        <f t="shared" si="57"/>
        <v>0</v>
      </c>
      <c r="H278">
        <f t="shared" si="58"/>
        <v>0</v>
      </c>
      <c r="L278" t="e">
        <f t="shared" si="62"/>
        <v>#DIV/0!</v>
      </c>
      <c r="O278" s="15">
        <f t="shared" si="59"/>
        <v>0</v>
      </c>
      <c r="P278" s="10">
        <f t="shared" si="60"/>
        <v>0</v>
      </c>
      <c r="Q278" s="10">
        <f t="shared" si="61"/>
        <v>-1092720</v>
      </c>
    </row>
    <row r="279" spans="2:17" x14ac:dyDescent="0.25">
      <c r="B279" s="4"/>
      <c r="C279">
        <f t="shared" si="55"/>
        <v>-1092720</v>
      </c>
      <c r="F279">
        <f t="shared" si="56"/>
        <v>0</v>
      </c>
      <c r="G279">
        <f t="shared" si="57"/>
        <v>0</v>
      </c>
      <c r="H279">
        <f t="shared" si="58"/>
        <v>0</v>
      </c>
      <c r="L279" t="e">
        <f t="shared" si="62"/>
        <v>#DIV/0!</v>
      </c>
      <c r="O279" s="15">
        <f t="shared" si="59"/>
        <v>0</v>
      </c>
      <c r="P279" s="10">
        <f t="shared" si="60"/>
        <v>0</v>
      </c>
      <c r="Q279" s="10">
        <f t="shared" si="61"/>
        <v>-1092720</v>
      </c>
    </row>
    <row r="280" spans="2:17" x14ac:dyDescent="0.25">
      <c r="B280" s="4"/>
      <c r="C280">
        <f t="shared" si="55"/>
        <v>-1092720</v>
      </c>
      <c r="F280">
        <f t="shared" si="56"/>
        <v>0</v>
      </c>
      <c r="G280">
        <f t="shared" si="57"/>
        <v>0</v>
      </c>
      <c r="H280">
        <f t="shared" si="58"/>
        <v>0</v>
      </c>
      <c r="L280" t="e">
        <f t="shared" si="62"/>
        <v>#DIV/0!</v>
      </c>
      <c r="O280" s="15">
        <f t="shared" si="59"/>
        <v>0</v>
      </c>
      <c r="P280" s="10">
        <f t="shared" si="60"/>
        <v>0</v>
      </c>
      <c r="Q280" s="10">
        <f t="shared" si="61"/>
        <v>-1092720</v>
      </c>
    </row>
    <row r="281" spans="2:17" x14ac:dyDescent="0.25">
      <c r="B281" s="4"/>
      <c r="C281">
        <f t="shared" si="55"/>
        <v>-1092720</v>
      </c>
      <c r="F281">
        <f t="shared" si="56"/>
        <v>0</v>
      </c>
      <c r="G281">
        <f t="shared" si="57"/>
        <v>0</v>
      </c>
      <c r="H281">
        <f t="shared" si="58"/>
        <v>0</v>
      </c>
      <c r="L281" t="e">
        <f t="shared" si="62"/>
        <v>#DIV/0!</v>
      </c>
      <c r="O281" s="15">
        <f t="shared" si="59"/>
        <v>0</v>
      </c>
      <c r="P281" s="10">
        <f t="shared" si="60"/>
        <v>0</v>
      </c>
      <c r="Q281" s="10">
        <f t="shared" si="61"/>
        <v>-1092720</v>
      </c>
    </row>
    <row r="282" spans="2:17" x14ac:dyDescent="0.25">
      <c r="B282" s="4"/>
      <c r="C282">
        <f t="shared" si="55"/>
        <v>-1092720</v>
      </c>
      <c r="F282">
        <f t="shared" si="56"/>
        <v>0</v>
      </c>
      <c r="G282">
        <f t="shared" si="57"/>
        <v>0</v>
      </c>
      <c r="H282">
        <f t="shared" si="58"/>
        <v>0</v>
      </c>
      <c r="L282" t="e">
        <f t="shared" si="62"/>
        <v>#DIV/0!</v>
      </c>
      <c r="O282" s="15">
        <f t="shared" si="59"/>
        <v>0</v>
      </c>
      <c r="P282" s="10">
        <f t="shared" si="60"/>
        <v>0</v>
      </c>
      <c r="Q282" s="10">
        <f t="shared" si="61"/>
        <v>-1092720</v>
      </c>
    </row>
    <row r="283" spans="2:17" x14ac:dyDescent="0.25">
      <c r="B283" s="4"/>
      <c r="C283">
        <f t="shared" si="55"/>
        <v>-1092720</v>
      </c>
      <c r="F283">
        <f t="shared" si="56"/>
        <v>0</v>
      </c>
      <c r="G283">
        <f t="shared" si="57"/>
        <v>0</v>
      </c>
      <c r="H283">
        <f t="shared" si="58"/>
        <v>0</v>
      </c>
      <c r="L283" t="e">
        <f t="shared" si="62"/>
        <v>#DIV/0!</v>
      </c>
      <c r="O283" s="15">
        <f t="shared" si="59"/>
        <v>0</v>
      </c>
      <c r="P283" s="10">
        <f t="shared" si="60"/>
        <v>0</v>
      </c>
      <c r="Q283" s="10">
        <f t="shared" si="61"/>
        <v>-1092720</v>
      </c>
    </row>
    <row r="284" spans="2:17" x14ac:dyDescent="0.25">
      <c r="B284" s="4"/>
      <c r="C284">
        <f t="shared" si="55"/>
        <v>-1092720</v>
      </c>
      <c r="F284">
        <f t="shared" si="56"/>
        <v>0</v>
      </c>
      <c r="G284">
        <f t="shared" si="57"/>
        <v>0</v>
      </c>
      <c r="H284">
        <f t="shared" si="58"/>
        <v>0</v>
      </c>
      <c r="L284" t="e">
        <f t="shared" si="62"/>
        <v>#DIV/0!</v>
      </c>
      <c r="O284" s="15">
        <f t="shared" si="59"/>
        <v>0</v>
      </c>
      <c r="P284" s="10">
        <f t="shared" si="60"/>
        <v>0</v>
      </c>
      <c r="Q284" s="10">
        <f t="shared" si="61"/>
        <v>-1092720</v>
      </c>
    </row>
    <row r="285" spans="2:17" x14ac:dyDescent="0.25">
      <c r="B285" s="4"/>
      <c r="C285">
        <f t="shared" si="55"/>
        <v>-1092720</v>
      </c>
      <c r="F285">
        <f t="shared" si="56"/>
        <v>0</v>
      </c>
      <c r="G285">
        <f t="shared" si="57"/>
        <v>0</v>
      </c>
      <c r="H285">
        <f t="shared" si="58"/>
        <v>0</v>
      </c>
      <c r="L285" t="e">
        <f t="shared" si="62"/>
        <v>#DIV/0!</v>
      </c>
      <c r="O285" s="15">
        <f t="shared" si="59"/>
        <v>0</v>
      </c>
      <c r="P285" s="10">
        <f t="shared" si="60"/>
        <v>0</v>
      </c>
      <c r="Q285" s="10">
        <f t="shared" si="61"/>
        <v>-1092720</v>
      </c>
    </row>
    <row r="286" spans="2:17" x14ac:dyDescent="0.25">
      <c r="B286" s="4"/>
      <c r="C286">
        <f t="shared" si="55"/>
        <v>-1092720</v>
      </c>
      <c r="F286">
        <f t="shared" si="56"/>
        <v>0</v>
      </c>
      <c r="G286">
        <f t="shared" si="57"/>
        <v>0</v>
      </c>
      <c r="H286">
        <f t="shared" si="58"/>
        <v>0</v>
      </c>
      <c r="L286" t="e">
        <f t="shared" si="62"/>
        <v>#DIV/0!</v>
      </c>
      <c r="O286" s="15">
        <f t="shared" si="59"/>
        <v>0</v>
      </c>
      <c r="P286" s="10">
        <f t="shared" si="60"/>
        <v>0</v>
      </c>
      <c r="Q286" s="10">
        <f t="shared" si="61"/>
        <v>-1092720</v>
      </c>
    </row>
    <row r="287" spans="2:17" x14ac:dyDescent="0.25">
      <c r="B287" s="4"/>
      <c r="C287">
        <f t="shared" si="55"/>
        <v>-1092720</v>
      </c>
      <c r="F287">
        <f t="shared" si="56"/>
        <v>0</v>
      </c>
      <c r="G287">
        <f t="shared" si="57"/>
        <v>0</v>
      </c>
      <c r="H287">
        <f t="shared" si="58"/>
        <v>0</v>
      </c>
      <c r="L287" t="e">
        <f t="shared" si="62"/>
        <v>#DIV/0!</v>
      </c>
      <c r="O287" s="15">
        <f t="shared" si="59"/>
        <v>0</v>
      </c>
      <c r="P287" s="10">
        <f t="shared" si="60"/>
        <v>0</v>
      </c>
      <c r="Q287" s="10">
        <f t="shared" si="61"/>
        <v>-1092720</v>
      </c>
    </row>
    <row r="288" spans="2:17" x14ac:dyDescent="0.25">
      <c r="B288" s="4"/>
      <c r="C288">
        <f t="shared" si="55"/>
        <v>-1092720</v>
      </c>
      <c r="F288">
        <f t="shared" si="56"/>
        <v>0</v>
      </c>
      <c r="G288">
        <f t="shared" si="57"/>
        <v>0</v>
      </c>
      <c r="H288">
        <f t="shared" si="58"/>
        <v>0</v>
      </c>
      <c r="L288" t="e">
        <f t="shared" si="62"/>
        <v>#DIV/0!</v>
      </c>
      <c r="O288" s="15">
        <f t="shared" si="59"/>
        <v>0</v>
      </c>
      <c r="P288" s="10">
        <f t="shared" si="60"/>
        <v>0</v>
      </c>
      <c r="Q288" s="10">
        <f t="shared" si="61"/>
        <v>-1092720</v>
      </c>
    </row>
    <row r="289" spans="2:17" x14ac:dyDescent="0.25">
      <c r="B289" s="4"/>
      <c r="C289">
        <f t="shared" si="55"/>
        <v>-1092720</v>
      </c>
      <c r="F289">
        <f t="shared" si="56"/>
        <v>0</v>
      </c>
      <c r="G289">
        <f t="shared" si="57"/>
        <v>0</v>
      </c>
      <c r="H289">
        <f t="shared" si="58"/>
        <v>0</v>
      </c>
      <c r="L289" t="e">
        <f t="shared" si="62"/>
        <v>#DIV/0!</v>
      </c>
      <c r="O289" s="15">
        <f t="shared" si="59"/>
        <v>0</v>
      </c>
      <c r="P289" s="10">
        <f t="shared" si="60"/>
        <v>0</v>
      </c>
      <c r="Q289" s="10">
        <f t="shared" si="61"/>
        <v>-1092720</v>
      </c>
    </row>
    <row r="290" spans="2:17" x14ac:dyDescent="0.25">
      <c r="B290" s="4"/>
      <c r="C290">
        <f t="shared" si="55"/>
        <v>-1092720</v>
      </c>
      <c r="F290">
        <f t="shared" si="56"/>
        <v>0</v>
      </c>
      <c r="G290">
        <f t="shared" si="57"/>
        <v>0</v>
      </c>
      <c r="H290">
        <f t="shared" si="58"/>
        <v>0</v>
      </c>
      <c r="L290" t="e">
        <f t="shared" si="62"/>
        <v>#DIV/0!</v>
      </c>
      <c r="O290" s="15">
        <f t="shared" si="59"/>
        <v>0</v>
      </c>
      <c r="P290" s="10">
        <f t="shared" si="60"/>
        <v>0</v>
      </c>
      <c r="Q290" s="10">
        <f t="shared" si="61"/>
        <v>-1092720</v>
      </c>
    </row>
    <row r="291" spans="2:17" x14ac:dyDescent="0.25">
      <c r="B291" s="4"/>
      <c r="C291">
        <f t="shared" si="55"/>
        <v>-1092720</v>
      </c>
      <c r="F291">
        <f t="shared" si="56"/>
        <v>0</v>
      </c>
      <c r="G291">
        <f t="shared" si="57"/>
        <v>0</v>
      </c>
      <c r="H291">
        <f t="shared" si="58"/>
        <v>0</v>
      </c>
      <c r="L291" t="e">
        <f t="shared" si="62"/>
        <v>#DIV/0!</v>
      </c>
      <c r="O291" s="15">
        <f t="shared" si="59"/>
        <v>0</v>
      </c>
      <c r="P291" s="10">
        <f t="shared" si="60"/>
        <v>0</v>
      </c>
      <c r="Q291" s="10">
        <f t="shared" si="61"/>
        <v>-1092720</v>
      </c>
    </row>
    <row r="292" spans="2:17" x14ac:dyDescent="0.25">
      <c r="B292" s="4"/>
      <c r="C292">
        <f t="shared" si="55"/>
        <v>-1092720</v>
      </c>
      <c r="F292">
        <f t="shared" si="56"/>
        <v>0</v>
      </c>
      <c r="G292">
        <f t="shared" si="57"/>
        <v>0</v>
      </c>
      <c r="H292">
        <f t="shared" si="58"/>
        <v>0</v>
      </c>
      <c r="L292" t="e">
        <f t="shared" si="62"/>
        <v>#DIV/0!</v>
      </c>
      <c r="O292" s="15">
        <f t="shared" si="59"/>
        <v>0</v>
      </c>
      <c r="P292" s="10">
        <f t="shared" si="60"/>
        <v>0</v>
      </c>
      <c r="Q292" s="10">
        <f t="shared" si="61"/>
        <v>-1092720</v>
      </c>
    </row>
    <row r="293" spans="2:17" x14ac:dyDescent="0.25">
      <c r="B293" s="4"/>
      <c r="C293">
        <f t="shared" si="55"/>
        <v>-1092720</v>
      </c>
      <c r="F293">
        <f t="shared" si="56"/>
        <v>0</v>
      </c>
      <c r="G293">
        <f t="shared" si="57"/>
        <v>0</v>
      </c>
      <c r="H293">
        <f t="shared" si="58"/>
        <v>0</v>
      </c>
      <c r="L293" t="e">
        <f t="shared" si="62"/>
        <v>#DIV/0!</v>
      </c>
      <c r="O293" s="15">
        <f t="shared" si="59"/>
        <v>0</v>
      </c>
      <c r="P293" s="10">
        <f t="shared" si="60"/>
        <v>0</v>
      </c>
      <c r="Q293" s="10">
        <f t="shared" si="61"/>
        <v>-1092720</v>
      </c>
    </row>
    <row r="294" spans="2:17" x14ac:dyDescent="0.25">
      <c r="B294" s="4"/>
      <c r="C294">
        <f t="shared" si="55"/>
        <v>-1092720</v>
      </c>
      <c r="F294">
        <f t="shared" si="56"/>
        <v>0</v>
      </c>
      <c r="G294">
        <f t="shared" si="57"/>
        <v>0</v>
      </c>
      <c r="H294">
        <f t="shared" si="58"/>
        <v>0</v>
      </c>
      <c r="L294" t="e">
        <f t="shared" si="62"/>
        <v>#DIV/0!</v>
      </c>
      <c r="O294" s="15">
        <f t="shared" si="59"/>
        <v>0</v>
      </c>
      <c r="P294" s="10">
        <f t="shared" si="60"/>
        <v>0</v>
      </c>
      <c r="Q294" s="10">
        <f t="shared" si="61"/>
        <v>-1092720</v>
      </c>
    </row>
    <row r="295" spans="2:17" x14ac:dyDescent="0.25">
      <c r="B295" s="4"/>
      <c r="C295">
        <f t="shared" si="55"/>
        <v>-1092720</v>
      </c>
      <c r="F295">
        <f t="shared" si="56"/>
        <v>0</v>
      </c>
      <c r="G295">
        <f t="shared" si="57"/>
        <v>0</v>
      </c>
      <c r="H295">
        <f t="shared" si="58"/>
        <v>0</v>
      </c>
      <c r="L295" t="e">
        <f t="shared" si="62"/>
        <v>#DIV/0!</v>
      </c>
      <c r="O295" s="15">
        <f t="shared" si="59"/>
        <v>0</v>
      </c>
      <c r="P295" s="10">
        <f t="shared" si="60"/>
        <v>0</v>
      </c>
      <c r="Q295" s="10">
        <f t="shared" si="61"/>
        <v>-1092720</v>
      </c>
    </row>
    <row r="296" spans="2:17" x14ac:dyDescent="0.25">
      <c r="B296" s="4"/>
      <c r="C296">
        <f t="shared" ref="C296:C326" si="63">(B296-$B$4)*24</f>
        <v>-1092720</v>
      </c>
      <c r="F296">
        <f t="shared" ref="F296:F326" si="64">E296*0.07</f>
        <v>0</v>
      </c>
      <c r="G296">
        <f t="shared" ref="G296:G326" si="65">E296*0.075</f>
        <v>0</v>
      </c>
      <c r="H296">
        <f t="shared" ref="H296:H326" si="66">E296*0.065</f>
        <v>0</v>
      </c>
      <c r="L296" t="e">
        <f t="shared" si="62"/>
        <v>#DIV/0!</v>
      </c>
      <c r="O296" s="15">
        <f t="shared" ref="O296:O326" si="67">N296-M296</f>
        <v>0</v>
      </c>
      <c r="P296" s="10">
        <f t="shared" ref="P296:P326" si="68">M296*24</f>
        <v>0</v>
      </c>
      <c r="Q296" s="10">
        <f t="shared" ref="Q296:Q326" si="69">P296+C296</f>
        <v>-1092720</v>
      </c>
    </row>
    <row r="297" spans="2:17" x14ac:dyDescent="0.25">
      <c r="B297" s="4"/>
      <c r="C297">
        <f t="shared" si="63"/>
        <v>-1092720</v>
      </c>
      <c r="F297">
        <f t="shared" si="64"/>
        <v>0</v>
      </c>
      <c r="G297">
        <f t="shared" si="65"/>
        <v>0</v>
      </c>
      <c r="H297">
        <f t="shared" si="66"/>
        <v>0</v>
      </c>
      <c r="L297" t="e">
        <f t="shared" si="62"/>
        <v>#DIV/0!</v>
      </c>
      <c r="O297" s="15">
        <f t="shared" si="67"/>
        <v>0</v>
      </c>
      <c r="P297" s="10">
        <f t="shared" si="68"/>
        <v>0</v>
      </c>
      <c r="Q297" s="10">
        <f t="shared" si="69"/>
        <v>-1092720</v>
      </c>
    </row>
    <row r="298" spans="2:17" x14ac:dyDescent="0.25">
      <c r="B298" s="4"/>
      <c r="C298">
        <f t="shared" si="63"/>
        <v>-1092720</v>
      </c>
      <c r="F298">
        <f t="shared" si="64"/>
        <v>0</v>
      </c>
      <c r="G298">
        <f t="shared" si="65"/>
        <v>0</v>
      </c>
      <c r="H298">
        <f t="shared" si="66"/>
        <v>0</v>
      </c>
      <c r="L298" t="e">
        <f t="shared" si="62"/>
        <v>#DIV/0!</v>
      </c>
      <c r="O298" s="15">
        <f t="shared" si="67"/>
        <v>0</v>
      </c>
      <c r="P298" s="10">
        <f t="shared" si="68"/>
        <v>0</v>
      </c>
      <c r="Q298" s="10">
        <f t="shared" si="69"/>
        <v>-1092720</v>
      </c>
    </row>
    <row r="299" spans="2:17" x14ac:dyDescent="0.25">
      <c r="B299" s="4"/>
      <c r="C299">
        <f t="shared" si="63"/>
        <v>-1092720</v>
      </c>
      <c r="F299">
        <f t="shared" si="64"/>
        <v>0</v>
      </c>
      <c r="G299">
        <f t="shared" si="65"/>
        <v>0</v>
      </c>
      <c r="H299">
        <f t="shared" si="66"/>
        <v>0</v>
      </c>
      <c r="L299" t="e">
        <f t="shared" si="62"/>
        <v>#DIV/0!</v>
      </c>
      <c r="O299" s="15">
        <f t="shared" si="67"/>
        <v>0</v>
      </c>
      <c r="P299" s="10">
        <f t="shared" si="68"/>
        <v>0</v>
      </c>
      <c r="Q299" s="10">
        <f t="shared" si="69"/>
        <v>-1092720</v>
      </c>
    </row>
    <row r="300" spans="2:17" x14ac:dyDescent="0.25">
      <c r="B300" s="4"/>
      <c r="C300">
        <f t="shared" si="63"/>
        <v>-1092720</v>
      </c>
      <c r="F300">
        <f t="shared" si="64"/>
        <v>0</v>
      </c>
      <c r="G300">
        <f t="shared" si="65"/>
        <v>0</v>
      </c>
      <c r="H300">
        <f t="shared" si="66"/>
        <v>0</v>
      </c>
      <c r="L300" t="e">
        <f t="shared" si="62"/>
        <v>#DIV/0!</v>
      </c>
      <c r="O300" s="15">
        <f t="shared" si="67"/>
        <v>0</v>
      </c>
      <c r="P300" s="10">
        <f t="shared" si="68"/>
        <v>0</v>
      </c>
      <c r="Q300" s="10">
        <f t="shared" si="69"/>
        <v>-1092720</v>
      </c>
    </row>
    <row r="301" spans="2:17" x14ac:dyDescent="0.25">
      <c r="B301" s="4"/>
      <c r="C301">
        <f t="shared" si="63"/>
        <v>-1092720</v>
      </c>
      <c r="F301">
        <f t="shared" si="64"/>
        <v>0</v>
      </c>
      <c r="G301">
        <f t="shared" si="65"/>
        <v>0</v>
      </c>
      <c r="H301">
        <f t="shared" si="66"/>
        <v>0</v>
      </c>
      <c r="L301" t="e">
        <f t="shared" ref="L301:L326" si="70">(I301/E301)*100%</f>
        <v>#DIV/0!</v>
      </c>
      <c r="O301" s="15">
        <f t="shared" si="67"/>
        <v>0</v>
      </c>
      <c r="P301" s="10">
        <f t="shared" si="68"/>
        <v>0</v>
      </c>
      <c r="Q301" s="10">
        <f t="shared" si="69"/>
        <v>-1092720</v>
      </c>
    </row>
    <row r="302" spans="2:17" x14ac:dyDescent="0.25">
      <c r="B302" s="4"/>
      <c r="C302">
        <f t="shared" si="63"/>
        <v>-1092720</v>
      </c>
      <c r="F302">
        <f t="shared" si="64"/>
        <v>0</v>
      </c>
      <c r="G302">
        <f t="shared" si="65"/>
        <v>0</v>
      </c>
      <c r="H302">
        <f t="shared" si="66"/>
        <v>0</v>
      </c>
      <c r="L302" t="e">
        <f t="shared" si="70"/>
        <v>#DIV/0!</v>
      </c>
      <c r="O302" s="15">
        <f t="shared" si="67"/>
        <v>0</v>
      </c>
      <c r="P302" s="10">
        <f t="shared" si="68"/>
        <v>0</v>
      </c>
      <c r="Q302" s="10">
        <f t="shared" si="69"/>
        <v>-1092720</v>
      </c>
    </row>
    <row r="303" spans="2:17" x14ac:dyDescent="0.25">
      <c r="B303" s="4"/>
      <c r="C303">
        <f t="shared" si="63"/>
        <v>-1092720</v>
      </c>
      <c r="F303">
        <f t="shared" si="64"/>
        <v>0</v>
      </c>
      <c r="G303">
        <f t="shared" si="65"/>
        <v>0</v>
      </c>
      <c r="H303">
        <f t="shared" si="66"/>
        <v>0</v>
      </c>
      <c r="L303" t="e">
        <f t="shared" si="70"/>
        <v>#DIV/0!</v>
      </c>
      <c r="O303" s="15">
        <f t="shared" si="67"/>
        <v>0</v>
      </c>
      <c r="P303" s="10">
        <f t="shared" si="68"/>
        <v>0</v>
      </c>
      <c r="Q303" s="10">
        <f t="shared" si="69"/>
        <v>-1092720</v>
      </c>
    </row>
    <row r="304" spans="2:17" x14ac:dyDescent="0.25">
      <c r="B304" s="4"/>
      <c r="C304">
        <f t="shared" si="63"/>
        <v>-1092720</v>
      </c>
      <c r="F304">
        <f t="shared" si="64"/>
        <v>0</v>
      </c>
      <c r="G304">
        <f t="shared" si="65"/>
        <v>0</v>
      </c>
      <c r="H304">
        <f t="shared" si="66"/>
        <v>0</v>
      </c>
      <c r="L304" t="e">
        <f t="shared" si="70"/>
        <v>#DIV/0!</v>
      </c>
      <c r="O304" s="15">
        <f t="shared" si="67"/>
        <v>0</v>
      </c>
      <c r="P304" s="10">
        <f t="shared" si="68"/>
        <v>0</v>
      </c>
      <c r="Q304" s="10">
        <f t="shared" si="69"/>
        <v>-1092720</v>
      </c>
    </row>
    <row r="305" spans="2:17" x14ac:dyDescent="0.25">
      <c r="B305" s="4"/>
      <c r="C305">
        <f t="shared" si="63"/>
        <v>-1092720</v>
      </c>
      <c r="F305">
        <f t="shared" si="64"/>
        <v>0</v>
      </c>
      <c r="G305">
        <f t="shared" si="65"/>
        <v>0</v>
      </c>
      <c r="H305">
        <f t="shared" si="66"/>
        <v>0</v>
      </c>
      <c r="L305" t="e">
        <f t="shared" si="70"/>
        <v>#DIV/0!</v>
      </c>
      <c r="O305" s="15">
        <f t="shared" si="67"/>
        <v>0</v>
      </c>
      <c r="P305" s="10">
        <f t="shared" si="68"/>
        <v>0</v>
      </c>
      <c r="Q305" s="10">
        <f t="shared" si="69"/>
        <v>-1092720</v>
      </c>
    </row>
    <row r="306" spans="2:17" x14ac:dyDescent="0.25">
      <c r="B306" s="4"/>
      <c r="C306">
        <f t="shared" si="63"/>
        <v>-1092720</v>
      </c>
      <c r="F306">
        <f t="shared" si="64"/>
        <v>0</v>
      </c>
      <c r="G306">
        <f t="shared" si="65"/>
        <v>0</v>
      </c>
      <c r="H306">
        <f t="shared" si="66"/>
        <v>0</v>
      </c>
      <c r="L306" t="e">
        <f t="shared" si="70"/>
        <v>#DIV/0!</v>
      </c>
      <c r="O306" s="15">
        <f t="shared" si="67"/>
        <v>0</v>
      </c>
      <c r="P306" s="10">
        <f t="shared" si="68"/>
        <v>0</v>
      </c>
      <c r="Q306" s="10">
        <f t="shared" si="69"/>
        <v>-1092720</v>
      </c>
    </row>
    <row r="307" spans="2:17" x14ac:dyDescent="0.25">
      <c r="B307" s="4"/>
      <c r="C307">
        <f t="shared" si="63"/>
        <v>-1092720</v>
      </c>
      <c r="F307">
        <f t="shared" si="64"/>
        <v>0</v>
      </c>
      <c r="G307">
        <f t="shared" si="65"/>
        <v>0</v>
      </c>
      <c r="H307">
        <f t="shared" si="66"/>
        <v>0</v>
      </c>
      <c r="L307" t="e">
        <f t="shared" si="70"/>
        <v>#DIV/0!</v>
      </c>
      <c r="O307" s="15">
        <f t="shared" si="67"/>
        <v>0</v>
      </c>
      <c r="P307" s="10">
        <f t="shared" si="68"/>
        <v>0</v>
      </c>
      <c r="Q307" s="10">
        <f t="shared" si="69"/>
        <v>-1092720</v>
      </c>
    </row>
    <row r="308" spans="2:17" x14ac:dyDescent="0.25">
      <c r="B308" s="4"/>
      <c r="C308">
        <f t="shared" si="63"/>
        <v>-1092720</v>
      </c>
      <c r="F308">
        <f t="shared" si="64"/>
        <v>0</v>
      </c>
      <c r="G308">
        <f t="shared" si="65"/>
        <v>0</v>
      </c>
      <c r="H308">
        <f t="shared" si="66"/>
        <v>0</v>
      </c>
      <c r="L308" t="e">
        <f t="shared" si="70"/>
        <v>#DIV/0!</v>
      </c>
      <c r="O308" s="15">
        <f t="shared" si="67"/>
        <v>0</v>
      </c>
      <c r="P308" s="10">
        <f t="shared" si="68"/>
        <v>0</v>
      </c>
      <c r="Q308" s="10">
        <f t="shared" si="69"/>
        <v>-1092720</v>
      </c>
    </row>
    <row r="309" spans="2:17" x14ac:dyDescent="0.25">
      <c r="B309" s="4"/>
      <c r="C309">
        <f t="shared" si="63"/>
        <v>-1092720</v>
      </c>
      <c r="F309">
        <f t="shared" si="64"/>
        <v>0</v>
      </c>
      <c r="G309">
        <f t="shared" si="65"/>
        <v>0</v>
      </c>
      <c r="H309">
        <f t="shared" si="66"/>
        <v>0</v>
      </c>
      <c r="L309" t="e">
        <f t="shared" si="70"/>
        <v>#DIV/0!</v>
      </c>
      <c r="O309" s="15">
        <f t="shared" si="67"/>
        <v>0</v>
      </c>
      <c r="P309" s="10">
        <f t="shared" si="68"/>
        <v>0</v>
      </c>
      <c r="Q309" s="10">
        <f t="shared" si="69"/>
        <v>-1092720</v>
      </c>
    </row>
    <row r="310" spans="2:17" x14ac:dyDescent="0.25">
      <c r="B310" s="4"/>
      <c r="C310">
        <f t="shared" si="63"/>
        <v>-1092720</v>
      </c>
      <c r="F310">
        <f t="shared" si="64"/>
        <v>0</v>
      </c>
      <c r="G310">
        <f t="shared" si="65"/>
        <v>0</v>
      </c>
      <c r="H310">
        <f t="shared" si="66"/>
        <v>0</v>
      </c>
      <c r="L310" t="e">
        <f t="shared" si="70"/>
        <v>#DIV/0!</v>
      </c>
      <c r="O310" s="15">
        <f t="shared" si="67"/>
        <v>0</v>
      </c>
      <c r="P310" s="10">
        <f t="shared" si="68"/>
        <v>0</v>
      </c>
      <c r="Q310" s="10">
        <f t="shared" si="69"/>
        <v>-1092720</v>
      </c>
    </row>
    <row r="311" spans="2:17" x14ac:dyDescent="0.25">
      <c r="B311" s="4"/>
      <c r="C311">
        <f t="shared" si="63"/>
        <v>-1092720</v>
      </c>
      <c r="F311">
        <f t="shared" si="64"/>
        <v>0</v>
      </c>
      <c r="G311">
        <f t="shared" si="65"/>
        <v>0</v>
      </c>
      <c r="H311">
        <f t="shared" si="66"/>
        <v>0</v>
      </c>
      <c r="L311" t="e">
        <f t="shared" si="70"/>
        <v>#DIV/0!</v>
      </c>
      <c r="O311" s="15">
        <f t="shared" si="67"/>
        <v>0</v>
      </c>
      <c r="P311" s="10">
        <f t="shared" si="68"/>
        <v>0</v>
      </c>
      <c r="Q311" s="10">
        <f t="shared" si="69"/>
        <v>-1092720</v>
      </c>
    </row>
    <row r="312" spans="2:17" x14ac:dyDescent="0.25">
      <c r="B312" s="4"/>
      <c r="C312">
        <f t="shared" si="63"/>
        <v>-1092720</v>
      </c>
      <c r="F312">
        <f t="shared" si="64"/>
        <v>0</v>
      </c>
      <c r="G312">
        <f t="shared" si="65"/>
        <v>0</v>
      </c>
      <c r="H312">
        <f t="shared" si="66"/>
        <v>0</v>
      </c>
      <c r="L312" t="e">
        <f t="shared" si="70"/>
        <v>#DIV/0!</v>
      </c>
      <c r="O312" s="15">
        <f t="shared" si="67"/>
        <v>0</v>
      </c>
      <c r="P312" s="10">
        <f t="shared" si="68"/>
        <v>0</v>
      </c>
      <c r="Q312" s="10">
        <f t="shared" si="69"/>
        <v>-1092720</v>
      </c>
    </row>
    <row r="313" spans="2:17" x14ac:dyDescent="0.25">
      <c r="B313" s="4"/>
      <c r="C313">
        <f t="shared" si="63"/>
        <v>-1092720</v>
      </c>
      <c r="F313">
        <f t="shared" si="64"/>
        <v>0</v>
      </c>
      <c r="G313">
        <f t="shared" si="65"/>
        <v>0</v>
      </c>
      <c r="H313">
        <f t="shared" si="66"/>
        <v>0</v>
      </c>
      <c r="L313" t="e">
        <f t="shared" si="70"/>
        <v>#DIV/0!</v>
      </c>
      <c r="O313" s="15">
        <f t="shared" si="67"/>
        <v>0</v>
      </c>
      <c r="P313" s="10">
        <f t="shared" si="68"/>
        <v>0</v>
      </c>
      <c r="Q313" s="10">
        <f t="shared" si="69"/>
        <v>-1092720</v>
      </c>
    </row>
    <row r="314" spans="2:17" x14ac:dyDescent="0.25">
      <c r="B314" s="4"/>
      <c r="C314">
        <f t="shared" si="63"/>
        <v>-1092720</v>
      </c>
      <c r="F314">
        <f t="shared" si="64"/>
        <v>0</v>
      </c>
      <c r="G314">
        <f t="shared" si="65"/>
        <v>0</v>
      </c>
      <c r="H314">
        <f t="shared" si="66"/>
        <v>0</v>
      </c>
      <c r="L314" t="e">
        <f t="shared" si="70"/>
        <v>#DIV/0!</v>
      </c>
      <c r="O314" s="15">
        <f t="shared" si="67"/>
        <v>0</v>
      </c>
      <c r="P314" s="10">
        <f t="shared" si="68"/>
        <v>0</v>
      </c>
      <c r="Q314" s="10">
        <f t="shared" si="69"/>
        <v>-1092720</v>
      </c>
    </row>
    <row r="315" spans="2:17" x14ac:dyDescent="0.25">
      <c r="B315" s="4"/>
      <c r="C315">
        <f t="shared" si="63"/>
        <v>-1092720</v>
      </c>
      <c r="F315">
        <f t="shared" si="64"/>
        <v>0</v>
      </c>
      <c r="G315">
        <f t="shared" si="65"/>
        <v>0</v>
      </c>
      <c r="H315">
        <f t="shared" si="66"/>
        <v>0</v>
      </c>
      <c r="L315" t="e">
        <f t="shared" si="70"/>
        <v>#DIV/0!</v>
      </c>
      <c r="O315" s="15">
        <f t="shared" si="67"/>
        <v>0</v>
      </c>
      <c r="P315" s="10">
        <f t="shared" si="68"/>
        <v>0</v>
      </c>
      <c r="Q315" s="10">
        <f t="shared" si="69"/>
        <v>-1092720</v>
      </c>
    </row>
    <row r="316" spans="2:17" x14ac:dyDescent="0.25">
      <c r="B316" s="4"/>
      <c r="C316">
        <f t="shared" si="63"/>
        <v>-1092720</v>
      </c>
      <c r="F316">
        <f t="shared" si="64"/>
        <v>0</v>
      </c>
      <c r="G316">
        <f t="shared" si="65"/>
        <v>0</v>
      </c>
      <c r="H316">
        <f t="shared" si="66"/>
        <v>0</v>
      </c>
      <c r="L316" t="e">
        <f t="shared" si="70"/>
        <v>#DIV/0!</v>
      </c>
      <c r="O316" s="15">
        <f t="shared" si="67"/>
        <v>0</v>
      </c>
      <c r="P316" s="10">
        <f t="shared" si="68"/>
        <v>0</v>
      </c>
      <c r="Q316" s="10">
        <f t="shared" si="69"/>
        <v>-1092720</v>
      </c>
    </row>
    <row r="317" spans="2:17" x14ac:dyDescent="0.25">
      <c r="B317" s="4"/>
      <c r="C317">
        <f t="shared" si="63"/>
        <v>-1092720</v>
      </c>
      <c r="F317">
        <f t="shared" si="64"/>
        <v>0</v>
      </c>
      <c r="G317">
        <f t="shared" si="65"/>
        <v>0</v>
      </c>
      <c r="H317">
        <f t="shared" si="66"/>
        <v>0</v>
      </c>
      <c r="L317" t="e">
        <f t="shared" si="70"/>
        <v>#DIV/0!</v>
      </c>
      <c r="O317" s="15">
        <f t="shared" si="67"/>
        <v>0</v>
      </c>
      <c r="P317" s="10">
        <f t="shared" si="68"/>
        <v>0</v>
      </c>
      <c r="Q317" s="10">
        <f t="shared" si="69"/>
        <v>-1092720</v>
      </c>
    </row>
    <row r="318" spans="2:17" x14ac:dyDescent="0.25">
      <c r="B318" s="4"/>
      <c r="C318">
        <f t="shared" si="63"/>
        <v>-1092720</v>
      </c>
      <c r="F318">
        <f t="shared" si="64"/>
        <v>0</v>
      </c>
      <c r="G318">
        <f t="shared" si="65"/>
        <v>0</v>
      </c>
      <c r="H318">
        <f t="shared" si="66"/>
        <v>0</v>
      </c>
      <c r="L318" t="e">
        <f t="shared" si="70"/>
        <v>#DIV/0!</v>
      </c>
      <c r="O318" s="15">
        <f t="shared" si="67"/>
        <v>0</v>
      </c>
      <c r="P318" s="10">
        <f t="shared" si="68"/>
        <v>0</v>
      </c>
      <c r="Q318" s="10">
        <f t="shared" si="69"/>
        <v>-1092720</v>
      </c>
    </row>
    <row r="319" spans="2:17" x14ac:dyDescent="0.25">
      <c r="B319" s="4"/>
      <c r="C319">
        <f t="shared" si="63"/>
        <v>-1092720</v>
      </c>
      <c r="F319">
        <f t="shared" si="64"/>
        <v>0</v>
      </c>
      <c r="G319">
        <f t="shared" si="65"/>
        <v>0</v>
      </c>
      <c r="H319">
        <f t="shared" si="66"/>
        <v>0</v>
      </c>
      <c r="L319" t="e">
        <f t="shared" si="70"/>
        <v>#DIV/0!</v>
      </c>
      <c r="O319" s="15">
        <f t="shared" si="67"/>
        <v>0</v>
      </c>
      <c r="P319" s="10">
        <f t="shared" si="68"/>
        <v>0</v>
      </c>
      <c r="Q319" s="10">
        <f t="shared" si="69"/>
        <v>-1092720</v>
      </c>
    </row>
    <row r="320" spans="2:17" x14ac:dyDescent="0.25">
      <c r="B320" s="4"/>
      <c r="C320">
        <f t="shared" si="63"/>
        <v>-1092720</v>
      </c>
      <c r="F320">
        <f t="shared" si="64"/>
        <v>0</v>
      </c>
      <c r="G320">
        <f t="shared" si="65"/>
        <v>0</v>
      </c>
      <c r="H320">
        <f t="shared" si="66"/>
        <v>0</v>
      </c>
      <c r="L320" t="e">
        <f t="shared" si="70"/>
        <v>#DIV/0!</v>
      </c>
      <c r="O320" s="15">
        <f t="shared" si="67"/>
        <v>0</v>
      </c>
      <c r="P320" s="10">
        <f t="shared" si="68"/>
        <v>0</v>
      </c>
      <c r="Q320" s="10">
        <f t="shared" si="69"/>
        <v>-1092720</v>
      </c>
    </row>
    <row r="321" spans="2:17" x14ac:dyDescent="0.25">
      <c r="B321" s="4"/>
      <c r="C321">
        <f t="shared" si="63"/>
        <v>-1092720</v>
      </c>
      <c r="F321">
        <f t="shared" si="64"/>
        <v>0</v>
      </c>
      <c r="G321">
        <f t="shared" si="65"/>
        <v>0</v>
      </c>
      <c r="H321">
        <f t="shared" si="66"/>
        <v>0</v>
      </c>
      <c r="L321" t="e">
        <f t="shared" si="70"/>
        <v>#DIV/0!</v>
      </c>
      <c r="O321" s="15">
        <f t="shared" si="67"/>
        <v>0</v>
      </c>
      <c r="P321" s="10">
        <f t="shared" si="68"/>
        <v>0</v>
      </c>
      <c r="Q321" s="10">
        <f t="shared" si="69"/>
        <v>-1092720</v>
      </c>
    </row>
    <row r="322" spans="2:17" x14ac:dyDescent="0.25">
      <c r="B322" s="4"/>
      <c r="C322">
        <f t="shared" si="63"/>
        <v>-1092720</v>
      </c>
      <c r="F322">
        <f t="shared" si="64"/>
        <v>0</v>
      </c>
      <c r="G322">
        <f t="shared" si="65"/>
        <v>0</v>
      </c>
      <c r="H322">
        <f t="shared" si="66"/>
        <v>0</v>
      </c>
      <c r="L322" t="e">
        <f t="shared" si="70"/>
        <v>#DIV/0!</v>
      </c>
      <c r="O322" s="15">
        <f t="shared" si="67"/>
        <v>0</v>
      </c>
      <c r="P322" s="10">
        <f t="shared" si="68"/>
        <v>0</v>
      </c>
      <c r="Q322" s="10">
        <f t="shared" si="69"/>
        <v>-1092720</v>
      </c>
    </row>
    <row r="323" spans="2:17" x14ac:dyDescent="0.25">
      <c r="B323" s="4"/>
      <c r="C323">
        <f t="shared" si="63"/>
        <v>-1092720</v>
      </c>
      <c r="F323">
        <f t="shared" si="64"/>
        <v>0</v>
      </c>
      <c r="G323">
        <f t="shared" si="65"/>
        <v>0</v>
      </c>
      <c r="H323">
        <f t="shared" si="66"/>
        <v>0</v>
      </c>
      <c r="L323" t="e">
        <f t="shared" si="70"/>
        <v>#DIV/0!</v>
      </c>
      <c r="O323" s="15">
        <f t="shared" si="67"/>
        <v>0</v>
      </c>
      <c r="P323" s="10">
        <f t="shared" si="68"/>
        <v>0</v>
      </c>
      <c r="Q323" s="10">
        <f t="shared" si="69"/>
        <v>-1092720</v>
      </c>
    </row>
    <row r="324" spans="2:17" x14ac:dyDescent="0.25">
      <c r="B324" s="4"/>
      <c r="C324">
        <f t="shared" si="63"/>
        <v>-1092720</v>
      </c>
      <c r="F324">
        <f t="shared" si="64"/>
        <v>0</v>
      </c>
      <c r="G324">
        <f t="shared" si="65"/>
        <v>0</v>
      </c>
      <c r="H324">
        <f t="shared" si="66"/>
        <v>0</v>
      </c>
      <c r="L324" t="e">
        <f t="shared" si="70"/>
        <v>#DIV/0!</v>
      </c>
      <c r="O324" s="15">
        <f t="shared" si="67"/>
        <v>0</v>
      </c>
      <c r="P324" s="10">
        <f t="shared" si="68"/>
        <v>0</v>
      </c>
      <c r="Q324" s="10">
        <f t="shared" si="69"/>
        <v>-1092720</v>
      </c>
    </row>
    <row r="325" spans="2:17" x14ac:dyDescent="0.25">
      <c r="B325" s="4"/>
      <c r="C325">
        <f t="shared" si="63"/>
        <v>-1092720</v>
      </c>
      <c r="F325">
        <f t="shared" si="64"/>
        <v>0</v>
      </c>
      <c r="G325">
        <f t="shared" si="65"/>
        <v>0</v>
      </c>
      <c r="H325">
        <f t="shared" si="66"/>
        <v>0</v>
      </c>
      <c r="L325" t="e">
        <f t="shared" si="70"/>
        <v>#DIV/0!</v>
      </c>
      <c r="O325" s="15">
        <f t="shared" si="67"/>
        <v>0</v>
      </c>
      <c r="P325" s="10">
        <f t="shared" si="68"/>
        <v>0</v>
      </c>
      <c r="Q325" s="10">
        <f t="shared" si="69"/>
        <v>-1092720</v>
      </c>
    </row>
    <row r="326" spans="2:17" x14ac:dyDescent="0.25">
      <c r="B326" s="4"/>
      <c r="C326">
        <f t="shared" si="63"/>
        <v>-1092720</v>
      </c>
      <c r="F326">
        <f t="shared" si="64"/>
        <v>0</v>
      </c>
      <c r="G326">
        <f t="shared" si="65"/>
        <v>0</v>
      </c>
      <c r="H326">
        <f t="shared" si="66"/>
        <v>0</v>
      </c>
      <c r="L326" t="e">
        <f t="shared" si="70"/>
        <v>#DIV/0!</v>
      </c>
      <c r="O326" s="15">
        <f t="shared" si="67"/>
        <v>0</v>
      </c>
      <c r="P326" s="10">
        <f t="shared" si="68"/>
        <v>0</v>
      </c>
      <c r="Q326" s="10">
        <f t="shared" si="69"/>
        <v>-1092720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E098-69AB-433A-911C-AE9102D5BD03}">
  <dimension ref="C1:Z106"/>
  <sheetViews>
    <sheetView topLeftCell="G1" workbookViewId="0">
      <selection activeCell="AA13" sqref="AA13"/>
    </sheetView>
  </sheetViews>
  <sheetFormatPr defaultRowHeight="15" x14ac:dyDescent="0.25"/>
  <cols>
    <col min="5" max="5" width="15.42578125" bestFit="1" customWidth="1"/>
  </cols>
  <sheetData>
    <row r="1" spans="3:26" x14ac:dyDescent="0.25">
      <c r="I1" s="5" t="s">
        <v>0</v>
      </c>
      <c r="J1" s="65" t="s">
        <v>4</v>
      </c>
      <c r="K1" s="66"/>
      <c r="L1" s="65" t="s">
        <v>8</v>
      </c>
      <c r="M1" s="66"/>
      <c r="N1" s="65" t="s">
        <v>9</v>
      </c>
      <c r="O1" s="66"/>
      <c r="P1" s="65" t="s">
        <v>10</v>
      </c>
      <c r="Q1" s="66"/>
      <c r="R1" s="65" t="s">
        <v>11</v>
      </c>
      <c r="S1" s="66"/>
      <c r="T1" s="65" t="s">
        <v>12</v>
      </c>
      <c r="U1" s="66"/>
      <c r="V1" s="65" t="s">
        <v>13</v>
      </c>
      <c r="W1" s="66"/>
      <c r="X1" s="65" t="s">
        <v>14</v>
      </c>
      <c r="Y1" s="66"/>
      <c r="Z1" s="47"/>
    </row>
    <row r="2" spans="3:26" x14ac:dyDescent="0.25">
      <c r="I2" s="54"/>
      <c r="J2" s="55" t="s">
        <v>52</v>
      </c>
      <c r="K2" s="54" t="s">
        <v>54</v>
      </c>
      <c r="L2" s="55" t="s">
        <v>52</v>
      </c>
      <c r="M2" s="54" t="s">
        <v>54</v>
      </c>
      <c r="N2" s="55" t="s">
        <v>52</v>
      </c>
      <c r="O2" s="54" t="s">
        <v>54</v>
      </c>
      <c r="P2" s="55" t="s">
        <v>52</v>
      </c>
      <c r="Q2" s="54" t="s">
        <v>54</v>
      </c>
      <c r="R2" s="55" t="s">
        <v>52</v>
      </c>
      <c r="S2" s="54" t="s">
        <v>54</v>
      </c>
      <c r="T2" s="55" t="s">
        <v>52</v>
      </c>
      <c r="U2" s="54" t="s">
        <v>54</v>
      </c>
      <c r="V2" s="55" t="s">
        <v>52</v>
      </c>
      <c r="W2" s="54" t="s">
        <v>54</v>
      </c>
      <c r="X2" s="55" t="s">
        <v>52</v>
      </c>
      <c r="Y2" s="54" t="s">
        <v>54</v>
      </c>
      <c r="Z2" s="47"/>
    </row>
    <row r="3" spans="3:26" x14ac:dyDescent="0.25">
      <c r="H3" s="67" t="s">
        <v>6</v>
      </c>
      <c r="I3" t="s">
        <v>59</v>
      </c>
      <c r="J3" s="47"/>
      <c r="K3" s="12" t="s">
        <v>54</v>
      </c>
      <c r="L3" s="49"/>
      <c r="N3" s="49"/>
      <c r="P3" s="49"/>
      <c r="R3" s="49"/>
      <c r="S3" s="12" t="s">
        <v>54</v>
      </c>
      <c r="T3" s="52"/>
      <c r="U3" s="9"/>
      <c r="V3" s="47"/>
      <c r="W3" s="12" t="s">
        <v>54</v>
      </c>
      <c r="X3" s="49"/>
      <c r="Y3" s="12"/>
      <c r="Z3" s="47"/>
    </row>
    <row r="4" spans="3:26" x14ac:dyDescent="0.25">
      <c r="C4" t="s">
        <v>1</v>
      </c>
      <c r="D4" t="s">
        <v>2</v>
      </c>
      <c r="E4" t="s">
        <v>3</v>
      </c>
      <c r="F4" t="s">
        <v>0</v>
      </c>
      <c r="H4" s="67"/>
      <c r="I4" t="s">
        <v>59</v>
      </c>
      <c r="J4" s="47"/>
      <c r="L4" s="49"/>
      <c r="N4" s="49"/>
      <c r="P4" s="49"/>
      <c r="R4" s="49"/>
      <c r="S4" s="12" t="s">
        <v>54</v>
      </c>
      <c r="T4" s="52"/>
      <c r="U4" s="9"/>
      <c r="V4" s="47"/>
      <c r="W4" s="12" t="s">
        <v>54</v>
      </c>
      <c r="X4" s="49"/>
      <c r="Y4" s="12"/>
      <c r="Z4" s="47"/>
    </row>
    <row r="5" spans="3:26" x14ac:dyDescent="0.25">
      <c r="C5" s="2" t="s">
        <v>4</v>
      </c>
      <c r="D5" s="2" t="s">
        <v>5</v>
      </c>
      <c r="E5" s="2" t="s">
        <v>6</v>
      </c>
      <c r="F5" s="2">
        <v>1</v>
      </c>
      <c r="H5" s="67"/>
      <c r="I5" t="s">
        <v>59</v>
      </c>
      <c r="J5" s="47"/>
      <c r="L5" s="49"/>
      <c r="N5" s="52"/>
      <c r="O5" s="9"/>
      <c r="P5" s="49"/>
      <c r="R5" s="47"/>
      <c r="S5" s="12" t="s">
        <v>54</v>
      </c>
      <c r="T5" s="52"/>
      <c r="U5" s="9"/>
      <c r="V5" s="47"/>
      <c r="W5" s="12" t="s">
        <v>54</v>
      </c>
      <c r="X5" s="49"/>
      <c r="Y5" s="12"/>
      <c r="Z5" s="47"/>
    </row>
    <row r="6" spans="3:26" x14ac:dyDescent="0.25">
      <c r="C6" t="s">
        <v>4</v>
      </c>
      <c r="D6" t="s">
        <v>5</v>
      </c>
      <c r="E6" t="s">
        <v>6</v>
      </c>
      <c r="F6">
        <v>2</v>
      </c>
      <c r="H6" s="67"/>
      <c r="I6" t="s">
        <v>53</v>
      </c>
      <c r="J6" s="48"/>
      <c r="L6" s="48"/>
      <c r="N6" s="52"/>
      <c r="O6" s="9"/>
      <c r="P6" s="48"/>
      <c r="R6" s="48"/>
      <c r="S6" s="14"/>
      <c r="T6" s="52"/>
      <c r="U6" s="9"/>
      <c r="V6" s="48"/>
      <c r="X6" s="48"/>
      <c r="Y6" s="14"/>
      <c r="Z6" s="47"/>
    </row>
    <row r="7" spans="3:26" x14ac:dyDescent="0.25">
      <c r="C7" t="s">
        <v>4</v>
      </c>
      <c r="D7" t="s">
        <v>5</v>
      </c>
      <c r="E7" t="s">
        <v>6</v>
      </c>
      <c r="F7">
        <v>3</v>
      </c>
      <c r="H7" s="67"/>
      <c r="I7" t="s">
        <v>53</v>
      </c>
      <c r="J7" s="48"/>
      <c r="L7" s="48"/>
      <c r="N7" s="52"/>
      <c r="O7" s="9"/>
      <c r="P7" s="48"/>
      <c r="R7" s="48"/>
      <c r="T7" s="52"/>
      <c r="U7" s="9"/>
      <c r="V7" s="47"/>
      <c r="W7" s="14"/>
      <c r="X7" s="48"/>
      <c r="Y7" s="14"/>
      <c r="Z7" s="14" t="s">
        <v>62</v>
      </c>
    </row>
    <row r="8" spans="3:26" x14ac:dyDescent="0.25">
      <c r="C8" t="s">
        <v>4</v>
      </c>
      <c r="D8" t="s">
        <v>5</v>
      </c>
      <c r="E8" t="s">
        <v>7</v>
      </c>
      <c r="F8">
        <v>1</v>
      </c>
      <c r="H8" s="67"/>
      <c r="I8" s="5" t="s">
        <v>53</v>
      </c>
      <c r="J8" s="56"/>
      <c r="K8" s="5"/>
      <c r="L8" s="57"/>
      <c r="M8" s="5"/>
      <c r="N8" s="58"/>
      <c r="O8" s="59"/>
      <c r="P8" s="56"/>
      <c r="Q8" s="5"/>
      <c r="R8" s="56"/>
      <c r="S8" s="5"/>
      <c r="T8" s="58"/>
      <c r="U8" s="59"/>
      <c r="V8" s="57"/>
      <c r="W8" s="5"/>
      <c r="X8" s="56"/>
      <c r="Y8" s="5"/>
      <c r="Z8" s="47"/>
    </row>
    <row r="9" spans="3:26" x14ac:dyDescent="0.25">
      <c r="C9" t="s">
        <v>4</v>
      </c>
      <c r="D9" t="s">
        <v>5</v>
      </c>
      <c r="E9" t="s">
        <v>7</v>
      </c>
      <c r="F9">
        <v>2</v>
      </c>
      <c r="H9" s="67" t="s">
        <v>7</v>
      </c>
      <c r="I9" t="s">
        <v>59</v>
      </c>
      <c r="J9" s="47"/>
      <c r="L9" s="50"/>
      <c r="M9" s="13" t="s">
        <v>54</v>
      </c>
      <c r="N9" s="52"/>
      <c r="O9" s="9"/>
      <c r="P9" s="50"/>
      <c r="R9" s="47"/>
      <c r="T9" s="52"/>
      <c r="U9" s="9"/>
      <c r="V9" s="47"/>
      <c r="X9" s="47"/>
      <c r="Y9" s="13" t="s">
        <v>54</v>
      </c>
      <c r="Z9" s="47"/>
    </row>
    <row r="10" spans="3:26" x14ac:dyDescent="0.25">
      <c r="C10" t="s">
        <v>4</v>
      </c>
      <c r="D10" t="s">
        <v>5</v>
      </c>
      <c r="E10" t="s">
        <v>7</v>
      </c>
      <c r="F10">
        <v>3</v>
      </c>
      <c r="H10" s="67"/>
      <c r="I10" t="s">
        <v>59</v>
      </c>
      <c r="J10" s="47"/>
      <c r="L10" s="47"/>
      <c r="M10" s="51" t="s">
        <v>54</v>
      </c>
      <c r="N10" s="52"/>
      <c r="O10" s="9"/>
      <c r="P10" s="50"/>
      <c r="R10" s="47"/>
      <c r="T10" s="52"/>
      <c r="U10" s="9"/>
      <c r="V10" s="47"/>
      <c r="X10" s="47"/>
      <c r="Y10" s="13" t="s">
        <v>54</v>
      </c>
      <c r="Z10" s="47"/>
    </row>
    <row r="11" spans="3:26" x14ac:dyDescent="0.25">
      <c r="C11" t="s">
        <v>4</v>
      </c>
      <c r="D11" s="1">
        <v>7.0000000000000007E-2</v>
      </c>
      <c r="E11" t="s">
        <v>6</v>
      </c>
      <c r="F11">
        <v>1</v>
      </c>
      <c r="H11" s="67"/>
      <c r="I11" t="s">
        <v>59</v>
      </c>
      <c r="J11" s="47"/>
      <c r="L11" s="47"/>
      <c r="N11" s="52"/>
      <c r="O11" s="9"/>
      <c r="P11" s="50"/>
      <c r="R11" s="47"/>
      <c r="T11" s="52"/>
      <c r="U11" s="9"/>
      <c r="V11" s="47"/>
      <c r="X11" s="47"/>
      <c r="Y11" s="13" t="s">
        <v>54</v>
      </c>
      <c r="Z11" s="47"/>
    </row>
    <row r="12" spans="3:26" x14ac:dyDescent="0.25">
      <c r="C12" t="s">
        <v>4</v>
      </c>
      <c r="D12" s="1">
        <v>7.0000000000000007E-2</v>
      </c>
      <c r="E12" t="s">
        <v>6</v>
      </c>
      <c r="F12">
        <v>2</v>
      </c>
      <c r="H12" s="67"/>
      <c r="I12" t="s">
        <v>53</v>
      </c>
      <c r="J12" s="47"/>
      <c r="L12" s="47"/>
      <c r="M12" s="14"/>
      <c r="N12" s="52"/>
      <c r="O12" s="9"/>
      <c r="P12" s="47"/>
      <c r="R12" s="47"/>
      <c r="T12" s="52"/>
      <c r="U12" s="9"/>
      <c r="V12" s="47"/>
      <c r="X12" s="47"/>
      <c r="Y12" s="48"/>
      <c r="Z12" s="47"/>
    </row>
    <row r="13" spans="3:26" x14ac:dyDescent="0.25">
      <c r="C13" t="s">
        <v>4</v>
      </c>
      <c r="D13" s="1">
        <v>7.0000000000000007E-2</v>
      </c>
      <c r="E13" t="s">
        <v>6</v>
      </c>
      <c r="F13">
        <v>3</v>
      </c>
      <c r="H13" s="67"/>
      <c r="I13" t="s">
        <v>53</v>
      </c>
      <c r="J13" s="47"/>
      <c r="L13" s="47"/>
      <c r="N13" s="52"/>
      <c r="O13" s="9"/>
      <c r="P13" s="47"/>
      <c r="R13" s="47"/>
      <c r="T13" s="52"/>
      <c r="U13" s="9"/>
      <c r="V13" s="47"/>
      <c r="X13" s="47"/>
      <c r="Y13" s="48"/>
      <c r="Z13" s="47"/>
    </row>
    <row r="14" spans="3:26" x14ac:dyDescent="0.25">
      <c r="C14" t="s">
        <v>4</v>
      </c>
      <c r="D14" s="1">
        <v>7.0000000000000007E-2</v>
      </c>
      <c r="E14" t="s">
        <v>7</v>
      </c>
      <c r="F14">
        <v>1</v>
      </c>
      <c r="H14" s="67"/>
      <c r="I14" s="5" t="s">
        <v>53</v>
      </c>
      <c r="J14" s="57"/>
      <c r="K14" s="5"/>
      <c r="L14" s="57"/>
      <c r="M14" s="5"/>
      <c r="N14" s="58"/>
      <c r="O14" s="59"/>
      <c r="P14" s="57"/>
      <c r="Q14" s="5"/>
      <c r="R14" s="57"/>
      <c r="S14" s="5"/>
      <c r="T14" s="58"/>
      <c r="U14" s="59"/>
      <c r="V14" s="57"/>
      <c r="W14" s="5"/>
      <c r="X14" s="57"/>
      <c r="Y14" s="48"/>
      <c r="Z14" s="47"/>
    </row>
    <row r="15" spans="3:26" x14ac:dyDescent="0.25">
      <c r="C15" t="s">
        <v>4</v>
      </c>
      <c r="D15" s="1">
        <v>7.0000000000000007E-2</v>
      </c>
      <c r="E15" t="s">
        <v>7</v>
      </c>
      <c r="F15">
        <v>2</v>
      </c>
      <c r="H15" s="67" t="s">
        <v>57</v>
      </c>
      <c r="I15" t="s">
        <v>59</v>
      </c>
      <c r="J15" s="47"/>
      <c r="L15" s="47"/>
      <c r="N15" s="52"/>
      <c r="O15" s="9"/>
      <c r="P15" s="53" t="s">
        <v>58</v>
      </c>
      <c r="Q15" s="30" t="s">
        <v>54</v>
      </c>
      <c r="R15" s="53"/>
      <c r="T15" s="52"/>
      <c r="U15" s="9"/>
      <c r="V15" s="47"/>
      <c r="X15" s="47"/>
      <c r="Y15" s="30" t="s">
        <v>54</v>
      </c>
      <c r="Z15" s="47"/>
    </row>
    <row r="16" spans="3:26" x14ac:dyDescent="0.25">
      <c r="C16" t="s">
        <v>4</v>
      </c>
      <c r="D16" s="1">
        <v>7.0000000000000007E-2</v>
      </c>
      <c r="E16" t="s">
        <v>7</v>
      </c>
      <c r="F16">
        <v>3</v>
      </c>
      <c r="H16" s="67"/>
      <c r="I16" t="s">
        <v>59</v>
      </c>
      <c r="J16" s="47"/>
      <c r="L16" s="47"/>
      <c r="N16" s="52"/>
      <c r="O16" s="9"/>
      <c r="P16" s="53"/>
      <c r="R16" s="47"/>
      <c r="T16" s="52"/>
      <c r="U16" s="9"/>
      <c r="V16" s="47"/>
      <c r="X16" s="47"/>
      <c r="Y16" s="30"/>
      <c r="Z16" s="47"/>
    </row>
    <row r="17" spans="3:26" x14ac:dyDescent="0.25">
      <c r="C17" t="s">
        <v>8</v>
      </c>
      <c r="D17" t="s">
        <v>5</v>
      </c>
      <c r="E17" t="s">
        <v>6</v>
      </c>
      <c r="F17">
        <v>1</v>
      </c>
      <c r="H17" s="67"/>
      <c r="I17" t="s">
        <v>59</v>
      </c>
      <c r="J17" s="47"/>
      <c r="L17" s="47"/>
      <c r="N17" s="52"/>
      <c r="O17" s="9"/>
      <c r="P17" s="47"/>
      <c r="R17" s="47"/>
      <c r="T17" s="52"/>
      <c r="U17" s="9"/>
      <c r="V17" s="47"/>
      <c r="X17" s="47"/>
      <c r="Y17" s="30"/>
      <c r="Z17" s="47"/>
    </row>
    <row r="18" spans="3:26" x14ac:dyDescent="0.25">
      <c r="C18" t="s">
        <v>8</v>
      </c>
      <c r="D18" t="s">
        <v>5</v>
      </c>
      <c r="E18" t="s">
        <v>6</v>
      </c>
      <c r="F18">
        <v>2</v>
      </c>
      <c r="H18" s="67"/>
      <c r="I18" t="s">
        <v>53</v>
      </c>
      <c r="J18" s="47"/>
      <c r="L18" s="47"/>
      <c r="N18" s="52"/>
      <c r="O18" s="9"/>
      <c r="P18" s="47"/>
      <c r="R18" s="47"/>
      <c r="T18" s="52"/>
      <c r="U18" s="9"/>
      <c r="V18" s="47"/>
      <c r="X18" s="47"/>
      <c r="Y18" s="14"/>
      <c r="Z18" s="47"/>
    </row>
    <row r="19" spans="3:26" x14ac:dyDescent="0.25">
      <c r="C19" t="s">
        <v>8</v>
      </c>
      <c r="D19" t="s">
        <v>5</v>
      </c>
      <c r="E19" t="s">
        <v>6</v>
      </c>
      <c r="F19">
        <v>3</v>
      </c>
      <c r="H19" s="67"/>
      <c r="I19" t="s">
        <v>53</v>
      </c>
      <c r="J19" s="47"/>
      <c r="L19" s="47"/>
      <c r="N19" s="52"/>
      <c r="O19" s="9"/>
      <c r="P19" s="47"/>
      <c r="R19" s="47"/>
      <c r="T19" s="52"/>
      <c r="U19" s="9"/>
      <c r="V19" s="47"/>
      <c r="X19" s="47"/>
      <c r="Y19" s="14"/>
      <c r="Z19" s="47"/>
    </row>
    <row r="20" spans="3:26" x14ac:dyDescent="0.25">
      <c r="C20" t="s">
        <v>8</v>
      </c>
      <c r="D20" t="s">
        <v>5</v>
      </c>
      <c r="E20" t="s">
        <v>7</v>
      </c>
      <c r="F20">
        <v>1</v>
      </c>
      <c r="H20" s="67"/>
      <c r="I20" s="5" t="s">
        <v>53</v>
      </c>
      <c r="J20" s="57"/>
      <c r="K20" s="5"/>
      <c r="L20" s="57"/>
      <c r="M20" s="5"/>
      <c r="N20" s="58"/>
      <c r="O20" s="59"/>
      <c r="P20" s="57"/>
      <c r="Q20" s="5"/>
      <c r="R20" s="57"/>
      <c r="S20" s="5"/>
      <c r="T20" s="58"/>
      <c r="U20" s="59"/>
      <c r="V20" s="57"/>
      <c r="W20" s="5"/>
      <c r="X20" s="57"/>
      <c r="Y20" s="14"/>
      <c r="Z20" s="47"/>
    </row>
    <row r="21" spans="3:26" x14ac:dyDescent="0.25">
      <c r="C21" t="s">
        <v>8</v>
      </c>
      <c r="D21" t="s">
        <v>5</v>
      </c>
      <c r="E21" t="s">
        <v>7</v>
      </c>
      <c r="F21">
        <v>2</v>
      </c>
      <c r="H21" s="67" t="s">
        <v>68</v>
      </c>
      <c r="I21" t="s">
        <v>59</v>
      </c>
      <c r="J21" s="47"/>
      <c r="L21" s="47"/>
      <c r="N21" s="52"/>
      <c r="O21" s="9"/>
      <c r="P21" s="47"/>
      <c r="R21" s="47"/>
      <c r="T21" s="52"/>
      <c r="U21" s="9"/>
      <c r="V21" s="47"/>
      <c r="X21" s="47"/>
      <c r="Y21" s="6"/>
    </row>
    <row r="22" spans="3:26" x14ac:dyDescent="0.25">
      <c r="C22" t="s">
        <v>8</v>
      </c>
      <c r="D22" t="s">
        <v>5</v>
      </c>
      <c r="E22" t="s">
        <v>7</v>
      </c>
      <c r="F22">
        <v>3</v>
      </c>
      <c r="H22" s="67"/>
      <c r="I22" t="s">
        <v>59</v>
      </c>
      <c r="J22" s="47"/>
      <c r="L22" s="47"/>
      <c r="N22" s="52"/>
      <c r="O22" s="9"/>
      <c r="P22" s="47"/>
      <c r="R22" s="47"/>
      <c r="T22" s="52"/>
      <c r="U22" s="9"/>
      <c r="V22" s="47"/>
      <c r="X22" s="47"/>
      <c r="Y22" s="6"/>
    </row>
    <row r="23" spans="3:26" x14ac:dyDescent="0.25">
      <c r="C23" s="2" t="s">
        <v>8</v>
      </c>
      <c r="D23" s="3">
        <v>7.0000000000000007E-2</v>
      </c>
      <c r="E23" s="2" t="s">
        <v>6</v>
      </c>
      <c r="F23" s="2">
        <v>1</v>
      </c>
      <c r="H23" s="67"/>
      <c r="I23" t="s">
        <v>59</v>
      </c>
      <c r="J23" s="47"/>
      <c r="L23" s="47"/>
      <c r="N23" s="52"/>
      <c r="O23" s="9"/>
      <c r="P23" s="47"/>
      <c r="R23" s="47"/>
      <c r="T23" s="52"/>
      <c r="U23" s="9"/>
      <c r="V23" s="47"/>
      <c r="X23" s="47"/>
      <c r="Y23" s="6"/>
    </row>
    <row r="24" spans="3:26" x14ac:dyDescent="0.25">
      <c r="C24" s="2" t="s">
        <v>8</v>
      </c>
      <c r="D24" s="3">
        <v>7.0000000000000007E-2</v>
      </c>
      <c r="E24" s="2" t="s">
        <v>6</v>
      </c>
      <c r="F24" s="2">
        <v>2</v>
      </c>
      <c r="H24" s="67"/>
      <c r="I24" t="s">
        <v>53</v>
      </c>
      <c r="J24" s="47"/>
      <c r="L24" s="47"/>
      <c r="N24" s="52"/>
      <c r="O24" s="9"/>
      <c r="P24" s="47"/>
      <c r="R24" s="47"/>
      <c r="T24" s="52"/>
      <c r="U24" s="9"/>
      <c r="V24" s="47"/>
      <c r="X24" s="47"/>
      <c r="Y24" s="6"/>
    </row>
    <row r="25" spans="3:26" x14ac:dyDescent="0.25">
      <c r="C25" s="2" t="s">
        <v>8</v>
      </c>
      <c r="D25" s="3">
        <v>7.0000000000000007E-2</v>
      </c>
      <c r="E25" s="2" t="s">
        <v>6</v>
      </c>
      <c r="F25" s="2">
        <v>3</v>
      </c>
      <c r="H25" s="67"/>
      <c r="I25" t="s">
        <v>53</v>
      </c>
      <c r="J25" s="47"/>
      <c r="L25" s="47"/>
      <c r="N25" s="52"/>
      <c r="O25" s="9"/>
      <c r="P25" s="47"/>
      <c r="R25" s="47"/>
      <c r="T25" s="52"/>
      <c r="U25" s="9"/>
      <c r="V25" s="47"/>
      <c r="X25" s="47"/>
      <c r="Y25" s="6"/>
    </row>
    <row r="26" spans="3:26" x14ac:dyDescent="0.25">
      <c r="C26" t="s">
        <v>8</v>
      </c>
      <c r="D26" s="1">
        <v>7.0000000000000007E-2</v>
      </c>
      <c r="E26" t="s">
        <v>7</v>
      </c>
      <c r="F26">
        <v>1</v>
      </c>
      <c r="H26" s="67"/>
      <c r="I26" s="5" t="s">
        <v>53</v>
      </c>
      <c r="J26" s="57"/>
      <c r="K26" s="5"/>
      <c r="L26" s="57"/>
      <c r="M26" s="5"/>
      <c r="N26" s="58"/>
      <c r="O26" s="59"/>
      <c r="P26" s="57"/>
      <c r="Q26" s="5"/>
      <c r="R26" s="57"/>
      <c r="S26" s="5"/>
      <c r="T26" s="58"/>
      <c r="U26" s="59"/>
      <c r="V26" s="57"/>
      <c r="W26" s="5"/>
      <c r="X26" s="57"/>
      <c r="Y26" s="63"/>
    </row>
    <row r="27" spans="3:26" x14ac:dyDescent="0.25">
      <c r="C27" t="s">
        <v>8</v>
      </c>
      <c r="D27" s="1">
        <v>7.0000000000000007E-2</v>
      </c>
      <c r="E27" t="s">
        <v>7</v>
      </c>
      <c r="F27">
        <v>2</v>
      </c>
    </row>
    <row r="28" spans="3:26" x14ac:dyDescent="0.25">
      <c r="C28" t="s">
        <v>8</v>
      </c>
      <c r="D28" s="1">
        <v>7.0000000000000007E-2</v>
      </c>
      <c r="E28" t="s">
        <v>7</v>
      </c>
      <c r="F28">
        <v>3</v>
      </c>
    </row>
    <row r="29" spans="3:26" x14ac:dyDescent="0.25">
      <c r="C29" t="s">
        <v>9</v>
      </c>
      <c r="D29" t="s">
        <v>5</v>
      </c>
      <c r="E29" t="s">
        <v>6</v>
      </c>
      <c r="F29">
        <v>1</v>
      </c>
    </row>
    <row r="30" spans="3:26" x14ac:dyDescent="0.25">
      <c r="C30" t="s">
        <v>9</v>
      </c>
      <c r="D30" t="s">
        <v>5</v>
      </c>
      <c r="E30" t="s">
        <v>6</v>
      </c>
      <c r="F30">
        <v>2</v>
      </c>
    </row>
    <row r="31" spans="3:26" x14ac:dyDescent="0.25">
      <c r="C31" t="s">
        <v>9</v>
      </c>
      <c r="D31" t="s">
        <v>5</v>
      </c>
      <c r="E31" t="s">
        <v>6</v>
      </c>
      <c r="F31">
        <v>3</v>
      </c>
    </row>
    <row r="32" spans="3:26" x14ac:dyDescent="0.25">
      <c r="C32" t="s">
        <v>9</v>
      </c>
      <c r="D32" t="s">
        <v>5</v>
      </c>
      <c r="E32" t="s">
        <v>7</v>
      </c>
      <c r="F32">
        <v>1</v>
      </c>
    </row>
    <row r="33" spans="3:6" x14ac:dyDescent="0.25">
      <c r="C33" t="s">
        <v>9</v>
      </c>
      <c r="D33" t="s">
        <v>5</v>
      </c>
      <c r="E33" t="s">
        <v>7</v>
      </c>
      <c r="F33">
        <v>2</v>
      </c>
    </row>
    <row r="34" spans="3:6" x14ac:dyDescent="0.25">
      <c r="C34" t="s">
        <v>9</v>
      </c>
      <c r="D34" t="s">
        <v>5</v>
      </c>
      <c r="E34" t="s">
        <v>7</v>
      </c>
      <c r="F34">
        <v>3</v>
      </c>
    </row>
    <row r="35" spans="3:6" x14ac:dyDescent="0.25">
      <c r="C35" s="2" t="s">
        <v>9</v>
      </c>
      <c r="D35" s="3">
        <v>7.0000000000000007E-2</v>
      </c>
      <c r="E35" s="2" t="s">
        <v>6</v>
      </c>
      <c r="F35" s="2">
        <v>1</v>
      </c>
    </row>
    <row r="36" spans="3:6" x14ac:dyDescent="0.25">
      <c r="C36" s="2" t="s">
        <v>9</v>
      </c>
      <c r="D36" s="3">
        <v>7.0000000000000007E-2</v>
      </c>
      <c r="E36" s="2" t="s">
        <v>6</v>
      </c>
      <c r="F36" s="2">
        <v>2</v>
      </c>
    </row>
    <row r="37" spans="3:6" x14ac:dyDescent="0.25">
      <c r="C37" t="s">
        <v>9</v>
      </c>
      <c r="D37" s="1">
        <v>7.0000000000000007E-2</v>
      </c>
      <c r="E37" t="s">
        <v>6</v>
      </c>
      <c r="F37">
        <v>3</v>
      </c>
    </row>
    <row r="38" spans="3:6" x14ac:dyDescent="0.25">
      <c r="C38" t="s">
        <v>9</v>
      </c>
      <c r="D38" s="1">
        <v>7.0000000000000007E-2</v>
      </c>
      <c r="E38" t="s">
        <v>7</v>
      </c>
      <c r="F38">
        <v>1</v>
      </c>
    </row>
    <row r="39" spans="3:6" x14ac:dyDescent="0.25">
      <c r="C39" t="s">
        <v>9</v>
      </c>
      <c r="D39" s="1">
        <v>7.0000000000000007E-2</v>
      </c>
      <c r="E39" t="s">
        <v>7</v>
      </c>
      <c r="F39">
        <v>2</v>
      </c>
    </row>
    <row r="40" spans="3:6" x14ac:dyDescent="0.25">
      <c r="C40" t="s">
        <v>9</v>
      </c>
      <c r="D40" s="1">
        <v>7.0000000000000007E-2</v>
      </c>
      <c r="E40" t="s">
        <v>7</v>
      </c>
      <c r="F40">
        <v>3</v>
      </c>
    </row>
    <row r="41" spans="3:6" x14ac:dyDescent="0.25">
      <c r="C41" s="2" t="s">
        <v>10</v>
      </c>
      <c r="D41" s="2" t="s">
        <v>5</v>
      </c>
      <c r="E41" s="2" t="s">
        <v>6</v>
      </c>
      <c r="F41" s="2">
        <v>1</v>
      </c>
    </row>
    <row r="42" spans="3:6" x14ac:dyDescent="0.25">
      <c r="C42" t="s">
        <v>10</v>
      </c>
      <c r="D42" t="s">
        <v>5</v>
      </c>
      <c r="E42" t="s">
        <v>6</v>
      </c>
      <c r="F42">
        <v>2</v>
      </c>
    </row>
    <row r="43" spans="3:6" x14ac:dyDescent="0.25">
      <c r="C43" t="s">
        <v>10</v>
      </c>
      <c r="D43" t="s">
        <v>5</v>
      </c>
      <c r="E43" t="s">
        <v>6</v>
      </c>
      <c r="F43">
        <v>3</v>
      </c>
    </row>
    <row r="44" spans="3:6" x14ac:dyDescent="0.25">
      <c r="C44" t="s">
        <v>10</v>
      </c>
      <c r="D44" t="s">
        <v>5</v>
      </c>
      <c r="E44" t="s">
        <v>7</v>
      </c>
      <c r="F44">
        <v>1</v>
      </c>
    </row>
    <row r="45" spans="3:6" x14ac:dyDescent="0.25">
      <c r="C45" t="s">
        <v>10</v>
      </c>
      <c r="D45" t="s">
        <v>5</v>
      </c>
      <c r="E45" t="s">
        <v>7</v>
      </c>
      <c r="F45">
        <v>2</v>
      </c>
    </row>
    <row r="46" spans="3:6" x14ac:dyDescent="0.25">
      <c r="C46" t="s">
        <v>10</v>
      </c>
      <c r="D46" t="s">
        <v>5</v>
      </c>
      <c r="E46" t="s">
        <v>7</v>
      </c>
      <c r="F46">
        <v>3</v>
      </c>
    </row>
    <row r="47" spans="3:6" x14ac:dyDescent="0.25">
      <c r="C47" s="2" t="s">
        <v>10</v>
      </c>
      <c r="D47" s="3">
        <v>7.0000000000000007E-2</v>
      </c>
      <c r="E47" s="2" t="s">
        <v>6</v>
      </c>
      <c r="F47" s="2">
        <v>1</v>
      </c>
    </row>
    <row r="48" spans="3:6" x14ac:dyDescent="0.25">
      <c r="C48" s="2" t="s">
        <v>10</v>
      </c>
      <c r="D48" s="3">
        <v>7.0000000000000007E-2</v>
      </c>
      <c r="E48" s="2" t="s">
        <v>6</v>
      </c>
      <c r="F48" s="2">
        <v>2</v>
      </c>
    </row>
    <row r="49" spans="3:6" x14ac:dyDescent="0.25">
      <c r="C49" s="2" t="s">
        <v>10</v>
      </c>
      <c r="D49" s="3">
        <v>7.0000000000000007E-2</v>
      </c>
      <c r="E49" s="2" t="s">
        <v>6</v>
      </c>
      <c r="F49" s="2">
        <v>3</v>
      </c>
    </row>
    <row r="50" spans="3:6" x14ac:dyDescent="0.25">
      <c r="C50" t="s">
        <v>10</v>
      </c>
      <c r="D50" s="1">
        <v>7.0000000000000007E-2</v>
      </c>
      <c r="E50" t="s">
        <v>7</v>
      </c>
      <c r="F50">
        <v>1</v>
      </c>
    </row>
    <row r="51" spans="3:6" x14ac:dyDescent="0.25">
      <c r="C51" t="s">
        <v>10</v>
      </c>
      <c r="D51" s="1">
        <v>7.0000000000000007E-2</v>
      </c>
      <c r="E51" t="s">
        <v>7</v>
      </c>
      <c r="F51">
        <v>2</v>
      </c>
    </row>
    <row r="52" spans="3:6" x14ac:dyDescent="0.25">
      <c r="C52" t="s">
        <v>10</v>
      </c>
      <c r="D52" s="1">
        <v>7.0000000000000007E-2</v>
      </c>
      <c r="E52" t="s">
        <v>7</v>
      </c>
      <c r="F52">
        <v>3</v>
      </c>
    </row>
    <row r="53" spans="3:6" x14ac:dyDescent="0.25">
      <c r="C53" t="s">
        <v>11</v>
      </c>
      <c r="D53" t="s">
        <v>5</v>
      </c>
      <c r="E53" t="s">
        <v>6</v>
      </c>
      <c r="F53">
        <v>1</v>
      </c>
    </row>
    <row r="54" spans="3:6" x14ac:dyDescent="0.25">
      <c r="C54" t="s">
        <v>11</v>
      </c>
      <c r="D54" t="s">
        <v>5</v>
      </c>
      <c r="E54" t="s">
        <v>6</v>
      </c>
      <c r="F54">
        <v>2</v>
      </c>
    </row>
    <row r="55" spans="3:6" x14ac:dyDescent="0.25">
      <c r="C55" t="s">
        <v>11</v>
      </c>
      <c r="D55" t="s">
        <v>5</v>
      </c>
      <c r="E55" t="s">
        <v>6</v>
      </c>
      <c r="F55">
        <v>3</v>
      </c>
    </row>
    <row r="56" spans="3:6" x14ac:dyDescent="0.25">
      <c r="C56" t="s">
        <v>11</v>
      </c>
      <c r="D56" t="s">
        <v>5</v>
      </c>
      <c r="E56" t="s">
        <v>7</v>
      </c>
      <c r="F56">
        <v>1</v>
      </c>
    </row>
    <row r="57" spans="3:6" x14ac:dyDescent="0.25">
      <c r="C57" t="s">
        <v>11</v>
      </c>
      <c r="D57" t="s">
        <v>5</v>
      </c>
      <c r="E57" t="s">
        <v>7</v>
      </c>
      <c r="F57">
        <v>2</v>
      </c>
    </row>
    <row r="58" spans="3:6" x14ac:dyDescent="0.25">
      <c r="C58" t="s">
        <v>11</v>
      </c>
      <c r="D58" t="s">
        <v>5</v>
      </c>
      <c r="E58" t="s">
        <v>7</v>
      </c>
      <c r="F58">
        <v>3</v>
      </c>
    </row>
    <row r="59" spans="3:6" x14ac:dyDescent="0.25">
      <c r="C59" s="2" t="s">
        <v>11</v>
      </c>
      <c r="D59" s="3">
        <v>7.0000000000000007E-2</v>
      </c>
      <c r="E59" s="2" t="s">
        <v>6</v>
      </c>
      <c r="F59" s="2">
        <v>1</v>
      </c>
    </row>
    <row r="60" spans="3:6" x14ac:dyDescent="0.25">
      <c r="C60" t="s">
        <v>11</v>
      </c>
      <c r="D60" s="1">
        <v>7.0000000000000007E-2</v>
      </c>
      <c r="E60" t="s">
        <v>6</v>
      </c>
      <c r="F60">
        <v>2</v>
      </c>
    </row>
    <row r="61" spans="3:6" x14ac:dyDescent="0.25">
      <c r="C61" t="s">
        <v>11</v>
      </c>
      <c r="D61" s="1">
        <v>7.0000000000000007E-2</v>
      </c>
      <c r="E61" t="s">
        <v>6</v>
      </c>
      <c r="F61">
        <v>3</v>
      </c>
    </row>
    <row r="62" spans="3:6" x14ac:dyDescent="0.25">
      <c r="C62" t="s">
        <v>11</v>
      </c>
      <c r="D62" s="1">
        <v>7.0000000000000007E-2</v>
      </c>
      <c r="E62" t="s">
        <v>7</v>
      </c>
      <c r="F62">
        <v>1</v>
      </c>
    </row>
    <row r="63" spans="3:6" x14ac:dyDescent="0.25">
      <c r="C63" t="s">
        <v>11</v>
      </c>
      <c r="D63" s="1">
        <v>7.0000000000000007E-2</v>
      </c>
      <c r="E63" t="s">
        <v>7</v>
      </c>
      <c r="F63">
        <v>2</v>
      </c>
    </row>
    <row r="64" spans="3:6" x14ac:dyDescent="0.25">
      <c r="C64" t="s">
        <v>11</v>
      </c>
      <c r="D64" s="1">
        <v>7.0000000000000007E-2</v>
      </c>
      <c r="E64" t="s">
        <v>7</v>
      </c>
      <c r="F64">
        <v>3</v>
      </c>
    </row>
    <row r="65" spans="3:6" x14ac:dyDescent="0.25">
      <c r="C65" t="s">
        <v>12</v>
      </c>
      <c r="D65" t="s">
        <v>5</v>
      </c>
      <c r="E65" t="s">
        <v>6</v>
      </c>
      <c r="F65">
        <v>1</v>
      </c>
    </row>
    <row r="66" spans="3:6" x14ac:dyDescent="0.25">
      <c r="C66" t="s">
        <v>12</v>
      </c>
      <c r="D66" t="s">
        <v>5</v>
      </c>
      <c r="E66" t="s">
        <v>6</v>
      </c>
      <c r="F66">
        <v>2</v>
      </c>
    </row>
    <row r="67" spans="3:6" x14ac:dyDescent="0.25">
      <c r="C67" t="s">
        <v>12</v>
      </c>
      <c r="D67" t="s">
        <v>5</v>
      </c>
      <c r="E67" t="s">
        <v>6</v>
      </c>
      <c r="F67">
        <v>3</v>
      </c>
    </row>
    <row r="68" spans="3:6" x14ac:dyDescent="0.25">
      <c r="C68" t="s">
        <v>12</v>
      </c>
      <c r="D68" t="s">
        <v>5</v>
      </c>
      <c r="E68" t="s">
        <v>7</v>
      </c>
      <c r="F68">
        <v>1</v>
      </c>
    </row>
    <row r="69" spans="3:6" x14ac:dyDescent="0.25">
      <c r="C69" t="s">
        <v>12</v>
      </c>
      <c r="D69" t="s">
        <v>5</v>
      </c>
      <c r="E69" t="s">
        <v>7</v>
      </c>
      <c r="F69">
        <v>2</v>
      </c>
    </row>
    <row r="70" spans="3:6" x14ac:dyDescent="0.25">
      <c r="C70" t="s">
        <v>12</v>
      </c>
      <c r="D70" t="s">
        <v>5</v>
      </c>
      <c r="E70" t="s">
        <v>7</v>
      </c>
      <c r="F70">
        <v>3</v>
      </c>
    </row>
    <row r="71" spans="3:6" x14ac:dyDescent="0.25">
      <c r="C71" t="s">
        <v>12</v>
      </c>
      <c r="D71" s="1">
        <v>7.0000000000000007E-2</v>
      </c>
      <c r="E71" t="s">
        <v>6</v>
      </c>
      <c r="F71">
        <v>1</v>
      </c>
    </row>
    <row r="72" spans="3:6" x14ac:dyDescent="0.25">
      <c r="C72" t="s">
        <v>12</v>
      </c>
      <c r="D72" s="1">
        <v>7.0000000000000007E-2</v>
      </c>
      <c r="E72" t="s">
        <v>6</v>
      </c>
      <c r="F72">
        <v>2</v>
      </c>
    </row>
    <row r="73" spans="3:6" x14ac:dyDescent="0.25">
      <c r="C73" t="s">
        <v>12</v>
      </c>
      <c r="D73" s="1">
        <v>7.0000000000000007E-2</v>
      </c>
      <c r="E73" t="s">
        <v>6</v>
      </c>
      <c r="F73">
        <v>3</v>
      </c>
    </row>
    <row r="74" spans="3:6" x14ac:dyDescent="0.25">
      <c r="C74" t="s">
        <v>12</v>
      </c>
      <c r="D74" s="1">
        <v>7.0000000000000007E-2</v>
      </c>
      <c r="E74" t="s">
        <v>7</v>
      </c>
      <c r="F74">
        <v>1</v>
      </c>
    </row>
    <row r="75" spans="3:6" x14ac:dyDescent="0.25">
      <c r="C75" t="s">
        <v>12</v>
      </c>
      <c r="D75" s="1">
        <v>7.0000000000000007E-2</v>
      </c>
      <c r="E75" t="s">
        <v>7</v>
      </c>
      <c r="F75">
        <v>2</v>
      </c>
    </row>
    <row r="76" spans="3:6" x14ac:dyDescent="0.25">
      <c r="C76" t="s">
        <v>12</v>
      </c>
      <c r="D76" s="1">
        <v>7.0000000000000007E-2</v>
      </c>
      <c r="E76" t="s">
        <v>7</v>
      </c>
      <c r="F76">
        <v>3</v>
      </c>
    </row>
    <row r="77" spans="3:6" x14ac:dyDescent="0.25">
      <c r="C77" t="s">
        <v>13</v>
      </c>
      <c r="D77" t="s">
        <v>5</v>
      </c>
      <c r="E77" t="s">
        <v>6</v>
      </c>
      <c r="F77">
        <v>1</v>
      </c>
    </row>
    <row r="78" spans="3:6" x14ac:dyDescent="0.25">
      <c r="C78" t="s">
        <v>13</v>
      </c>
      <c r="D78" t="s">
        <v>5</v>
      </c>
      <c r="E78" t="s">
        <v>6</v>
      </c>
      <c r="F78">
        <v>2</v>
      </c>
    </row>
    <row r="79" spans="3:6" x14ac:dyDescent="0.25">
      <c r="C79" t="s">
        <v>13</v>
      </c>
      <c r="D79" t="s">
        <v>5</v>
      </c>
      <c r="E79" t="s">
        <v>6</v>
      </c>
      <c r="F79">
        <v>3</v>
      </c>
    </row>
    <row r="80" spans="3:6" x14ac:dyDescent="0.25">
      <c r="C80" t="s">
        <v>13</v>
      </c>
      <c r="D80" t="s">
        <v>5</v>
      </c>
      <c r="E80" t="s">
        <v>7</v>
      </c>
      <c r="F80">
        <v>1</v>
      </c>
    </row>
    <row r="81" spans="3:6" x14ac:dyDescent="0.25">
      <c r="C81" t="s">
        <v>13</v>
      </c>
      <c r="D81" t="s">
        <v>5</v>
      </c>
      <c r="E81" t="s">
        <v>7</v>
      </c>
      <c r="F81">
        <v>2</v>
      </c>
    </row>
    <row r="82" spans="3:6" x14ac:dyDescent="0.25">
      <c r="C82" t="s">
        <v>13</v>
      </c>
      <c r="D82" t="s">
        <v>5</v>
      </c>
      <c r="E82" t="s">
        <v>7</v>
      </c>
      <c r="F82">
        <v>3</v>
      </c>
    </row>
    <row r="83" spans="3:6" x14ac:dyDescent="0.25">
      <c r="C83" t="s">
        <v>13</v>
      </c>
      <c r="D83" s="1">
        <v>7.0000000000000007E-2</v>
      </c>
      <c r="E83" t="s">
        <v>6</v>
      </c>
      <c r="F83">
        <v>1</v>
      </c>
    </row>
    <row r="84" spans="3:6" x14ac:dyDescent="0.25">
      <c r="C84" t="s">
        <v>13</v>
      </c>
      <c r="D84" s="1">
        <v>7.0000000000000007E-2</v>
      </c>
      <c r="E84" t="s">
        <v>6</v>
      </c>
      <c r="F84">
        <v>2</v>
      </c>
    </row>
    <row r="85" spans="3:6" x14ac:dyDescent="0.25">
      <c r="C85" t="s">
        <v>13</v>
      </c>
      <c r="D85" s="1">
        <v>7.0000000000000007E-2</v>
      </c>
      <c r="E85" t="s">
        <v>6</v>
      </c>
      <c r="F85">
        <v>3</v>
      </c>
    </row>
    <row r="86" spans="3:6" x14ac:dyDescent="0.25">
      <c r="C86" t="s">
        <v>13</v>
      </c>
      <c r="D86" s="1">
        <v>7.0000000000000007E-2</v>
      </c>
      <c r="E86" t="s">
        <v>7</v>
      </c>
      <c r="F86">
        <v>1</v>
      </c>
    </row>
    <row r="87" spans="3:6" x14ac:dyDescent="0.25">
      <c r="C87" t="s">
        <v>13</v>
      </c>
      <c r="D87" s="1">
        <v>7.0000000000000007E-2</v>
      </c>
      <c r="E87" t="s">
        <v>7</v>
      </c>
      <c r="F87">
        <v>2</v>
      </c>
    </row>
    <row r="88" spans="3:6" x14ac:dyDescent="0.25">
      <c r="C88" t="s">
        <v>13</v>
      </c>
      <c r="D88" s="1">
        <v>7.0000000000000007E-2</v>
      </c>
      <c r="E88" t="s">
        <v>7</v>
      </c>
      <c r="F88">
        <v>3</v>
      </c>
    </row>
    <row r="89" spans="3:6" x14ac:dyDescent="0.25">
      <c r="C89" s="2" t="s">
        <v>14</v>
      </c>
      <c r="D89" s="2" t="s">
        <v>5</v>
      </c>
      <c r="E89" s="2" t="s">
        <v>6</v>
      </c>
      <c r="F89" s="2">
        <v>1</v>
      </c>
    </row>
    <row r="90" spans="3:6" x14ac:dyDescent="0.25">
      <c r="C90" t="s">
        <v>14</v>
      </c>
      <c r="D90" t="s">
        <v>5</v>
      </c>
      <c r="E90" t="s">
        <v>6</v>
      </c>
      <c r="F90">
        <v>2</v>
      </c>
    </row>
    <row r="91" spans="3:6" x14ac:dyDescent="0.25">
      <c r="C91" t="s">
        <v>14</v>
      </c>
      <c r="D91" t="s">
        <v>5</v>
      </c>
      <c r="E91" t="s">
        <v>6</v>
      </c>
      <c r="F91">
        <v>3</v>
      </c>
    </row>
    <row r="92" spans="3:6" x14ac:dyDescent="0.25">
      <c r="C92" t="s">
        <v>14</v>
      </c>
      <c r="D92" t="s">
        <v>5</v>
      </c>
      <c r="E92" t="s">
        <v>7</v>
      </c>
      <c r="F92">
        <v>1</v>
      </c>
    </row>
    <row r="93" spans="3:6" x14ac:dyDescent="0.25">
      <c r="C93" t="s">
        <v>14</v>
      </c>
      <c r="D93" t="s">
        <v>5</v>
      </c>
      <c r="E93" t="s">
        <v>7</v>
      </c>
      <c r="F93">
        <v>2</v>
      </c>
    </row>
    <row r="94" spans="3:6" x14ac:dyDescent="0.25">
      <c r="C94" t="s">
        <v>14</v>
      </c>
      <c r="D94" t="s">
        <v>5</v>
      </c>
      <c r="E94" t="s">
        <v>7</v>
      </c>
      <c r="F94">
        <v>3</v>
      </c>
    </row>
    <row r="95" spans="3:6" x14ac:dyDescent="0.25">
      <c r="C95" s="2" t="s">
        <v>14</v>
      </c>
      <c r="D95" s="3">
        <v>7.0000000000000007E-2</v>
      </c>
      <c r="E95" s="2" t="s">
        <v>6</v>
      </c>
      <c r="F95" s="2">
        <v>1</v>
      </c>
    </row>
    <row r="96" spans="3:6" x14ac:dyDescent="0.25">
      <c r="C96" t="s">
        <v>14</v>
      </c>
      <c r="D96" s="1">
        <v>7.0000000000000007E-2</v>
      </c>
      <c r="E96" t="s">
        <v>6</v>
      </c>
      <c r="F96">
        <v>2</v>
      </c>
    </row>
    <row r="97" spans="3:6" x14ac:dyDescent="0.25">
      <c r="C97" t="s">
        <v>14</v>
      </c>
      <c r="D97" s="1">
        <v>7.0000000000000007E-2</v>
      </c>
      <c r="E97" t="s">
        <v>6</v>
      </c>
      <c r="F97">
        <v>3</v>
      </c>
    </row>
    <row r="98" spans="3:6" x14ac:dyDescent="0.25">
      <c r="C98" t="s">
        <v>14</v>
      </c>
      <c r="D98" s="1">
        <v>7.0000000000000007E-2</v>
      </c>
      <c r="E98" t="s">
        <v>7</v>
      </c>
      <c r="F98">
        <v>1</v>
      </c>
    </row>
    <row r="99" spans="3:6" x14ac:dyDescent="0.25">
      <c r="C99" t="s">
        <v>14</v>
      </c>
      <c r="D99" s="1">
        <v>7.0000000000000007E-2</v>
      </c>
      <c r="E99" t="s">
        <v>7</v>
      </c>
      <c r="F99">
        <v>2</v>
      </c>
    </row>
    <row r="100" spans="3:6" x14ac:dyDescent="0.25">
      <c r="C100" t="s">
        <v>14</v>
      </c>
      <c r="D100" s="1">
        <v>7.0000000000000007E-2</v>
      </c>
      <c r="E100" t="s">
        <v>7</v>
      </c>
      <c r="F100">
        <v>3</v>
      </c>
    </row>
    <row r="104" spans="3:6" x14ac:dyDescent="0.25">
      <c r="C104" s="2" t="s">
        <v>13</v>
      </c>
      <c r="D104" s="3">
        <v>0.1</v>
      </c>
      <c r="E104" s="2" t="s">
        <v>6</v>
      </c>
      <c r="F104" s="2">
        <v>1</v>
      </c>
    </row>
    <row r="105" spans="3:6" x14ac:dyDescent="0.25">
      <c r="C105" s="2" t="s">
        <v>13</v>
      </c>
      <c r="D105" s="3">
        <v>0.05</v>
      </c>
      <c r="E105" s="2" t="s">
        <v>6</v>
      </c>
      <c r="F105" s="2">
        <v>2</v>
      </c>
    </row>
    <row r="106" spans="3:6" x14ac:dyDescent="0.25">
      <c r="C106" s="2" t="s">
        <v>13</v>
      </c>
      <c r="D106" s="33">
        <v>3.5000000000000003E-2</v>
      </c>
      <c r="E106" s="2" t="s">
        <v>6</v>
      </c>
      <c r="F106" s="2">
        <v>3</v>
      </c>
    </row>
  </sheetData>
  <mergeCells count="12">
    <mergeCell ref="H21:H26"/>
    <mergeCell ref="H3:H8"/>
    <mergeCell ref="H9:H14"/>
    <mergeCell ref="H15:H20"/>
    <mergeCell ref="J1:K1"/>
    <mergeCell ref="L1:M1"/>
    <mergeCell ref="X1:Y1"/>
    <mergeCell ref="N1:O1"/>
    <mergeCell ref="P1:Q1"/>
    <mergeCell ref="R1:S1"/>
    <mergeCell ref="T1:U1"/>
    <mergeCell ref="V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Feeding Sheet</vt:lpstr>
      <vt:lpstr>Completed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Glover</dc:creator>
  <cp:lastModifiedBy>Glover, Gene</cp:lastModifiedBy>
  <dcterms:created xsi:type="dcterms:W3CDTF">2024-08-27T21:07:10Z</dcterms:created>
  <dcterms:modified xsi:type="dcterms:W3CDTF">2025-01-21T17:23:29Z</dcterms:modified>
</cp:coreProperties>
</file>