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_SELTRON\zigamiklosic\Personal\HomeWork\RND_Thermal_Modeling\src\drivers\devices\thermistor\thermistor\doc\"/>
    </mc:Choice>
  </mc:AlternateContent>
  <xr:revisionPtr revIDLastSave="0" documentId="13_ncr:1_{2AF0D916-B9A2-4A92-941E-44DAC61E234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T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24" i="1" s="1"/>
  <c r="H24" i="1" s="1"/>
  <c r="I24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" i="1"/>
  <c r="D13" i="1"/>
  <c r="D14" i="1"/>
  <c r="D15" i="1"/>
  <c r="D16" i="1"/>
  <c r="D11" i="1"/>
  <c r="G107" i="1" l="1"/>
  <c r="H107" i="1" s="1"/>
  <c r="I107" i="1" s="1"/>
  <c r="G13" i="1"/>
  <c r="H13" i="1" s="1"/>
  <c r="I13" i="1" s="1"/>
  <c r="G106" i="1"/>
  <c r="H106" i="1" s="1"/>
  <c r="I106" i="1" s="1"/>
  <c r="G46" i="1"/>
  <c r="H46" i="1" s="1"/>
  <c r="I46" i="1" s="1"/>
  <c r="G34" i="1"/>
  <c r="H34" i="1" s="1"/>
  <c r="I34" i="1" s="1"/>
  <c r="G22" i="1"/>
  <c r="H22" i="1" s="1"/>
  <c r="I22" i="1" s="1"/>
  <c r="G12" i="1"/>
  <c r="H12" i="1" s="1"/>
  <c r="I12" i="1" s="1"/>
  <c r="G105" i="1"/>
  <c r="H105" i="1" s="1"/>
  <c r="I105" i="1" s="1"/>
  <c r="G93" i="1"/>
  <c r="H93" i="1" s="1"/>
  <c r="I93" i="1" s="1"/>
  <c r="G81" i="1"/>
  <c r="H81" i="1" s="1"/>
  <c r="I81" i="1" s="1"/>
  <c r="G69" i="1"/>
  <c r="H69" i="1" s="1"/>
  <c r="I69" i="1" s="1"/>
  <c r="G57" i="1"/>
  <c r="H57" i="1" s="1"/>
  <c r="I57" i="1" s="1"/>
  <c r="G45" i="1"/>
  <c r="H45" i="1" s="1"/>
  <c r="I45" i="1" s="1"/>
  <c r="G33" i="1"/>
  <c r="H33" i="1" s="1"/>
  <c r="I33" i="1" s="1"/>
  <c r="G21" i="1"/>
  <c r="H21" i="1" s="1"/>
  <c r="I21" i="1" s="1"/>
  <c r="G94" i="1"/>
  <c r="H94" i="1" s="1"/>
  <c r="I94" i="1" s="1"/>
  <c r="G92" i="1"/>
  <c r="H92" i="1" s="1"/>
  <c r="I92" i="1" s="1"/>
  <c r="G32" i="1"/>
  <c r="H32" i="1" s="1"/>
  <c r="I32" i="1" s="1"/>
  <c r="G115" i="1"/>
  <c r="H115" i="1" s="1"/>
  <c r="I115" i="1" s="1"/>
  <c r="G103" i="1"/>
  <c r="H103" i="1" s="1"/>
  <c r="I103" i="1" s="1"/>
  <c r="G91" i="1"/>
  <c r="H91" i="1" s="1"/>
  <c r="I91" i="1" s="1"/>
  <c r="G79" i="1"/>
  <c r="H79" i="1" s="1"/>
  <c r="I79" i="1" s="1"/>
  <c r="G67" i="1"/>
  <c r="H67" i="1" s="1"/>
  <c r="I67" i="1" s="1"/>
  <c r="G55" i="1"/>
  <c r="H55" i="1" s="1"/>
  <c r="I55" i="1" s="1"/>
  <c r="G43" i="1"/>
  <c r="H43" i="1" s="1"/>
  <c r="I43" i="1" s="1"/>
  <c r="G31" i="1"/>
  <c r="H31" i="1" s="1"/>
  <c r="G19" i="1"/>
  <c r="H19" i="1" s="1"/>
  <c r="I19" i="1" s="1"/>
  <c r="G95" i="1"/>
  <c r="H95" i="1" s="1"/>
  <c r="I95" i="1" s="1"/>
  <c r="G23" i="1"/>
  <c r="H23" i="1" s="1"/>
  <c r="I23" i="1" s="1"/>
  <c r="G82" i="1"/>
  <c r="H82" i="1" s="1"/>
  <c r="I82" i="1" s="1"/>
  <c r="G80" i="1"/>
  <c r="H80" i="1" s="1"/>
  <c r="I80" i="1" s="1"/>
  <c r="G20" i="1"/>
  <c r="H20" i="1" s="1"/>
  <c r="I20" i="1" s="1"/>
  <c r="G114" i="1"/>
  <c r="H114" i="1" s="1"/>
  <c r="I114" i="1" s="1"/>
  <c r="G102" i="1"/>
  <c r="H102" i="1" s="1"/>
  <c r="I102" i="1" s="1"/>
  <c r="G90" i="1"/>
  <c r="H90" i="1" s="1"/>
  <c r="I90" i="1" s="1"/>
  <c r="G78" i="1"/>
  <c r="H78" i="1" s="1"/>
  <c r="I78" i="1" s="1"/>
  <c r="G66" i="1"/>
  <c r="H66" i="1" s="1"/>
  <c r="I66" i="1" s="1"/>
  <c r="G54" i="1"/>
  <c r="H54" i="1" s="1"/>
  <c r="I54" i="1" s="1"/>
  <c r="G42" i="1"/>
  <c r="H42" i="1" s="1"/>
  <c r="I42" i="1" s="1"/>
  <c r="G30" i="1"/>
  <c r="H30" i="1" s="1"/>
  <c r="I30" i="1" s="1"/>
  <c r="G18" i="1"/>
  <c r="H18" i="1" s="1"/>
  <c r="I18" i="1" s="1"/>
  <c r="G83" i="1"/>
  <c r="H83" i="1" s="1"/>
  <c r="I83" i="1" s="1"/>
  <c r="G35" i="1"/>
  <c r="H35" i="1" s="1"/>
  <c r="I35" i="1" s="1"/>
  <c r="G70" i="1"/>
  <c r="H70" i="1" s="1"/>
  <c r="I70" i="1" s="1"/>
  <c r="G56" i="1"/>
  <c r="H56" i="1" s="1"/>
  <c r="I56" i="1" s="1"/>
  <c r="G113" i="1"/>
  <c r="H113" i="1" s="1"/>
  <c r="I113" i="1" s="1"/>
  <c r="G101" i="1"/>
  <c r="H101" i="1" s="1"/>
  <c r="I101" i="1" s="1"/>
  <c r="G89" i="1"/>
  <c r="H89" i="1" s="1"/>
  <c r="I89" i="1" s="1"/>
  <c r="G77" i="1"/>
  <c r="H77" i="1" s="1"/>
  <c r="I77" i="1" s="1"/>
  <c r="G65" i="1"/>
  <c r="H65" i="1" s="1"/>
  <c r="I65" i="1" s="1"/>
  <c r="G53" i="1"/>
  <c r="H53" i="1" s="1"/>
  <c r="I53" i="1" s="1"/>
  <c r="G41" i="1"/>
  <c r="H41" i="1" s="1"/>
  <c r="I41" i="1" s="1"/>
  <c r="G29" i="1"/>
  <c r="H29" i="1" s="1"/>
  <c r="I29" i="1" s="1"/>
  <c r="G17" i="1"/>
  <c r="H17" i="1" s="1"/>
  <c r="I17" i="1" s="1"/>
  <c r="G71" i="1"/>
  <c r="H71" i="1" s="1"/>
  <c r="I71" i="1" s="1"/>
  <c r="G59" i="1"/>
  <c r="H59" i="1" s="1"/>
  <c r="I59" i="1" s="1"/>
  <c r="G58" i="1"/>
  <c r="H58" i="1" s="1"/>
  <c r="I58" i="1" s="1"/>
  <c r="G116" i="1"/>
  <c r="H116" i="1" s="1"/>
  <c r="I116" i="1" s="1"/>
  <c r="G68" i="1"/>
  <c r="H68" i="1" s="1"/>
  <c r="I68" i="1" s="1"/>
  <c r="G44" i="1"/>
  <c r="H44" i="1" s="1"/>
  <c r="I44" i="1" s="1"/>
  <c r="G112" i="1"/>
  <c r="H112" i="1" s="1"/>
  <c r="I112" i="1" s="1"/>
  <c r="G100" i="1"/>
  <c r="H100" i="1" s="1"/>
  <c r="I100" i="1" s="1"/>
  <c r="G88" i="1"/>
  <c r="H88" i="1" s="1"/>
  <c r="I88" i="1" s="1"/>
  <c r="G76" i="1"/>
  <c r="H76" i="1" s="1"/>
  <c r="I76" i="1" s="1"/>
  <c r="G64" i="1"/>
  <c r="H64" i="1" s="1"/>
  <c r="I64" i="1" s="1"/>
  <c r="G52" i="1"/>
  <c r="H52" i="1" s="1"/>
  <c r="I52" i="1" s="1"/>
  <c r="G40" i="1"/>
  <c r="H40" i="1" s="1"/>
  <c r="I40" i="1" s="1"/>
  <c r="G28" i="1"/>
  <c r="H28" i="1" s="1"/>
  <c r="I28" i="1" s="1"/>
  <c r="G111" i="1"/>
  <c r="H111" i="1" s="1"/>
  <c r="I111" i="1" s="1"/>
  <c r="G99" i="1"/>
  <c r="H99" i="1" s="1"/>
  <c r="I99" i="1" s="1"/>
  <c r="G87" i="1"/>
  <c r="H87" i="1" s="1"/>
  <c r="I87" i="1" s="1"/>
  <c r="G75" i="1"/>
  <c r="H75" i="1" s="1"/>
  <c r="I75" i="1" s="1"/>
  <c r="G63" i="1"/>
  <c r="H63" i="1" s="1"/>
  <c r="I63" i="1" s="1"/>
  <c r="G51" i="1"/>
  <c r="H51" i="1" s="1"/>
  <c r="I51" i="1" s="1"/>
  <c r="G39" i="1"/>
  <c r="H39" i="1" s="1"/>
  <c r="I39" i="1" s="1"/>
  <c r="G27" i="1"/>
  <c r="H27" i="1" s="1"/>
  <c r="I27" i="1" s="1"/>
  <c r="G11" i="1"/>
  <c r="H11" i="1" s="1"/>
  <c r="I11" i="1" s="1"/>
  <c r="G110" i="1"/>
  <c r="H110" i="1" s="1"/>
  <c r="I110" i="1" s="1"/>
  <c r="G98" i="1"/>
  <c r="H98" i="1" s="1"/>
  <c r="I98" i="1" s="1"/>
  <c r="G86" i="1"/>
  <c r="H86" i="1" s="1"/>
  <c r="I86" i="1" s="1"/>
  <c r="G74" i="1"/>
  <c r="H74" i="1" s="1"/>
  <c r="I74" i="1" s="1"/>
  <c r="G62" i="1"/>
  <c r="H62" i="1" s="1"/>
  <c r="I62" i="1" s="1"/>
  <c r="G50" i="1"/>
  <c r="H50" i="1" s="1"/>
  <c r="I50" i="1" s="1"/>
  <c r="G38" i="1"/>
  <c r="H38" i="1" s="1"/>
  <c r="I38" i="1" s="1"/>
  <c r="G26" i="1"/>
  <c r="H26" i="1" s="1"/>
  <c r="I26" i="1" s="1"/>
  <c r="G47" i="1"/>
  <c r="H47" i="1" s="1"/>
  <c r="I47" i="1" s="1"/>
  <c r="G16" i="1"/>
  <c r="H16" i="1" s="1"/>
  <c r="I16" i="1" s="1"/>
  <c r="G109" i="1"/>
  <c r="H109" i="1" s="1"/>
  <c r="I109" i="1" s="1"/>
  <c r="G97" i="1"/>
  <c r="H97" i="1" s="1"/>
  <c r="I97" i="1" s="1"/>
  <c r="G85" i="1"/>
  <c r="H85" i="1" s="1"/>
  <c r="I85" i="1" s="1"/>
  <c r="G73" i="1"/>
  <c r="H73" i="1" s="1"/>
  <c r="I73" i="1" s="1"/>
  <c r="G61" i="1"/>
  <c r="H61" i="1" s="1"/>
  <c r="I61" i="1" s="1"/>
  <c r="G49" i="1"/>
  <c r="H49" i="1" s="1"/>
  <c r="I49" i="1" s="1"/>
  <c r="G37" i="1"/>
  <c r="H37" i="1" s="1"/>
  <c r="I37" i="1" s="1"/>
  <c r="G25" i="1"/>
  <c r="H25" i="1" s="1"/>
  <c r="I25" i="1" s="1"/>
  <c r="G14" i="1"/>
  <c r="H14" i="1" s="1"/>
  <c r="I14" i="1" s="1"/>
  <c r="G104" i="1"/>
  <c r="H104" i="1" s="1"/>
  <c r="I104" i="1" s="1"/>
  <c r="G15" i="1"/>
  <c r="H15" i="1" s="1"/>
  <c r="I15" i="1" s="1"/>
  <c r="G108" i="1"/>
  <c r="H108" i="1" s="1"/>
  <c r="I108" i="1" s="1"/>
  <c r="G96" i="1"/>
  <c r="H96" i="1" s="1"/>
  <c r="I96" i="1" s="1"/>
  <c r="G84" i="1"/>
  <c r="H84" i="1" s="1"/>
  <c r="I84" i="1" s="1"/>
  <c r="G72" i="1"/>
  <c r="H72" i="1" s="1"/>
  <c r="I72" i="1" s="1"/>
  <c r="G60" i="1"/>
  <c r="H60" i="1" s="1"/>
  <c r="I60" i="1" s="1"/>
  <c r="G48" i="1"/>
  <c r="H48" i="1" s="1"/>
  <c r="I48" i="1" s="1"/>
  <c r="G36" i="1"/>
  <c r="H36" i="1" s="1"/>
  <c r="I36" i="1" s="1"/>
</calcChain>
</file>

<file path=xl/sharedStrings.xml><?xml version="1.0" encoding="utf-8"?>
<sst xmlns="http://schemas.openxmlformats.org/spreadsheetml/2006/main" count="17" uniqueCount="17">
  <si>
    <t>PT100 [Ohm]</t>
  </si>
  <si>
    <t>T [°C]</t>
  </si>
  <si>
    <t>PT1000 [Ohm]</t>
  </si>
  <si>
    <t>PT500 [Ohm]</t>
  </si>
  <si>
    <t>Resistance defined by DIN EN 60751</t>
  </si>
  <si>
    <t>Calculated temperature based on equation [2]</t>
  </si>
  <si>
    <r>
      <t xml:space="preserve">Resistance value according to </t>
    </r>
    <r>
      <rPr>
        <b/>
        <i/>
        <sz val="11"/>
        <color theme="1"/>
        <rFont val="Calibri"/>
        <family val="2"/>
        <charset val="238"/>
        <scheme val="minor"/>
      </rPr>
      <t>DIN EN 60751</t>
    </r>
    <r>
      <rPr>
        <sz val="11"/>
        <color theme="1"/>
        <rFont val="Calibri"/>
        <family val="2"/>
        <scheme val="minor"/>
      </rPr>
      <t xml:space="preserve">
Resistance equation:
    </t>
    </r>
    <r>
      <rPr>
        <b/>
        <sz val="11"/>
        <color theme="1"/>
        <rFont val="Calibri"/>
        <family val="2"/>
        <scheme val="minor"/>
      </rPr>
      <t xml:space="preserve"> Equation [1]: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theme="1"/>
        <rFont val="Calibri"/>
        <family val="2"/>
        <scheme val="minor"/>
      </rPr>
      <t xml:space="preserve">R(T) = R0 * (1+AT+BT^2), A=3.9083e-3, B=-5.775e-7 </t>
    </r>
    <r>
      <rPr>
        <b/>
        <i/>
        <sz val="11"/>
        <color theme="1"/>
        <rFont val="Calibri"/>
        <family val="2"/>
        <scheme val="minor"/>
      </rPr>
      <t>(according to DIN EN 60751 standard)</t>
    </r>
    <r>
      <rPr>
        <sz val="11"/>
        <color theme="1"/>
        <rFont val="Calibri"/>
        <family val="2"/>
        <scheme val="minor"/>
      </rPr>
      <t xml:space="preserve">
Inverting resistance equation gives us temperature equation:
</t>
    </r>
    <r>
      <rPr>
        <b/>
        <i/>
        <sz val="11"/>
        <color theme="1"/>
        <rFont val="Calibri"/>
        <family val="2"/>
        <scheme val="minor"/>
      </rPr>
      <t xml:space="preserve">     Equation [2]: </t>
    </r>
    <r>
      <rPr>
        <b/>
        <i/>
        <u/>
        <sz val="11"/>
        <color theme="1"/>
        <rFont val="Calibri"/>
        <family val="2"/>
        <scheme val="minor"/>
      </rPr>
      <t>T(R) = (-A+SQRT(A^2-4B(1-R/R0)) / (2B)), in range R&gt;=R0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For sake of simplicity we will that equation on whole resistance domain!</t>
    </r>
  </si>
  <si>
    <t>A=</t>
  </si>
  <si>
    <t>B=</t>
  </si>
  <si>
    <t>[°C^-2]</t>
  </si>
  <si>
    <t>[°C^-1]</t>
  </si>
  <si>
    <t>Unit</t>
  </si>
  <si>
    <t>Factors</t>
  </si>
  <si>
    <t>PT100/500/1000 Tcalc [°C]</t>
  </si>
  <si>
    <t>Absolute 
error [°C]</t>
  </si>
  <si>
    <t>Realtive
error [%]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</si>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</sst>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2" fontId="0" fillId="0" borderId="1" xfId="0" applyNumberFormat="1" applyBorder="1"/>
    <xf numFmtId="1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/>
    <xf numFmtId="2" fontId="0" fillId="0" borderId="2" xfId="0" applyNumberFormat="1" applyBorder="1"/>
    <xf numFmtId="0" fontId="5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164" fontId="0" fillId="3" borderId="5" xfId="0" applyNumberFormat="1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right" vertical="top"/>
    </xf>
    <xf numFmtId="164" fontId="0" fillId="3" borderId="3" xfId="0" applyNumberForma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1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Resistance</a:t>
            </a:r>
            <a:r>
              <a:rPr lang="sl-SI" sz="1800" b="1" baseline="0"/>
              <a:t> vs. Temperature</a:t>
            </a:r>
            <a:endParaRPr lang="sl-SI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04216392392642E-2"/>
          <c:y val="8.1798574827483553E-2"/>
          <c:w val="0.87793853977235137"/>
          <c:h val="0.8269636999354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'PT Values'!$C$10</c:f>
              <c:strCache>
                <c:ptCount val="1"/>
                <c:pt idx="0">
                  <c:v>PT1000 [Ohm]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'PT Values'!$B$11:$B$116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Values'!$C$11:$C$116</c:f>
              <c:numCache>
                <c:formatCode>0.00</c:formatCode>
                <c:ptCount val="106"/>
                <c:pt idx="0">
                  <c:v>185.2</c:v>
                </c:pt>
                <c:pt idx="1">
                  <c:v>228.25</c:v>
                </c:pt>
                <c:pt idx="2">
                  <c:v>270.95999999999998</c:v>
                </c:pt>
                <c:pt idx="3">
                  <c:v>313.35000000000002</c:v>
                </c:pt>
                <c:pt idx="4">
                  <c:v>355.45</c:v>
                </c:pt>
                <c:pt idx="5">
                  <c:v>397.23</c:v>
                </c:pt>
                <c:pt idx="6">
                  <c:v>438.76</c:v>
                </c:pt>
                <c:pt idx="7">
                  <c:v>480.05</c:v>
                </c:pt>
                <c:pt idx="8">
                  <c:v>521.1</c:v>
                </c:pt>
                <c:pt idx="9">
                  <c:v>561.92999999999995</c:v>
                </c:pt>
                <c:pt idx="10">
                  <c:v>602.55999999999995</c:v>
                </c:pt>
                <c:pt idx="11">
                  <c:v>643</c:v>
                </c:pt>
                <c:pt idx="12">
                  <c:v>683.25</c:v>
                </c:pt>
                <c:pt idx="13">
                  <c:v>723.35</c:v>
                </c:pt>
                <c:pt idx="14">
                  <c:v>763.28</c:v>
                </c:pt>
                <c:pt idx="15">
                  <c:v>803.06</c:v>
                </c:pt>
                <c:pt idx="16">
                  <c:v>842.71</c:v>
                </c:pt>
                <c:pt idx="17">
                  <c:v>882.22</c:v>
                </c:pt>
                <c:pt idx="18">
                  <c:v>921.6</c:v>
                </c:pt>
                <c:pt idx="19">
                  <c:v>960.86</c:v>
                </c:pt>
                <c:pt idx="20">
                  <c:v>1000</c:v>
                </c:pt>
                <c:pt idx="21">
                  <c:v>1039.03</c:v>
                </c:pt>
                <c:pt idx="22">
                  <c:v>1077.94</c:v>
                </c:pt>
                <c:pt idx="23">
                  <c:v>1116.73</c:v>
                </c:pt>
                <c:pt idx="24">
                  <c:v>1155.4100000000001</c:v>
                </c:pt>
                <c:pt idx="25">
                  <c:v>1193.97</c:v>
                </c:pt>
                <c:pt idx="26">
                  <c:v>1232.42</c:v>
                </c:pt>
                <c:pt idx="27">
                  <c:v>1270.75</c:v>
                </c:pt>
                <c:pt idx="28">
                  <c:v>1308.97</c:v>
                </c:pt>
                <c:pt idx="29">
                  <c:v>1347.07</c:v>
                </c:pt>
                <c:pt idx="30">
                  <c:v>1385.06</c:v>
                </c:pt>
                <c:pt idx="31">
                  <c:v>1422.93</c:v>
                </c:pt>
                <c:pt idx="32">
                  <c:v>1460.68</c:v>
                </c:pt>
                <c:pt idx="33">
                  <c:v>1498.32</c:v>
                </c:pt>
                <c:pt idx="34">
                  <c:v>1535.84</c:v>
                </c:pt>
                <c:pt idx="35">
                  <c:v>1573.25</c:v>
                </c:pt>
                <c:pt idx="36">
                  <c:v>1610.54</c:v>
                </c:pt>
                <c:pt idx="37">
                  <c:v>1647.72</c:v>
                </c:pt>
                <c:pt idx="38">
                  <c:v>1684.78</c:v>
                </c:pt>
                <c:pt idx="39">
                  <c:v>1721.73</c:v>
                </c:pt>
                <c:pt idx="40">
                  <c:v>1758.56</c:v>
                </c:pt>
                <c:pt idx="41">
                  <c:v>1795.28</c:v>
                </c:pt>
                <c:pt idx="42">
                  <c:v>1831.88</c:v>
                </c:pt>
                <c:pt idx="43">
                  <c:v>1868.36</c:v>
                </c:pt>
                <c:pt idx="44">
                  <c:v>1904.73</c:v>
                </c:pt>
                <c:pt idx="45">
                  <c:v>1940.98</c:v>
                </c:pt>
                <c:pt idx="46">
                  <c:v>1977.12</c:v>
                </c:pt>
                <c:pt idx="47">
                  <c:v>2013.14</c:v>
                </c:pt>
                <c:pt idx="48">
                  <c:v>2049.0500000000002</c:v>
                </c:pt>
                <c:pt idx="49">
                  <c:v>2084.84</c:v>
                </c:pt>
                <c:pt idx="50">
                  <c:v>2120.52</c:v>
                </c:pt>
                <c:pt idx="51">
                  <c:v>2156.08</c:v>
                </c:pt>
                <c:pt idx="52">
                  <c:v>2191.52</c:v>
                </c:pt>
                <c:pt idx="53">
                  <c:v>2226.85</c:v>
                </c:pt>
                <c:pt idx="54">
                  <c:v>2262.06</c:v>
                </c:pt>
                <c:pt idx="55">
                  <c:v>2297.16</c:v>
                </c:pt>
                <c:pt idx="56">
                  <c:v>2332.14</c:v>
                </c:pt>
                <c:pt idx="57">
                  <c:v>2367.0100000000002</c:v>
                </c:pt>
                <c:pt idx="58">
                  <c:v>2401.7600000000002</c:v>
                </c:pt>
                <c:pt idx="59">
                  <c:v>2436.4</c:v>
                </c:pt>
                <c:pt idx="60">
                  <c:v>2470.92</c:v>
                </c:pt>
                <c:pt idx="61">
                  <c:v>2505.33</c:v>
                </c:pt>
                <c:pt idx="62">
                  <c:v>2539.62</c:v>
                </c:pt>
                <c:pt idx="63">
                  <c:v>2573.79</c:v>
                </c:pt>
                <c:pt idx="64">
                  <c:v>2607.85</c:v>
                </c:pt>
                <c:pt idx="65">
                  <c:v>2641.79</c:v>
                </c:pt>
                <c:pt idx="66">
                  <c:v>2675.62</c:v>
                </c:pt>
                <c:pt idx="67">
                  <c:v>2709.33</c:v>
                </c:pt>
                <c:pt idx="68">
                  <c:v>2742.93</c:v>
                </c:pt>
                <c:pt idx="69">
                  <c:v>2776.41</c:v>
                </c:pt>
                <c:pt idx="70">
                  <c:v>2809.78</c:v>
                </c:pt>
                <c:pt idx="71">
                  <c:v>2843.03</c:v>
                </c:pt>
                <c:pt idx="72">
                  <c:v>2876.16</c:v>
                </c:pt>
                <c:pt idx="73">
                  <c:v>2909.18</c:v>
                </c:pt>
                <c:pt idx="74">
                  <c:v>2942.08</c:v>
                </c:pt>
                <c:pt idx="75">
                  <c:v>2974.87</c:v>
                </c:pt>
                <c:pt idx="76">
                  <c:v>3007.54</c:v>
                </c:pt>
                <c:pt idx="77">
                  <c:v>3040.1</c:v>
                </c:pt>
                <c:pt idx="78">
                  <c:v>3072.54</c:v>
                </c:pt>
                <c:pt idx="79">
                  <c:v>3104.87</c:v>
                </c:pt>
                <c:pt idx="80">
                  <c:v>3137.08</c:v>
                </c:pt>
                <c:pt idx="81">
                  <c:v>3169.18</c:v>
                </c:pt>
                <c:pt idx="82">
                  <c:v>3201.16</c:v>
                </c:pt>
                <c:pt idx="83">
                  <c:v>3233.02</c:v>
                </c:pt>
                <c:pt idx="84">
                  <c:v>3264.77</c:v>
                </c:pt>
                <c:pt idx="85">
                  <c:v>3296.4</c:v>
                </c:pt>
                <c:pt idx="86">
                  <c:v>3327.92</c:v>
                </c:pt>
                <c:pt idx="87">
                  <c:v>3359.32</c:v>
                </c:pt>
                <c:pt idx="88">
                  <c:v>3390.61</c:v>
                </c:pt>
                <c:pt idx="89">
                  <c:v>3421.78</c:v>
                </c:pt>
                <c:pt idx="90">
                  <c:v>3452.84</c:v>
                </c:pt>
                <c:pt idx="91">
                  <c:v>3483.78</c:v>
                </c:pt>
                <c:pt idx="92">
                  <c:v>3514.6</c:v>
                </c:pt>
                <c:pt idx="93">
                  <c:v>3545.31</c:v>
                </c:pt>
                <c:pt idx="94">
                  <c:v>3575.9</c:v>
                </c:pt>
                <c:pt idx="95">
                  <c:v>3606.38</c:v>
                </c:pt>
                <c:pt idx="96">
                  <c:v>3636.74</c:v>
                </c:pt>
                <c:pt idx="97">
                  <c:v>3666.99</c:v>
                </c:pt>
                <c:pt idx="98">
                  <c:v>3697.12</c:v>
                </c:pt>
                <c:pt idx="99">
                  <c:v>3727.14</c:v>
                </c:pt>
                <c:pt idx="100">
                  <c:v>3757.04</c:v>
                </c:pt>
                <c:pt idx="101">
                  <c:v>3786.83</c:v>
                </c:pt>
                <c:pt idx="102">
                  <c:v>3816.5</c:v>
                </c:pt>
                <c:pt idx="103">
                  <c:v>3846.05</c:v>
                </c:pt>
                <c:pt idx="104">
                  <c:v>3875.49</c:v>
                </c:pt>
                <c:pt idx="105">
                  <c:v>3904.81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E-4B78-BC8D-2C3F7B06E942}"/>
            </c:ext>
          </c:extLst>
        </c:ser>
        <c:ser>
          <c:idx val="1"/>
          <c:order val="1"/>
          <c:tx>
            <c:strRef>
              <c:f>'PT Values'!$D$10</c:f>
              <c:strCache>
                <c:ptCount val="1"/>
                <c:pt idx="0">
                  <c:v>PT100 [Ohm]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 Values'!$B$11:$B$116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Values'!$D$11:$D$116</c:f>
              <c:numCache>
                <c:formatCode>0.00</c:formatCode>
                <c:ptCount val="106"/>
                <c:pt idx="0">
                  <c:v>18.52</c:v>
                </c:pt>
                <c:pt idx="1">
                  <c:v>22.824999999999999</c:v>
                </c:pt>
                <c:pt idx="2">
                  <c:v>27.095999999999997</c:v>
                </c:pt>
                <c:pt idx="3">
                  <c:v>31.335000000000001</c:v>
                </c:pt>
                <c:pt idx="4">
                  <c:v>35.545000000000002</c:v>
                </c:pt>
                <c:pt idx="5">
                  <c:v>39.722999999999999</c:v>
                </c:pt>
                <c:pt idx="6">
                  <c:v>43.875999999999998</c:v>
                </c:pt>
                <c:pt idx="7">
                  <c:v>48.005000000000003</c:v>
                </c:pt>
                <c:pt idx="8">
                  <c:v>52.11</c:v>
                </c:pt>
                <c:pt idx="9">
                  <c:v>56.192999999999998</c:v>
                </c:pt>
                <c:pt idx="10">
                  <c:v>60.255999999999993</c:v>
                </c:pt>
                <c:pt idx="11">
                  <c:v>64.3</c:v>
                </c:pt>
                <c:pt idx="12">
                  <c:v>68.325000000000003</c:v>
                </c:pt>
                <c:pt idx="13">
                  <c:v>72.335000000000008</c:v>
                </c:pt>
                <c:pt idx="14">
                  <c:v>76.328000000000003</c:v>
                </c:pt>
                <c:pt idx="15">
                  <c:v>80.305999999999997</c:v>
                </c:pt>
                <c:pt idx="16">
                  <c:v>84.271000000000001</c:v>
                </c:pt>
                <c:pt idx="17">
                  <c:v>88.222000000000008</c:v>
                </c:pt>
                <c:pt idx="18">
                  <c:v>92.16</c:v>
                </c:pt>
                <c:pt idx="19">
                  <c:v>96.085999999999999</c:v>
                </c:pt>
                <c:pt idx="20">
                  <c:v>100</c:v>
                </c:pt>
                <c:pt idx="21">
                  <c:v>103.90299999999999</c:v>
                </c:pt>
                <c:pt idx="22">
                  <c:v>107.79400000000001</c:v>
                </c:pt>
                <c:pt idx="23">
                  <c:v>111.673</c:v>
                </c:pt>
                <c:pt idx="24">
                  <c:v>115.54100000000001</c:v>
                </c:pt>
                <c:pt idx="25">
                  <c:v>119.39700000000001</c:v>
                </c:pt>
                <c:pt idx="26">
                  <c:v>123.242</c:v>
                </c:pt>
                <c:pt idx="27">
                  <c:v>127.075</c:v>
                </c:pt>
                <c:pt idx="28">
                  <c:v>130.89699999999999</c:v>
                </c:pt>
                <c:pt idx="29">
                  <c:v>134.70699999999999</c:v>
                </c:pt>
                <c:pt idx="30">
                  <c:v>138.506</c:v>
                </c:pt>
                <c:pt idx="31">
                  <c:v>142.29300000000001</c:v>
                </c:pt>
                <c:pt idx="32">
                  <c:v>146.06800000000001</c:v>
                </c:pt>
                <c:pt idx="33">
                  <c:v>149.83199999999999</c:v>
                </c:pt>
                <c:pt idx="34">
                  <c:v>153.584</c:v>
                </c:pt>
                <c:pt idx="35">
                  <c:v>157.32499999999999</c:v>
                </c:pt>
                <c:pt idx="36">
                  <c:v>161.054</c:v>
                </c:pt>
                <c:pt idx="37">
                  <c:v>164.77199999999999</c:v>
                </c:pt>
                <c:pt idx="38">
                  <c:v>168.47800000000001</c:v>
                </c:pt>
                <c:pt idx="39">
                  <c:v>172.173</c:v>
                </c:pt>
                <c:pt idx="40">
                  <c:v>175.85599999999999</c:v>
                </c:pt>
                <c:pt idx="41">
                  <c:v>179.52799999999999</c:v>
                </c:pt>
                <c:pt idx="42">
                  <c:v>183.18800000000002</c:v>
                </c:pt>
                <c:pt idx="43">
                  <c:v>186.83599999999998</c:v>
                </c:pt>
                <c:pt idx="44">
                  <c:v>190.47300000000001</c:v>
                </c:pt>
                <c:pt idx="45">
                  <c:v>194.09800000000001</c:v>
                </c:pt>
                <c:pt idx="46">
                  <c:v>197.71199999999999</c:v>
                </c:pt>
                <c:pt idx="47">
                  <c:v>201.31400000000002</c:v>
                </c:pt>
                <c:pt idx="48">
                  <c:v>204.90500000000003</c:v>
                </c:pt>
                <c:pt idx="49">
                  <c:v>208.48400000000001</c:v>
                </c:pt>
                <c:pt idx="50">
                  <c:v>212.05199999999999</c:v>
                </c:pt>
                <c:pt idx="51">
                  <c:v>215.608</c:v>
                </c:pt>
                <c:pt idx="52">
                  <c:v>219.15199999999999</c:v>
                </c:pt>
                <c:pt idx="53">
                  <c:v>222.685</c:v>
                </c:pt>
                <c:pt idx="54">
                  <c:v>226.20599999999999</c:v>
                </c:pt>
                <c:pt idx="55">
                  <c:v>229.71599999999998</c:v>
                </c:pt>
                <c:pt idx="56">
                  <c:v>233.214</c:v>
                </c:pt>
                <c:pt idx="57">
                  <c:v>236.70100000000002</c:v>
                </c:pt>
                <c:pt idx="58">
                  <c:v>240.17600000000002</c:v>
                </c:pt>
                <c:pt idx="59">
                  <c:v>243.64000000000001</c:v>
                </c:pt>
                <c:pt idx="60">
                  <c:v>247.09200000000001</c:v>
                </c:pt>
                <c:pt idx="61">
                  <c:v>250.53299999999999</c:v>
                </c:pt>
                <c:pt idx="62">
                  <c:v>253.96199999999999</c:v>
                </c:pt>
                <c:pt idx="63">
                  <c:v>257.37900000000002</c:v>
                </c:pt>
                <c:pt idx="64">
                  <c:v>260.78499999999997</c:v>
                </c:pt>
                <c:pt idx="65">
                  <c:v>264.17899999999997</c:v>
                </c:pt>
                <c:pt idx="66">
                  <c:v>267.56200000000001</c:v>
                </c:pt>
                <c:pt idx="67">
                  <c:v>270.93299999999999</c:v>
                </c:pt>
                <c:pt idx="68">
                  <c:v>274.29300000000001</c:v>
                </c:pt>
                <c:pt idx="69">
                  <c:v>277.64099999999996</c:v>
                </c:pt>
                <c:pt idx="70">
                  <c:v>280.97800000000001</c:v>
                </c:pt>
                <c:pt idx="71">
                  <c:v>284.303</c:v>
                </c:pt>
                <c:pt idx="72">
                  <c:v>287.61599999999999</c:v>
                </c:pt>
                <c:pt idx="73">
                  <c:v>290.91800000000001</c:v>
                </c:pt>
                <c:pt idx="74">
                  <c:v>294.20799999999997</c:v>
                </c:pt>
                <c:pt idx="75">
                  <c:v>297.48699999999997</c:v>
                </c:pt>
                <c:pt idx="76">
                  <c:v>300.75400000000002</c:v>
                </c:pt>
                <c:pt idx="77">
                  <c:v>304.01</c:v>
                </c:pt>
                <c:pt idx="78">
                  <c:v>307.25400000000002</c:v>
                </c:pt>
                <c:pt idx="79">
                  <c:v>310.48699999999997</c:v>
                </c:pt>
                <c:pt idx="80">
                  <c:v>313.70799999999997</c:v>
                </c:pt>
                <c:pt idx="81">
                  <c:v>316.91800000000001</c:v>
                </c:pt>
                <c:pt idx="82">
                  <c:v>320.11599999999999</c:v>
                </c:pt>
                <c:pt idx="83">
                  <c:v>323.30200000000002</c:v>
                </c:pt>
                <c:pt idx="84">
                  <c:v>326.47699999999998</c:v>
                </c:pt>
                <c:pt idx="85">
                  <c:v>329.64</c:v>
                </c:pt>
                <c:pt idx="86">
                  <c:v>332.79200000000003</c:v>
                </c:pt>
                <c:pt idx="87">
                  <c:v>335.93200000000002</c:v>
                </c:pt>
                <c:pt idx="88">
                  <c:v>339.06100000000004</c:v>
                </c:pt>
                <c:pt idx="89">
                  <c:v>342.178</c:v>
                </c:pt>
                <c:pt idx="90">
                  <c:v>345.28399999999999</c:v>
                </c:pt>
                <c:pt idx="91">
                  <c:v>348.37800000000004</c:v>
                </c:pt>
                <c:pt idx="92">
                  <c:v>351.46</c:v>
                </c:pt>
                <c:pt idx="93">
                  <c:v>354.53100000000001</c:v>
                </c:pt>
                <c:pt idx="94">
                  <c:v>357.59000000000003</c:v>
                </c:pt>
                <c:pt idx="95">
                  <c:v>360.63800000000003</c:v>
                </c:pt>
                <c:pt idx="96">
                  <c:v>363.67399999999998</c:v>
                </c:pt>
                <c:pt idx="97">
                  <c:v>366.69899999999996</c:v>
                </c:pt>
                <c:pt idx="98">
                  <c:v>369.71199999999999</c:v>
                </c:pt>
                <c:pt idx="99">
                  <c:v>372.714</c:v>
                </c:pt>
                <c:pt idx="100">
                  <c:v>375.70400000000001</c:v>
                </c:pt>
                <c:pt idx="101">
                  <c:v>378.68299999999999</c:v>
                </c:pt>
                <c:pt idx="102">
                  <c:v>381.65</c:v>
                </c:pt>
                <c:pt idx="103">
                  <c:v>384.60500000000002</c:v>
                </c:pt>
                <c:pt idx="104">
                  <c:v>387.54899999999998</c:v>
                </c:pt>
                <c:pt idx="105">
                  <c:v>390.48099999999999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E-4B78-BC8D-2C3F7B06E942}"/>
            </c:ext>
          </c:extLst>
        </c:ser>
        <c:ser>
          <c:idx val="2"/>
          <c:order val="2"/>
          <c:tx>
            <c:strRef>
              <c:f>'PT Values'!$E$10</c:f>
              <c:strCache>
                <c:ptCount val="1"/>
                <c:pt idx="0">
                  <c:v>PT500 [Ohm]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 Values'!$B$11:$B$116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Values'!$E$11:$E$116</c:f>
              <c:numCache>
                <c:formatCode>0.00</c:formatCode>
                <c:ptCount val="106"/>
                <c:pt idx="1">
                  <c:v>114.13</c:v>
                </c:pt>
                <c:pt idx="2">
                  <c:v>135.47999999999999</c:v>
                </c:pt>
                <c:pt idx="3">
                  <c:v>156.68</c:v>
                </c:pt>
                <c:pt idx="4">
                  <c:v>177.72</c:v>
                </c:pt>
                <c:pt idx="5">
                  <c:v>198.62</c:v>
                </c:pt>
                <c:pt idx="6">
                  <c:v>219.38</c:v>
                </c:pt>
                <c:pt idx="7">
                  <c:v>240.02</c:v>
                </c:pt>
                <c:pt idx="8">
                  <c:v>260.55</c:v>
                </c:pt>
                <c:pt idx="9">
                  <c:v>280.97000000000003</c:v>
                </c:pt>
                <c:pt idx="10">
                  <c:v>301.27999999999997</c:v>
                </c:pt>
                <c:pt idx="11">
                  <c:v>321.5</c:v>
                </c:pt>
                <c:pt idx="12">
                  <c:v>341.63</c:v>
                </c:pt>
                <c:pt idx="13">
                  <c:v>361.67</c:v>
                </c:pt>
                <c:pt idx="14">
                  <c:v>381.64</c:v>
                </c:pt>
                <c:pt idx="15">
                  <c:v>401.53</c:v>
                </c:pt>
                <c:pt idx="16">
                  <c:v>421.35</c:v>
                </c:pt>
                <c:pt idx="17">
                  <c:v>441.11</c:v>
                </c:pt>
                <c:pt idx="18">
                  <c:v>460.8</c:v>
                </c:pt>
                <c:pt idx="19">
                  <c:v>480.43</c:v>
                </c:pt>
                <c:pt idx="20">
                  <c:v>500</c:v>
                </c:pt>
                <c:pt idx="21">
                  <c:v>519.51</c:v>
                </c:pt>
                <c:pt idx="22">
                  <c:v>538.97</c:v>
                </c:pt>
                <c:pt idx="23">
                  <c:v>558.36</c:v>
                </c:pt>
                <c:pt idx="24">
                  <c:v>577.70000000000005</c:v>
                </c:pt>
                <c:pt idx="25">
                  <c:v>596.99</c:v>
                </c:pt>
                <c:pt idx="26">
                  <c:v>616.21</c:v>
                </c:pt>
                <c:pt idx="27">
                  <c:v>635.38</c:v>
                </c:pt>
                <c:pt idx="28">
                  <c:v>654.48</c:v>
                </c:pt>
                <c:pt idx="29">
                  <c:v>673.53</c:v>
                </c:pt>
                <c:pt idx="30">
                  <c:v>692.53</c:v>
                </c:pt>
                <c:pt idx="31">
                  <c:v>711.46</c:v>
                </c:pt>
                <c:pt idx="32">
                  <c:v>730.34</c:v>
                </c:pt>
                <c:pt idx="33">
                  <c:v>749.16</c:v>
                </c:pt>
                <c:pt idx="34">
                  <c:v>767.92</c:v>
                </c:pt>
                <c:pt idx="35">
                  <c:v>786.63</c:v>
                </c:pt>
                <c:pt idx="36">
                  <c:v>805.27</c:v>
                </c:pt>
                <c:pt idx="37">
                  <c:v>823.86</c:v>
                </c:pt>
                <c:pt idx="38">
                  <c:v>842.39</c:v>
                </c:pt>
                <c:pt idx="39">
                  <c:v>860.86</c:v>
                </c:pt>
                <c:pt idx="40">
                  <c:v>879.28</c:v>
                </c:pt>
                <c:pt idx="41">
                  <c:v>897.64</c:v>
                </c:pt>
                <c:pt idx="42">
                  <c:v>915.94</c:v>
                </c:pt>
                <c:pt idx="43">
                  <c:v>934.18</c:v>
                </c:pt>
                <c:pt idx="44">
                  <c:v>952.36</c:v>
                </c:pt>
                <c:pt idx="45">
                  <c:v>970.49</c:v>
                </c:pt>
                <c:pt idx="46">
                  <c:v>988.56</c:v>
                </c:pt>
                <c:pt idx="47">
                  <c:v>1006.57</c:v>
                </c:pt>
                <c:pt idx="48">
                  <c:v>1024.52</c:v>
                </c:pt>
                <c:pt idx="49">
                  <c:v>1042.42</c:v>
                </c:pt>
                <c:pt idx="50">
                  <c:v>1060.26</c:v>
                </c:pt>
                <c:pt idx="51">
                  <c:v>1078.04</c:v>
                </c:pt>
                <c:pt idx="52">
                  <c:v>1095.76</c:v>
                </c:pt>
                <c:pt idx="53">
                  <c:v>1113.42</c:v>
                </c:pt>
                <c:pt idx="54">
                  <c:v>1131.03</c:v>
                </c:pt>
                <c:pt idx="55">
                  <c:v>1148.58</c:v>
                </c:pt>
                <c:pt idx="56">
                  <c:v>1166.07</c:v>
                </c:pt>
                <c:pt idx="57">
                  <c:v>1183.51</c:v>
                </c:pt>
                <c:pt idx="58">
                  <c:v>1200.8800000000001</c:v>
                </c:pt>
                <c:pt idx="59">
                  <c:v>1218.2</c:v>
                </c:pt>
                <c:pt idx="60">
                  <c:v>1235.46</c:v>
                </c:pt>
                <c:pt idx="61">
                  <c:v>1252.6600000000001</c:v>
                </c:pt>
                <c:pt idx="62">
                  <c:v>1269.81</c:v>
                </c:pt>
                <c:pt idx="63">
                  <c:v>1286.8900000000001</c:v>
                </c:pt>
                <c:pt idx="64">
                  <c:v>1303.92</c:v>
                </c:pt>
                <c:pt idx="65">
                  <c:v>1320.9</c:v>
                </c:pt>
                <c:pt idx="66">
                  <c:v>1337.81</c:v>
                </c:pt>
                <c:pt idx="67">
                  <c:v>1354.67</c:v>
                </c:pt>
                <c:pt idx="68">
                  <c:v>1371.46</c:v>
                </c:pt>
                <c:pt idx="69">
                  <c:v>1388.2</c:v>
                </c:pt>
                <c:pt idx="70">
                  <c:v>1404.89</c:v>
                </c:pt>
                <c:pt idx="71">
                  <c:v>1421.51</c:v>
                </c:pt>
                <c:pt idx="72">
                  <c:v>1438.08</c:v>
                </c:pt>
                <c:pt idx="73">
                  <c:v>1454.59</c:v>
                </c:pt>
                <c:pt idx="74">
                  <c:v>1471.04</c:v>
                </c:pt>
                <c:pt idx="75">
                  <c:v>1487.44</c:v>
                </c:pt>
                <c:pt idx="76">
                  <c:v>1503.77</c:v>
                </c:pt>
                <c:pt idx="77">
                  <c:v>1520.05</c:v>
                </c:pt>
                <c:pt idx="78">
                  <c:v>1536.27</c:v>
                </c:pt>
                <c:pt idx="79">
                  <c:v>1552.43</c:v>
                </c:pt>
                <c:pt idx="80">
                  <c:v>1568.54</c:v>
                </c:pt>
                <c:pt idx="81">
                  <c:v>1584.59</c:v>
                </c:pt>
                <c:pt idx="82">
                  <c:v>1600.58</c:v>
                </c:pt>
                <c:pt idx="83">
                  <c:v>1616.51</c:v>
                </c:pt>
                <c:pt idx="84">
                  <c:v>1632.38</c:v>
                </c:pt>
                <c:pt idx="85">
                  <c:v>1648.2</c:v>
                </c:pt>
                <c:pt idx="86">
                  <c:v>1663.96</c:v>
                </c:pt>
                <c:pt idx="87">
                  <c:v>1679.66</c:v>
                </c:pt>
                <c:pt idx="88">
                  <c:v>1695.3</c:v>
                </c:pt>
                <c:pt idx="89">
                  <c:v>1710.89</c:v>
                </c:pt>
                <c:pt idx="90">
                  <c:v>1726.42</c:v>
                </c:pt>
                <c:pt idx="91">
                  <c:v>1741.89</c:v>
                </c:pt>
                <c:pt idx="92">
                  <c:v>1757.3</c:v>
                </c:pt>
                <c:pt idx="93">
                  <c:v>1772.65</c:v>
                </c:pt>
                <c:pt idx="94">
                  <c:v>1787.95</c:v>
                </c:pt>
                <c:pt idx="95">
                  <c:v>1803.19</c:v>
                </c:pt>
                <c:pt idx="96">
                  <c:v>1818.37</c:v>
                </c:pt>
                <c:pt idx="97">
                  <c:v>1833.5</c:v>
                </c:pt>
                <c:pt idx="98">
                  <c:v>1848.56</c:v>
                </c:pt>
                <c:pt idx="99">
                  <c:v>1863.57</c:v>
                </c:pt>
                <c:pt idx="100">
                  <c:v>1878.52</c:v>
                </c:pt>
                <c:pt idx="101">
                  <c:v>1893.41</c:v>
                </c:pt>
                <c:pt idx="102">
                  <c:v>1908.25</c:v>
                </c:pt>
                <c:pt idx="103">
                  <c:v>1923.02</c:v>
                </c:pt>
                <c:pt idx="104">
                  <c:v>1937.74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E-4B78-BC8D-2C3F7B0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48480"/>
        <c:axId val="848049312"/>
      </c:scatterChart>
      <c:valAx>
        <c:axId val="848048480"/>
        <c:scaling>
          <c:orientation val="minMax"/>
          <c:max val="86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9312"/>
        <c:crosses val="autoZero"/>
        <c:crossBetween val="midCat"/>
      </c:valAx>
      <c:valAx>
        <c:axId val="84804931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Thermistor</a:t>
                </a:r>
                <a:r>
                  <a:rPr lang="sl-SI" sz="1400" b="1" baseline="0"/>
                  <a:t> Resistance [Ohm]</a:t>
                </a:r>
              </a:p>
            </c:rich>
          </c:tx>
          <c:layout>
            <c:manualLayout>
              <c:xMode val="edge"/>
              <c:yMode val="edge"/>
              <c:x val="1.3849404723946464E-2"/>
              <c:y val="0.3412245295230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237058117470091"/>
          <c:y val="0.12242716362831696"/>
          <c:w val="0.10766557942714927"/>
          <c:h val="0.123491416050347"/>
        </c:manualLayout>
      </c:layout>
      <c:overlay val="0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Relative</a:t>
            </a:r>
            <a:r>
              <a:rPr lang="sl-SI" sz="1800" b="1" baseline="0"/>
              <a:t> error on temperature calculations based on [2] equation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Values'!$B$11:$B$116</c:f>
              <c:numCache>
                <c:formatCode>0</c:formatCode>
                <c:ptCount val="106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210</c:v>
                </c:pt>
                <c:pt idx="42">
                  <c:v>220</c:v>
                </c:pt>
                <c:pt idx="43">
                  <c:v>230</c:v>
                </c:pt>
                <c:pt idx="44">
                  <c:v>240</c:v>
                </c:pt>
                <c:pt idx="45">
                  <c:v>250</c:v>
                </c:pt>
                <c:pt idx="46">
                  <c:v>260</c:v>
                </c:pt>
                <c:pt idx="47">
                  <c:v>270</c:v>
                </c:pt>
                <c:pt idx="48">
                  <c:v>280</c:v>
                </c:pt>
                <c:pt idx="49">
                  <c:v>290</c:v>
                </c:pt>
                <c:pt idx="50">
                  <c:v>300</c:v>
                </c:pt>
                <c:pt idx="51">
                  <c:v>310</c:v>
                </c:pt>
                <c:pt idx="52">
                  <c:v>320</c:v>
                </c:pt>
                <c:pt idx="53">
                  <c:v>330</c:v>
                </c:pt>
                <c:pt idx="54">
                  <c:v>340</c:v>
                </c:pt>
                <c:pt idx="55">
                  <c:v>350</c:v>
                </c:pt>
                <c:pt idx="56">
                  <c:v>360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400</c:v>
                </c:pt>
                <c:pt idx="61">
                  <c:v>410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450</c:v>
                </c:pt>
                <c:pt idx="66">
                  <c:v>460</c:v>
                </c:pt>
                <c:pt idx="67">
                  <c:v>470</c:v>
                </c:pt>
                <c:pt idx="68">
                  <c:v>480</c:v>
                </c:pt>
                <c:pt idx="69">
                  <c:v>490</c:v>
                </c:pt>
                <c:pt idx="70">
                  <c:v>500</c:v>
                </c:pt>
                <c:pt idx="71">
                  <c:v>510</c:v>
                </c:pt>
                <c:pt idx="72">
                  <c:v>520</c:v>
                </c:pt>
                <c:pt idx="73">
                  <c:v>530</c:v>
                </c:pt>
                <c:pt idx="74">
                  <c:v>540</c:v>
                </c:pt>
                <c:pt idx="75">
                  <c:v>550</c:v>
                </c:pt>
                <c:pt idx="76">
                  <c:v>560</c:v>
                </c:pt>
                <c:pt idx="77">
                  <c:v>570</c:v>
                </c:pt>
                <c:pt idx="78">
                  <c:v>580</c:v>
                </c:pt>
                <c:pt idx="79">
                  <c:v>590</c:v>
                </c:pt>
                <c:pt idx="80">
                  <c:v>600</c:v>
                </c:pt>
                <c:pt idx="81">
                  <c:v>610</c:v>
                </c:pt>
                <c:pt idx="82">
                  <c:v>620</c:v>
                </c:pt>
                <c:pt idx="83">
                  <c:v>630</c:v>
                </c:pt>
                <c:pt idx="84">
                  <c:v>640</c:v>
                </c:pt>
                <c:pt idx="85">
                  <c:v>650</c:v>
                </c:pt>
                <c:pt idx="86">
                  <c:v>660</c:v>
                </c:pt>
                <c:pt idx="87">
                  <c:v>670</c:v>
                </c:pt>
                <c:pt idx="88">
                  <c:v>680</c:v>
                </c:pt>
                <c:pt idx="89">
                  <c:v>690</c:v>
                </c:pt>
                <c:pt idx="90">
                  <c:v>700</c:v>
                </c:pt>
                <c:pt idx="91">
                  <c:v>710</c:v>
                </c:pt>
                <c:pt idx="92">
                  <c:v>720</c:v>
                </c:pt>
                <c:pt idx="93">
                  <c:v>730</c:v>
                </c:pt>
                <c:pt idx="94">
                  <c:v>740</c:v>
                </c:pt>
                <c:pt idx="95">
                  <c:v>750</c:v>
                </c:pt>
                <c:pt idx="96">
                  <c:v>760</c:v>
                </c:pt>
                <c:pt idx="97">
                  <c:v>770</c:v>
                </c:pt>
                <c:pt idx="98">
                  <c:v>780</c:v>
                </c:pt>
                <c:pt idx="99">
                  <c:v>790</c:v>
                </c:pt>
                <c:pt idx="100">
                  <c:v>800</c:v>
                </c:pt>
                <c:pt idx="101">
                  <c:v>810</c:v>
                </c:pt>
                <c:pt idx="102">
                  <c:v>820</c:v>
                </c:pt>
                <c:pt idx="103">
                  <c:v>830</c:v>
                </c:pt>
                <c:pt idx="104">
                  <c:v>840</c:v>
                </c:pt>
                <c:pt idx="105">
                  <c:v>850</c:v>
                </c:pt>
              </c:numCache>
            </c:numRef>
          </c:xVal>
          <c:yVal>
            <c:numRef>
              <c:f>'PT Values'!$I$11:$I$116</c:f>
              <c:numCache>
                <c:formatCode>0.00</c:formatCode>
                <c:ptCount val="106"/>
                <c:pt idx="0">
                  <c:v>-1.2123553196771013</c:v>
                </c:pt>
                <c:pt idx="1">
                  <c:v>-1.061225801742969</c:v>
                </c:pt>
                <c:pt idx="2">
                  <c:v>-0.92229191979343894</c:v>
                </c:pt>
                <c:pt idx="3">
                  <c:v>-0.79510897280449488</c:v>
                </c:pt>
                <c:pt idx="4">
                  <c:v>-0.67756121315905915</c:v>
                </c:pt>
                <c:pt idx="5">
                  <c:v>-0.57671192434838758</c:v>
                </c:pt>
                <c:pt idx="6">
                  <c:v>-0.48415841909924695</c:v>
                </c:pt>
                <c:pt idx="7">
                  <c:v>-0.40013262744867445</c:v>
                </c:pt>
                <c:pt idx="8">
                  <c:v>-0.32698095830593132</c:v>
                </c:pt>
                <c:pt idx="9">
                  <c:v>-0.26339982210917479</c:v>
                </c:pt>
                <c:pt idx="10">
                  <c:v>-0.20750910403933173</c:v>
                </c:pt>
                <c:pt idx="11">
                  <c:v>-0.15930051147130875</c:v>
                </c:pt>
                <c:pt idx="12">
                  <c:v>-0.12185196097494355</c:v>
                </c:pt>
                <c:pt idx="13">
                  <c:v>-8.5678088514181835E-2</c:v>
                </c:pt>
                <c:pt idx="14">
                  <c:v>-5.9918566300076748E-2</c:v>
                </c:pt>
                <c:pt idx="15">
                  <c:v>-4.0972634046667622E-2</c:v>
                </c:pt>
                <c:pt idx="16">
                  <c:v>-2.1494472948369037E-2</c:v>
                </c:pt>
                <c:pt idx="17">
                  <c:v>-9.5106416097578972E-3</c:v>
                </c:pt>
                <c:pt idx="18">
                  <c:v>-3.8154342781737682E-3</c:v>
                </c:pt>
                <c:pt idx="19">
                  <c:v>1.9133385733915988E-3</c:v>
                </c:pt>
                <c:pt idx="20">
                  <c:v>0</c:v>
                </c:pt>
                <c:pt idx="21">
                  <c:v>-1.2189647416427363E-2</c:v>
                </c:pt>
                <c:pt idx="22">
                  <c:v>-6.4346764085954078E-3</c:v>
                </c:pt>
                <c:pt idx="23">
                  <c:v>-6.4538615216491735E-4</c:v>
                </c:pt>
                <c:pt idx="24">
                  <c:v>-1.2946325534279879E-3</c:v>
                </c:pt>
                <c:pt idx="25">
                  <c:v>6.4925786745106961E-4</c:v>
                </c:pt>
                <c:pt idx="26">
                  <c:v>-4.3414085233450805E-4</c:v>
                </c:pt>
                <c:pt idx="27">
                  <c:v>4.6655454622980736E-4</c:v>
                </c:pt>
                <c:pt idx="28">
                  <c:v>-6.5515348859790379E-4</c:v>
                </c:pt>
                <c:pt idx="29">
                  <c:v>-2.1904750028056696E-4</c:v>
                </c:pt>
                <c:pt idx="30">
                  <c:v>-1.3182875453878751E-3</c:v>
                </c:pt>
                <c:pt idx="31">
                  <c:v>-1.1419987161399481E-3</c:v>
                </c:pt>
                <c:pt idx="32">
                  <c:v>3.079018521627101E-13</c:v>
                </c:pt>
                <c:pt idx="33">
                  <c:v>-1.5351252450010669E-4</c:v>
                </c:pt>
                <c:pt idx="34">
                  <c:v>5.7194706647984675E-4</c:v>
                </c:pt>
                <c:pt idx="35">
                  <c:v>2.2311168277155957E-4</c:v>
                </c:pt>
                <c:pt idx="36">
                  <c:v>6.7141119481917144E-4</c:v>
                </c:pt>
                <c:pt idx="37">
                  <c:v>1.9808835770952687E-4</c:v>
                </c:pt>
                <c:pt idx="38">
                  <c:v>4.5040170148366896E-4</c:v>
                </c:pt>
                <c:pt idx="39">
                  <c:v>-1.0700810666943844E-4</c:v>
                </c:pt>
                <c:pt idx="40">
                  <c:v>0</c:v>
                </c:pt>
                <c:pt idx="41">
                  <c:v>-6.170375020869436E-4</c:v>
                </c:pt>
                <c:pt idx="42">
                  <c:v>-6.2194947296554596E-4</c:v>
                </c:pt>
                <c:pt idx="43">
                  <c:v>-8.9519159723255626E-5</c:v>
                </c:pt>
                <c:pt idx="44">
                  <c:v>-2.2949888631274004E-4</c:v>
                </c:pt>
                <c:pt idx="45">
                  <c:v>1.3813871133834256E-4</c:v>
                </c:pt>
                <c:pt idx="46">
                  <c:v>-1.066007210353676E-4</c:v>
                </c:pt>
                <c:pt idx="47">
                  <c:v>1.2872775587143055E-4</c:v>
                </c:pt>
                <c:pt idx="48">
                  <c:v>-1.9924845277939442E-4</c:v>
                </c:pt>
                <c:pt idx="49">
                  <c:v>-7.2374857805259342E-5</c:v>
                </c:pt>
                <c:pt idx="50">
                  <c:v>-4.6792830753853803E-4</c:v>
                </c:pt>
                <c:pt idx="51">
                  <c:v>-4.3159169009751141E-4</c:v>
                </c:pt>
                <c:pt idx="52">
                  <c:v>0</c:v>
                </c:pt>
                <c:pt idx="53">
                  <c:v>-6.4435233804777624E-5</c:v>
                </c:pt>
                <c:pt idx="54">
                  <c:v>2.5098214174878357E-4</c:v>
                </c:pt>
                <c:pt idx="55">
                  <c:v>1.0192287105123146E-4</c:v>
                </c:pt>
                <c:pt idx="56">
                  <c:v>3.1814199022366866E-4</c:v>
                </c:pt>
                <c:pt idx="57">
                  <c:v>9.7053338264059498E-5</c:v>
                </c:pt>
                <c:pt idx="58">
                  <c:v>2.2755334374311898E-4</c:v>
                </c:pt>
                <c:pt idx="59">
                  <c:v>-5.5614818206660668E-5</c:v>
                </c:pt>
                <c:pt idx="60">
                  <c:v>0</c:v>
                </c:pt>
                <c:pt idx="61">
                  <c:v>-3.3729874216045043E-4</c:v>
                </c:pt>
                <c:pt idx="62">
                  <c:v>-3.4776714286300329E-4</c:v>
                </c:pt>
                <c:pt idx="63">
                  <c:v>-5.1124415140187662E-5</c:v>
                </c:pt>
                <c:pt idx="64">
                  <c:v>-1.3368592098055905E-4</c:v>
                </c:pt>
                <c:pt idx="65">
                  <c:v>8.1975405565673208E-5</c:v>
                </c:pt>
                <c:pt idx="66">
                  <c:v>-6.4374093972713553E-5</c:v>
                </c:pt>
                <c:pt idx="67">
                  <c:v>7.9025815253733021E-5</c:v>
                </c:pt>
                <c:pt idx="68">
                  <c:v>-1.242334921158772E-4</c:v>
                </c:pt>
                <c:pt idx="69">
                  <c:v>-4.579449499228108E-5</c:v>
                </c:pt>
                <c:pt idx="70">
                  <c:v>-3.0022825148989796E-4</c:v>
                </c:pt>
                <c:pt idx="71">
                  <c:v>-2.8059735807703108E-4</c:v>
                </c:pt>
                <c:pt idx="72">
                  <c:v>0</c:v>
                </c:pt>
                <c:pt idx="73">
                  <c:v>-4.2931735327689444E-5</c:v>
                </c:pt>
                <c:pt idx="74">
                  <c:v>1.6913945884240361E-4</c:v>
                </c:pt>
                <c:pt idx="75">
                  <c:v>6.9437592463311205E-5</c:v>
                </c:pt>
                <c:pt idx="76">
                  <c:v>2.1900523047893982E-4</c:v>
                </c:pt>
                <c:pt idx="77">
                  <c:v>6.7477416801889299E-5</c:v>
                </c:pt>
                <c:pt idx="78">
                  <c:v>1.5972124934893959E-4</c:v>
                </c:pt>
                <c:pt idx="79">
                  <c:v>-3.9394037299890616E-5</c:v>
                </c:pt>
                <c:pt idx="80">
                  <c:v>0</c:v>
                </c:pt>
                <c:pt idx="81">
                  <c:v>-2.4305539838797945E-4</c:v>
                </c:pt>
                <c:pt idx="82">
                  <c:v>-2.5263199087212048E-4</c:v>
                </c:pt>
                <c:pt idx="83">
                  <c:v>-3.7428709212748338E-5</c:v>
                </c:pt>
                <c:pt idx="84">
                  <c:v>-9.8608449050630043E-5</c:v>
                </c:pt>
                <c:pt idx="85">
                  <c:v>6.0904080240876421E-5</c:v>
                </c:pt>
                <c:pt idx="86">
                  <c:v>-4.8161207980063573E-5</c:v>
                </c:pt>
                <c:pt idx="87">
                  <c:v>5.9521495206435755E-5</c:v>
                </c:pt>
                <c:pt idx="88">
                  <c:v>-9.4180947752754636E-5</c:v>
                </c:pt>
                <c:pt idx="89">
                  <c:v>-3.493520720426666E-5</c:v>
                </c:pt>
                <c:pt idx="90">
                  <c:v>-2.3042968220059786E-4</c:v>
                </c:pt>
                <c:pt idx="91">
                  <c:v>-2.1663216288493779E-4</c:v>
                </c:pt>
                <c:pt idx="92">
                  <c:v>0</c:v>
                </c:pt>
                <c:pt idx="93">
                  <c:v>-3.351866324271824E-5</c:v>
                </c:pt>
                <c:pt idx="94">
                  <c:v>1.3276307642344536E-4</c:v>
                </c:pt>
                <c:pt idx="95">
                  <c:v>5.4787611603993954E-5</c:v>
                </c:pt>
                <c:pt idx="96">
                  <c:v>1.7367287818770866E-4</c:v>
                </c:pt>
                <c:pt idx="97">
                  <c:v>5.3772884517197129E-5</c:v>
                </c:pt>
                <c:pt idx="98">
                  <c:v>1.2788964259249414E-4</c:v>
                </c:pt>
                <c:pt idx="99">
                  <c:v>-3.1689408163551488E-5</c:v>
                </c:pt>
                <c:pt idx="100">
                  <c:v>0</c:v>
                </c:pt>
                <c:pt idx="101">
                  <c:v>-1.9726513664583179E-4</c:v>
                </c:pt>
                <c:pt idx="102">
                  <c:v>-2.0591527025195188E-4</c:v>
                </c:pt>
                <c:pt idx="103">
                  <c:v>-3.0634634657028339E-5</c:v>
                </c:pt>
                <c:pt idx="104">
                  <c:v>-8.1037156616860421E-5</c:v>
                </c:pt>
                <c:pt idx="105">
                  <c:v>5.0249888478420494E-5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3-4988-BD25-846EB03C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72464"/>
        <c:axId val="985167216"/>
      </c:scatterChart>
      <c:valAx>
        <c:axId val="985172464"/>
        <c:scaling>
          <c:orientation val="minMax"/>
          <c:max val="85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 i="0" baseline="0">
                    <a:effectLst/>
                  </a:rPr>
                  <a:t>Temperature [°C]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67216"/>
        <c:crosses val="autoZero"/>
        <c:crossBetween val="midCat"/>
      </c:valAx>
      <c:valAx>
        <c:axId val="985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="1"/>
                  <a:t>Relative error  between actual</a:t>
                </a:r>
                <a:r>
                  <a:rPr lang="sl-SI" sz="1400" b="1" baseline="0"/>
                  <a:t> and calculated temperatrure </a:t>
                </a:r>
                <a:r>
                  <a:rPr lang="sl-SI" sz="1400" b="1"/>
                  <a:t>[%]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272143</xdr:colOff>
      <xdr:row>9</xdr:row>
      <xdr:rowOff>32964</xdr:rowOff>
    </xdr:from>
    <xdr:to>
      <xdr:col>35</xdr:col>
      <xdr:colOff>583500</xdr:colOff>
      <xdr:row>45</xdr:row>
      <xdr:rowOff>142503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D8479-B6C1-02D5-0854-748838E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46</xdr:row>
      <xdr:rowOff>138792</xdr:rowOff>
    </xdr:from>
    <xdr:to>
      <xdr:col>35</xdr:col>
      <xdr:colOff>285750</xdr:colOff>
      <xdr:row>82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1D2E7-1FED-3C14-809F-AD3C5CC5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44"/>
  <sheetViews>
    <sheetView showGridLines="0" tabSelected="1" zoomScale="70" zoomScaleNormal="70" workbookViewId="0">
      <selection activeCell="Q3" sqref="Q3"/>
    </sheetView>
  </sheetViews>
  <sheetFormatPr defaultRowHeight="15" x14ac:dyDescent="0.25"/>
  <cols>
    <col min="1" max="1" width="1.42578125" customWidth="1"/>
    <col min="2" max="2" width="5.7109375" style="2" bestFit="1" customWidth="1"/>
    <col min="3" max="3" width="14.85546875" style="3" customWidth="1"/>
    <col min="4" max="4" width="12.28515625" style="3" bestFit="1" customWidth="1"/>
    <col min="5" max="5" width="12.28515625" style="4" bestFit="1" customWidth="1"/>
    <col min="7" max="7" width="15.7109375" bestFit="1" customWidth="1"/>
    <col min="8" max="8" width="11.5703125" customWidth="1"/>
    <col min="9" max="9" width="17.140625" customWidth="1"/>
  </cols>
  <sheetData>
    <row r="1" spans="2:13" ht="15.75" thickBot="1" x14ac:dyDescent="0.3"/>
    <row r="2" spans="2:13" ht="68.25" customHeight="1" x14ac:dyDescent="0.25">
      <c r="B2" s="22" t="s">
        <v>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68.25" customHeight="1" thickBot="1" x14ac:dyDescent="0.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2:13" x14ac:dyDescent="0.25">
      <c r="B5" s="21" t="s">
        <v>12</v>
      </c>
      <c r="C5" s="21"/>
      <c r="D5" s="17" t="s">
        <v>11</v>
      </c>
      <c r="E5" s="15"/>
      <c r="F5" s="15"/>
      <c r="G5" s="15"/>
      <c r="H5" s="15"/>
      <c r="I5" s="15"/>
      <c r="J5" s="15"/>
      <c r="K5" s="15"/>
      <c r="L5" s="15"/>
      <c r="M5" s="15"/>
    </row>
    <row r="6" spans="2:13" x14ac:dyDescent="0.25">
      <c r="B6" s="28" t="s">
        <v>7</v>
      </c>
      <c r="C6" s="29">
        <v>3.9083E-3</v>
      </c>
      <c r="D6" s="30" t="s">
        <v>10</v>
      </c>
      <c r="E6" s="15"/>
      <c r="F6" s="15"/>
      <c r="G6" s="15"/>
      <c r="H6" s="15"/>
      <c r="I6" s="15"/>
      <c r="J6" s="15"/>
      <c r="K6" s="15"/>
      <c r="L6" s="15"/>
      <c r="M6" s="15"/>
    </row>
    <row r="7" spans="2:13" x14ac:dyDescent="0.25">
      <c r="B7" s="31" t="s">
        <v>8</v>
      </c>
      <c r="C7" s="32">
        <f>-5.775*10^-7</f>
        <v>-5.7749999999999998E-7</v>
      </c>
      <c r="D7" s="33" t="s">
        <v>9</v>
      </c>
      <c r="E7" s="15"/>
      <c r="F7" s="15"/>
      <c r="G7" s="15"/>
      <c r="H7" s="15"/>
      <c r="I7" s="15"/>
      <c r="J7" s="15"/>
      <c r="K7" s="15"/>
      <c r="L7" s="15"/>
      <c r="M7" s="15"/>
    </row>
    <row r="8" spans="2:13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2:13" ht="39" customHeight="1" x14ac:dyDescent="0.25">
      <c r="B9" s="34" t="s">
        <v>4</v>
      </c>
      <c r="C9" s="34"/>
      <c r="D9" s="34"/>
      <c r="E9" s="34"/>
      <c r="F9" s="16"/>
      <c r="G9" s="35" t="s">
        <v>5</v>
      </c>
      <c r="H9" s="35"/>
      <c r="I9" s="35"/>
      <c r="J9" s="1"/>
      <c r="K9" s="1"/>
      <c r="L9" s="1"/>
      <c r="M9" s="1"/>
    </row>
    <row r="10" spans="2:13" ht="30" x14ac:dyDescent="0.25">
      <c r="B10" s="10" t="s">
        <v>1</v>
      </c>
      <c r="C10" s="11" t="s">
        <v>2</v>
      </c>
      <c r="D10" s="11" t="s">
        <v>0</v>
      </c>
      <c r="E10" s="12" t="s">
        <v>3</v>
      </c>
      <c r="G10" s="18" t="s">
        <v>13</v>
      </c>
      <c r="H10" s="19" t="s">
        <v>14</v>
      </c>
      <c r="I10" s="19" t="s">
        <v>15</v>
      </c>
    </row>
    <row r="11" spans="2:13" x14ac:dyDescent="0.25">
      <c r="B11" s="6">
        <v>-200</v>
      </c>
      <c r="C11" s="7">
        <v>185.2</v>
      </c>
      <c r="D11" s="8">
        <f>C11/10</f>
        <v>18.52</v>
      </c>
      <c r="E11" s="13"/>
      <c r="G11" s="20">
        <f>(-$C$6+SQRT($C$6*$C$6-4*$C$7*(1-C11/1000)))/(2*$C$7)</f>
        <v>-202.4247106393542</v>
      </c>
      <c r="H11" s="20">
        <f>B11-G11</f>
        <v>2.4247106393542026</v>
      </c>
      <c r="I11" s="20">
        <f>H11/B11*100</f>
        <v>-1.2123553196771013</v>
      </c>
    </row>
    <row r="12" spans="2:13" x14ac:dyDescent="0.25">
      <c r="B12" s="6">
        <v>-190</v>
      </c>
      <c r="C12" s="7">
        <v>228.25</v>
      </c>
      <c r="D12" s="8">
        <f t="shared" ref="D12:D75" si="0">C12/10</f>
        <v>22.824999999999999</v>
      </c>
      <c r="E12" s="9">
        <v>114.13</v>
      </c>
      <c r="G12" s="20">
        <f t="shared" ref="G12:G75" si="1">(-$C$6+SQRT($C$6*$C$6-4*$C$7*(1-C12/1000)))/(2*$C$7)</f>
        <v>-192.01632902331164</v>
      </c>
      <c r="H12" s="20">
        <f t="shared" ref="H12:H75" si="2">B12-G12</f>
        <v>2.0163290233116413</v>
      </c>
      <c r="I12" s="20">
        <f t="shared" ref="I12:I75" si="3">H12/B12*100</f>
        <v>-1.061225801742969</v>
      </c>
    </row>
    <row r="13" spans="2:13" x14ac:dyDescent="0.25">
      <c r="B13" s="6">
        <v>-180</v>
      </c>
      <c r="C13" s="7">
        <v>270.95999999999998</v>
      </c>
      <c r="D13" s="8">
        <f t="shared" si="0"/>
        <v>27.095999999999997</v>
      </c>
      <c r="E13" s="9">
        <v>135.47999999999999</v>
      </c>
      <c r="G13" s="20">
        <f t="shared" si="1"/>
        <v>-181.66012545562819</v>
      </c>
      <c r="H13" s="20">
        <f t="shared" si="2"/>
        <v>1.6601254556281901</v>
      </c>
      <c r="I13" s="20">
        <f t="shared" si="3"/>
        <v>-0.92229191979343894</v>
      </c>
    </row>
    <row r="14" spans="2:13" x14ac:dyDescent="0.25">
      <c r="B14" s="6">
        <v>-170</v>
      </c>
      <c r="C14" s="7">
        <v>313.35000000000002</v>
      </c>
      <c r="D14" s="8">
        <f t="shared" si="0"/>
        <v>31.335000000000001</v>
      </c>
      <c r="E14" s="9">
        <v>156.68</v>
      </c>
      <c r="G14" s="20">
        <f t="shared" si="1"/>
        <v>-171.35168525376764</v>
      </c>
      <c r="H14" s="20">
        <f t="shared" si="2"/>
        <v>1.3516852537676414</v>
      </c>
      <c r="I14" s="20">
        <f t="shared" si="3"/>
        <v>-0.79510897280449488</v>
      </c>
    </row>
    <row r="15" spans="2:13" x14ac:dyDescent="0.25">
      <c r="B15" s="6">
        <v>-160</v>
      </c>
      <c r="C15" s="7">
        <v>355.45</v>
      </c>
      <c r="D15" s="8">
        <f t="shared" si="0"/>
        <v>35.545000000000002</v>
      </c>
      <c r="E15" s="9">
        <v>177.72</v>
      </c>
      <c r="G15" s="20">
        <f t="shared" si="1"/>
        <v>-161.08409794105449</v>
      </c>
      <c r="H15" s="20">
        <f t="shared" si="2"/>
        <v>1.0840979410544946</v>
      </c>
      <c r="I15" s="20">
        <f t="shared" si="3"/>
        <v>-0.67756121315905915</v>
      </c>
    </row>
    <row r="16" spans="2:13" x14ac:dyDescent="0.25">
      <c r="B16" s="6">
        <v>-150</v>
      </c>
      <c r="C16" s="7">
        <v>397.23</v>
      </c>
      <c r="D16" s="8">
        <f t="shared" si="0"/>
        <v>39.722999999999999</v>
      </c>
      <c r="E16" s="9">
        <v>198.62</v>
      </c>
      <c r="G16" s="20">
        <f t="shared" si="1"/>
        <v>-150.86506788652258</v>
      </c>
      <c r="H16" s="20">
        <f t="shared" si="2"/>
        <v>0.86506788652258138</v>
      </c>
      <c r="I16" s="20">
        <f t="shared" si="3"/>
        <v>-0.57671192434838758</v>
      </c>
    </row>
    <row r="17" spans="2:30" ht="18.75" x14ac:dyDescent="0.3">
      <c r="B17" s="6">
        <v>-140</v>
      </c>
      <c r="C17" s="7">
        <v>438.76</v>
      </c>
      <c r="D17" s="8">
        <f t="shared" si="0"/>
        <v>43.875999999999998</v>
      </c>
      <c r="E17" s="9">
        <v>219.38</v>
      </c>
      <c r="G17" s="20">
        <f t="shared" si="1"/>
        <v>-140.67782178673895</v>
      </c>
      <c r="H17" s="20">
        <f t="shared" si="2"/>
        <v>0.67782178673894578</v>
      </c>
      <c r="I17" s="20">
        <f t="shared" si="3"/>
        <v>-0.48415841909924695</v>
      </c>
      <c r="AD17" s="14"/>
    </row>
    <row r="18" spans="2:30" x14ac:dyDescent="0.25">
      <c r="B18" s="6">
        <v>-130</v>
      </c>
      <c r="C18" s="7">
        <v>480.05</v>
      </c>
      <c r="D18" s="8">
        <f t="shared" si="0"/>
        <v>48.005000000000003</v>
      </c>
      <c r="E18" s="9">
        <v>240.02</v>
      </c>
      <c r="G18" s="20">
        <f t="shared" si="1"/>
        <v>-130.52017241568328</v>
      </c>
      <c r="H18" s="20">
        <f t="shared" si="2"/>
        <v>0.52017241568327677</v>
      </c>
      <c r="I18" s="20">
        <f t="shared" si="3"/>
        <v>-0.40013262744867445</v>
      </c>
    </row>
    <row r="19" spans="2:30" x14ac:dyDescent="0.25">
      <c r="B19" s="6">
        <v>-120</v>
      </c>
      <c r="C19" s="7">
        <v>521.1</v>
      </c>
      <c r="D19" s="8">
        <f t="shared" si="0"/>
        <v>52.11</v>
      </c>
      <c r="E19" s="9">
        <v>260.55</v>
      </c>
      <c r="G19" s="20">
        <f t="shared" si="1"/>
        <v>-120.39237714996712</v>
      </c>
      <c r="H19" s="20">
        <f t="shared" si="2"/>
        <v>0.39237714996711759</v>
      </c>
      <c r="I19" s="20">
        <f t="shared" si="3"/>
        <v>-0.32698095830593132</v>
      </c>
    </row>
    <row r="20" spans="2:30" x14ac:dyDescent="0.25">
      <c r="B20" s="6">
        <v>-110</v>
      </c>
      <c r="C20" s="7">
        <v>561.92999999999995</v>
      </c>
      <c r="D20" s="8">
        <f t="shared" si="0"/>
        <v>56.192999999999998</v>
      </c>
      <c r="E20" s="9">
        <v>280.97000000000003</v>
      </c>
      <c r="G20" s="20">
        <f t="shared" si="1"/>
        <v>-110.28973980432009</v>
      </c>
      <c r="H20" s="20">
        <f t="shared" si="2"/>
        <v>0.28973980432009228</v>
      </c>
      <c r="I20" s="20">
        <f t="shared" si="3"/>
        <v>-0.26339982210917479</v>
      </c>
    </row>
    <row r="21" spans="2:30" x14ac:dyDescent="0.25">
      <c r="B21" s="6">
        <v>-100</v>
      </c>
      <c r="C21" s="7">
        <v>602.55999999999995</v>
      </c>
      <c r="D21" s="8">
        <f t="shared" si="0"/>
        <v>60.255999999999993</v>
      </c>
      <c r="E21" s="9">
        <v>301.27999999999997</v>
      </c>
      <c r="G21" s="20">
        <f t="shared" si="1"/>
        <v>-100.20750910403933</v>
      </c>
      <c r="H21" s="20">
        <f t="shared" si="2"/>
        <v>0.20750910403933176</v>
      </c>
      <c r="I21" s="20">
        <f t="shared" si="3"/>
        <v>-0.20750910403933173</v>
      </c>
    </row>
    <row r="22" spans="2:30" x14ac:dyDescent="0.25">
      <c r="B22" s="6">
        <v>-90</v>
      </c>
      <c r="C22" s="7">
        <v>643</v>
      </c>
      <c r="D22" s="8">
        <f t="shared" si="0"/>
        <v>64.3</v>
      </c>
      <c r="E22" s="9">
        <v>321.5</v>
      </c>
      <c r="G22" s="20">
        <f t="shared" si="1"/>
        <v>-90.143370460324178</v>
      </c>
      <c r="H22" s="20">
        <f t="shared" si="2"/>
        <v>0.14337046032417788</v>
      </c>
      <c r="I22" s="20">
        <f t="shared" si="3"/>
        <v>-0.15930051147130875</v>
      </c>
    </row>
    <row r="23" spans="2:30" x14ac:dyDescent="0.25">
      <c r="B23" s="6">
        <v>-80</v>
      </c>
      <c r="C23" s="7">
        <v>683.25</v>
      </c>
      <c r="D23" s="8">
        <f t="shared" si="0"/>
        <v>68.325000000000003</v>
      </c>
      <c r="E23" s="9">
        <v>341.63</v>
      </c>
      <c r="G23" s="20">
        <f t="shared" si="1"/>
        <v>-80.097481568779955</v>
      </c>
      <c r="H23" s="20">
        <f t="shared" si="2"/>
        <v>9.7481568779954841E-2</v>
      </c>
      <c r="I23" s="20">
        <f t="shared" si="3"/>
        <v>-0.12185196097494355</v>
      </c>
    </row>
    <row r="24" spans="2:30" x14ac:dyDescent="0.25">
      <c r="B24" s="6">
        <v>-70</v>
      </c>
      <c r="C24" s="7">
        <v>723.35</v>
      </c>
      <c r="D24" s="8">
        <f t="shared" si="0"/>
        <v>72.335000000000008</v>
      </c>
      <c r="E24" s="9">
        <v>361.67</v>
      </c>
      <c r="G24" s="20">
        <f t="shared" si="1"/>
        <v>-70.059974661959927</v>
      </c>
      <c r="H24" s="20">
        <f t="shared" si="2"/>
        <v>5.9974661959927289E-2</v>
      </c>
      <c r="I24" s="20">
        <f t="shared" si="3"/>
        <v>-8.5678088514181835E-2</v>
      </c>
    </row>
    <row r="25" spans="2:30" x14ac:dyDescent="0.25">
      <c r="B25" s="6">
        <v>-60</v>
      </c>
      <c r="C25" s="7">
        <v>763.28</v>
      </c>
      <c r="D25" s="8">
        <f t="shared" si="0"/>
        <v>76.328000000000003</v>
      </c>
      <c r="E25" s="9">
        <v>381.64</v>
      </c>
      <c r="G25" s="20">
        <f t="shared" si="1"/>
        <v>-60.035951139780046</v>
      </c>
      <c r="H25" s="20">
        <f t="shared" si="2"/>
        <v>3.5951139780046049E-2</v>
      </c>
      <c r="I25" s="20">
        <f t="shared" si="3"/>
        <v>-5.9918566300076748E-2</v>
      </c>
    </row>
    <row r="26" spans="2:30" x14ac:dyDescent="0.25">
      <c r="B26" s="6">
        <v>-50</v>
      </c>
      <c r="C26" s="7">
        <v>803.06</v>
      </c>
      <c r="D26" s="8">
        <f t="shared" si="0"/>
        <v>80.305999999999997</v>
      </c>
      <c r="E26" s="9">
        <v>401.53</v>
      </c>
      <c r="G26" s="20">
        <f t="shared" si="1"/>
        <v>-50.020486317023334</v>
      </c>
      <c r="H26" s="20">
        <f t="shared" si="2"/>
        <v>2.0486317023333811E-2</v>
      </c>
      <c r="I26" s="20">
        <f t="shared" si="3"/>
        <v>-4.0972634046667622E-2</v>
      </c>
    </row>
    <row r="27" spans="2:30" x14ac:dyDescent="0.25">
      <c r="B27" s="6">
        <v>-40</v>
      </c>
      <c r="C27" s="7">
        <v>842.71</v>
      </c>
      <c r="D27" s="8">
        <f t="shared" si="0"/>
        <v>84.271000000000001</v>
      </c>
      <c r="E27" s="9">
        <v>421.35</v>
      </c>
      <c r="G27" s="20">
        <f t="shared" si="1"/>
        <v>-40.008597789179348</v>
      </c>
      <c r="H27" s="20">
        <f t="shared" si="2"/>
        <v>8.5977891793476147E-3</v>
      </c>
      <c r="I27" s="20">
        <f t="shared" si="3"/>
        <v>-2.1494472948369037E-2</v>
      </c>
    </row>
    <row r="28" spans="2:30" x14ac:dyDescent="0.25">
      <c r="B28" s="6">
        <v>-30</v>
      </c>
      <c r="C28" s="7">
        <v>882.22</v>
      </c>
      <c r="D28" s="8">
        <f t="shared" si="0"/>
        <v>88.222000000000008</v>
      </c>
      <c r="E28" s="9">
        <v>441.11</v>
      </c>
      <c r="G28" s="20">
        <f t="shared" si="1"/>
        <v>-30.002853192482927</v>
      </c>
      <c r="H28" s="20">
        <f t="shared" si="2"/>
        <v>2.8531924829273692E-3</v>
      </c>
      <c r="I28" s="20">
        <f t="shared" si="3"/>
        <v>-9.5106416097578972E-3</v>
      </c>
    </row>
    <row r="29" spans="2:30" x14ac:dyDescent="0.25">
      <c r="B29" s="6">
        <v>-20</v>
      </c>
      <c r="C29" s="9">
        <v>921.6</v>
      </c>
      <c r="D29" s="8">
        <f t="shared" si="0"/>
        <v>92.16</v>
      </c>
      <c r="E29" s="9">
        <v>460.8</v>
      </c>
      <c r="G29" s="20">
        <f t="shared" si="1"/>
        <v>-20.000763086855635</v>
      </c>
      <c r="H29" s="20">
        <f t="shared" si="2"/>
        <v>7.6308685563475365E-4</v>
      </c>
      <c r="I29" s="20">
        <f t="shared" si="3"/>
        <v>-3.8154342781737682E-3</v>
      </c>
    </row>
    <row r="30" spans="2:30" x14ac:dyDescent="0.25">
      <c r="B30" s="6">
        <v>-10</v>
      </c>
      <c r="C30" s="9">
        <v>960.86</v>
      </c>
      <c r="D30" s="8">
        <f t="shared" si="0"/>
        <v>96.085999999999999</v>
      </c>
      <c r="E30" s="9">
        <v>480.43</v>
      </c>
      <c r="G30" s="20">
        <f t="shared" si="1"/>
        <v>-9.9998086661426608</v>
      </c>
      <c r="H30" s="20">
        <f t="shared" si="2"/>
        <v>-1.9133385733915986E-4</v>
      </c>
      <c r="I30" s="20">
        <f t="shared" si="3"/>
        <v>1.9133385733915988E-3</v>
      </c>
    </row>
    <row r="31" spans="2:30" x14ac:dyDescent="0.25">
      <c r="B31" s="6">
        <v>0</v>
      </c>
      <c r="C31" s="9">
        <v>1000</v>
      </c>
      <c r="D31" s="8">
        <f t="shared" si="0"/>
        <v>100</v>
      </c>
      <c r="E31" s="9">
        <v>500</v>
      </c>
      <c r="G31" s="20">
        <f t="shared" si="1"/>
        <v>0</v>
      </c>
      <c r="H31" s="20">
        <f t="shared" si="2"/>
        <v>0</v>
      </c>
      <c r="I31" s="20" t="s">
        <v>16</v>
      </c>
    </row>
    <row r="32" spans="2:30" x14ac:dyDescent="0.25">
      <c r="B32" s="6">
        <v>10</v>
      </c>
      <c r="C32" s="9">
        <v>1039.03</v>
      </c>
      <c r="D32" s="8">
        <f t="shared" si="0"/>
        <v>103.90299999999999</v>
      </c>
      <c r="E32" s="9">
        <v>519.51</v>
      </c>
      <c r="G32" s="20">
        <f t="shared" si="1"/>
        <v>10.001218964741643</v>
      </c>
      <c r="H32" s="20">
        <f t="shared" si="2"/>
        <v>-1.2189647416427363E-3</v>
      </c>
      <c r="I32" s="20">
        <f t="shared" si="3"/>
        <v>-1.2189647416427363E-2</v>
      </c>
    </row>
    <row r="33" spans="2:9" x14ac:dyDescent="0.25">
      <c r="B33" s="6">
        <v>20</v>
      </c>
      <c r="C33" s="9">
        <v>1077.94</v>
      </c>
      <c r="D33" s="8">
        <f t="shared" si="0"/>
        <v>107.79400000000001</v>
      </c>
      <c r="E33" s="9">
        <v>538.97</v>
      </c>
      <c r="G33" s="20">
        <f t="shared" si="1"/>
        <v>20.001286935281719</v>
      </c>
      <c r="H33" s="20">
        <f t="shared" si="2"/>
        <v>-1.2869352817190816E-3</v>
      </c>
      <c r="I33" s="20">
        <f t="shared" si="3"/>
        <v>-6.4346764085954078E-3</v>
      </c>
    </row>
    <row r="34" spans="2:9" x14ac:dyDescent="0.25">
      <c r="B34" s="6">
        <v>30</v>
      </c>
      <c r="C34" s="9">
        <v>1116.73</v>
      </c>
      <c r="D34" s="8">
        <f t="shared" si="0"/>
        <v>111.673</v>
      </c>
      <c r="E34" s="9">
        <v>558.36</v>
      </c>
      <c r="G34" s="20">
        <f t="shared" si="1"/>
        <v>30.000193615845649</v>
      </c>
      <c r="H34" s="20">
        <f t="shared" si="2"/>
        <v>-1.936158456494752E-4</v>
      </c>
      <c r="I34" s="20">
        <f t="shared" si="3"/>
        <v>-6.4538615216491735E-4</v>
      </c>
    </row>
    <row r="35" spans="2:9" x14ac:dyDescent="0.25">
      <c r="B35" s="6">
        <v>40</v>
      </c>
      <c r="C35" s="9">
        <v>1155.4100000000001</v>
      </c>
      <c r="D35" s="8">
        <f t="shared" si="0"/>
        <v>115.54100000000001</v>
      </c>
      <c r="E35" s="9">
        <v>577.70000000000005</v>
      </c>
      <c r="G35" s="20">
        <f t="shared" si="1"/>
        <v>40.000517853021371</v>
      </c>
      <c r="H35" s="20">
        <f t="shared" si="2"/>
        <v>-5.1785302137119515E-4</v>
      </c>
      <c r="I35" s="20">
        <f t="shared" si="3"/>
        <v>-1.2946325534279879E-3</v>
      </c>
    </row>
    <row r="36" spans="2:9" x14ac:dyDescent="0.25">
      <c r="B36" s="6">
        <v>50</v>
      </c>
      <c r="C36" s="9">
        <v>1193.97</v>
      </c>
      <c r="D36" s="8">
        <f t="shared" si="0"/>
        <v>119.39700000000001</v>
      </c>
      <c r="E36" s="9">
        <v>596.99</v>
      </c>
      <c r="G36" s="20">
        <f t="shared" si="1"/>
        <v>49.999675371066274</v>
      </c>
      <c r="H36" s="20">
        <f t="shared" si="2"/>
        <v>3.2462893372553481E-4</v>
      </c>
      <c r="I36" s="20">
        <f t="shared" si="3"/>
        <v>6.4925786745106961E-4</v>
      </c>
    </row>
    <row r="37" spans="2:9" x14ac:dyDescent="0.25">
      <c r="B37" s="6">
        <v>60</v>
      </c>
      <c r="C37" s="9">
        <v>1232.42</v>
      </c>
      <c r="D37" s="8">
        <f t="shared" si="0"/>
        <v>123.242</v>
      </c>
      <c r="E37" s="9">
        <v>616.21</v>
      </c>
      <c r="G37" s="20">
        <f t="shared" si="1"/>
        <v>60.000260484511401</v>
      </c>
      <c r="H37" s="20">
        <f t="shared" si="2"/>
        <v>-2.6048451140070483E-4</v>
      </c>
      <c r="I37" s="20">
        <f t="shared" si="3"/>
        <v>-4.3414085233450805E-4</v>
      </c>
    </row>
    <row r="38" spans="2:9" x14ac:dyDescent="0.25">
      <c r="B38" s="6">
        <v>70</v>
      </c>
      <c r="C38" s="9">
        <v>1270.75</v>
      </c>
      <c r="D38" s="8">
        <f t="shared" si="0"/>
        <v>127.075</v>
      </c>
      <c r="E38" s="9">
        <v>635.38</v>
      </c>
      <c r="G38" s="20">
        <f t="shared" si="1"/>
        <v>69.999673411817639</v>
      </c>
      <c r="H38" s="20">
        <f t="shared" si="2"/>
        <v>3.2658818236086518E-4</v>
      </c>
      <c r="I38" s="20">
        <f t="shared" si="3"/>
        <v>4.6655454622980736E-4</v>
      </c>
    </row>
    <row r="39" spans="2:9" x14ac:dyDescent="0.25">
      <c r="B39" s="6">
        <v>80</v>
      </c>
      <c r="C39" s="9">
        <v>1308.97</v>
      </c>
      <c r="D39" s="8">
        <f t="shared" si="0"/>
        <v>130.89699999999999</v>
      </c>
      <c r="E39" s="9">
        <v>654.48</v>
      </c>
      <c r="G39" s="20">
        <f t="shared" si="1"/>
        <v>80.000524122790878</v>
      </c>
      <c r="H39" s="20">
        <f t="shared" si="2"/>
        <v>-5.2412279087832303E-4</v>
      </c>
      <c r="I39" s="20">
        <f t="shared" si="3"/>
        <v>-6.5515348859790379E-4</v>
      </c>
    </row>
    <row r="40" spans="2:9" x14ac:dyDescent="0.25">
      <c r="B40" s="6">
        <v>90</v>
      </c>
      <c r="C40" s="9">
        <v>1347.07</v>
      </c>
      <c r="D40" s="8">
        <f t="shared" si="0"/>
        <v>134.70699999999999</v>
      </c>
      <c r="E40" s="9">
        <v>673.53</v>
      </c>
      <c r="G40" s="20">
        <f t="shared" si="1"/>
        <v>90.000197142750253</v>
      </c>
      <c r="H40" s="20">
        <f t="shared" si="2"/>
        <v>-1.9714275025251027E-4</v>
      </c>
      <c r="I40" s="20">
        <f t="shared" si="3"/>
        <v>-2.1904750028056696E-4</v>
      </c>
    </row>
    <row r="41" spans="2:9" x14ac:dyDescent="0.25">
      <c r="B41" s="6">
        <v>100</v>
      </c>
      <c r="C41" s="9">
        <v>1385.06</v>
      </c>
      <c r="D41" s="8">
        <f t="shared" si="0"/>
        <v>138.506</v>
      </c>
      <c r="E41" s="9">
        <v>692.53</v>
      </c>
      <c r="G41" s="20">
        <f t="shared" si="1"/>
        <v>100.00131828754539</v>
      </c>
      <c r="H41" s="20">
        <f t="shared" si="2"/>
        <v>-1.3182875453878751E-3</v>
      </c>
      <c r="I41" s="20">
        <f t="shared" si="3"/>
        <v>-1.3182875453878751E-3</v>
      </c>
    </row>
    <row r="42" spans="2:9" x14ac:dyDescent="0.25">
      <c r="B42" s="6">
        <v>110</v>
      </c>
      <c r="C42" s="9">
        <v>1422.93</v>
      </c>
      <c r="D42" s="8">
        <f t="shared" si="0"/>
        <v>142.29300000000001</v>
      </c>
      <c r="E42" s="9">
        <v>711.46</v>
      </c>
      <c r="G42" s="20">
        <f t="shared" si="1"/>
        <v>110.00125619858775</v>
      </c>
      <c r="H42" s="20">
        <f t="shared" si="2"/>
        <v>-1.2561985877539428E-3</v>
      </c>
      <c r="I42" s="20">
        <f t="shared" si="3"/>
        <v>-1.1419987161399481E-3</v>
      </c>
    </row>
    <row r="43" spans="2:9" x14ac:dyDescent="0.25">
      <c r="B43" s="6">
        <v>120</v>
      </c>
      <c r="C43" s="9">
        <v>1460.68</v>
      </c>
      <c r="D43" s="8">
        <f t="shared" si="0"/>
        <v>146.06800000000001</v>
      </c>
      <c r="E43" s="9">
        <v>730.34</v>
      </c>
      <c r="G43" s="20">
        <f t="shared" si="1"/>
        <v>119.99999999999963</v>
      </c>
      <c r="H43" s="20">
        <f t="shared" si="2"/>
        <v>3.694822225952521E-13</v>
      </c>
      <c r="I43" s="20">
        <f t="shared" si="3"/>
        <v>3.079018521627101E-13</v>
      </c>
    </row>
    <row r="44" spans="2:9" x14ac:dyDescent="0.25">
      <c r="B44" s="6">
        <v>130</v>
      </c>
      <c r="C44" s="9">
        <v>1498.32</v>
      </c>
      <c r="D44" s="8">
        <f t="shared" si="0"/>
        <v>149.83199999999999</v>
      </c>
      <c r="E44" s="9">
        <v>749.16</v>
      </c>
      <c r="G44" s="20">
        <f t="shared" si="1"/>
        <v>130.00019956628185</v>
      </c>
      <c r="H44" s="20">
        <f t="shared" si="2"/>
        <v>-1.9956628185013869E-4</v>
      </c>
      <c r="I44" s="20">
        <f t="shared" si="3"/>
        <v>-1.5351252450010669E-4</v>
      </c>
    </row>
    <row r="45" spans="2:9" x14ac:dyDescent="0.25">
      <c r="B45" s="6">
        <v>140</v>
      </c>
      <c r="C45" s="9">
        <v>1535.84</v>
      </c>
      <c r="D45" s="8">
        <f t="shared" si="0"/>
        <v>153.584</v>
      </c>
      <c r="E45" s="9">
        <v>767.92</v>
      </c>
      <c r="G45" s="20">
        <f t="shared" si="1"/>
        <v>139.99919927410693</v>
      </c>
      <c r="H45" s="20">
        <f t="shared" si="2"/>
        <v>8.0072589307178532E-4</v>
      </c>
      <c r="I45" s="20">
        <f t="shared" si="3"/>
        <v>5.7194706647984675E-4</v>
      </c>
    </row>
    <row r="46" spans="2:9" x14ac:dyDescent="0.25">
      <c r="B46" s="6">
        <v>150</v>
      </c>
      <c r="C46" s="9">
        <v>1573.25</v>
      </c>
      <c r="D46" s="8">
        <f t="shared" si="0"/>
        <v>157.32499999999999</v>
      </c>
      <c r="E46" s="9">
        <v>786.63</v>
      </c>
      <c r="G46" s="20">
        <f t="shared" si="1"/>
        <v>149.99966533247584</v>
      </c>
      <c r="H46" s="20">
        <f t="shared" si="2"/>
        <v>3.3466752415733936E-4</v>
      </c>
      <c r="I46" s="20">
        <f t="shared" si="3"/>
        <v>2.2311168277155957E-4</v>
      </c>
    </row>
    <row r="47" spans="2:9" x14ac:dyDescent="0.25">
      <c r="B47" s="6">
        <v>160</v>
      </c>
      <c r="C47" s="9">
        <v>1610.54</v>
      </c>
      <c r="D47" s="8">
        <f t="shared" si="0"/>
        <v>161.054</v>
      </c>
      <c r="E47" s="9">
        <v>805.27</v>
      </c>
      <c r="G47" s="20">
        <f t="shared" si="1"/>
        <v>159.99892574208829</v>
      </c>
      <c r="H47" s="20">
        <f t="shared" si="2"/>
        <v>1.0742579117106743E-3</v>
      </c>
      <c r="I47" s="20">
        <f t="shared" si="3"/>
        <v>6.7141119481917144E-4</v>
      </c>
    </row>
    <row r="48" spans="2:9" x14ac:dyDescent="0.25">
      <c r="B48" s="6">
        <v>170</v>
      </c>
      <c r="C48" s="9">
        <v>1647.72</v>
      </c>
      <c r="D48" s="8">
        <f t="shared" si="0"/>
        <v>164.77199999999999</v>
      </c>
      <c r="E48" s="9">
        <v>823.86</v>
      </c>
      <c r="G48" s="20">
        <f t="shared" si="1"/>
        <v>169.99966324979189</v>
      </c>
      <c r="H48" s="20">
        <f t="shared" si="2"/>
        <v>3.3675020810619571E-4</v>
      </c>
      <c r="I48" s="20">
        <f t="shared" si="3"/>
        <v>1.9808835770952687E-4</v>
      </c>
    </row>
    <row r="49" spans="2:9" x14ac:dyDescent="0.25">
      <c r="B49" s="6">
        <v>180</v>
      </c>
      <c r="C49" s="9">
        <v>1684.78</v>
      </c>
      <c r="D49" s="8">
        <f t="shared" si="0"/>
        <v>168.47800000000001</v>
      </c>
      <c r="E49" s="9">
        <v>842.39</v>
      </c>
      <c r="G49" s="20">
        <f t="shared" si="1"/>
        <v>179.99918927693733</v>
      </c>
      <c r="H49" s="20">
        <f t="shared" si="2"/>
        <v>8.1072306267060412E-4</v>
      </c>
      <c r="I49" s="20">
        <f t="shared" si="3"/>
        <v>4.5040170148366896E-4</v>
      </c>
    </row>
    <row r="50" spans="2:9" x14ac:dyDescent="0.25">
      <c r="B50" s="6">
        <v>190</v>
      </c>
      <c r="C50" s="9">
        <v>1721.73</v>
      </c>
      <c r="D50" s="8">
        <f t="shared" si="0"/>
        <v>172.173</v>
      </c>
      <c r="E50" s="9">
        <v>860.86</v>
      </c>
      <c r="G50" s="20">
        <f t="shared" si="1"/>
        <v>190.00020331540267</v>
      </c>
      <c r="H50" s="20">
        <f t="shared" si="2"/>
        <v>-2.0331540267193304E-4</v>
      </c>
      <c r="I50" s="20">
        <f t="shared" si="3"/>
        <v>-1.0700810666943844E-4</v>
      </c>
    </row>
    <row r="51" spans="2:9" x14ac:dyDescent="0.25">
      <c r="B51" s="6">
        <v>200</v>
      </c>
      <c r="C51" s="9">
        <v>1758.56</v>
      </c>
      <c r="D51" s="8">
        <f t="shared" si="0"/>
        <v>175.85599999999999</v>
      </c>
      <c r="E51" s="9">
        <v>879.28</v>
      </c>
      <c r="G51" s="20">
        <f t="shared" si="1"/>
        <v>199.99999999999989</v>
      </c>
      <c r="H51" s="20">
        <f t="shared" si="2"/>
        <v>0</v>
      </c>
      <c r="I51" s="20">
        <f t="shared" si="3"/>
        <v>0</v>
      </c>
    </row>
    <row r="52" spans="2:9" x14ac:dyDescent="0.25">
      <c r="B52" s="6">
        <v>210</v>
      </c>
      <c r="C52" s="9">
        <v>1795.28</v>
      </c>
      <c r="D52" s="8">
        <f t="shared" si="0"/>
        <v>179.52799999999999</v>
      </c>
      <c r="E52" s="9">
        <v>897.64</v>
      </c>
      <c r="G52" s="20">
        <f t="shared" si="1"/>
        <v>210.00129577875438</v>
      </c>
      <c r="H52" s="20">
        <f t="shared" si="2"/>
        <v>-1.2957787543825816E-3</v>
      </c>
      <c r="I52" s="20">
        <f t="shared" si="3"/>
        <v>-6.170375020869436E-4</v>
      </c>
    </row>
    <row r="53" spans="2:9" x14ac:dyDescent="0.25">
      <c r="B53" s="6">
        <v>220</v>
      </c>
      <c r="C53" s="9">
        <v>1831.88</v>
      </c>
      <c r="D53" s="8">
        <f t="shared" si="0"/>
        <v>183.18800000000002</v>
      </c>
      <c r="E53" s="9">
        <v>915.94</v>
      </c>
      <c r="G53" s="20">
        <f t="shared" si="1"/>
        <v>220.00136828884052</v>
      </c>
      <c r="H53" s="20">
        <f t="shared" si="2"/>
        <v>-1.3682888405242011E-3</v>
      </c>
      <c r="I53" s="20">
        <f t="shared" si="3"/>
        <v>-6.2194947296554596E-4</v>
      </c>
    </row>
    <row r="54" spans="2:9" x14ac:dyDescent="0.25">
      <c r="B54" s="6">
        <v>230</v>
      </c>
      <c r="C54" s="9">
        <v>1868.36</v>
      </c>
      <c r="D54" s="8">
        <f t="shared" si="0"/>
        <v>186.83599999999998</v>
      </c>
      <c r="E54" s="9">
        <v>934.18</v>
      </c>
      <c r="G54" s="20">
        <f t="shared" si="1"/>
        <v>230.00020589406736</v>
      </c>
      <c r="H54" s="20">
        <f t="shared" si="2"/>
        <v>-2.0589406736348792E-4</v>
      </c>
      <c r="I54" s="20">
        <f t="shared" si="3"/>
        <v>-8.9519159723255626E-5</v>
      </c>
    </row>
    <row r="55" spans="2:9" x14ac:dyDescent="0.25">
      <c r="B55" s="6">
        <v>240</v>
      </c>
      <c r="C55" s="9">
        <v>1904.73</v>
      </c>
      <c r="D55" s="8">
        <f t="shared" si="0"/>
        <v>190.47300000000001</v>
      </c>
      <c r="E55" s="9">
        <v>952.36</v>
      </c>
      <c r="G55" s="20">
        <f t="shared" si="1"/>
        <v>240.00055079732715</v>
      </c>
      <c r="H55" s="20">
        <f t="shared" si="2"/>
        <v>-5.5079732715057617E-4</v>
      </c>
      <c r="I55" s="20">
        <f t="shared" si="3"/>
        <v>-2.2949888631274004E-4</v>
      </c>
    </row>
    <row r="56" spans="2:9" x14ac:dyDescent="0.25">
      <c r="B56" s="6">
        <v>250</v>
      </c>
      <c r="C56" s="9">
        <v>1940.98</v>
      </c>
      <c r="D56" s="8">
        <f t="shared" si="0"/>
        <v>194.09800000000001</v>
      </c>
      <c r="E56" s="9">
        <v>970.49</v>
      </c>
      <c r="G56" s="20">
        <f t="shared" si="1"/>
        <v>249.99965465322165</v>
      </c>
      <c r="H56" s="20">
        <f t="shared" si="2"/>
        <v>3.4534677834585636E-4</v>
      </c>
      <c r="I56" s="20">
        <f t="shared" si="3"/>
        <v>1.3813871133834256E-4</v>
      </c>
    </row>
    <row r="57" spans="2:9" x14ac:dyDescent="0.25">
      <c r="B57" s="6">
        <v>260</v>
      </c>
      <c r="C57" s="9">
        <v>1977.12</v>
      </c>
      <c r="D57" s="8">
        <f t="shared" si="0"/>
        <v>197.71199999999999</v>
      </c>
      <c r="E57" s="9">
        <v>988.56</v>
      </c>
      <c r="G57" s="20">
        <f t="shared" si="1"/>
        <v>260.00027716187469</v>
      </c>
      <c r="H57" s="20">
        <f t="shared" si="2"/>
        <v>-2.7716187469195575E-4</v>
      </c>
      <c r="I57" s="20">
        <f t="shared" si="3"/>
        <v>-1.066007210353676E-4</v>
      </c>
    </row>
    <row r="58" spans="2:9" x14ac:dyDescent="0.25">
      <c r="B58" s="6">
        <v>270</v>
      </c>
      <c r="C58" s="9">
        <v>2013.14</v>
      </c>
      <c r="D58" s="8">
        <f t="shared" si="0"/>
        <v>201.31400000000002</v>
      </c>
      <c r="E58" s="9">
        <v>1006.57</v>
      </c>
      <c r="G58" s="20">
        <f t="shared" si="1"/>
        <v>269.99965243505915</v>
      </c>
      <c r="H58" s="20">
        <f t="shared" si="2"/>
        <v>3.4756494085286249E-4</v>
      </c>
      <c r="I58" s="20">
        <f t="shared" si="3"/>
        <v>1.2872775587143055E-4</v>
      </c>
    </row>
    <row r="59" spans="2:9" x14ac:dyDescent="0.25">
      <c r="B59" s="6">
        <v>280</v>
      </c>
      <c r="C59" s="9">
        <v>2049.0500000000002</v>
      </c>
      <c r="D59" s="8">
        <f t="shared" si="0"/>
        <v>204.90500000000003</v>
      </c>
      <c r="E59" s="9">
        <v>1024.52</v>
      </c>
      <c r="G59" s="20">
        <f t="shared" si="1"/>
        <v>280.00055789566778</v>
      </c>
      <c r="H59" s="20">
        <f t="shared" si="2"/>
        <v>-5.5789566778230437E-4</v>
      </c>
      <c r="I59" s="20">
        <f t="shared" si="3"/>
        <v>-1.9924845277939442E-4</v>
      </c>
    </row>
    <row r="60" spans="2:9" x14ac:dyDescent="0.25">
      <c r="B60" s="6">
        <v>290</v>
      </c>
      <c r="C60" s="9">
        <v>2084.84</v>
      </c>
      <c r="D60" s="8">
        <f t="shared" si="0"/>
        <v>208.48400000000001</v>
      </c>
      <c r="E60" s="9">
        <v>1042.42</v>
      </c>
      <c r="G60" s="20">
        <f t="shared" si="1"/>
        <v>290.00020988708764</v>
      </c>
      <c r="H60" s="20">
        <f t="shared" si="2"/>
        <v>-2.098870876352521E-4</v>
      </c>
      <c r="I60" s="20">
        <f t="shared" si="3"/>
        <v>-7.2374857805259342E-5</v>
      </c>
    </row>
    <row r="61" spans="2:9" x14ac:dyDescent="0.25">
      <c r="B61" s="6">
        <v>300</v>
      </c>
      <c r="C61" s="9">
        <v>2120.52</v>
      </c>
      <c r="D61" s="8">
        <f t="shared" si="0"/>
        <v>212.05199999999999</v>
      </c>
      <c r="E61" s="9">
        <v>1060.26</v>
      </c>
      <c r="G61" s="20">
        <f t="shared" si="1"/>
        <v>300.00140378492262</v>
      </c>
      <c r="H61" s="20">
        <f t="shared" si="2"/>
        <v>-1.4037849226156141E-3</v>
      </c>
      <c r="I61" s="20">
        <f t="shared" si="3"/>
        <v>-4.6792830753853803E-4</v>
      </c>
    </row>
    <row r="62" spans="2:9" x14ac:dyDescent="0.25">
      <c r="B62" s="6">
        <v>310</v>
      </c>
      <c r="C62" s="9">
        <v>2156.08</v>
      </c>
      <c r="D62" s="8">
        <f t="shared" si="0"/>
        <v>215.608</v>
      </c>
      <c r="E62" s="9">
        <v>1078.04</v>
      </c>
      <c r="G62" s="20">
        <f t="shared" si="1"/>
        <v>310.0013379342393</v>
      </c>
      <c r="H62" s="20">
        <f t="shared" si="2"/>
        <v>-1.3379342393022853E-3</v>
      </c>
      <c r="I62" s="20">
        <f t="shared" si="3"/>
        <v>-4.3159169009751141E-4</v>
      </c>
    </row>
    <row r="63" spans="2:9" x14ac:dyDescent="0.25">
      <c r="B63" s="6">
        <v>320</v>
      </c>
      <c r="C63" s="9">
        <v>2191.52</v>
      </c>
      <c r="D63" s="8">
        <f t="shared" si="0"/>
        <v>219.15199999999999</v>
      </c>
      <c r="E63" s="9">
        <v>1095.76</v>
      </c>
      <c r="G63" s="20">
        <f t="shared" si="1"/>
        <v>319.99999999999989</v>
      </c>
      <c r="H63" s="20">
        <f t="shared" si="2"/>
        <v>0</v>
      </c>
      <c r="I63" s="20">
        <f t="shared" si="3"/>
        <v>0</v>
      </c>
    </row>
    <row r="64" spans="2:9" x14ac:dyDescent="0.25">
      <c r="B64" s="6">
        <v>330</v>
      </c>
      <c r="C64" s="9">
        <v>2226.85</v>
      </c>
      <c r="D64" s="8">
        <f t="shared" si="0"/>
        <v>222.685</v>
      </c>
      <c r="E64" s="9">
        <v>1113.42</v>
      </c>
      <c r="G64" s="20">
        <f t="shared" si="1"/>
        <v>330.00021263627156</v>
      </c>
      <c r="H64" s="20">
        <f t="shared" si="2"/>
        <v>-2.1263627155576614E-4</v>
      </c>
      <c r="I64" s="20">
        <f t="shared" si="3"/>
        <v>-6.4435233804777624E-5</v>
      </c>
    </row>
    <row r="65" spans="2:9" x14ac:dyDescent="0.25">
      <c r="B65" s="6">
        <v>340</v>
      </c>
      <c r="C65" s="9">
        <v>2262.06</v>
      </c>
      <c r="D65" s="8">
        <f t="shared" si="0"/>
        <v>226.20599999999999</v>
      </c>
      <c r="E65" s="9">
        <v>1131.03</v>
      </c>
      <c r="G65" s="20">
        <f t="shared" si="1"/>
        <v>339.99914666071805</v>
      </c>
      <c r="H65" s="20">
        <f t="shared" si="2"/>
        <v>8.5333928194586406E-4</v>
      </c>
      <c r="I65" s="20">
        <f t="shared" si="3"/>
        <v>2.5098214174878357E-4</v>
      </c>
    </row>
    <row r="66" spans="2:9" x14ac:dyDescent="0.25">
      <c r="B66" s="6">
        <v>350</v>
      </c>
      <c r="C66" s="9">
        <v>2297.16</v>
      </c>
      <c r="D66" s="8">
        <f t="shared" si="0"/>
        <v>229.71599999999998</v>
      </c>
      <c r="E66" s="9">
        <v>1148.58</v>
      </c>
      <c r="G66" s="20">
        <f t="shared" si="1"/>
        <v>349.99964326995132</v>
      </c>
      <c r="H66" s="20">
        <f t="shared" si="2"/>
        <v>3.5673004867931013E-4</v>
      </c>
      <c r="I66" s="20">
        <f t="shared" si="3"/>
        <v>1.0192287105123146E-4</v>
      </c>
    </row>
    <row r="67" spans="2:9" x14ac:dyDescent="0.25">
      <c r="B67" s="6">
        <v>360</v>
      </c>
      <c r="C67" s="9">
        <v>2332.14</v>
      </c>
      <c r="D67" s="8">
        <f t="shared" si="0"/>
        <v>233.214</v>
      </c>
      <c r="E67" s="9">
        <v>1166.07</v>
      </c>
      <c r="G67" s="20">
        <f t="shared" si="1"/>
        <v>359.99885468883519</v>
      </c>
      <c r="H67" s="20">
        <f t="shared" si="2"/>
        <v>1.1453111648052072E-3</v>
      </c>
      <c r="I67" s="20">
        <f t="shared" si="3"/>
        <v>3.1814199022366866E-4</v>
      </c>
    </row>
    <row r="68" spans="2:9" x14ac:dyDescent="0.25">
      <c r="B68" s="6">
        <v>370</v>
      </c>
      <c r="C68" s="9">
        <v>2367.0100000000002</v>
      </c>
      <c r="D68" s="8">
        <f t="shared" si="0"/>
        <v>236.70100000000002</v>
      </c>
      <c r="E68" s="9">
        <v>1183.51</v>
      </c>
      <c r="G68" s="20">
        <f t="shared" si="1"/>
        <v>369.99964090264842</v>
      </c>
      <c r="H68" s="20">
        <f t="shared" si="2"/>
        <v>3.5909735157702016E-4</v>
      </c>
      <c r="I68" s="20">
        <f t="shared" si="3"/>
        <v>9.7053338264059498E-5</v>
      </c>
    </row>
    <row r="69" spans="2:9" x14ac:dyDescent="0.25">
      <c r="B69" s="6">
        <v>380</v>
      </c>
      <c r="C69" s="9">
        <v>2401.7600000000002</v>
      </c>
      <c r="D69" s="8">
        <f t="shared" si="0"/>
        <v>240.17600000000002</v>
      </c>
      <c r="E69" s="9">
        <v>1200.8800000000001</v>
      </c>
      <c r="G69" s="20">
        <f t="shared" si="1"/>
        <v>379.99913529729378</v>
      </c>
      <c r="H69" s="20">
        <f t="shared" si="2"/>
        <v>8.6470270622385215E-4</v>
      </c>
      <c r="I69" s="20">
        <f t="shared" si="3"/>
        <v>2.2755334374311898E-4</v>
      </c>
    </row>
    <row r="70" spans="2:9" x14ac:dyDescent="0.25">
      <c r="B70" s="6">
        <v>390</v>
      </c>
      <c r="C70" s="9">
        <v>2436.4</v>
      </c>
      <c r="D70" s="8">
        <f t="shared" si="0"/>
        <v>243.64000000000001</v>
      </c>
      <c r="E70" s="9">
        <v>1218.2</v>
      </c>
      <c r="G70" s="20">
        <f t="shared" si="1"/>
        <v>390.00021689779101</v>
      </c>
      <c r="H70" s="20">
        <f t="shared" si="2"/>
        <v>-2.1689779100597661E-4</v>
      </c>
      <c r="I70" s="20">
        <f t="shared" si="3"/>
        <v>-5.5614818206660668E-5</v>
      </c>
    </row>
    <row r="71" spans="2:9" x14ac:dyDescent="0.25">
      <c r="B71" s="6">
        <v>400</v>
      </c>
      <c r="C71" s="9">
        <v>2470.92</v>
      </c>
      <c r="D71" s="8">
        <f t="shared" si="0"/>
        <v>247.09200000000001</v>
      </c>
      <c r="E71" s="9">
        <v>1235.46</v>
      </c>
      <c r="G71" s="20">
        <f t="shared" si="1"/>
        <v>399.99999999999977</v>
      </c>
      <c r="H71" s="20">
        <f t="shared" si="2"/>
        <v>0</v>
      </c>
      <c r="I71" s="20">
        <f t="shared" si="3"/>
        <v>0</v>
      </c>
    </row>
    <row r="72" spans="2:9" x14ac:dyDescent="0.25">
      <c r="B72" s="6">
        <v>410</v>
      </c>
      <c r="C72" s="9">
        <v>2505.33</v>
      </c>
      <c r="D72" s="8">
        <f t="shared" si="0"/>
        <v>250.53299999999999</v>
      </c>
      <c r="E72" s="9">
        <v>1252.6600000000001</v>
      </c>
      <c r="G72" s="20">
        <f t="shared" si="1"/>
        <v>410.00138292484286</v>
      </c>
      <c r="H72" s="20">
        <f t="shared" si="2"/>
        <v>-1.3829248428578467E-3</v>
      </c>
      <c r="I72" s="20">
        <f t="shared" si="3"/>
        <v>-3.3729874216045043E-4</v>
      </c>
    </row>
    <row r="73" spans="2:9" x14ac:dyDescent="0.25">
      <c r="B73" s="6">
        <v>420</v>
      </c>
      <c r="C73" s="9">
        <v>2539.62</v>
      </c>
      <c r="D73" s="8">
        <f t="shared" si="0"/>
        <v>253.96199999999999</v>
      </c>
      <c r="E73" s="9">
        <v>1269.81</v>
      </c>
      <c r="G73" s="20">
        <f t="shared" si="1"/>
        <v>420.00146062200002</v>
      </c>
      <c r="H73" s="20">
        <f t="shared" si="2"/>
        <v>-1.460622000024614E-3</v>
      </c>
      <c r="I73" s="20">
        <f t="shared" si="3"/>
        <v>-3.4776714286300329E-4</v>
      </c>
    </row>
    <row r="74" spans="2:9" x14ac:dyDescent="0.25">
      <c r="B74" s="6">
        <v>430</v>
      </c>
      <c r="C74" s="9">
        <v>2573.79</v>
      </c>
      <c r="D74" s="8">
        <f t="shared" si="0"/>
        <v>257.37900000000002</v>
      </c>
      <c r="E74" s="9">
        <v>1286.8900000000001</v>
      </c>
      <c r="G74" s="20">
        <f t="shared" si="1"/>
        <v>430.0002198349851</v>
      </c>
      <c r="H74" s="20">
        <f t="shared" si="2"/>
        <v>-2.1983498510280697E-4</v>
      </c>
      <c r="I74" s="20">
        <f t="shared" si="3"/>
        <v>-5.1124415140187662E-5</v>
      </c>
    </row>
    <row r="75" spans="2:9" x14ac:dyDescent="0.25">
      <c r="B75" s="6">
        <v>440</v>
      </c>
      <c r="C75" s="9">
        <v>2607.85</v>
      </c>
      <c r="D75" s="8">
        <f t="shared" si="0"/>
        <v>260.78499999999997</v>
      </c>
      <c r="E75" s="9">
        <v>1303.92</v>
      </c>
      <c r="G75" s="20">
        <f t="shared" si="1"/>
        <v>440.00058821805231</v>
      </c>
      <c r="H75" s="20">
        <f t="shared" si="2"/>
        <v>-5.8821805231445978E-4</v>
      </c>
      <c r="I75" s="20">
        <f t="shared" si="3"/>
        <v>-1.3368592098055905E-4</v>
      </c>
    </row>
    <row r="76" spans="2:9" x14ac:dyDescent="0.25">
      <c r="B76" s="6">
        <v>450</v>
      </c>
      <c r="C76" s="9">
        <v>2641.79</v>
      </c>
      <c r="D76" s="8">
        <f t="shared" ref="D76:D116" si="4">C76/10</f>
        <v>264.17899999999997</v>
      </c>
      <c r="E76" s="9">
        <v>1320.9</v>
      </c>
      <c r="G76" s="20">
        <f t="shared" ref="G76:G116" si="5">(-$C$6+SQRT($C$6*$C$6-4*$C$7*(1-C76/1000)))/(2*$C$7)</f>
        <v>449.99963111067495</v>
      </c>
      <c r="H76" s="20">
        <f t="shared" ref="H76:H116" si="6">B76-G76</f>
        <v>3.688893250455294E-4</v>
      </c>
      <c r="I76" s="20">
        <f t="shared" ref="I76:I116" si="7">H76/B76*100</f>
        <v>8.1975405565673208E-5</v>
      </c>
    </row>
    <row r="77" spans="2:9" x14ac:dyDescent="0.25">
      <c r="B77" s="6">
        <v>460</v>
      </c>
      <c r="C77" s="9">
        <v>2675.62</v>
      </c>
      <c r="D77" s="8">
        <f t="shared" si="4"/>
        <v>267.56200000000001</v>
      </c>
      <c r="E77" s="9">
        <v>1337.81</v>
      </c>
      <c r="G77" s="20">
        <f t="shared" si="5"/>
        <v>460.00029612083227</v>
      </c>
      <c r="H77" s="20">
        <f t="shared" si="6"/>
        <v>-2.9612083227448238E-4</v>
      </c>
      <c r="I77" s="20">
        <f t="shared" si="7"/>
        <v>-6.4374093972713553E-5</v>
      </c>
    </row>
    <row r="78" spans="2:9" x14ac:dyDescent="0.25">
      <c r="B78" s="6">
        <v>470</v>
      </c>
      <c r="C78" s="9">
        <v>2709.33</v>
      </c>
      <c r="D78" s="8">
        <f t="shared" si="4"/>
        <v>270.93299999999999</v>
      </c>
      <c r="E78" s="9">
        <v>1354.67</v>
      </c>
      <c r="G78" s="20">
        <f t="shared" si="5"/>
        <v>469.99962857866831</v>
      </c>
      <c r="H78" s="20">
        <f t="shared" si="6"/>
        <v>3.7142133169254521E-4</v>
      </c>
      <c r="I78" s="20">
        <f t="shared" si="7"/>
        <v>7.9025815253733021E-5</v>
      </c>
    </row>
    <row r="79" spans="2:9" x14ac:dyDescent="0.25">
      <c r="B79" s="6">
        <v>480</v>
      </c>
      <c r="C79" s="9">
        <v>2742.93</v>
      </c>
      <c r="D79" s="8">
        <f t="shared" si="4"/>
        <v>274.29300000000001</v>
      </c>
      <c r="E79" s="9">
        <v>1371.46</v>
      </c>
      <c r="G79" s="20">
        <f t="shared" si="5"/>
        <v>480.00059632076216</v>
      </c>
      <c r="H79" s="20">
        <f t="shared" si="6"/>
        <v>-5.9632076215621055E-4</v>
      </c>
      <c r="I79" s="20">
        <f t="shared" si="7"/>
        <v>-1.242334921158772E-4</v>
      </c>
    </row>
    <row r="80" spans="2:9" x14ac:dyDescent="0.25">
      <c r="B80" s="6">
        <v>490</v>
      </c>
      <c r="C80" s="9">
        <v>2776.41</v>
      </c>
      <c r="D80" s="8">
        <f t="shared" si="4"/>
        <v>277.64099999999996</v>
      </c>
      <c r="E80" s="9">
        <v>1388.2</v>
      </c>
      <c r="G80" s="20">
        <f t="shared" si="5"/>
        <v>490.00022439302546</v>
      </c>
      <c r="H80" s="20">
        <f t="shared" si="6"/>
        <v>-2.2439302546217732E-4</v>
      </c>
      <c r="I80" s="20">
        <f t="shared" si="7"/>
        <v>-4.579449499228108E-5</v>
      </c>
    </row>
    <row r="81" spans="2:9" x14ac:dyDescent="0.25">
      <c r="B81" s="6">
        <v>500</v>
      </c>
      <c r="C81" s="9">
        <v>2809.78</v>
      </c>
      <c r="D81" s="8">
        <f t="shared" si="4"/>
        <v>280.97800000000001</v>
      </c>
      <c r="E81" s="9">
        <v>1404.89</v>
      </c>
      <c r="G81" s="20">
        <f t="shared" si="5"/>
        <v>500.00150114125745</v>
      </c>
      <c r="H81" s="20">
        <f t="shared" si="6"/>
        <v>-1.5011412574494898E-3</v>
      </c>
      <c r="I81" s="20">
        <f t="shared" si="7"/>
        <v>-3.0022825148989796E-4</v>
      </c>
    </row>
    <row r="82" spans="2:9" x14ac:dyDescent="0.25">
      <c r="B82" s="6">
        <v>510</v>
      </c>
      <c r="C82" s="9">
        <v>2843.03</v>
      </c>
      <c r="D82" s="8">
        <f t="shared" si="4"/>
        <v>284.303</v>
      </c>
      <c r="E82" s="9">
        <v>1421.51</v>
      </c>
      <c r="G82" s="20">
        <f t="shared" si="5"/>
        <v>510.00143104652619</v>
      </c>
      <c r="H82" s="20">
        <f t="shared" si="6"/>
        <v>-1.4310465261928584E-3</v>
      </c>
      <c r="I82" s="20">
        <f t="shared" si="7"/>
        <v>-2.8059735807703108E-4</v>
      </c>
    </row>
    <row r="83" spans="2:9" x14ac:dyDescent="0.25">
      <c r="B83" s="6">
        <v>520</v>
      </c>
      <c r="C83" s="9">
        <v>2876.16</v>
      </c>
      <c r="D83" s="8">
        <f t="shared" si="4"/>
        <v>287.61599999999999</v>
      </c>
      <c r="E83" s="9">
        <v>1438.08</v>
      </c>
      <c r="G83" s="20">
        <f t="shared" si="5"/>
        <v>519.99999999999977</v>
      </c>
      <c r="H83" s="20">
        <f t="shared" si="6"/>
        <v>0</v>
      </c>
      <c r="I83" s="20">
        <f t="shared" si="7"/>
        <v>0</v>
      </c>
    </row>
    <row r="84" spans="2:9" x14ac:dyDescent="0.25">
      <c r="B84" s="6">
        <v>530</v>
      </c>
      <c r="C84" s="9">
        <v>2909.18</v>
      </c>
      <c r="D84" s="8">
        <f t="shared" si="4"/>
        <v>290.91800000000001</v>
      </c>
      <c r="E84" s="9">
        <v>1454.59</v>
      </c>
      <c r="G84" s="20">
        <f t="shared" si="5"/>
        <v>530.00022753819724</v>
      </c>
      <c r="H84" s="20">
        <f t="shared" si="6"/>
        <v>-2.2753819723675406E-4</v>
      </c>
      <c r="I84" s="20">
        <f t="shared" si="7"/>
        <v>-4.2931735327689444E-5</v>
      </c>
    </row>
    <row r="85" spans="2:9" x14ac:dyDescent="0.25">
      <c r="B85" s="6">
        <v>540</v>
      </c>
      <c r="C85" s="9">
        <v>2942.08</v>
      </c>
      <c r="D85" s="8">
        <f t="shared" si="4"/>
        <v>294.20799999999997</v>
      </c>
      <c r="E85" s="9">
        <v>1471.04</v>
      </c>
      <c r="G85" s="20">
        <f t="shared" si="5"/>
        <v>539.99908664692225</v>
      </c>
      <c r="H85" s="20">
        <f t="shared" si="6"/>
        <v>9.1335307774897956E-4</v>
      </c>
      <c r="I85" s="20">
        <f t="shared" si="7"/>
        <v>1.6913945884240361E-4</v>
      </c>
    </row>
    <row r="86" spans="2:9" x14ac:dyDescent="0.25">
      <c r="B86" s="6">
        <v>550</v>
      </c>
      <c r="C86" s="9">
        <v>2974.87</v>
      </c>
      <c r="D86" s="8">
        <f t="shared" si="4"/>
        <v>297.48699999999997</v>
      </c>
      <c r="E86" s="9">
        <v>1487.44</v>
      </c>
      <c r="G86" s="20">
        <f t="shared" si="5"/>
        <v>549.99961809324145</v>
      </c>
      <c r="H86" s="20">
        <f t="shared" si="6"/>
        <v>3.8190675854821166E-4</v>
      </c>
      <c r="I86" s="20">
        <f t="shared" si="7"/>
        <v>6.9437592463311205E-5</v>
      </c>
    </row>
    <row r="87" spans="2:9" x14ac:dyDescent="0.25">
      <c r="B87" s="6">
        <v>560</v>
      </c>
      <c r="C87" s="9">
        <v>3007.54</v>
      </c>
      <c r="D87" s="8">
        <f t="shared" si="4"/>
        <v>300.75400000000002</v>
      </c>
      <c r="E87" s="9">
        <v>1503.77</v>
      </c>
      <c r="G87" s="20">
        <f t="shared" si="5"/>
        <v>559.99877357070932</v>
      </c>
      <c r="H87" s="20">
        <f t="shared" si="6"/>
        <v>1.2264292906820629E-3</v>
      </c>
      <c r="I87" s="20">
        <f t="shared" si="7"/>
        <v>2.1900523047893982E-4</v>
      </c>
    </row>
    <row r="88" spans="2:9" x14ac:dyDescent="0.25">
      <c r="B88" s="6">
        <v>570</v>
      </c>
      <c r="C88" s="9">
        <v>3040.1</v>
      </c>
      <c r="D88" s="8">
        <f t="shared" si="4"/>
        <v>304.01</v>
      </c>
      <c r="E88" s="9">
        <v>1520.05</v>
      </c>
      <c r="G88" s="20">
        <f t="shared" si="5"/>
        <v>569.99961537872423</v>
      </c>
      <c r="H88" s="20">
        <f t="shared" si="6"/>
        <v>3.8462127577076899E-4</v>
      </c>
      <c r="I88" s="20">
        <f t="shared" si="7"/>
        <v>6.7477416801889299E-5</v>
      </c>
    </row>
    <row r="89" spans="2:9" x14ac:dyDescent="0.25">
      <c r="B89" s="6">
        <v>580</v>
      </c>
      <c r="C89" s="9">
        <v>3072.54</v>
      </c>
      <c r="D89" s="8">
        <f t="shared" si="4"/>
        <v>307.25400000000002</v>
      </c>
      <c r="E89" s="9">
        <v>1536.27</v>
      </c>
      <c r="G89" s="20">
        <f t="shared" si="5"/>
        <v>579.99907361675378</v>
      </c>
      <c r="H89" s="20">
        <f t="shared" si="6"/>
        <v>9.2638324622384971E-4</v>
      </c>
      <c r="I89" s="20">
        <f t="shared" si="7"/>
        <v>1.5972124934893959E-4</v>
      </c>
    </row>
    <row r="90" spans="2:9" x14ac:dyDescent="0.25">
      <c r="B90" s="6">
        <v>590</v>
      </c>
      <c r="C90" s="9">
        <v>3104.87</v>
      </c>
      <c r="D90" s="8">
        <f t="shared" si="4"/>
        <v>310.48699999999997</v>
      </c>
      <c r="E90" s="9">
        <v>1552.43</v>
      </c>
      <c r="G90" s="20">
        <f t="shared" si="5"/>
        <v>590.00023242482007</v>
      </c>
      <c r="H90" s="20">
        <f t="shared" si="6"/>
        <v>-2.3242482006935461E-4</v>
      </c>
      <c r="I90" s="20">
        <f t="shared" si="7"/>
        <v>-3.9394037299890616E-5</v>
      </c>
    </row>
    <row r="91" spans="2:9" x14ac:dyDescent="0.25">
      <c r="B91" s="6">
        <v>600</v>
      </c>
      <c r="C91" s="9">
        <v>3137.08</v>
      </c>
      <c r="D91" s="8">
        <f t="shared" si="4"/>
        <v>313.70799999999997</v>
      </c>
      <c r="E91" s="9">
        <v>1568.54</v>
      </c>
      <c r="G91" s="20">
        <f t="shared" si="5"/>
        <v>599.99999999999966</v>
      </c>
      <c r="H91" s="20">
        <f t="shared" si="6"/>
        <v>0</v>
      </c>
      <c r="I91" s="20">
        <f t="shared" si="7"/>
        <v>0</v>
      </c>
    </row>
    <row r="92" spans="2:9" x14ac:dyDescent="0.25">
      <c r="B92" s="6">
        <v>610</v>
      </c>
      <c r="C92" s="9">
        <v>3169.18</v>
      </c>
      <c r="D92" s="8">
        <f t="shared" si="4"/>
        <v>316.91800000000001</v>
      </c>
      <c r="E92" s="9">
        <v>1584.59</v>
      </c>
      <c r="G92" s="20">
        <f t="shared" si="5"/>
        <v>610.00148263793017</v>
      </c>
      <c r="H92" s="20">
        <f t="shared" si="6"/>
        <v>-1.4826379301666748E-3</v>
      </c>
      <c r="I92" s="20">
        <f t="shared" si="7"/>
        <v>-2.4305539838797945E-4</v>
      </c>
    </row>
    <row r="93" spans="2:9" x14ac:dyDescent="0.25">
      <c r="B93" s="6">
        <v>620</v>
      </c>
      <c r="C93" s="9">
        <v>3201.16</v>
      </c>
      <c r="D93" s="8">
        <f t="shared" si="4"/>
        <v>320.11599999999999</v>
      </c>
      <c r="E93" s="9">
        <v>1600.58</v>
      </c>
      <c r="G93" s="20">
        <f t="shared" si="5"/>
        <v>620.00156631834341</v>
      </c>
      <c r="H93" s="20">
        <f t="shared" si="6"/>
        <v>-1.566318343407147E-3</v>
      </c>
      <c r="I93" s="20">
        <f t="shared" si="7"/>
        <v>-2.5263199087212048E-4</v>
      </c>
    </row>
    <row r="94" spans="2:9" x14ac:dyDescent="0.25">
      <c r="B94" s="6">
        <v>630</v>
      </c>
      <c r="C94" s="9">
        <v>3233.02</v>
      </c>
      <c r="D94" s="8">
        <f t="shared" si="4"/>
        <v>323.30200000000002</v>
      </c>
      <c r="E94" s="9">
        <v>1616.51</v>
      </c>
      <c r="G94" s="20">
        <f t="shared" si="5"/>
        <v>630.00023580086804</v>
      </c>
      <c r="H94" s="20">
        <f t="shared" si="6"/>
        <v>-2.3580086804031453E-4</v>
      </c>
      <c r="I94" s="20">
        <f t="shared" si="7"/>
        <v>-3.7428709212748338E-5</v>
      </c>
    </row>
    <row r="95" spans="2:9" x14ac:dyDescent="0.25">
      <c r="B95" s="6">
        <v>640</v>
      </c>
      <c r="C95" s="9">
        <v>3264.77</v>
      </c>
      <c r="D95" s="8">
        <f t="shared" si="4"/>
        <v>326.47699999999998</v>
      </c>
      <c r="E95" s="9">
        <v>1632.38</v>
      </c>
      <c r="G95" s="20">
        <f t="shared" si="5"/>
        <v>640.00063109407392</v>
      </c>
      <c r="H95" s="20">
        <f t="shared" si="6"/>
        <v>-6.3109407392403227E-4</v>
      </c>
      <c r="I95" s="20">
        <f t="shared" si="7"/>
        <v>-9.8608449050630043E-5</v>
      </c>
    </row>
    <row r="96" spans="2:9" x14ac:dyDescent="0.25">
      <c r="B96" s="6">
        <v>650</v>
      </c>
      <c r="C96" s="9">
        <v>3296.4</v>
      </c>
      <c r="D96" s="8">
        <f t="shared" si="4"/>
        <v>329.64</v>
      </c>
      <c r="E96" s="9">
        <v>1648.2</v>
      </c>
      <c r="G96" s="20">
        <f t="shared" si="5"/>
        <v>649.99960412347843</v>
      </c>
      <c r="H96" s="20">
        <f t="shared" si="6"/>
        <v>3.9587652156569675E-4</v>
      </c>
      <c r="I96" s="20">
        <f t="shared" si="7"/>
        <v>6.0904080240876421E-5</v>
      </c>
    </row>
    <row r="97" spans="2:9" x14ac:dyDescent="0.25">
      <c r="B97" s="6">
        <v>660</v>
      </c>
      <c r="C97" s="9">
        <v>3327.92</v>
      </c>
      <c r="D97" s="8">
        <f t="shared" si="4"/>
        <v>332.79200000000003</v>
      </c>
      <c r="E97" s="9">
        <v>1663.96</v>
      </c>
      <c r="G97" s="20">
        <f t="shared" si="5"/>
        <v>660.00031786397267</v>
      </c>
      <c r="H97" s="20">
        <f t="shared" si="6"/>
        <v>-3.1786397266841959E-4</v>
      </c>
      <c r="I97" s="20">
        <f t="shared" si="7"/>
        <v>-4.8161207980063573E-5</v>
      </c>
    </row>
    <row r="98" spans="2:9" x14ac:dyDescent="0.25">
      <c r="B98" s="6">
        <v>670</v>
      </c>
      <c r="C98" s="8">
        <v>3359.32</v>
      </c>
      <c r="D98" s="8">
        <f t="shared" si="4"/>
        <v>335.93200000000002</v>
      </c>
      <c r="E98" s="9">
        <v>1679.66</v>
      </c>
      <c r="G98" s="20">
        <f t="shared" si="5"/>
        <v>669.99960120598212</v>
      </c>
      <c r="H98" s="20">
        <f t="shared" si="6"/>
        <v>3.9879401788311952E-4</v>
      </c>
      <c r="I98" s="20">
        <f t="shared" si="7"/>
        <v>5.9521495206435755E-5</v>
      </c>
    </row>
    <row r="99" spans="2:9" x14ac:dyDescent="0.25">
      <c r="B99" s="6">
        <v>680</v>
      </c>
      <c r="C99" s="8">
        <v>3390.61</v>
      </c>
      <c r="D99" s="8">
        <f t="shared" si="4"/>
        <v>339.06100000000004</v>
      </c>
      <c r="E99" s="9">
        <v>1695.3</v>
      </c>
      <c r="G99" s="20">
        <f t="shared" si="5"/>
        <v>680.00064043044472</v>
      </c>
      <c r="H99" s="20">
        <f t="shared" si="6"/>
        <v>-6.4043044471873145E-4</v>
      </c>
      <c r="I99" s="20">
        <f t="shared" si="7"/>
        <v>-9.4180947752754636E-5</v>
      </c>
    </row>
    <row r="100" spans="2:9" x14ac:dyDescent="0.25">
      <c r="B100" s="6">
        <v>690</v>
      </c>
      <c r="C100" s="8">
        <v>3421.78</v>
      </c>
      <c r="D100" s="8">
        <f t="shared" si="4"/>
        <v>342.178</v>
      </c>
      <c r="E100" s="9">
        <v>1710.89</v>
      </c>
      <c r="G100" s="20">
        <f t="shared" si="5"/>
        <v>690.00024105292971</v>
      </c>
      <c r="H100" s="20">
        <f t="shared" si="6"/>
        <v>-2.4105292970943992E-4</v>
      </c>
      <c r="I100" s="20">
        <f t="shared" si="7"/>
        <v>-3.493520720426666E-5</v>
      </c>
    </row>
    <row r="101" spans="2:9" x14ac:dyDescent="0.25">
      <c r="B101" s="6">
        <v>700</v>
      </c>
      <c r="C101" s="8">
        <v>3452.84</v>
      </c>
      <c r="D101" s="8">
        <f t="shared" si="4"/>
        <v>345.28399999999999</v>
      </c>
      <c r="E101" s="9">
        <v>1726.42</v>
      </c>
      <c r="G101" s="20">
        <f t="shared" si="5"/>
        <v>700.0016130077754</v>
      </c>
      <c r="H101" s="20">
        <f t="shared" si="6"/>
        <v>-1.6130077754041849E-3</v>
      </c>
      <c r="I101" s="20">
        <f t="shared" si="7"/>
        <v>-2.3042968220059786E-4</v>
      </c>
    </row>
    <row r="102" spans="2:9" x14ac:dyDescent="0.25">
      <c r="B102" s="6">
        <v>710</v>
      </c>
      <c r="C102" s="8">
        <v>3483.78</v>
      </c>
      <c r="D102" s="8">
        <f t="shared" si="4"/>
        <v>348.37800000000004</v>
      </c>
      <c r="E102" s="9">
        <v>1741.89</v>
      </c>
      <c r="G102" s="20">
        <f t="shared" si="5"/>
        <v>710.00153808835648</v>
      </c>
      <c r="H102" s="20">
        <f t="shared" si="6"/>
        <v>-1.5380883564830583E-3</v>
      </c>
      <c r="I102" s="20">
        <f t="shared" si="7"/>
        <v>-2.1663216288493779E-4</v>
      </c>
    </row>
    <row r="103" spans="2:9" x14ac:dyDescent="0.25">
      <c r="B103" s="6">
        <v>720</v>
      </c>
      <c r="C103" s="8">
        <v>3514.6</v>
      </c>
      <c r="D103" s="8">
        <f t="shared" si="4"/>
        <v>351.46</v>
      </c>
      <c r="E103" s="9">
        <v>1757.3</v>
      </c>
      <c r="G103" s="20">
        <f t="shared" si="5"/>
        <v>719.99999999999966</v>
      </c>
      <c r="H103" s="20">
        <f t="shared" si="6"/>
        <v>0</v>
      </c>
      <c r="I103" s="20">
        <f t="shared" si="7"/>
        <v>0</v>
      </c>
    </row>
    <row r="104" spans="2:9" x14ac:dyDescent="0.25">
      <c r="B104" s="6">
        <v>730</v>
      </c>
      <c r="C104" s="8">
        <v>3545.31</v>
      </c>
      <c r="D104" s="8">
        <f t="shared" si="4"/>
        <v>354.53100000000001</v>
      </c>
      <c r="E104" s="9">
        <v>1772.65</v>
      </c>
      <c r="G104" s="20">
        <f t="shared" si="5"/>
        <v>730.00024468624167</v>
      </c>
      <c r="H104" s="20">
        <f t="shared" si="6"/>
        <v>-2.4468624167184316E-4</v>
      </c>
      <c r="I104" s="20">
        <f t="shared" si="7"/>
        <v>-3.351866324271824E-5</v>
      </c>
    </row>
    <row r="105" spans="2:9" x14ac:dyDescent="0.25">
      <c r="B105" s="6">
        <v>740</v>
      </c>
      <c r="C105" s="8">
        <v>3575.9</v>
      </c>
      <c r="D105" s="8">
        <f t="shared" si="4"/>
        <v>357.59000000000003</v>
      </c>
      <c r="E105" s="9">
        <v>1787.95</v>
      </c>
      <c r="G105" s="20">
        <f t="shared" si="5"/>
        <v>739.99901755323447</v>
      </c>
      <c r="H105" s="20">
        <f t="shared" si="6"/>
        <v>9.8244676553349564E-4</v>
      </c>
      <c r="I105" s="20">
        <f t="shared" si="7"/>
        <v>1.3276307642344536E-4</v>
      </c>
    </row>
    <row r="106" spans="2:9" x14ac:dyDescent="0.25">
      <c r="B106" s="6">
        <v>750</v>
      </c>
      <c r="C106" s="8">
        <v>3606.38</v>
      </c>
      <c r="D106" s="8">
        <f t="shared" si="4"/>
        <v>360.63800000000003</v>
      </c>
      <c r="E106" s="9">
        <v>1803.19</v>
      </c>
      <c r="G106" s="20">
        <f t="shared" si="5"/>
        <v>749.99958909291297</v>
      </c>
      <c r="H106" s="20">
        <f t="shared" si="6"/>
        <v>4.1090708702995471E-4</v>
      </c>
      <c r="I106" s="20">
        <f t="shared" si="7"/>
        <v>5.4787611603993954E-5</v>
      </c>
    </row>
    <row r="107" spans="2:9" x14ac:dyDescent="0.25">
      <c r="B107" s="6">
        <v>760</v>
      </c>
      <c r="C107" s="8">
        <v>3636.74</v>
      </c>
      <c r="D107" s="8">
        <f t="shared" si="4"/>
        <v>363.67399999999998</v>
      </c>
      <c r="E107" s="9">
        <v>1818.37</v>
      </c>
      <c r="G107" s="20">
        <f t="shared" si="5"/>
        <v>759.99868008612577</v>
      </c>
      <c r="H107" s="20">
        <f t="shared" si="6"/>
        <v>1.3199138742265859E-3</v>
      </c>
      <c r="I107" s="20">
        <f t="shared" si="7"/>
        <v>1.7367287818770866E-4</v>
      </c>
    </row>
    <row r="108" spans="2:9" x14ac:dyDescent="0.25">
      <c r="B108" s="6">
        <v>770</v>
      </c>
      <c r="C108" s="8">
        <v>3666.99</v>
      </c>
      <c r="D108" s="8">
        <f t="shared" si="4"/>
        <v>366.69899999999996</v>
      </c>
      <c r="E108" s="9">
        <v>1833.5</v>
      </c>
      <c r="G108" s="20">
        <f t="shared" si="5"/>
        <v>769.99958594878922</v>
      </c>
      <c r="H108" s="20">
        <f t="shared" si="6"/>
        <v>4.1405121078241791E-4</v>
      </c>
      <c r="I108" s="20">
        <f t="shared" si="7"/>
        <v>5.3772884517197129E-5</v>
      </c>
    </row>
    <row r="109" spans="2:9" x14ac:dyDescent="0.25">
      <c r="B109" s="6">
        <v>780</v>
      </c>
      <c r="C109" s="8">
        <v>3697.12</v>
      </c>
      <c r="D109" s="8">
        <f t="shared" si="4"/>
        <v>369.71199999999999</v>
      </c>
      <c r="E109" s="9">
        <v>1848.56</v>
      </c>
      <c r="G109" s="20">
        <f t="shared" si="5"/>
        <v>779.99900246078778</v>
      </c>
      <c r="H109" s="20">
        <f t="shared" si="6"/>
        <v>9.9753921222145436E-4</v>
      </c>
      <c r="I109" s="20">
        <f t="shared" si="7"/>
        <v>1.2788964259249414E-4</v>
      </c>
    </row>
    <row r="110" spans="2:9" x14ac:dyDescent="0.25">
      <c r="B110" s="6">
        <v>790</v>
      </c>
      <c r="C110" s="8">
        <v>3727.14</v>
      </c>
      <c r="D110" s="8">
        <f t="shared" si="4"/>
        <v>372.714</v>
      </c>
      <c r="E110" s="9">
        <v>1863.57</v>
      </c>
      <c r="G110" s="20">
        <f t="shared" si="5"/>
        <v>790.00025034632449</v>
      </c>
      <c r="H110" s="20">
        <f t="shared" si="6"/>
        <v>-2.5034632449205674E-4</v>
      </c>
      <c r="I110" s="20">
        <f t="shared" si="7"/>
        <v>-3.1689408163551488E-5</v>
      </c>
    </row>
    <row r="111" spans="2:9" x14ac:dyDescent="0.25">
      <c r="B111" s="6">
        <v>800</v>
      </c>
      <c r="C111" s="8">
        <v>3757.04</v>
      </c>
      <c r="D111" s="8">
        <f t="shared" si="4"/>
        <v>375.70400000000001</v>
      </c>
      <c r="E111" s="9">
        <v>1878.52</v>
      </c>
      <c r="G111" s="20">
        <f t="shared" si="5"/>
        <v>800</v>
      </c>
      <c r="H111" s="20">
        <f t="shared" si="6"/>
        <v>0</v>
      </c>
      <c r="I111" s="20">
        <f t="shared" si="7"/>
        <v>0</v>
      </c>
    </row>
    <row r="112" spans="2:9" x14ac:dyDescent="0.25">
      <c r="B112" s="6">
        <v>810</v>
      </c>
      <c r="C112" s="8">
        <v>3786.83</v>
      </c>
      <c r="D112" s="8">
        <f t="shared" si="4"/>
        <v>378.68299999999999</v>
      </c>
      <c r="E112" s="9">
        <v>1893.41</v>
      </c>
      <c r="G112" s="20">
        <f t="shared" si="5"/>
        <v>810.00159784760683</v>
      </c>
      <c r="H112" s="20">
        <f t="shared" si="6"/>
        <v>-1.5978476068312375E-3</v>
      </c>
      <c r="I112" s="20">
        <f t="shared" si="7"/>
        <v>-1.9726513664583179E-4</v>
      </c>
    </row>
    <row r="113" spans="2:9" x14ac:dyDescent="0.25">
      <c r="B113" s="6">
        <v>820</v>
      </c>
      <c r="C113" s="8">
        <v>3816.5</v>
      </c>
      <c r="D113" s="8">
        <f t="shared" si="4"/>
        <v>381.65</v>
      </c>
      <c r="E113" s="9">
        <v>1908.25</v>
      </c>
      <c r="G113" s="20">
        <f t="shared" si="5"/>
        <v>820.00168850521607</v>
      </c>
      <c r="H113" s="20">
        <f t="shared" si="6"/>
        <v>-1.6885052160660052E-3</v>
      </c>
      <c r="I113" s="20">
        <f t="shared" si="7"/>
        <v>-2.0591527025195188E-4</v>
      </c>
    </row>
    <row r="114" spans="2:9" x14ac:dyDescent="0.25">
      <c r="B114" s="6">
        <v>830</v>
      </c>
      <c r="C114" s="8">
        <v>3846.05</v>
      </c>
      <c r="D114" s="8">
        <f t="shared" si="4"/>
        <v>384.60500000000002</v>
      </c>
      <c r="E114" s="9">
        <v>1923.02</v>
      </c>
      <c r="G114" s="20">
        <f t="shared" si="5"/>
        <v>830.00025426746765</v>
      </c>
      <c r="H114" s="20">
        <f t="shared" si="6"/>
        <v>-2.5426746765333519E-4</v>
      </c>
      <c r="I114" s="20">
        <f t="shared" si="7"/>
        <v>-3.0634634657028339E-5</v>
      </c>
    </row>
    <row r="115" spans="2:9" x14ac:dyDescent="0.25">
      <c r="B115" s="6">
        <v>840</v>
      </c>
      <c r="C115" s="8">
        <v>3875.49</v>
      </c>
      <c r="D115" s="8">
        <f t="shared" si="4"/>
        <v>387.54899999999998</v>
      </c>
      <c r="E115" s="9">
        <v>1937.74</v>
      </c>
      <c r="G115" s="20">
        <f t="shared" si="5"/>
        <v>840.00068071211558</v>
      </c>
      <c r="H115" s="20">
        <f t="shared" si="6"/>
        <v>-6.8071211558162759E-4</v>
      </c>
      <c r="I115" s="20">
        <f t="shared" si="7"/>
        <v>-8.1037156616860421E-5</v>
      </c>
    </row>
    <row r="116" spans="2:9" x14ac:dyDescent="0.25">
      <c r="B116" s="6">
        <v>850</v>
      </c>
      <c r="C116" s="8">
        <v>3904.81</v>
      </c>
      <c r="D116" s="8">
        <f t="shared" si="4"/>
        <v>390.48099999999999</v>
      </c>
      <c r="E116" s="13"/>
      <c r="G116" s="20">
        <f t="shared" si="5"/>
        <v>849.99957287594793</v>
      </c>
      <c r="H116" s="20">
        <f t="shared" si="6"/>
        <v>4.2712405206657422E-4</v>
      </c>
      <c r="I116" s="20">
        <f t="shared" si="7"/>
        <v>5.0249888478420494E-5</v>
      </c>
    </row>
    <row r="117" spans="2:9" x14ac:dyDescent="0.25">
      <c r="C117" s="5"/>
    </row>
    <row r="118" spans="2:9" x14ac:dyDescent="0.25">
      <c r="C118" s="5"/>
    </row>
    <row r="119" spans="2:9" x14ac:dyDescent="0.25">
      <c r="C119" s="5"/>
    </row>
    <row r="120" spans="2:9" x14ac:dyDescent="0.25">
      <c r="C120" s="5"/>
    </row>
    <row r="121" spans="2:9" x14ac:dyDescent="0.25">
      <c r="C121" s="5"/>
    </row>
    <row r="122" spans="2:9" x14ac:dyDescent="0.25">
      <c r="C122" s="5"/>
    </row>
    <row r="123" spans="2:9" x14ac:dyDescent="0.25">
      <c r="C123" s="5"/>
    </row>
    <row r="124" spans="2:9" x14ac:dyDescent="0.25">
      <c r="C124" s="5"/>
    </row>
    <row r="125" spans="2:9" x14ac:dyDescent="0.25">
      <c r="C125" s="5"/>
    </row>
    <row r="126" spans="2:9" x14ac:dyDescent="0.25">
      <c r="C126" s="5"/>
    </row>
    <row r="127" spans="2:9" x14ac:dyDescent="0.25">
      <c r="C127" s="5"/>
    </row>
    <row r="128" spans="2:9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</sheetData>
  <mergeCells count="4">
    <mergeCell ref="B2:M3"/>
    <mergeCell ref="B9:E9"/>
    <mergeCell ref="G9:I9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Miklošič</dc:creator>
  <cp:lastModifiedBy>Žiga Miklošič</cp:lastModifiedBy>
  <dcterms:created xsi:type="dcterms:W3CDTF">2015-06-05T18:17:20Z</dcterms:created>
  <dcterms:modified xsi:type="dcterms:W3CDTF">2022-11-30T10:34:33Z</dcterms:modified>
</cp:coreProperties>
</file>