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D-S Docs\matematica\Lavoro\~ Corsi ~\4 - 2005-2021 - ELPR - Elementi di Probabilità - Calcolo delle Probabilità e Statistica\2023\tests\"/>
    </mc:Choice>
  </mc:AlternateContent>
  <bookViews>
    <workbookView xWindow="0" yWindow="0" windowWidth="25605" windowHeight="11085"/>
  </bookViews>
  <sheets>
    <sheet name="02-02-2023" sheetId="1" r:id="rId1"/>
  </sheets>
  <definedNames>
    <definedName name="_xlnm.Print_Area" localSheetId="0">'02-02-2023'!$A$1:$Y$46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L28" i="1"/>
  <c r="K28" i="1"/>
  <c r="J28" i="1"/>
  <c r="E28" i="1"/>
  <c r="M39" i="1"/>
  <c r="L39" i="1"/>
  <c r="K39" i="1"/>
  <c r="J39" i="1"/>
  <c r="E39" i="1"/>
  <c r="M45" i="1"/>
  <c r="L45" i="1"/>
  <c r="K45" i="1"/>
  <c r="J45" i="1"/>
  <c r="E45" i="1"/>
  <c r="M46" i="1"/>
  <c r="L46" i="1"/>
  <c r="K46" i="1"/>
  <c r="J46" i="1"/>
  <c r="E46" i="1"/>
  <c r="M20" i="1"/>
  <c r="L20" i="1"/>
  <c r="K20" i="1"/>
  <c r="J20" i="1"/>
  <c r="E20" i="1"/>
  <c r="M29" i="1"/>
  <c r="L29" i="1"/>
  <c r="K29" i="1"/>
  <c r="J29" i="1"/>
  <c r="E29" i="1"/>
  <c r="M4" i="1"/>
  <c r="L4" i="1"/>
  <c r="K4" i="1"/>
  <c r="J4" i="1"/>
  <c r="E4" i="1"/>
  <c r="M11" i="1"/>
  <c r="L11" i="1"/>
  <c r="K11" i="1"/>
  <c r="J11" i="1"/>
  <c r="E11" i="1"/>
  <c r="M35" i="1"/>
  <c r="L35" i="1"/>
  <c r="K35" i="1"/>
  <c r="J35" i="1"/>
  <c r="E35" i="1"/>
  <c r="M15" i="1"/>
  <c r="L15" i="1"/>
  <c r="K15" i="1"/>
  <c r="J15" i="1"/>
  <c r="E15" i="1"/>
  <c r="M43" i="1"/>
  <c r="L43" i="1"/>
  <c r="K43" i="1"/>
  <c r="J43" i="1"/>
  <c r="E43" i="1"/>
  <c r="M26" i="1"/>
  <c r="L26" i="1"/>
  <c r="K26" i="1"/>
  <c r="J26" i="1"/>
  <c r="E26" i="1"/>
  <c r="M24" i="1"/>
  <c r="L24" i="1"/>
  <c r="K24" i="1"/>
  <c r="J24" i="1"/>
  <c r="E24" i="1"/>
  <c r="M3" i="1"/>
  <c r="L3" i="1"/>
  <c r="K3" i="1"/>
  <c r="J3" i="1"/>
  <c r="E3" i="1"/>
  <c r="M21" i="1"/>
  <c r="L21" i="1"/>
  <c r="K21" i="1"/>
  <c r="J21" i="1"/>
  <c r="E21" i="1"/>
  <c r="M41" i="1"/>
  <c r="L41" i="1"/>
  <c r="K41" i="1"/>
  <c r="J41" i="1"/>
  <c r="E41" i="1"/>
  <c r="M22" i="1"/>
  <c r="L22" i="1"/>
  <c r="K22" i="1"/>
  <c r="J22" i="1"/>
  <c r="E22" i="1"/>
  <c r="M27" i="1"/>
  <c r="L27" i="1"/>
  <c r="K27" i="1"/>
  <c r="J27" i="1"/>
  <c r="E27" i="1"/>
  <c r="M33" i="1"/>
  <c r="L33" i="1"/>
  <c r="K33" i="1"/>
  <c r="J33" i="1"/>
  <c r="E33" i="1"/>
  <c r="M7" i="1"/>
  <c r="L7" i="1"/>
  <c r="K7" i="1"/>
  <c r="J7" i="1"/>
  <c r="E7" i="1"/>
  <c r="M37" i="1"/>
  <c r="L37" i="1"/>
  <c r="K37" i="1"/>
  <c r="J37" i="1"/>
  <c r="E37" i="1"/>
  <c r="M34" i="1"/>
  <c r="L34" i="1"/>
  <c r="K34" i="1"/>
  <c r="J34" i="1"/>
  <c r="E34" i="1"/>
  <c r="M16" i="1"/>
  <c r="L16" i="1"/>
  <c r="K16" i="1"/>
  <c r="J16" i="1"/>
  <c r="E16" i="1"/>
  <c r="M25" i="1"/>
  <c r="L25" i="1"/>
  <c r="K25" i="1"/>
  <c r="J25" i="1"/>
  <c r="E25" i="1"/>
  <c r="M23" i="1"/>
  <c r="L23" i="1"/>
  <c r="K23" i="1"/>
  <c r="J23" i="1"/>
  <c r="E23" i="1"/>
  <c r="M32" i="1"/>
  <c r="L32" i="1"/>
  <c r="K32" i="1"/>
  <c r="J32" i="1"/>
  <c r="E32" i="1"/>
  <c r="M44" i="1"/>
  <c r="L44" i="1"/>
  <c r="K44" i="1"/>
  <c r="J44" i="1"/>
  <c r="E44" i="1"/>
  <c r="M42" i="1"/>
  <c r="L42" i="1"/>
  <c r="K42" i="1"/>
  <c r="J42" i="1"/>
  <c r="E42" i="1"/>
  <c r="M8" i="1"/>
  <c r="L8" i="1"/>
  <c r="K8" i="1"/>
  <c r="J8" i="1"/>
  <c r="E8" i="1"/>
  <c r="M36" i="1"/>
  <c r="L36" i="1"/>
  <c r="K36" i="1"/>
  <c r="J36" i="1"/>
  <c r="E36" i="1"/>
  <c r="M18" i="1"/>
  <c r="L18" i="1"/>
  <c r="K18" i="1"/>
  <c r="J18" i="1"/>
  <c r="E18" i="1"/>
  <c r="M5" i="1"/>
  <c r="L5" i="1"/>
  <c r="K5" i="1"/>
  <c r="J5" i="1"/>
  <c r="E5" i="1"/>
  <c r="M14" i="1"/>
  <c r="L14" i="1"/>
  <c r="K14" i="1"/>
  <c r="J14" i="1"/>
  <c r="I14" i="1" s="1"/>
  <c r="E14" i="1"/>
  <c r="M9" i="1"/>
  <c r="L9" i="1"/>
  <c r="K9" i="1"/>
  <c r="J9" i="1"/>
  <c r="E9" i="1"/>
  <c r="M19" i="1"/>
  <c r="L19" i="1"/>
  <c r="K19" i="1"/>
  <c r="J19" i="1"/>
  <c r="E19" i="1"/>
  <c r="M30" i="1"/>
  <c r="L30" i="1"/>
  <c r="K30" i="1"/>
  <c r="J30" i="1"/>
  <c r="E30" i="1"/>
  <c r="M12" i="1"/>
  <c r="L12" i="1"/>
  <c r="K12" i="1"/>
  <c r="J12" i="1"/>
  <c r="E12" i="1"/>
  <c r="M13" i="1"/>
  <c r="L13" i="1"/>
  <c r="K13" i="1"/>
  <c r="J13" i="1"/>
  <c r="E13" i="1"/>
  <c r="M6" i="1"/>
  <c r="L6" i="1"/>
  <c r="K6" i="1"/>
  <c r="J6" i="1"/>
  <c r="E6" i="1"/>
  <c r="M10" i="1"/>
  <c r="L10" i="1"/>
  <c r="K10" i="1"/>
  <c r="J10" i="1"/>
  <c r="E10" i="1"/>
  <c r="M40" i="1"/>
  <c r="L40" i="1"/>
  <c r="K40" i="1"/>
  <c r="J40" i="1"/>
  <c r="E40" i="1"/>
  <c r="M17" i="1"/>
  <c r="L17" i="1"/>
  <c r="K17" i="1"/>
  <c r="J17" i="1"/>
  <c r="E17" i="1"/>
  <c r="M31" i="1"/>
  <c r="L31" i="1"/>
  <c r="K31" i="1"/>
  <c r="J31" i="1"/>
  <c r="E31" i="1"/>
  <c r="M38" i="1"/>
  <c r="L38" i="1"/>
  <c r="K38" i="1"/>
  <c r="J38" i="1"/>
  <c r="E38" i="1"/>
  <c r="I21" i="1" l="1"/>
  <c r="G18" i="1"/>
  <c r="I16" i="1"/>
  <c r="I33" i="1"/>
  <c r="H21" i="1"/>
  <c r="G29" i="1"/>
  <c r="F28" i="1"/>
  <c r="H10" i="1"/>
  <c r="H40" i="1"/>
  <c r="G19" i="1"/>
  <c r="F14" i="1"/>
  <c r="H30" i="1"/>
  <c r="I44" i="1"/>
  <c r="I11" i="1"/>
  <c r="F17" i="1"/>
  <c r="I12" i="1"/>
  <c r="F36" i="1"/>
  <c r="I43" i="1"/>
  <c r="F35" i="1"/>
  <c r="F20" i="1"/>
  <c r="I46" i="1"/>
  <c r="H43" i="1"/>
  <c r="H4" i="1"/>
  <c r="F38" i="1"/>
  <c r="F13" i="1"/>
  <c r="I19" i="1"/>
  <c r="H16" i="1"/>
  <c r="F26" i="1"/>
  <c r="F15" i="1"/>
  <c r="F46" i="1"/>
  <c r="G39" i="1"/>
  <c r="F10" i="1"/>
  <c r="F12" i="1"/>
  <c r="H44" i="1"/>
  <c r="H38" i="1"/>
  <c r="I40" i="1"/>
  <c r="F40" i="1"/>
  <c r="I6" i="1"/>
  <c r="H33" i="1"/>
  <c r="F11" i="1"/>
  <c r="I29" i="1"/>
  <c r="H46" i="1"/>
  <c r="F45" i="1"/>
  <c r="H42" i="1"/>
  <c r="G42" i="1"/>
  <c r="I42" i="1"/>
  <c r="F42" i="1"/>
  <c r="F31" i="1"/>
  <c r="H31" i="1"/>
  <c r="G5" i="1"/>
  <c r="I5" i="1"/>
  <c r="I37" i="1"/>
  <c r="H37" i="1"/>
  <c r="G37" i="1"/>
  <c r="F37" i="1"/>
  <c r="F6" i="1"/>
  <c r="H6" i="1"/>
  <c r="H5" i="1"/>
  <c r="I36" i="1"/>
  <c r="H36" i="1"/>
  <c r="G36" i="1"/>
  <c r="G31" i="1"/>
  <c r="I17" i="1"/>
  <c r="H17" i="1"/>
  <c r="G17" i="1"/>
  <c r="G10" i="1"/>
  <c r="I10" i="1"/>
  <c r="F30" i="1"/>
  <c r="F19" i="1"/>
  <c r="H19" i="1"/>
  <c r="H14" i="1"/>
  <c r="I18" i="1"/>
  <c r="I8" i="1"/>
  <c r="H8" i="1"/>
  <c r="G8" i="1"/>
  <c r="F8" i="1"/>
  <c r="F32" i="1"/>
  <c r="H32" i="1"/>
  <c r="G32" i="1"/>
  <c r="H7" i="1"/>
  <c r="G7" i="1"/>
  <c r="I7" i="1"/>
  <c r="F7" i="1"/>
  <c r="I9" i="1"/>
  <c r="H9" i="1"/>
  <c r="G9" i="1"/>
  <c r="F27" i="1"/>
  <c r="H27" i="1"/>
  <c r="G27" i="1"/>
  <c r="G38" i="1"/>
  <c r="I38" i="1"/>
  <c r="H12" i="1"/>
  <c r="H25" i="1"/>
  <c r="G25" i="1"/>
  <c r="I25" i="1"/>
  <c r="F25" i="1"/>
  <c r="I22" i="1"/>
  <c r="H22" i="1"/>
  <c r="G22" i="1"/>
  <c r="F22" i="1"/>
  <c r="F3" i="1"/>
  <c r="H3" i="1"/>
  <c r="G3" i="1"/>
  <c r="I31" i="1"/>
  <c r="G6" i="1"/>
  <c r="I13" i="1"/>
  <c r="G13" i="1"/>
  <c r="H13" i="1"/>
  <c r="G30" i="1"/>
  <c r="I30" i="1"/>
  <c r="F9" i="1"/>
  <c r="F5" i="1"/>
  <c r="F18" i="1"/>
  <c r="H18" i="1"/>
  <c r="I23" i="1"/>
  <c r="H23" i="1"/>
  <c r="G23" i="1"/>
  <c r="F23" i="1"/>
  <c r="F34" i="1"/>
  <c r="I34" i="1"/>
  <c r="H34" i="1"/>
  <c r="G34" i="1"/>
  <c r="H41" i="1"/>
  <c r="G41" i="1"/>
  <c r="I41" i="1"/>
  <c r="F41" i="1"/>
  <c r="G16" i="1"/>
  <c r="G15" i="1"/>
  <c r="G45" i="1"/>
  <c r="I45" i="1"/>
  <c r="I24" i="1"/>
  <c r="H24" i="1"/>
  <c r="I20" i="1"/>
  <c r="H20" i="1"/>
  <c r="G20" i="1"/>
  <c r="G40" i="1"/>
  <c r="G12" i="1"/>
  <c r="G14" i="1"/>
  <c r="F44" i="1"/>
  <c r="F33" i="1"/>
  <c r="F21" i="1"/>
  <c r="F24" i="1"/>
  <c r="F43" i="1"/>
  <c r="H15" i="1"/>
  <c r="H11" i="1"/>
  <c r="H45" i="1"/>
  <c r="I28" i="1"/>
  <c r="H28" i="1"/>
  <c r="G28" i="1"/>
  <c r="H26" i="1"/>
  <c r="G26" i="1"/>
  <c r="I35" i="1"/>
  <c r="H35" i="1"/>
  <c r="G4" i="1"/>
  <c r="I4" i="1"/>
  <c r="F39" i="1"/>
  <c r="H39" i="1"/>
  <c r="G44" i="1"/>
  <c r="I32" i="1"/>
  <c r="F16" i="1"/>
  <c r="G33" i="1"/>
  <c r="I27" i="1"/>
  <c r="G21" i="1"/>
  <c r="I3" i="1"/>
  <c r="G24" i="1"/>
  <c r="I26" i="1"/>
  <c r="G43" i="1"/>
  <c r="I15" i="1"/>
  <c r="G35" i="1"/>
  <c r="F4" i="1"/>
  <c r="F29" i="1"/>
  <c r="H29" i="1"/>
  <c r="I39" i="1"/>
  <c r="G11" i="1"/>
  <c r="G46" i="1"/>
</calcChain>
</file>

<file path=xl/sharedStrings.xml><?xml version="1.0" encoding="utf-8"?>
<sst xmlns="http://schemas.openxmlformats.org/spreadsheetml/2006/main" count="37" uniqueCount="22">
  <si>
    <t>matricola</t>
  </si>
  <si>
    <t>ora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</si>
  <si>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</si>
  <si>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</si>
  <si>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</si>
  <si>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</si>
  <si>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</si>
  <si>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</si>
  <si>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</si>
  <si>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</si>
  <si>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</si>
  <si>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</si>
  <si>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</si>
  <si>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</si>
  <si>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voto finale</t>
  </si>
  <si>
    <t>fogli</t>
  </si>
  <si>
    <t>bonus</t>
  </si>
  <si>
    <t>1+1</t>
  </si>
  <si>
    <t>lode</t>
  </si>
  <si>
    <t>1+2</t>
  </si>
  <si>
    <t>2+1</t>
  </si>
  <si>
    <t>2+2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</si>
</sst>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Ebrima"/>
    </font>
    <font>
      <sz val="10"/>
      <name val="Ebrima"/>
    </font>
    <font>
      <b/>
      <sz val="10"/>
      <color indexed="62"/>
      <name val="Ebrima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20" fontId="3" fillId="0" borderId="0" xfId="0" applyNumberFormat="1" applyFont="1" applyFill="1" applyAlignment="1">
      <alignment horizontal="center"/>
    </xf>
    <xf numFmtId="20" fontId="4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20" fontId="4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165" fontId="4" fillId="0" borderId="0" xfId="0" applyNumberFormat="1" applyFont="1" applyFill="1"/>
    <xf numFmtId="9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9" fontId="2" fillId="3" borderId="0" xfId="2" applyNumberFormat="1" applyAlignment="1">
      <alignment horizontal="center"/>
    </xf>
    <xf numFmtId="9" fontId="1" fillId="2" borderId="0" xfId="1" applyNumberFormat="1" applyAlignment="1">
      <alignment horizontal="center"/>
    </xf>
    <xf numFmtId="0" fontId="5" fillId="0" borderId="0" xfId="0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2">
    <dxf>
      <font>
        <condense val="0"/>
        <extend val="0"/>
        <color indexed="16"/>
      </font>
    </dxf>
    <dxf>
      <font>
        <condense val="0"/>
        <extend val="0"/>
        <color indexed="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Y439"/>
  <sheetViews>
    <sheetView tabSelected="1" zoomScaleNormal="100" workbookViewId="0">
      <pane xSplit="3" ySplit="2" topLeftCell="D3" activePane="bottomRight" state="frozen"/>
      <selection activeCell="B380" sqref="B380"/>
      <selection pane="topRight" activeCell="B380" sqref="B380"/>
      <selection pane="bottomLeft" activeCell="B380" sqref="B380"/>
      <selection pane="bottomRight"/>
    </sheetView>
  </sheetViews>
  <sheetFormatPr defaultColWidth="9.140625" defaultRowHeight="14.25" x14ac:dyDescent="0.25"/>
  <cols>
    <col min="1" max="1" width="10.28515625" style="12" customWidth="1"/>
    <col min="2" max="2" width="10.140625" style="7" customWidth="1"/>
    <col min="3" max="3" width="6.28515625" style="19" bestFit="1" customWidth="1"/>
    <col min="4" max="4" width="6" style="12" customWidth="1"/>
    <col min="5" max="5" width="6.5703125" style="8" customWidth="1"/>
    <col min="6" max="9" width="3" style="11" customWidth="1"/>
    <col min="10" max="13" width="4.85546875" style="10" customWidth="1"/>
    <col min="14" max="25" width="6" style="8" customWidth="1"/>
    <col min="26" max="16384" width="9.140625" style="12"/>
  </cols>
  <sheetData>
    <row r="1" spans="1:25" s="3" customFormat="1" x14ac:dyDescent="0.25">
      <c r="A1" s="1" t="s">
        <v>0</v>
      </c>
      <c r="B1" s="2"/>
      <c r="D1" s="4" t="s">
        <v>1</v>
      </c>
      <c r="E1" s="5">
        <v>0.51041666666666663</v>
      </c>
      <c r="F1" s="5"/>
      <c r="G1" s="5"/>
      <c r="H1" s="5"/>
      <c r="I1" s="5"/>
      <c r="J1" s="6">
        <v>1</v>
      </c>
      <c r="K1" s="6">
        <v>2</v>
      </c>
      <c r="L1" s="6">
        <v>3</v>
      </c>
      <c r="M1" s="6">
        <v>4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</row>
    <row r="2" spans="1:25" x14ac:dyDescent="0.25">
      <c r="A2" s="1"/>
      <c r="B2" s="8" t="s">
        <v>14</v>
      </c>
      <c r="C2" s="8" t="s">
        <v>15</v>
      </c>
      <c r="D2" s="9"/>
      <c r="E2" s="10" t="s">
        <v>16</v>
      </c>
      <c r="F2" s="11">
        <v>1</v>
      </c>
      <c r="G2" s="11">
        <v>2</v>
      </c>
      <c r="H2" s="11">
        <v>3</v>
      </c>
      <c r="I2" s="11">
        <v>4</v>
      </c>
      <c r="N2" s="8">
        <v>7</v>
      </c>
      <c r="O2" s="8">
        <v>2</v>
      </c>
      <c r="P2" s="8">
        <v>3</v>
      </c>
      <c r="Q2" s="8">
        <v>7</v>
      </c>
      <c r="R2" s="8">
        <v>2</v>
      </c>
      <c r="S2" s="8">
        <v>3</v>
      </c>
      <c r="T2" s="8">
        <v>7</v>
      </c>
      <c r="U2" s="8">
        <v>2</v>
      </c>
      <c r="V2" s="8">
        <v>3</v>
      </c>
      <c r="W2" s="8">
        <v>7</v>
      </c>
      <c r="X2" s="8">
        <v>2</v>
      </c>
      <c r="Y2" s="8">
        <v>3</v>
      </c>
    </row>
    <row r="3" spans="1:25" x14ac:dyDescent="0.25">
      <c r="A3" s="13">
        <v>295649</v>
      </c>
      <c r="B3" s="3">
        <v>25</v>
      </c>
      <c r="C3" s="16" t="s">
        <v>17</v>
      </c>
      <c r="D3" s="9">
        <v>0.46388888888888885</v>
      </c>
      <c r="E3" s="14">
        <f>IF(D3="","",(E$1-D3)*24*0.1)</f>
        <v>0.11166666666666668</v>
      </c>
      <c r="F3" s="11">
        <f>IF($C3="","",LARGE($J3:$M3,F$2))</f>
        <v>8.4499999999999993</v>
      </c>
      <c r="G3" s="11">
        <f>IF($C3="","",LARGE($J3:$M3,G$2))</f>
        <v>7</v>
      </c>
      <c r="H3" s="11">
        <f>IF($C3="","",LARGE($J3:$M3,H$2))</f>
        <v>6.95</v>
      </c>
      <c r="I3" s="11">
        <f>IF($C3="","",LARGE($J3:$M3,I$2))</f>
        <v>6.6499999999999995</v>
      </c>
      <c r="J3" s="10">
        <f>IF(C3="","",SUMPRODUCT($N$2:$P$2,N3:P3))</f>
        <v>6.6499999999999995</v>
      </c>
      <c r="K3" s="10">
        <f>IF(C3="","",SUMPRODUCT($Q$2:$S$2,Q3:S3))</f>
        <v>6.95</v>
      </c>
      <c r="L3" s="10">
        <f>IF(C3="","",SUMPRODUCT($T$2:$V$2,T3:V3))</f>
        <v>8.4499999999999993</v>
      </c>
      <c r="M3" s="10">
        <f>IF(C3="","",SUMPRODUCT($W$2:$Y$2,W3:Y3))</f>
        <v>7</v>
      </c>
      <c r="N3" s="15">
        <v>0.95</v>
      </c>
      <c r="O3" s="15"/>
      <c r="P3" s="15"/>
      <c r="Q3" s="15">
        <v>0.85</v>
      </c>
      <c r="R3" s="15">
        <v>0.5</v>
      </c>
      <c r="S3" s="15"/>
      <c r="T3" s="15">
        <v>0.95</v>
      </c>
      <c r="U3" s="15">
        <v>0.9</v>
      </c>
      <c r="V3" s="15"/>
      <c r="W3" s="15">
        <v>1</v>
      </c>
      <c r="X3" s="15"/>
      <c r="Y3" s="15"/>
    </row>
    <row r="4" spans="1:25" x14ac:dyDescent="0.25">
      <c r="A4" s="13">
        <v>299947</v>
      </c>
      <c r="B4" s="3">
        <v>10</v>
      </c>
      <c r="C4" s="16" t="s">
        <v>19</v>
      </c>
      <c r="D4" s="9">
        <v>0.48749999999999999</v>
      </c>
      <c r="E4" s="14">
        <f>IF(D4="","",(E$1-D4)*24*0.1)</f>
        <v>5.4999999999999938E-2</v>
      </c>
      <c r="F4" s="11">
        <f>IF($C4="","",LARGE($J4:$M4,F$2))</f>
        <v>7.4499999999999993</v>
      </c>
      <c r="G4" s="11">
        <f>IF($C4="","",LARGE($J4:$M4,G$2))</f>
        <v>1.4500000000000002</v>
      </c>
      <c r="H4" s="11">
        <f>IF($C4="","",LARGE($J4:$M4,H$2))</f>
        <v>1.05</v>
      </c>
      <c r="I4" s="11">
        <f>IF($C4="","",LARGE($J4:$M4,I$2))</f>
        <v>0</v>
      </c>
      <c r="J4" s="10">
        <f>IF(C4="","",SUMPRODUCT($N$2:$P$2,N4:P4))</f>
        <v>1.05</v>
      </c>
      <c r="K4" s="10">
        <f>IF(C4="","",SUMPRODUCT($Q$2:$S$2,Q4:S4))</f>
        <v>7.4499999999999993</v>
      </c>
      <c r="L4" s="10">
        <f>IF(C4="","",SUMPRODUCT($T$2:$V$2,T4:V4))</f>
        <v>1.4500000000000002</v>
      </c>
      <c r="M4" s="10">
        <f>IF(C4="","",SUMPRODUCT($W$2:$Y$2,W4:Y4))</f>
        <v>0</v>
      </c>
      <c r="N4" s="15">
        <v>0.15</v>
      </c>
      <c r="O4" s="15">
        <v>0</v>
      </c>
      <c r="P4" s="15"/>
      <c r="Q4" s="15">
        <v>0.95</v>
      </c>
      <c r="R4" s="15">
        <v>0.4</v>
      </c>
      <c r="S4" s="15"/>
      <c r="T4" s="15">
        <v>0.15</v>
      </c>
      <c r="U4" s="15">
        <v>0.2</v>
      </c>
      <c r="V4" s="15"/>
      <c r="W4" s="15"/>
      <c r="X4" s="15"/>
      <c r="Y4" s="15"/>
    </row>
    <row r="5" spans="1:25" x14ac:dyDescent="0.25">
      <c r="A5" s="13">
        <v>307950</v>
      </c>
      <c r="B5" s="3">
        <v>8</v>
      </c>
      <c r="C5" s="16" t="s">
        <v>17</v>
      </c>
      <c r="D5" s="9">
        <v>0.43888888888888888</v>
      </c>
      <c r="E5" s="14">
        <f>IF(D5="","",(E$1-D5)*24*0.1)</f>
        <v>0.17166666666666661</v>
      </c>
      <c r="F5" s="11">
        <f>IF($C5="","",LARGE($J5:$M5,F$2))</f>
        <v>4.2</v>
      </c>
      <c r="G5" s="11">
        <f>IF($C5="","",LARGE($J5:$M5,G$2))</f>
        <v>2.8</v>
      </c>
      <c r="H5" s="11">
        <f>IF($C5="","",LARGE($J5:$M5,H$2))</f>
        <v>0</v>
      </c>
      <c r="I5" s="11">
        <f>IF($C5="","",LARGE($J5:$M5,I$2))</f>
        <v>0</v>
      </c>
      <c r="J5" s="10">
        <f>IF(C5="","",SUMPRODUCT($N$2:$P$2,N5:P5))</f>
        <v>0</v>
      </c>
      <c r="K5" s="10">
        <f>IF(C5="","",SUMPRODUCT($Q$2:$S$2,Q5:S5))</f>
        <v>4.2</v>
      </c>
      <c r="L5" s="10">
        <f>IF(C5="","",SUMPRODUCT($T$2:$V$2,T5:V5))</f>
        <v>2.8</v>
      </c>
      <c r="M5" s="10">
        <f>IF(C5="","",SUMPRODUCT($W$2:$Y$2,W5:Y5))</f>
        <v>0</v>
      </c>
      <c r="N5" s="15"/>
      <c r="O5" s="15"/>
      <c r="P5" s="15"/>
      <c r="Q5" s="15">
        <v>0.6</v>
      </c>
      <c r="R5" s="15">
        <v>0</v>
      </c>
      <c r="S5" s="15"/>
      <c r="T5" s="15">
        <v>0.3</v>
      </c>
      <c r="U5" s="15">
        <v>0.35</v>
      </c>
      <c r="V5" s="15">
        <v>0</v>
      </c>
      <c r="W5" s="15"/>
      <c r="X5" s="15"/>
      <c r="Y5" s="15"/>
    </row>
    <row r="6" spans="1:25" x14ac:dyDescent="0.25">
      <c r="A6" s="13">
        <v>307960</v>
      </c>
      <c r="B6" s="3">
        <v>12</v>
      </c>
      <c r="C6" s="16" t="s">
        <v>17</v>
      </c>
      <c r="D6" s="9">
        <v>0.43263888888888885</v>
      </c>
      <c r="E6" s="14">
        <f>IF(D6="","",(E$1-D6)*24*0.1)</f>
        <v>0.18666666666666668</v>
      </c>
      <c r="F6" s="11">
        <f>IF($C6="","",LARGE($J6:$M6,F$2))</f>
        <v>5.95</v>
      </c>
      <c r="G6" s="11">
        <f>IF($C6="","",LARGE($J6:$M6,G$2))</f>
        <v>3.5</v>
      </c>
      <c r="H6" s="11">
        <f>IF($C6="","",LARGE($J6:$M6,H$2))</f>
        <v>1.05</v>
      </c>
      <c r="I6" s="11">
        <f>IF($C6="","",LARGE($J6:$M6,I$2))</f>
        <v>0</v>
      </c>
      <c r="J6" s="10">
        <f>IF(C6="","",SUMPRODUCT($N$2:$P$2,N6:P6))</f>
        <v>5.95</v>
      </c>
      <c r="K6" s="10">
        <f>IF(C6="","",SUMPRODUCT($Q$2:$S$2,Q6:S6))</f>
        <v>0</v>
      </c>
      <c r="L6" s="10">
        <f>IF(C6="","",SUMPRODUCT($T$2:$V$2,T6:V6))</f>
        <v>3.5</v>
      </c>
      <c r="M6" s="10">
        <f>IF(C6="","",SUMPRODUCT($W$2:$Y$2,W6:Y6))</f>
        <v>1.05</v>
      </c>
      <c r="N6" s="15">
        <v>0.85</v>
      </c>
      <c r="O6" s="15"/>
      <c r="P6" s="15"/>
      <c r="Q6" s="15"/>
      <c r="R6" s="15"/>
      <c r="S6" s="15"/>
      <c r="T6" s="15">
        <v>0.5</v>
      </c>
      <c r="U6" s="15"/>
      <c r="V6" s="15"/>
      <c r="W6" s="15">
        <v>0.15</v>
      </c>
      <c r="X6" s="15"/>
      <c r="Y6" s="15"/>
    </row>
    <row r="7" spans="1:25" x14ac:dyDescent="0.25">
      <c r="A7" s="13">
        <v>309179</v>
      </c>
      <c r="B7" s="3">
        <v>9</v>
      </c>
      <c r="C7" s="8">
        <v>1</v>
      </c>
      <c r="D7" s="9">
        <v>0.45</v>
      </c>
      <c r="E7" s="14">
        <f>IF(D7="","",(E$1-D7)*24*0.1)</f>
        <v>0.14499999999999988</v>
      </c>
      <c r="F7" s="11">
        <f>IF($C7="","",LARGE($J7:$M7,F$2))</f>
        <v>5.25</v>
      </c>
      <c r="G7" s="11">
        <f>IF($C7="","",LARGE($J7:$M7,G$2))</f>
        <v>2.4499999999999997</v>
      </c>
      <c r="H7" s="11">
        <f>IF($C7="","",LARGE($J7:$M7,H$2))</f>
        <v>0.35000000000000003</v>
      </c>
      <c r="I7" s="11">
        <f>IF($C7="","",LARGE($J7:$M7,I$2))</f>
        <v>0</v>
      </c>
      <c r="J7" s="10">
        <f>IF(C7="","",SUMPRODUCT($N$2:$P$2,N7:P7))</f>
        <v>2.4499999999999997</v>
      </c>
      <c r="K7" s="10">
        <f>IF(C7="","",SUMPRODUCT($Q$2:$S$2,Q7:S7))</f>
        <v>5.25</v>
      </c>
      <c r="L7" s="10">
        <f>IF(C7="","",SUMPRODUCT($T$2:$V$2,T7:V7))</f>
        <v>0.35000000000000003</v>
      </c>
      <c r="M7" s="10">
        <f>IF(C7="","",SUMPRODUCT($W$2:$Y$2,W7:Y7))</f>
        <v>0</v>
      </c>
      <c r="N7" s="15">
        <v>0.35</v>
      </c>
      <c r="O7" s="15"/>
      <c r="P7" s="15"/>
      <c r="Q7" s="15">
        <v>0.75</v>
      </c>
      <c r="R7" s="15"/>
      <c r="S7" s="15"/>
      <c r="T7" s="15">
        <v>0.05</v>
      </c>
      <c r="U7" s="15"/>
      <c r="V7" s="15"/>
      <c r="W7" s="15"/>
      <c r="X7" s="15"/>
      <c r="Y7" s="15"/>
    </row>
    <row r="8" spans="1:25" x14ac:dyDescent="0.25">
      <c r="A8" s="13">
        <v>311252</v>
      </c>
      <c r="B8" s="3">
        <v>13</v>
      </c>
      <c r="C8" s="16" t="s">
        <v>17</v>
      </c>
      <c r="D8" s="9">
        <v>0.44305555555555554</v>
      </c>
      <c r="E8" s="14">
        <f>IF(D8="","",(E$1-D8)*24*0.1)</f>
        <v>0.16166666666666663</v>
      </c>
      <c r="F8" s="11">
        <f>IF($C8="","",LARGE($J8:$M8,F$2))</f>
        <v>8.3000000000000007</v>
      </c>
      <c r="G8" s="11">
        <f>IF($C8="","",LARGE($J8:$M8,G$2))</f>
        <v>1.75</v>
      </c>
      <c r="H8" s="11">
        <f>IF($C8="","",LARGE($J8:$M8,H$2))</f>
        <v>1.4000000000000001</v>
      </c>
      <c r="I8" s="11">
        <f>IF($C8="","",LARGE($J8:$M8,I$2))</f>
        <v>0</v>
      </c>
      <c r="J8" s="10">
        <f>IF(C8="","",SUMPRODUCT($N$2:$P$2,N8:P8))</f>
        <v>8.3000000000000007</v>
      </c>
      <c r="K8" s="10">
        <f>IF(C8="","",SUMPRODUCT($Q$2:$S$2,Q8:S8))</f>
        <v>1.4000000000000001</v>
      </c>
      <c r="L8" s="10">
        <f>IF(C8="","",SUMPRODUCT($T$2:$V$2,T8:V8))</f>
        <v>1.75</v>
      </c>
      <c r="M8" s="10">
        <f>IF(C8="","",SUMPRODUCT($W$2:$Y$2,W8:Y8))</f>
        <v>0</v>
      </c>
      <c r="N8" s="15">
        <v>0.9</v>
      </c>
      <c r="O8" s="15">
        <v>1</v>
      </c>
      <c r="P8" s="15"/>
      <c r="Q8" s="15">
        <v>0.2</v>
      </c>
      <c r="R8" s="15"/>
      <c r="S8" s="15"/>
      <c r="T8" s="15">
        <v>0.25</v>
      </c>
      <c r="U8" s="15"/>
      <c r="V8" s="15"/>
      <c r="W8" s="15">
        <v>0</v>
      </c>
      <c r="X8" s="15"/>
      <c r="Y8" s="15"/>
    </row>
    <row r="9" spans="1:25" x14ac:dyDescent="0.25">
      <c r="A9" s="13">
        <v>320755</v>
      </c>
      <c r="B9" s="3">
        <v>20</v>
      </c>
      <c r="C9" s="8">
        <v>1</v>
      </c>
      <c r="D9" s="9">
        <v>0.43611111111111112</v>
      </c>
      <c r="E9" s="14">
        <f>IF(D9="","",(E$1-D9)*24*0.1)</f>
        <v>0.17833333333333323</v>
      </c>
      <c r="F9" s="11">
        <f>IF($C9="","",LARGE($J9:$M9,F$2))</f>
        <v>7.95</v>
      </c>
      <c r="G9" s="11">
        <f>IF($C9="","",LARGE($J9:$M9,G$2))</f>
        <v>5.6000000000000005</v>
      </c>
      <c r="H9" s="11">
        <f>IF($C9="","",LARGE($J9:$M9,H$2))</f>
        <v>3.3000000000000003</v>
      </c>
      <c r="I9" s="11">
        <f>IF($C9="","",LARGE($J9:$M9,I$2))</f>
        <v>2.8000000000000003</v>
      </c>
      <c r="J9" s="10">
        <f>IF(C9="","",SUMPRODUCT($N$2:$P$2,N9:P9))</f>
        <v>7.95</v>
      </c>
      <c r="K9" s="10">
        <f>IF(C9="","",SUMPRODUCT($Q$2:$S$2,Q9:S9))</f>
        <v>5.6000000000000005</v>
      </c>
      <c r="L9" s="10">
        <f>IF(C9="","",SUMPRODUCT($T$2:$V$2,T9:V9))</f>
        <v>3.3000000000000003</v>
      </c>
      <c r="M9" s="10">
        <f>IF(C9="","",SUMPRODUCT($W$2:$Y$2,W9:Y9))</f>
        <v>2.8000000000000003</v>
      </c>
      <c r="N9" s="15">
        <v>0.85</v>
      </c>
      <c r="O9" s="15">
        <v>1</v>
      </c>
      <c r="P9" s="15"/>
      <c r="Q9" s="15">
        <v>0.8</v>
      </c>
      <c r="R9" s="15"/>
      <c r="S9" s="15"/>
      <c r="T9" s="15">
        <v>0.4</v>
      </c>
      <c r="U9" s="15">
        <v>0.25</v>
      </c>
      <c r="V9" s="15"/>
      <c r="W9" s="15">
        <v>0.4</v>
      </c>
      <c r="X9" s="15"/>
      <c r="Y9" s="15"/>
    </row>
    <row r="10" spans="1:25" x14ac:dyDescent="0.25">
      <c r="A10" s="13">
        <v>320757</v>
      </c>
      <c r="B10" s="3">
        <v>19</v>
      </c>
      <c r="C10" s="8">
        <v>1</v>
      </c>
      <c r="D10" s="9">
        <v>0.42708333333333331</v>
      </c>
      <c r="E10" s="14">
        <f>IF(D10="","",(E$1-D10)*24*0.1)</f>
        <v>0.19999999999999996</v>
      </c>
      <c r="F10" s="11">
        <f>IF($C10="","",LARGE($J10:$M10,F$2))</f>
        <v>8.6499999999999986</v>
      </c>
      <c r="G10" s="11">
        <f>IF($C10="","",LARGE($J10:$M10,G$2))</f>
        <v>7.5</v>
      </c>
      <c r="H10" s="11">
        <f>IF($C10="","",LARGE($J10:$M10,H$2))</f>
        <v>0</v>
      </c>
      <c r="I10" s="11">
        <f>IF($C10="","",LARGE($J10:$M10,I$2))</f>
        <v>0</v>
      </c>
      <c r="J10" s="10">
        <f>IF(C10="","",SUMPRODUCT($N$2:$P$2,N10:P10))</f>
        <v>8.6499999999999986</v>
      </c>
      <c r="K10" s="10">
        <f>IF(C10="","",SUMPRODUCT($Q$2:$S$2,Q10:S10))</f>
        <v>7.5</v>
      </c>
      <c r="L10" s="10">
        <f>IF(C10="","",SUMPRODUCT($T$2:$V$2,T10:V10))</f>
        <v>0</v>
      </c>
      <c r="M10" s="10">
        <f>IF(C10="","",SUMPRODUCT($W$2:$Y$2,W10:Y10))</f>
        <v>0</v>
      </c>
      <c r="N10" s="15">
        <v>0.95</v>
      </c>
      <c r="O10" s="15">
        <v>1</v>
      </c>
      <c r="P10" s="15"/>
      <c r="Q10" s="15">
        <v>1</v>
      </c>
      <c r="R10" s="15">
        <v>0.25</v>
      </c>
      <c r="S10" s="15">
        <v>0</v>
      </c>
      <c r="T10" s="15"/>
      <c r="U10" s="15"/>
      <c r="V10" s="15"/>
      <c r="W10" s="15"/>
      <c r="X10" s="15"/>
      <c r="Y10" s="15"/>
    </row>
    <row r="11" spans="1:25" x14ac:dyDescent="0.25">
      <c r="A11" s="13">
        <v>322560</v>
      </c>
      <c r="B11" s="3">
        <v>7</v>
      </c>
      <c r="C11" s="8">
        <v>1</v>
      </c>
      <c r="D11" s="9">
        <v>0.48680555555555555</v>
      </c>
      <c r="E11" s="14">
        <f>IF(D11="","",(E$1-D11)*24*0.1)</f>
        <v>5.6666666666666601E-2</v>
      </c>
      <c r="F11" s="11">
        <f>IF($C11="","",LARGE($J11:$M11,F$2))</f>
        <v>3.5</v>
      </c>
      <c r="G11" s="11">
        <f>IF($C11="","",LARGE($J11:$M11,G$2))</f>
        <v>3.5</v>
      </c>
      <c r="H11" s="11">
        <f>IF($C11="","",LARGE($J11:$M11,H$2))</f>
        <v>0</v>
      </c>
      <c r="I11" s="11">
        <f>IF($C11="","",LARGE($J11:$M11,I$2))</f>
        <v>0</v>
      </c>
      <c r="J11" s="10">
        <f>IF(C11="","",SUMPRODUCT($N$2:$P$2,N11:P11))</f>
        <v>3.5</v>
      </c>
      <c r="K11" s="10">
        <f>IF(C11="","",SUMPRODUCT($Q$2:$S$2,Q11:S11))</f>
        <v>0</v>
      </c>
      <c r="L11" s="10">
        <f>IF(C11="","",SUMPRODUCT($T$2:$V$2,T11:V11))</f>
        <v>3.5</v>
      </c>
      <c r="M11" s="10">
        <f>IF(C11="","",SUMPRODUCT($W$2:$Y$2,W11:Y11))</f>
        <v>0</v>
      </c>
      <c r="N11" s="15">
        <v>0.5</v>
      </c>
      <c r="O11" s="15"/>
      <c r="P11" s="15"/>
      <c r="Q11" s="15"/>
      <c r="R11" s="15"/>
      <c r="S11" s="15"/>
      <c r="T11" s="15">
        <v>0.5</v>
      </c>
      <c r="U11" s="15"/>
      <c r="V11" s="15"/>
      <c r="W11" s="15">
        <v>0</v>
      </c>
      <c r="X11" s="15"/>
      <c r="Y11" s="15"/>
    </row>
    <row r="12" spans="1:25" x14ac:dyDescent="0.25">
      <c r="A12" s="13">
        <v>322715</v>
      </c>
      <c r="B12" s="3">
        <v>18</v>
      </c>
      <c r="C12" s="8">
        <v>1</v>
      </c>
      <c r="D12" s="9">
        <v>0.43402777777777773</v>
      </c>
      <c r="E12" s="14">
        <f>IF(D12="","",(E$1-D12)*24*0.1)</f>
        <v>0.18333333333333335</v>
      </c>
      <c r="F12" s="11">
        <f>IF($C12="","",LARGE($J12:$M12,F$2))</f>
        <v>5.95</v>
      </c>
      <c r="G12" s="11">
        <f>IF($C12="","",LARGE($J12:$M12,G$2))</f>
        <v>5.95</v>
      </c>
      <c r="H12" s="11">
        <f>IF($C12="","",LARGE($J12:$M12,H$2))</f>
        <v>3.5</v>
      </c>
      <c r="I12" s="11">
        <f>IF($C12="","",LARGE($J12:$M12,I$2))</f>
        <v>0</v>
      </c>
      <c r="J12" s="10">
        <f>IF(C12="","",SUMPRODUCT($N$2:$P$2,N12:P12))</f>
        <v>5.95</v>
      </c>
      <c r="K12" s="10">
        <f>IF(C12="","",SUMPRODUCT($Q$2:$S$2,Q12:S12))</f>
        <v>5.95</v>
      </c>
      <c r="L12" s="10">
        <f>IF(C12="","",SUMPRODUCT($T$2:$V$2,T12:V12))</f>
        <v>3.5</v>
      </c>
      <c r="M12" s="10">
        <f>IF(C12="","",SUMPRODUCT($W$2:$Y$2,W12:Y12))</f>
        <v>0</v>
      </c>
      <c r="N12" s="15">
        <v>0.85</v>
      </c>
      <c r="O12" s="15">
        <v>0</v>
      </c>
      <c r="P12" s="15"/>
      <c r="Q12" s="15">
        <v>0.85</v>
      </c>
      <c r="R12" s="15"/>
      <c r="S12" s="15"/>
      <c r="T12" s="15">
        <v>0.5</v>
      </c>
      <c r="U12" s="15"/>
      <c r="V12" s="15"/>
      <c r="W12" s="15"/>
      <c r="X12" s="15"/>
      <c r="Y12" s="15"/>
    </row>
    <row r="13" spans="1:25" x14ac:dyDescent="0.25">
      <c r="A13" s="13">
        <v>323100</v>
      </c>
      <c r="B13" s="3">
        <v>19</v>
      </c>
      <c r="C13" s="8">
        <v>1</v>
      </c>
      <c r="D13" s="9">
        <v>0.43333333333333335</v>
      </c>
      <c r="E13" s="14">
        <f>IF(D13="","",(E$1-D13)*24*0.1)</f>
        <v>0.18499999999999989</v>
      </c>
      <c r="F13" s="11">
        <f>IF($C13="","",LARGE($J13:$M13,F$2))</f>
        <v>6.6499999999999995</v>
      </c>
      <c r="G13" s="11">
        <f>IF($C13="","",LARGE($J13:$M13,G$2))</f>
        <v>5.2</v>
      </c>
      <c r="H13" s="11">
        <f>IF($C13="","",LARGE($J13:$M13,H$2))</f>
        <v>4</v>
      </c>
      <c r="I13" s="11">
        <f>IF($C13="","",LARGE($J13:$M13,I$2))</f>
        <v>0</v>
      </c>
      <c r="J13" s="10">
        <f>IF(C13="","",SUMPRODUCT($N$2:$P$2,N13:P13))</f>
        <v>6.6499999999999995</v>
      </c>
      <c r="K13" s="10">
        <f>IF(C13="","",SUMPRODUCT($Q$2:$S$2,Q13:S13))</f>
        <v>0</v>
      </c>
      <c r="L13" s="10">
        <f>IF(C13="","",SUMPRODUCT($T$2:$V$2,T13:V13))</f>
        <v>5.2</v>
      </c>
      <c r="M13" s="10">
        <f>IF(C13="","",SUMPRODUCT($W$2:$Y$2,W13:Y13))</f>
        <v>4</v>
      </c>
      <c r="N13" s="15">
        <v>0.95</v>
      </c>
      <c r="O13" s="15"/>
      <c r="P13" s="15"/>
      <c r="Q13" s="15"/>
      <c r="R13" s="15"/>
      <c r="S13" s="15"/>
      <c r="T13" s="15">
        <v>0.5</v>
      </c>
      <c r="U13" s="15">
        <v>0.85</v>
      </c>
      <c r="V13" s="15"/>
      <c r="W13" s="15">
        <v>0.5</v>
      </c>
      <c r="X13" s="15">
        <v>0.25</v>
      </c>
      <c r="Y13" s="15"/>
    </row>
    <row r="14" spans="1:25" x14ac:dyDescent="0.25">
      <c r="A14" s="13">
        <v>323123</v>
      </c>
      <c r="B14" s="3">
        <v>19</v>
      </c>
      <c r="C14" s="16" t="s">
        <v>17</v>
      </c>
      <c r="D14" s="9">
        <v>0.43611111111111112</v>
      </c>
      <c r="E14" s="14">
        <f>IF(D14="","",(E$1-D14)*24*0.1)</f>
        <v>0.17833333333333323</v>
      </c>
      <c r="F14" s="11">
        <f>IF($C14="","",LARGE($J14:$M14,F$2))</f>
        <v>6.6499999999999995</v>
      </c>
      <c r="G14" s="11">
        <f>IF($C14="","",LARGE($J14:$M14,G$2))</f>
        <v>5.5</v>
      </c>
      <c r="H14" s="11">
        <f>IF($C14="","",LARGE($J14:$M14,H$2))</f>
        <v>4.2</v>
      </c>
      <c r="I14" s="11">
        <f>IF($C14="","",LARGE($J14:$M14,I$2))</f>
        <v>0</v>
      </c>
      <c r="J14" s="10">
        <f>IF(C14="","",SUMPRODUCT($N$2:$P$2,N14:P14))</f>
        <v>6.6499999999999995</v>
      </c>
      <c r="K14" s="10">
        <f>IF(C14="","",SUMPRODUCT($Q$2:$S$2,Q14:S14))</f>
        <v>4.2</v>
      </c>
      <c r="L14" s="10">
        <f>IF(C14="","",SUMPRODUCT($T$2:$V$2,T14:V14))</f>
        <v>5.5</v>
      </c>
      <c r="M14" s="10">
        <f>IF(C14="","",SUMPRODUCT($W$2:$Y$2,W14:Y14))</f>
        <v>0</v>
      </c>
      <c r="N14" s="15">
        <v>0.95</v>
      </c>
      <c r="O14" s="15">
        <v>0</v>
      </c>
      <c r="P14" s="15"/>
      <c r="Q14" s="15">
        <v>0.6</v>
      </c>
      <c r="R14" s="15"/>
      <c r="S14" s="15"/>
      <c r="T14" s="15">
        <v>0.5</v>
      </c>
      <c r="U14" s="15">
        <v>1</v>
      </c>
      <c r="V14" s="15"/>
      <c r="W14" s="15"/>
      <c r="X14" s="15"/>
      <c r="Y14" s="15"/>
    </row>
    <row r="15" spans="1:25" x14ac:dyDescent="0.25">
      <c r="A15" s="13">
        <v>330497</v>
      </c>
      <c r="B15" s="3">
        <v>24</v>
      </c>
      <c r="C15" s="16" t="s">
        <v>17</v>
      </c>
      <c r="D15" s="9">
        <v>0.48125000000000001</v>
      </c>
      <c r="E15" s="14">
        <f>IF(D15="","",(E$1-D15)*24*0.1)</f>
        <v>6.9999999999999882E-2</v>
      </c>
      <c r="F15" s="11">
        <f>IF($C15="","",LARGE($J15:$M15,F$2))</f>
        <v>8.6499999999999986</v>
      </c>
      <c r="G15" s="11">
        <f>IF($C15="","",LARGE($J15:$M15,G$2))</f>
        <v>8.3000000000000007</v>
      </c>
      <c r="H15" s="11">
        <f>IF($C15="","",LARGE($J15:$M15,H$2))</f>
        <v>5.5</v>
      </c>
      <c r="I15" s="11">
        <f>IF($C15="","",LARGE($J15:$M15,I$2))</f>
        <v>0</v>
      </c>
      <c r="J15" s="10">
        <f>IF(C15="","",SUMPRODUCT($N$2:$P$2,N15:P15))</f>
        <v>8.6499999999999986</v>
      </c>
      <c r="K15" s="10">
        <f>IF(C15="","",SUMPRODUCT($Q$2:$S$2,Q15:S15))</f>
        <v>8.3000000000000007</v>
      </c>
      <c r="L15" s="10">
        <f>IF(C15="","",SUMPRODUCT($T$2:$V$2,T15:V15))</f>
        <v>5.5</v>
      </c>
      <c r="M15" s="10">
        <f>IF(C15="","",SUMPRODUCT($W$2:$Y$2,W15:Y15))</f>
        <v>0</v>
      </c>
      <c r="N15" s="15">
        <v>0.95</v>
      </c>
      <c r="O15" s="15">
        <v>1</v>
      </c>
      <c r="P15" s="15"/>
      <c r="Q15" s="15">
        <v>1</v>
      </c>
      <c r="R15" s="15">
        <v>0.65</v>
      </c>
      <c r="S15" s="15">
        <v>0</v>
      </c>
      <c r="T15" s="15">
        <v>0.5</v>
      </c>
      <c r="U15" s="15">
        <v>1</v>
      </c>
      <c r="V15" s="15"/>
      <c r="W15" s="15"/>
      <c r="X15" s="15"/>
      <c r="Y15" s="15"/>
    </row>
    <row r="16" spans="1:25" x14ac:dyDescent="0.25">
      <c r="A16" s="13">
        <v>330503</v>
      </c>
      <c r="B16" s="3">
        <v>29</v>
      </c>
      <c r="C16" s="8">
        <v>2</v>
      </c>
      <c r="D16" s="9">
        <v>0.4458333333333333</v>
      </c>
      <c r="E16" s="14">
        <f>IF(D16="","",(E$1-D16)*24*0.1)</f>
        <v>0.155</v>
      </c>
      <c r="F16" s="11">
        <f>IF($C16="","",LARGE($J16:$M16,F$2))</f>
        <v>9</v>
      </c>
      <c r="G16" s="11">
        <f>IF($C16="","",LARGE($J16:$M16,G$2))</f>
        <v>8.25</v>
      </c>
      <c r="H16" s="11">
        <f>IF($C16="","",LARGE($J16:$M16,H$2))</f>
        <v>8</v>
      </c>
      <c r="I16" s="11">
        <f>IF($C16="","",LARGE($J16:$M16,I$2))</f>
        <v>6.6499999999999995</v>
      </c>
      <c r="J16" s="10">
        <f>IF(C16="","",SUMPRODUCT($N$2:$P$2,N16:P16))</f>
        <v>6.6499999999999995</v>
      </c>
      <c r="K16" s="10">
        <f>IF(C16="","",SUMPRODUCT($Q$2:$S$2,Q16:S16))</f>
        <v>8.25</v>
      </c>
      <c r="L16" s="10">
        <f>IF(C16="","",SUMPRODUCT($T$2:$V$2,T16:V16))</f>
        <v>9</v>
      </c>
      <c r="M16" s="10">
        <f>IF(C16="","",SUMPRODUCT($W$2:$Y$2,W16:Y16))</f>
        <v>8</v>
      </c>
      <c r="N16" s="15">
        <v>0.95</v>
      </c>
      <c r="O16" s="15"/>
      <c r="P16" s="15"/>
      <c r="Q16" s="15">
        <v>0.95</v>
      </c>
      <c r="R16" s="15">
        <v>0.8</v>
      </c>
      <c r="S16" s="15">
        <v>0</v>
      </c>
      <c r="T16" s="15">
        <v>1</v>
      </c>
      <c r="U16" s="15">
        <v>1</v>
      </c>
      <c r="V16" s="15"/>
      <c r="W16" s="15">
        <v>1</v>
      </c>
      <c r="X16" s="15">
        <v>0.5</v>
      </c>
      <c r="Y16" s="15"/>
    </row>
    <row r="17" spans="1:25" x14ac:dyDescent="0.25">
      <c r="A17" s="13">
        <v>330504</v>
      </c>
      <c r="B17" s="3">
        <v>18</v>
      </c>
      <c r="C17" s="16" t="s">
        <v>17</v>
      </c>
      <c r="D17" s="9">
        <v>0.41736111111111113</v>
      </c>
      <c r="E17" s="14">
        <f>IF(D17="","",(E$1-D17)*24*0.1)</f>
        <v>0.22333333333333322</v>
      </c>
      <c r="F17" s="11">
        <f>IF($C17="","",LARGE($J17:$M17,F$2))</f>
        <v>7</v>
      </c>
      <c r="G17" s="11">
        <f>IF($C17="","",LARGE($J17:$M17,G$2))</f>
        <v>5.95</v>
      </c>
      <c r="H17" s="11">
        <f>IF($C17="","",LARGE($J17:$M17,H$2))</f>
        <v>1.05</v>
      </c>
      <c r="I17" s="11">
        <f>IF($C17="","",LARGE($J17:$M17,I$2))</f>
        <v>0</v>
      </c>
      <c r="J17" s="10">
        <f>IF(C17="","",SUMPRODUCT($N$2:$P$2,N17:P17))</f>
        <v>7</v>
      </c>
      <c r="K17" s="10">
        <f>IF(C17="","",SUMPRODUCT($Q$2:$S$2,Q17:S17))</f>
        <v>0</v>
      </c>
      <c r="L17" s="10">
        <f>IF(C17="","",SUMPRODUCT($T$2:$V$2,T17:V17))</f>
        <v>5.95</v>
      </c>
      <c r="M17" s="10">
        <f>IF(C17="","",SUMPRODUCT($W$2:$Y$2,W17:Y17))</f>
        <v>1.05</v>
      </c>
      <c r="N17" s="15">
        <v>1</v>
      </c>
      <c r="O17" s="15"/>
      <c r="P17" s="15"/>
      <c r="Q17" s="15"/>
      <c r="R17" s="15"/>
      <c r="S17" s="15"/>
      <c r="T17" s="15">
        <v>0.85</v>
      </c>
      <c r="U17" s="15"/>
      <c r="V17" s="15"/>
      <c r="W17" s="15">
        <v>0.15</v>
      </c>
      <c r="X17" s="15"/>
      <c r="Y17" s="15"/>
    </row>
    <row r="18" spans="1:25" x14ac:dyDescent="0.25">
      <c r="A18" s="13">
        <v>330510</v>
      </c>
      <c r="B18" s="3">
        <v>20</v>
      </c>
      <c r="C18" s="8">
        <v>2</v>
      </c>
      <c r="D18" s="9">
        <v>0.44236111111111115</v>
      </c>
      <c r="E18" s="14">
        <f>IF(D18="","",(E$1-D18)*24*0.1)</f>
        <v>0.16333333333333316</v>
      </c>
      <c r="F18" s="11">
        <f>IF($C18="","",LARGE($J18:$M18,F$2))</f>
        <v>6.75</v>
      </c>
      <c r="G18" s="11">
        <f>IF($C18="","",LARGE($J18:$M18,G$2))</f>
        <v>6.6499999999999995</v>
      </c>
      <c r="H18" s="11">
        <f>IF($C18="","",LARGE($J18:$M18,H$2))</f>
        <v>3.5</v>
      </c>
      <c r="I18" s="11">
        <f>IF($C18="","",LARGE($J18:$M18,I$2))</f>
        <v>0</v>
      </c>
      <c r="J18" s="10">
        <f>IF(C18="","",SUMPRODUCT($N$2:$P$2,N18:P18))</f>
        <v>6.6499999999999995</v>
      </c>
      <c r="K18" s="10">
        <f>IF(C18="","",SUMPRODUCT($Q$2:$S$2,Q18:S18))</f>
        <v>3.5</v>
      </c>
      <c r="L18" s="10">
        <f>IF(C18="","",SUMPRODUCT($T$2:$V$2,T18:V18))</f>
        <v>6.75</v>
      </c>
      <c r="M18" s="10">
        <f>IF(C18="","",SUMPRODUCT($W$2:$Y$2,W18:Y18))</f>
        <v>0</v>
      </c>
      <c r="N18" s="15">
        <v>0.95</v>
      </c>
      <c r="O18" s="15"/>
      <c r="P18" s="15"/>
      <c r="Q18" s="15">
        <v>0.5</v>
      </c>
      <c r="R18" s="15">
        <v>0</v>
      </c>
      <c r="S18" s="15"/>
      <c r="T18" s="15">
        <v>0.75</v>
      </c>
      <c r="U18" s="15">
        <v>0.75</v>
      </c>
      <c r="V18" s="15"/>
      <c r="W18" s="15"/>
      <c r="X18" s="15"/>
      <c r="Y18" s="15"/>
    </row>
    <row r="19" spans="1:25" ht="15" x14ac:dyDescent="0.25">
      <c r="A19" s="13">
        <v>330728</v>
      </c>
      <c r="B19" s="3" t="s">
        <v>18</v>
      </c>
      <c r="C19" s="8">
        <v>2</v>
      </c>
      <c r="D19" s="9">
        <v>0.43541666666666662</v>
      </c>
      <c r="E19" s="14">
        <f>IF(D19="","",(E$1-D19)*24*0.1)</f>
        <v>0.18000000000000005</v>
      </c>
      <c r="F19" s="11">
        <f>IF($C19="","",LARGE($J19:$M19,F$2))</f>
        <v>9.3500000000000014</v>
      </c>
      <c r="G19" s="11">
        <f>IF($C19="","",LARGE($J19:$M19,G$2))</f>
        <v>9</v>
      </c>
      <c r="H19" s="11">
        <f>IF($C19="","",LARGE($J19:$M19,H$2))</f>
        <v>8.6499999999999986</v>
      </c>
      <c r="I19" s="11">
        <f>IF($C19="","",LARGE($J19:$M19,I$2))</f>
        <v>6.65</v>
      </c>
      <c r="J19" s="10">
        <f>IF(C19="","",SUMPRODUCT($N$2:$P$2,N19:P19))</f>
        <v>9</v>
      </c>
      <c r="K19" s="10">
        <f>IF(C19="","",SUMPRODUCT($Q$2:$S$2,Q19:S19))</f>
        <v>6.65</v>
      </c>
      <c r="L19" s="10">
        <f>IF(C19="","",SUMPRODUCT($T$2:$V$2,T19:V19))</f>
        <v>9.3500000000000014</v>
      </c>
      <c r="M19" s="10">
        <f>IF(C19="","",SUMPRODUCT($W$2:$Y$2,W19:Y19))</f>
        <v>8.6499999999999986</v>
      </c>
      <c r="N19" s="15">
        <v>1</v>
      </c>
      <c r="O19" s="15">
        <v>1</v>
      </c>
      <c r="P19" s="15"/>
      <c r="Q19" s="15">
        <v>0.85</v>
      </c>
      <c r="R19" s="15">
        <v>0.35</v>
      </c>
      <c r="S19" s="15"/>
      <c r="T19" s="17">
        <v>1.05</v>
      </c>
      <c r="U19" s="15">
        <v>1</v>
      </c>
      <c r="V19" s="15"/>
      <c r="W19" s="15">
        <v>0.95</v>
      </c>
      <c r="X19" s="15">
        <v>1</v>
      </c>
      <c r="Y19" s="15"/>
    </row>
    <row r="20" spans="1:25" x14ac:dyDescent="0.25">
      <c r="A20" s="13">
        <v>331751</v>
      </c>
      <c r="B20" s="3">
        <v>16</v>
      </c>
      <c r="C20" s="8">
        <v>1</v>
      </c>
      <c r="D20" s="9">
        <v>0.49374999999999997</v>
      </c>
      <c r="E20" s="14">
        <f>IF(D20="","",(E$1-D20)*24*0.1)</f>
        <v>3.9999999999999994E-2</v>
      </c>
      <c r="F20" s="11">
        <f>IF($C20="","",LARGE($J20:$M20,F$2))</f>
        <v>8.1</v>
      </c>
      <c r="G20" s="11">
        <f>IF($C20="","",LARGE($J20:$M20,G$2))</f>
        <v>4.8999999999999995</v>
      </c>
      <c r="H20" s="11">
        <f>IF($C20="","",LARGE($J20:$M20,H$2))</f>
        <v>2.5</v>
      </c>
      <c r="I20" s="11">
        <f>IF($C20="","",LARGE($J20:$M20,I$2))</f>
        <v>0</v>
      </c>
      <c r="J20" s="10">
        <f>IF(C20="","",SUMPRODUCT($N$2:$P$2,N20:P20))</f>
        <v>4.8999999999999995</v>
      </c>
      <c r="K20" s="10">
        <f>IF(C20="","",SUMPRODUCT($Q$2:$S$2,Q20:S20))</f>
        <v>8.1</v>
      </c>
      <c r="L20" s="10">
        <f>IF(C20="","",SUMPRODUCT($T$2:$V$2,T20:V20))</f>
        <v>2.5</v>
      </c>
      <c r="M20" s="10">
        <f>IF(C20="","",SUMPRODUCT($W$2:$Y$2,W20:Y20))</f>
        <v>0</v>
      </c>
      <c r="N20" s="15">
        <v>0.7</v>
      </c>
      <c r="O20" s="15">
        <v>0</v>
      </c>
      <c r="P20" s="15"/>
      <c r="Q20" s="15">
        <v>1</v>
      </c>
      <c r="R20" s="15">
        <v>0.55000000000000004</v>
      </c>
      <c r="S20" s="15"/>
      <c r="T20" s="15">
        <v>0.1</v>
      </c>
      <c r="U20" s="15">
        <v>0.9</v>
      </c>
      <c r="V20" s="15"/>
      <c r="W20" s="15"/>
      <c r="X20" s="15"/>
      <c r="Y20" s="15"/>
    </row>
    <row r="21" spans="1:25" ht="15" x14ac:dyDescent="0.25">
      <c r="A21" s="13">
        <v>331755</v>
      </c>
      <c r="B21" s="3">
        <v>30</v>
      </c>
      <c r="C21" s="8">
        <v>2</v>
      </c>
      <c r="D21" s="9">
        <v>0.46319444444444446</v>
      </c>
      <c r="E21" s="14">
        <f>IF(D21="","",(E$1-D21)*24*0.1)</f>
        <v>0.1133333333333332</v>
      </c>
      <c r="F21" s="11">
        <f>IF($C21="","",LARGE($J21:$M21,F$2))</f>
        <v>11.499999999999998</v>
      </c>
      <c r="G21" s="11">
        <f>IF($C21="","",LARGE($J21:$M21,G$2))</f>
        <v>9.15</v>
      </c>
      <c r="H21" s="11">
        <f>IF($C21="","",LARGE($J21:$M21,H$2))</f>
        <v>6.6499999999999995</v>
      </c>
      <c r="I21" s="11">
        <f>IF($C21="","",LARGE($J21:$M21,I$2))</f>
        <v>0</v>
      </c>
      <c r="J21" s="10">
        <f>IF(C21="","",SUMPRODUCT($N$2:$P$2,N21:P21))</f>
        <v>0</v>
      </c>
      <c r="K21" s="10">
        <f>IF(C21="","",SUMPRODUCT($Q$2:$S$2,Q21:S21))</f>
        <v>6.6499999999999995</v>
      </c>
      <c r="L21" s="10">
        <f>IF(C21="","",SUMPRODUCT($T$2:$V$2,T21:V21))</f>
        <v>11.499999999999998</v>
      </c>
      <c r="M21" s="10">
        <f>IF(C21="","",SUMPRODUCT($W$2:$Y$2,W21:Y21))</f>
        <v>9.15</v>
      </c>
      <c r="N21" s="15"/>
      <c r="O21" s="15"/>
      <c r="P21" s="15"/>
      <c r="Q21" s="15">
        <v>0.95</v>
      </c>
      <c r="R21" s="15">
        <v>0</v>
      </c>
      <c r="S21" s="15"/>
      <c r="T21" s="15">
        <v>0.95</v>
      </c>
      <c r="U21" s="15">
        <v>1</v>
      </c>
      <c r="V21" s="15">
        <v>0.95</v>
      </c>
      <c r="W21" s="17">
        <v>1.05</v>
      </c>
      <c r="X21" s="15">
        <v>0.9</v>
      </c>
      <c r="Y21" s="15"/>
    </row>
    <row r="22" spans="1:25" ht="15" x14ac:dyDescent="0.25">
      <c r="A22" s="13">
        <v>332178</v>
      </c>
      <c r="B22" s="3" t="s">
        <v>18</v>
      </c>
      <c r="C22" s="16" t="s">
        <v>20</v>
      </c>
      <c r="D22" s="9">
        <v>0.4597222222222222</v>
      </c>
      <c r="E22" s="14">
        <f>IF(D22="","",(E$1-D22)*24*0.1)</f>
        <v>0.12166666666666665</v>
      </c>
      <c r="F22" s="11">
        <f>IF($C22="","",LARGE($J22:$M22,F$2))</f>
        <v>12.700000000000001</v>
      </c>
      <c r="G22" s="11">
        <f>IF($C22="","",LARGE($J22:$M22,G$2))</f>
        <v>8.3000000000000007</v>
      </c>
      <c r="H22" s="11">
        <f>IF($C22="","",LARGE($J22:$M22,H$2))</f>
        <v>7.75</v>
      </c>
      <c r="I22" s="11">
        <f>IF($C22="","",LARGE($J22:$M22,I$2))</f>
        <v>0</v>
      </c>
      <c r="J22" s="10">
        <f>IF(C22="","",SUMPRODUCT($N$2:$P$2,N22:P22))</f>
        <v>7.75</v>
      </c>
      <c r="K22" s="10">
        <f>IF(C22="","",SUMPRODUCT($Q$2:$S$2,Q22:S22))</f>
        <v>8.3000000000000007</v>
      </c>
      <c r="L22" s="10">
        <f>IF(C22="","",SUMPRODUCT($T$2:$V$2,T22:V22))</f>
        <v>12.700000000000001</v>
      </c>
      <c r="M22" s="10">
        <f>IF(C22="","",SUMPRODUCT($W$2:$Y$2,W22:Y22))</f>
        <v>0</v>
      </c>
      <c r="N22" s="15">
        <v>0.95</v>
      </c>
      <c r="O22" s="15">
        <v>0.25</v>
      </c>
      <c r="P22" s="15">
        <v>0.2</v>
      </c>
      <c r="Q22" s="15">
        <v>1</v>
      </c>
      <c r="R22" s="15">
        <v>0.65</v>
      </c>
      <c r="S22" s="15">
        <v>0</v>
      </c>
      <c r="T22" s="18">
        <v>1.1000000000000001</v>
      </c>
      <c r="U22" s="15">
        <v>1</v>
      </c>
      <c r="V22" s="15">
        <v>1</v>
      </c>
      <c r="W22" s="15"/>
      <c r="X22" s="15"/>
      <c r="Y22" s="15"/>
    </row>
    <row r="23" spans="1:25" x14ac:dyDescent="0.25">
      <c r="A23" s="13">
        <v>332229</v>
      </c>
      <c r="B23" s="3">
        <v>15</v>
      </c>
      <c r="C23" s="8">
        <v>1</v>
      </c>
      <c r="D23" s="9">
        <v>0.4458333333333333</v>
      </c>
      <c r="E23" s="14">
        <f>IF(D23="","",(E$1-D23)*24*0.1)</f>
        <v>0.155</v>
      </c>
      <c r="F23" s="11">
        <f>IF($C23="","",LARGE($J23:$M23,F$2))</f>
        <v>5.6000000000000005</v>
      </c>
      <c r="G23" s="11">
        <f>IF($C23="","",LARGE($J23:$M23,G$2))</f>
        <v>4</v>
      </c>
      <c r="H23" s="11">
        <f>IF($C23="","",LARGE($J23:$M23,H$2))</f>
        <v>3.5</v>
      </c>
      <c r="I23" s="11">
        <f>IF($C23="","",LARGE($J23:$M23,I$2))</f>
        <v>0</v>
      </c>
      <c r="J23" s="10">
        <f>IF(C23="","",SUMPRODUCT($N$2:$P$2,N23:P23))</f>
        <v>5.6000000000000005</v>
      </c>
      <c r="K23" s="10">
        <f>IF(C23="","",SUMPRODUCT($Q$2:$S$2,Q23:S23))</f>
        <v>4</v>
      </c>
      <c r="L23" s="10">
        <f>IF(C23="","",SUMPRODUCT($T$2:$V$2,T23:V23))</f>
        <v>3.5</v>
      </c>
      <c r="M23" s="10">
        <f>IF(C23="","",SUMPRODUCT($W$2:$Y$2,W23:Y23))</f>
        <v>0</v>
      </c>
      <c r="N23" s="15">
        <v>0.8</v>
      </c>
      <c r="O23" s="15"/>
      <c r="P23" s="15"/>
      <c r="Q23" s="15">
        <v>0.5</v>
      </c>
      <c r="R23" s="15">
        <v>0.25</v>
      </c>
      <c r="S23" s="15"/>
      <c r="T23" s="15">
        <v>0.5</v>
      </c>
      <c r="U23" s="15"/>
      <c r="V23" s="15"/>
      <c r="W23" s="15"/>
      <c r="X23" s="15"/>
      <c r="Y23" s="15"/>
    </row>
    <row r="24" spans="1:25" x14ac:dyDescent="0.25">
      <c r="A24" s="13">
        <v>332233</v>
      </c>
      <c r="B24" s="3" t="s">
        <v>18</v>
      </c>
      <c r="C24" s="8">
        <v>3</v>
      </c>
      <c r="D24" s="9">
        <v>0.46597222222222223</v>
      </c>
      <c r="E24" s="14">
        <f>IF(D24="","",(E$1-D24)*24*0.1)</f>
        <v>0.10666666666666656</v>
      </c>
      <c r="F24" s="11">
        <f>IF($C24="","",LARGE($J24:$M24,F$2))</f>
        <v>11.25</v>
      </c>
      <c r="G24" s="11">
        <f>IF($C24="","",LARGE($J24:$M24,G$2))</f>
        <v>11.1</v>
      </c>
      <c r="H24" s="11">
        <f>IF($C24="","",LARGE($J24:$M24,H$2))</f>
        <v>9.35</v>
      </c>
      <c r="I24" s="11">
        <f>IF($C24="","",LARGE($J24:$M24,I$2))</f>
        <v>0</v>
      </c>
      <c r="J24" s="10">
        <f>IF(C24="","",SUMPRODUCT($N$2:$P$2,N24:P24))</f>
        <v>0</v>
      </c>
      <c r="K24" s="10">
        <f>IF(C24="","",SUMPRODUCT($Q$2:$S$2,Q24:S24))</f>
        <v>9.35</v>
      </c>
      <c r="L24" s="10">
        <f>IF(C24="","",SUMPRODUCT($T$2:$V$2,T24:V24))</f>
        <v>11.25</v>
      </c>
      <c r="M24" s="10">
        <f>IF(C24="","",SUMPRODUCT($W$2:$Y$2,W24:Y24))</f>
        <v>11.1</v>
      </c>
      <c r="N24" s="15"/>
      <c r="O24" s="15"/>
      <c r="P24" s="15"/>
      <c r="Q24" s="15">
        <v>1</v>
      </c>
      <c r="R24" s="15">
        <v>0.8</v>
      </c>
      <c r="S24" s="15">
        <v>0.25</v>
      </c>
      <c r="T24" s="15">
        <v>1</v>
      </c>
      <c r="U24" s="15">
        <v>1</v>
      </c>
      <c r="V24" s="15">
        <v>0.75</v>
      </c>
      <c r="W24" s="15">
        <v>0.9</v>
      </c>
      <c r="X24" s="15">
        <v>0.9</v>
      </c>
      <c r="Y24" s="15">
        <v>1</v>
      </c>
    </row>
    <row r="25" spans="1:25" x14ac:dyDescent="0.25">
      <c r="A25" s="13">
        <v>332238</v>
      </c>
      <c r="B25" s="3">
        <v>4</v>
      </c>
      <c r="C25" s="8">
        <v>1</v>
      </c>
      <c r="D25" s="9">
        <v>0.4458333333333333</v>
      </c>
      <c r="E25" s="14">
        <f>IF(D25="","",(E$1-D25)*24*0.1)</f>
        <v>0.155</v>
      </c>
      <c r="F25" s="11">
        <f>IF($C25="","",LARGE($J25:$M25,F$2))</f>
        <v>2.4499999999999997</v>
      </c>
      <c r="G25" s="11">
        <f>IF($C25="","",LARGE($J25:$M25,G$2))</f>
        <v>1.05</v>
      </c>
      <c r="H25" s="11">
        <f>IF($C25="","",LARGE($J25:$M25,H$2))</f>
        <v>0</v>
      </c>
      <c r="I25" s="11">
        <f>IF($C25="","",LARGE($J25:$M25,I$2))</f>
        <v>0</v>
      </c>
      <c r="J25" s="10">
        <f>IF(C25="","",SUMPRODUCT($N$2:$P$2,N25:P25))</f>
        <v>0</v>
      </c>
      <c r="K25" s="10">
        <f>IF(C25="","",SUMPRODUCT($Q$2:$S$2,Q25:S25))</f>
        <v>2.4499999999999997</v>
      </c>
      <c r="L25" s="10">
        <f>IF(C25="","",SUMPRODUCT($T$2:$V$2,T25:V25))</f>
        <v>1.05</v>
      </c>
      <c r="M25" s="10">
        <f>IF(C25="","",SUMPRODUCT($W$2:$Y$2,W25:Y25))</f>
        <v>0</v>
      </c>
      <c r="N25" s="15">
        <v>0</v>
      </c>
      <c r="O25" s="15">
        <v>0</v>
      </c>
      <c r="P25" s="15"/>
      <c r="Q25" s="15">
        <v>0.35</v>
      </c>
      <c r="R25" s="15">
        <v>0</v>
      </c>
      <c r="S25" s="15">
        <v>0</v>
      </c>
      <c r="T25" s="15">
        <v>0.15</v>
      </c>
      <c r="U25" s="15">
        <v>0</v>
      </c>
      <c r="V25" s="15">
        <v>0</v>
      </c>
      <c r="W25" s="15"/>
      <c r="X25" s="15"/>
      <c r="Y25" s="15"/>
    </row>
    <row r="26" spans="1:25" x14ac:dyDescent="0.25">
      <c r="A26" s="13">
        <v>332526</v>
      </c>
      <c r="B26" s="3">
        <v>15</v>
      </c>
      <c r="C26" s="8">
        <v>2</v>
      </c>
      <c r="D26" s="9">
        <v>0.4680555555555555</v>
      </c>
      <c r="E26" s="14">
        <f>IF(D26="","",(E$1-D26)*24*0.1)</f>
        <v>0.10166666666666671</v>
      </c>
      <c r="F26" s="11">
        <f>IF($C26="","",LARGE($J26:$M26,F$2))</f>
        <v>7</v>
      </c>
      <c r="G26" s="11">
        <f>IF($C26="","",LARGE($J26:$M26,G$2))</f>
        <v>4.8999999999999995</v>
      </c>
      <c r="H26" s="11">
        <f>IF($C26="","",LARGE($J26:$M26,H$2))</f>
        <v>1.4</v>
      </c>
      <c r="I26" s="11">
        <f>IF($C26="","",LARGE($J26:$M26,I$2))</f>
        <v>0</v>
      </c>
      <c r="J26" s="10">
        <f>IF(C26="","",SUMPRODUCT($N$2:$P$2,N26:P26))</f>
        <v>4.8999999999999995</v>
      </c>
      <c r="K26" s="10">
        <f>IF(C26="","",SUMPRODUCT($Q$2:$S$2,Q26:S26))</f>
        <v>7</v>
      </c>
      <c r="L26" s="10">
        <f>IF(C26="","",SUMPRODUCT($T$2:$V$2,T26:V26))</f>
        <v>1.4</v>
      </c>
      <c r="M26" s="10">
        <f>IF(C26="","",SUMPRODUCT($W$2:$Y$2,W26:Y26))</f>
        <v>0</v>
      </c>
      <c r="N26" s="15">
        <v>0.7</v>
      </c>
      <c r="O26" s="15">
        <v>0</v>
      </c>
      <c r="P26" s="15"/>
      <c r="Q26" s="15">
        <v>0.9</v>
      </c>
      <c r="R26" s="15">
        <v>0.35</v>
      </c>
      <c r="S26" s="15"/>
      <c r="T26" s="15">
        <v>0.1</v>
      </c>
      <c r="U26" s="15">
        <v>0.35</v>
      </c>
      <c r="V26" s="15"/>
      <c r="W26" s="15"/>
      <c r="X26" s="15"/>
      <c r="Y26" s="15"/>
    </row>
    <row r="27" spans="1:25" x14ac:dyDescent="0.25">
      <c r="A27" s="13">
        <v>332791</v>
      </c>
      <c r="B27" s="3">
        <v>11</v>
      </c>
      <c r="C27" s="16" t="s">
        <v>19</v>
      </c>
      <c r="D27" s="9">
        <v>0.45555555555555555</v>
      </c>
      <c r="E27" s="14">
        <f>IF(D27="","",(E$1-D27)*24*0.1)</f>
        <v>0.1316666666666666</v>
      </c>
      <c r="F27" s="11">
        <f>IF($C27="","",LARGE($J27:$M27,F$2))</f>
        <v>7</v>
      </c>
      <c r="G27" s="11">
        <f>IF($C27="","",LARGE($J27:$M27,G$2))</f>
        <v>2.1</v>
      </c>
      <c r="H27" s="11">
        <f>IF($C27="","",LARGE($J27:$M27,H$2))</f>
        <v>0.35000000000000003</v>
      </c>
      <c r="I27" s="11">
        <f>IF($C27="","",LARGE($J27:$M27,I$2))</f>
        <v>0</v>
      </c>
      <c r="J27" s="10">
        <f>IF(C27="","",SUMPRODUCT($N$2:$P$2,N27:P27))</f>
        <v>7</v>
      </c>
      <c r="K27" s="10">
        <f>IF(C27="","",SUMPRODUCT($Q$2:$S$2,Q27:S27))</f>
        <v>2.1</v>
      </c>
      <c r="L27" s="10">
        <f>IF(C27="","",SUMPRODUCT($T$2:$V$2,T27:V27))</f>
        <v>0.35000000000000003</v>
      </c>
      <c r="M27" s="10">
        <f>IF(C27="","",SUMPRODUCT($W$2:$Y$2,W27:Y27))</f>
        <v>0</v>
      </c>
      <c r="N27" s="15">
        <v>1</v>
      </c>
      <c r="O27" s="15"/>
      <c r="P27" s="15"/>
      <c r="Q27" s="15">
        <v>0.3</v>
      </c>
      <c r="R27" s="15"/>
      <c r="S27" s="15"/>
      <c r="T27" s="15">
        <v>0.05</v>
      </c>
      <c r="U27" s="15"/>
      <c r="V27" s="15"/>
      <c r="W27" s="15"/>
      <c r="X27" s="15"/>
      <c r="Y27" s="15"/>
    </row>
    <row r="28" spans="1:25" x14ac:dyDescent="0.25">
      <c r="A28" s="13">
        <v>332794</v>
      </c>
      <c r="B28" s="3">
        <v>23</v>
      </c>
      <c r="C28" s="8">
        <v>2</v>
      </c>
      <c r="D28" s="9">
        <v>0.50763888888888886</v>
      </c>
      <c r="E28" s="14">
        <f>IF(D28="","",(E$1-D28)*24*0.1)</f>
        <v>6.6666666666666437E-3</v>
      </c>
      <c r="F28" s="11">
        <f>IF($C28="","",LARGE($J28:$M28,F$2))</f>
        <v>8.6999999999999993</v>
      </c>
      <c r="G28" s="11">
        <f>IF($C28="","",LARGE($J28:$M28,G$2))</f>
        <v>7.8</v>
      </c>
      <c r="H28" s="11">
        <f>IF($C28="","",LARGE($J28:$M28,H$2))</f>
        <v>6.6499999999999995</v>
      </c>
      <c r="I28" s="11">
        <f>IF($C28="","",LARGE($J28:$M28,I$2))</f>
        <v>0</v>
      </c>
      <c r="J28" s="10">
        <f>IF(C28="","",SUMPRODUCT($N$2:$P$2,N28:P28))</f>
        <v>6.6499999999999995</v>
      </c>
      <c r="K28" s="10">
        <f>IF(C28="","",SUMPRODUCT($Q$2:$S$2,Q28:S28))</f>
        <v>7.8</v>
      </c>
      <c r="L28" s="10">
        <f>IF(C28="","",SUMPRODUCT($T$2:$V$2,T28:V28))</f>
        <v>8.6999999999999993</v>
      </c>
      <c r="M28" s="10">
        <f>IF(C28="","",SUMPRODUCT($W$2:$Y$2,W28:Y28))</f>
        <v>0</v>
      </c>
      <c r="N28" s="15">
        <v>0.95</v>
      </c>
      <c r="O28" s="15"/>
      <c r="P28" s="15"/>
      <c r="Q28" s="15">
        <v>0.9</v>
      </c>
      <c r="R28" s="15">
        <v>0.75</v>
      </c>
      <c r="S28" s="15"/>
      <c r="T28" s="15">
        <v>1</v>
      </c>
      <c r="U28" s="15">
        <v>0.85</v>
      </c>
      <c r="V28" s="15"/>
      <c r="W28" s="15"/>
      <c r="X28" s="15"/>
      <c r="Y28" s="15"/>
    </row>
    <row r="29" spans="1:25" ht="15" x14ac:dyDescent="0.25">
      <c r="A29" s="13">
        <v>332796</v>
      </c>
      <c r="B29" s="3" t="s">
        <v>18</v>
      </c>
      <c r="C29" s="8">
        <v>1</v>
      </c>
      <c r="D29" s="9">
        <v>0.4909722222222222</v>
      </c>
      <c r="E29" s="14">
        <f>IF(D29="","",(E$1-D29)*24*0.1)</f>
        <v>4.6666666666666634E-2</v>
      </c>
      <c r="F29" s="11">
        <f>IF($C29="","",LARGE($J29:$M29,F$2))</f>
        <v>12.350000000000001</v>
      </c>
      <c r="G29" s="11">
        <f>IF($C29="","",LARGE($J29:$M29,G$2))</f>
        <v>12</v>
      </c>
      <c r="H29" s="11">
        <f>IF($C29="","",LARGE($J29:$M29,H$2))</f>
        <v>10.4</v>
      </c>
      <c r="I29" s="11">
        <f>IF($C29="","",LARGE($J29:$M29,I$2))</f>
        <v>0</v>
      </c>
      <c r="J29" s="10">
        <f>IF(C29="","",SUMPRODUCT($N$2:$P$2,N29:P29))</f>
        <v>0</v>
      </c>
      <c r="K29" s="10">
        <f>IF(C29="","",SUMPRODUCT($Q$2:$S$2,Q29:S29))</f>
        <v>10.4</v>
      </c>
      <c r="L29" s="10">
        <f>IF(C29="","",SUMPRODUCT($T$2:$V$2,T29:V29))</f>
        <v>12.350000000000001</v>
      </c>
      <c r="M29" s="10">
        <f>IF(C29="","",SUMPRODUCT($W$2:$Y$2,W29:Y29))</f>
        <v>12</v>
      </c>
      <c r="N29" s="15"/>
      <c r="O29" s="15"/>
      <c r="P29" s="15"/>
      <c r="Q29" s="15">
        <v>1</v>
      </c>
      <c r="R29" s="15">
        <v>0.65</v>
      </c>
      <c r="S29" s="15">
        <v>0.7</v>
      </c>
      <c r="T29" s="17">
        <v>1.05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</row>
    <row r="30" spans="1:25" x14ac:dyDescent="0.25">
      <c r="A30" s="13">
        <v>333164</v>
      </c>
      <c r="B30" s="3">
        <v>30</v>
      </c>
      <c r="C30" s="8">
        <v>1</v>
      </c>
      <c r="D30" s="9">
        <v>0.43541666666666662</v>
      </c>
      <c r="E30" s="14">
        <f>IF(D30="","",(E$1-D30)*24*0.1)</f>
        <v>0.18000000000000005</v>
      </c>
      <c r="F30" s="11">
        <f>IF($C30="","",LARGE($J30:$M30,F$2))</f>
        <v>9.1999999999999993</v>
      </c>
      <c r="G30" s="11">
        <f>IF($C30="","",LARGE($J30:$M30,G$2))</f>
        <v>8.5500000000000007</v>
      </c>
      <c r="H30" s="11">
        <f>IF($C30="","",LARGE($J30:$M30,H$2))</f>
        <v>8.3000000000000007</v>
      </c>
      <c r="I30" s="11">
        <f>IF($C30="","",LARGE($J30:$M30,I$2))</f>
        <v>7.1000000000000005</v>
      </c>
      <c r="J30" s="10">
        <f>IF(C30="","",SUMPRODUCT($N$2:$P$2,N30:P30))</f>
        <v>8.3000000000000007</v>
      </c>
      <c r="K30" s="10">
        <f>IF(C30="","",SUMPRODUCT($Q$2:$S$2,Q30:S30))</f>
        <v>8.5500000000000007</v>
      </c>
      <c r="L30" s="10">
        <f>IF(C30="","",SUMPRODUCT($T$2:$V$2,T30:V30))</f>
        <v>9.1999999999999993</v>
      </c>
      <c r="M30" s="10">
        <f>IF(C30="","",SUMPRODUCT($W$2:$Y$2,W30:Y30))</f>
        <v>7.1000000000000005</v>
      </c>
      <c r="N30" s="15">
        <v>0.9</v>
      </c>
      <c r="O30" s="15">
        <v>1</v>
      </c>
      <c r="P30" s="15"/>
      <c r="Q30" s="15">
        <v>0.9</v>
      </c>
      <c r="R30" s="15">
        <v>0.6</v>
      </c>
      <c r="S30" s="15">
        <v>0.35</v>
      </c>
      <c r="T30" s="15">
        <v>0.75</v>
      </c>
      <c r="U30" s="15">
        <v>1</v>
      </c>
      <c r="V30" s="15">
        <v>0.65</v>
      </c>
      <c r="W30" s="15">
        <v>0.8</v>
      </c>
      <c r="X30" s="15">
        <v>0.75</v>
      </c>
      <c r="Y30" s="15"/>
    </row>
    <row r="31" spans="1:25" x14ac:dyDescent="0.25">
      <c r="A31" s="13">
        <v>333280</v>
      </c>
      <c r="B31" s="3">
        <v>14</v>
      </c>
      <c r="C31" s="8">
        <v>1</v>
      </c>
      <c r="D31" s="9">
        <v>0.41111111111111115</v>
      </c>
      <c r="E31" s="14">
        <f>IF(D31="","",(E$1-D31)*24*0.1)</f>
        <v>0.23833333333333317</v>
      </c>
      <c r="F31" s="11">
        <f>IF($C31="","",LARGE($J31:$M31,F$2))</f>
        <v>6.6499999999999995</v>
      </c>
      <c r="G31" s="11">
        <f>IF($C31="","",LARGE($J31:$M31,G$2))</f>
        <v>2.75</v>
      </c>
      <c r="H31" s="11">
        <f>IF($C31="","",LARGE($J31:$M31,H$2))</f>
        <v>1.75</v>
      </c>
      <c r="I31" s="11">
        <f>IF($C31="","",LARGE($J31:$M31,I$2))</f>
        <v>0</v>
      </c>
      <c r="J31" s="10">
        <f>IF(C31="","",SUMPRODUCT($N$2:$P$2,N31:P31))</f>
        <v>6.6499999999999995</v>
      </c>
      <c r="K31" s="10">
        <f>IF(C31="","",SUMPRODUCT($Q$2:$S$2,Q31:S31))</f>
        <v>0</v>
      </c>
      <c r="L31" s="10">
        <f>IF(C31="","",SUMPRODUCT($T$2:$V$2,T31:V31))</f>
        <v>2.75</v>
      </c>
      <c r="M31" s="10">
        <f>IF(C31="","",SUMPRODUCT($W$2:$Y$2,W31:Y31))</f>
        <v>1.75</v>
      </c>
      <c r="N31" s="15">
        <v>0.95</v>
      </c>
      <c r="O31" s="15"/>
      <c r="P31" s="15"/>
      <c r="Q31" s="15"/>
      <c r="R31" s="15"/>
      <c r="S31" s="15"/>
      <c r="T31" s="15">
        <v>0.25</v>
      </c>
      <c r="U31" s="15">
        <v>0.5</v>
      </c>
      <c r="V31" s="15"/>
      <c r="W31" s="15">
        <v>0.25</v>
      </c>
      <c r="X31" s="15"/>
      <c r="Y31" s="15"/>
    </row>
    <row r="32" spans="1:25" x14ac:dyDescent="0.25">
      <c r="A32" s="13">
        <v>333283</v>
      </c>
      <c r="B32" s="3">
        <v>26</v>
      </c>
      <c r="C32" s="8">
        <v>2</v>
      </c>
      <c r="D32" s="9">
        <v>0.44513888888888892</v>
      </c>
      <c r="E32" s="14">
        <f>IF(D32="","",(E$1-D32)*24*0.1)</f>
        <v>0.15666666666666651</v>
      </c>
      <c r="F32" s="11">
        <f>IF($C32="","",LARGE($J32:$M32,F$2))</f>
        <v>8.3000000000000007</v>
      </c>
      <c r="G32" s="11">
        <f>IF($C32="","",LARGE($J32:$M32,G$2))</f>
        <v>7.6000000000000005</v>
      </c>
      <c r="H32" s="11">
        <f>IF($C32="","",LARGE($J32:$M32,H$2))</f>
        <v>6.6499999999999995</v>
      </c>
      <c r="I32" s="11">
        <f>IF($C32="","",LARGE($J32:$M32,I$2))</f>
        <v>0</v>
      </c>
      <c r="J32" s="10">
        <f>IF(C32="","",SUMPRODUCT($N$2:$P$2,N32:P32))</f>
        <v>6.6499999999999995</v>
      </c>
      <c r="K32" s="10">
        <f>IF(C32="","",SUMPRODUCT($Q$2:$S$2,Q32:S32))</f>
        <v>0</v>
      </c>
      <c r="L32" s="10">
        <f>IF(C32="","",SUMPRODUCT($T$2:$V$2,T32:V32))</f>
        <v>8.3000000000000007</v>
      </c>
      <c r="M32" s="10">
        <f>IF(C32="","",SUMPRODUCT($W$2:$Y$2,W32:Y32))</f>
        <v>7.6000000000000005</v>
      </c>
      <c r="N32" s="15">
        <v>0.95</v>
      </c>
      <c r="O32" s="15"/>
      <c r="P32" s="15">
        <v>0</v>
      </c>
      <c r="Q32" s="15"/>
      <c r="R32" s="15"/>
      <c r="S32" s="15"/>
      <c r="T32" s="15">
        <v>1</v>
      </c>
      <c r="U32" s="15">
        <v>0.65</v>
      </c>
      <c r="V32" s="15">
        <v>0</v>
      </c>
      <c r="W32" s="15">
        <v>0.8</v>
      </c>
      <c r="X32" s="15">
        <v>1</v>
      </c>
      <c r="Y32" s="15"/>
    </row>
    <row r="33" spans="1:25" x14ac:dyDescent="0.25">
      <c r="A33" s="13">
        <v>333443</v>
      </c>
      <c r="B33" s="3">
        <v>18</v>
      </c>
      <c r="C33" s="8">
        <v>1</v>
      </c>
      <c r="D33" s="9">
        <v>0.45416666666666666</v>
      </c>
      <c r="E33" s="14">
        <f>IF(D33="","",(E$1-D33)*24*0.1)</f>
        <v>0.13499999999999993</v>
      </c>
      <c r="F33" s="11">
        <f>IF($C33="","",LARGE($J33:$M33,F$2))</f>
        <v>6.6499999999999995</v>
      </c>
      <c r="G33" s="11">
        <f>IF($C33="","",LARGE($J33:$M33,G$2))</f>
        <v>5.95</v>
      </c>
      <c r="H33" s="11">
        <f>IF($C33="","",LARGE($J33:$M33,H$2))</f>
        <v>2.8000000000000003</v>
      </c>
      <c r="I33" s="11">
        <f>IF($C33="","",LARGE($J33:$M33,I$2))</f>
        <v>0</v>
      </c>
      <c r="J33" s="10">
        <f>IF(C33="","",SUMPRODUCT($N$2:$P$2,N33:P33))</f>
        <v>6.6499999999999995</v>
      </c>
      <c r="K33" s="10">
        <f>IF(C33="","",SUMPRODUCT($Q$2:$S$2,Q33:S33))</f>
        <v>5.95</v>
      </c>
      <c r="L33" s="10">
        <f>IF(C33="","",SUMPRODUCT($T$2:$V$2,T33:V33))</f>
        <v>2.8000000000000003</v>
      </c>
      <c r="M33" s="10">
        <f>IF(C33="","",SUMPRODUCT($W$2:$Y$2,W33:Y33))</f>
        <v>0</v>
      </c>
      <c r="N33" s="15">
        <v>0.95</v>
      </c>
      <c r="O33" s="15"/>
      <c r="P33" s="15"/>
      <c r="Q33" s="15">
        <v>0.85</v>
      </c>
      <c r="R33" s="15"/>
      <c r="S33" s="15"/>
      <c r="T33" s="15">
        <v>0.4</v>
      </c>
      <c r="U33" s="15"/>
      <c r="V33" s="15"/>
      <c r="W33" s="15"/>
      <c r="X33" s="15"/>
      <c r="Y33" s="15"/>
    </row>
    <row r="34" spans="1:25" x14ac:dyDescent="0.25">
      <c r="A34" s="13">
        <v>333779</v>
      </c>
      <c r="B34" s="3">
        <v>26</v>
      </c>
      <c r="C34" s="8">
        <v>1</v>
      </c>
      <c r="D34" s="9">
        <v>0.4465277777777778</v>
      </c>
      <c r="E34" s="14">
        <f>IF(D34="","",(E$1-D34)*24*0.1)</f>
        <v>0.15333333333333321</v>
      </c>
      <c r="F34" s="11">
        <f>IF($C34="","",LARGE($J34:$M34,F$2))</f>
        <v>8.25</v>
      </c>
      <c r="G34" s="11">
        <f>IF($C34="","",LARGE($J34:$M34,G$2))</f>
        <v>7.9499999999999993</v>
      </c>
      <c r="H34" s="11">
        <f>IF($C34="","",LARGE($J34:$M34,H$2))</f>
        <v>5.9</v>
      </c>
      <c r="I34" s="11">
        <f>IF($C34="","",LARGE($J34:$M34,I$2))</f>
        <v>0</v>
      </c>
      <c r="J34" s="10">
        <f>IF(C34="","",SUMPRODUCT($N$2:$P$2,N34:P34))</f>
        <v>8.25</v>
      </c>
      <c r="K34" s="10">
        <f>IF(C34="","",SUMPRODUCT($Q$2:$S$2,Q34:S34))</f>
        <v>7.9499999999999993</v>
      </c>
      <c r="L34" s="10">
        <f>IF(C34="","",SUMPRODUCT($T$2:$V$2,T34:V34))</f>
        <v>0</v>
      </c>
      <c r="M34" s="10">
        <f>IF(C34="","",SUMPRODUCT($W$2:$Y$2,W34:Y34))</f>
        <v>5.9</v>
      </c>
      <c r="N34" s="15">
        <v>0.95</v>
      </c>
      <c r="O34" s="15">
        <v>0.8</v>
      </c>
      <c r="P34" s="15"/>
      <c r="Q34" s="15">
        <v>0.95</v>
      </c>
      <c r="R34" s="15">
        <v>0.65</v>
      </c>
      <c r="S34" s="15"/>
      <c r="T34" s="15"/>
      <c r="U34" s="15"/>
      <c r="V34" s="15"/>
      <c r="W34" s="15">
        <v>0.8</v>
      </c>
      <c r="X34" s="15">
        <v>0.15</v>
      </c>
      <c r="Y34" s="15"/>
    </row>
    <row r="35" spans="1:25" x14ac:dyDescent="0.25">
      <c r="A35" s="13">
        <v>334087</v>
      </c>
      <c r="B35" s="3">
        <v>18</v>
      </c>
      <c r="C35" s="16" t="s">
        <v>17</v>
      </c>
      <c r="D35" s="9">
        <v>0.4861111111111111</v>
      </c>
      <c r="E35" s="14">
        <f>IF(D35="","",(E$1-D35)*24*0.1)</f>
        <v>5.8333333333333265E-2</v>
      </c>
      <c r="F35" s="11">
        <f>IF($C35="","",LARGE($J35:$M35,F$2))</f>
        <v>7.3</v>
      </c>
      <c r="G35" s="11">
        <f>IF($C35="","",LARGE($J35:$M35,G$2))</f>
        <v>6.6499999999999995</v>
      </c>
      <c r="H35" s="11">
        <f>IF($C35="","",LARGE($J35:$M35,H$2))</f>
        <v>3.2</v>
      </c>
      <c r="I35" s="11">
        <f>IF($C35="","",LARGE($J35:$M35,I$2))</f>
        <v>0</v>
      </c>
      <c r="J35" s="10">
        <f>IF(C35="","",SUMPRODUCT($N$2:$P$2,N35:P35))</f>
        <v>6.6499999999999995</v>
      </c>
      <c r="K35" s="10">
        <f>IF(C35="","",SUMPRODUCT($Q$2:$S$2,Q35:S35))</f>
        <v>7.3</v>
      </c>
      <c r="L35" s="10">
        <f>IF(C35="","",SUMPRODUCT($T$2:$V$2,T35:V35))</f>
        <v>3.2</v>
      </c>
      <c r="M35" s="10">
        <f>IF(C35="","",SUMPRODUCT($W$2:$Y$2,W35:Y35))</f>
        <v>0</v>
      </c>
      <c r="N35" s="15">
        <v>0.95</v>
      </c>
      <c r="O35" s="15">
        <v>0</v>
      </c>
      <c r="P35" s="15"/>
      <c r="Q35" s="15">
        <v>1</v>
      </c>
      <c r="R35" s="15">
        <v>0.15</v>
      </c>
      <c r="S35" s="15"/>
      <c r="T35" s="15">
        <v>0.4</v>
      </c>
      <c r="U35" s="15">
        <v>0.2</v>
      </c>
      <c r="V35" s="15"/>
      <c r="W35" s="15"/>
      <c r="X35" s="15"/>
      <c r="Y35" s="15"/>
    </row>
    <row r="36" spans="1:25" ht="15" x14ac:dyDescent="0.25">
      <c r="A36" s="13">
        <v>334800</v>
      </c>
      <c r="B36" s="3">
        <v>21</v>
      </c>
      <c r="C36" s="16" t="s">
        <v>17</v>
      </c>
      <c r="D36" s="9">
        <v>0.44236111111111115</v>
      </c>
      <c r="E36" s="14">
        <f>IF(D36="","",(E$1-D36)*24*0.1)</f>
        <v>0.16333333333333316</v>
      </c>
      <c r="F36" s="11">
        <f>IF($C36="","",LARGE($J36:$M36,F$2))</f>
        <v>9.7000000000000011</v>
      </c>
      <c r="G36" s="11">
        <f>IF($C36="","",LARGE($J36:$M36,G$2))</f>
        <v>4.6000000000000005</v>
      </c>
      <c r="H36" s="11">
        <f>IF($C36="","",LARGE($J36:$M36,H$2))</f>
        <v>3.5</v>
      </c>
      <c r="I36" s="11">
        <f>IF($C36="","",LARGE($J36:$M36,I$2))</f>
        <v>0</v>
      </c>
      <c r="J36" s="10">
        <f>IF(C36="","",SUMPRODUCT($N$2:$P$2,N36:P36))</f>
        <v>0</v>
      </c>
      <c r="K36" s="10">
        <f>IF(C36="","",SUMPRODUCT($Q$2:$S$2,Q36:S36))</f>
        <v>4.6000000000000005</v>
      </c>
      <c r="L36" s="10">
        <f>IF(C36="","",SUMPRODUCT($T$2:$V$2,T36:V36))</f>
        <v>9.7000000000000011</v>
      </c>
      <c r="M36" s="10">
        <f>IF(C36="","",SUMPRODUCT($W$2:$Y$2,W36:Y36))</f>
        <v>3.5</v>
      </c>
      <c r="N36" s="15"/>
      <c r="O36" s="15"/>
      <c r="P36" s="15"/>
      <c r="Q36" s="15">
        <v>0.6</v>
      </c>
      <c r="R36" s="15">
        <v>0.2</v>
      </c>
      <c r="S36" s="15"/>
      <c r="T36" s="18">
        <v>1.1000000000000001</v>
      </c>
      <c r="U36" s="15">
        <v>1</v>
      </c>
      <c r="V36" s="15"/>
      <c r="W36" s="15">
        <v>0.5</v>
      </c>
      <c r="X36" s="15"/>
      <c r="Y36" s="15"/>
    </row>
    <row r="37" spans="1:25" x14ac:dyDescent="0.25">
      <c r="A37" s="13">
        <v>335150</v>
      </c>
      <c r="B37" s="3">
        <v>18</v>
      </c>
      <c r="C37" s="16" t="s">
        <v>17</v>
      </c>
      <c r="D37" s="9">
        <v>0.44722222222222219</v>
      </c>
      <c r="E37" s="14">
        <f>IF(D37="","",(E$1-D37)*24*0.1)</f>
        <v>0.15166666666666667</v>
      </c>
      <c r="F37" s="11">
        <f>IF($C37="","",LARGE($J37:$M37,F$2))</f>
        <v>6.6499999999999995</v>
      </c>
      <c r="G37" s="11">
        <f>IF($C37="","",LARGE($J37:$M37,G$2))</f>
        <v>5.3</v>
      </c>
      <c r="H37" s="11">
        <f>IF($C37="","",LARGE($J37:$M37,H$2))</f>
        <v>2.4499999999999997</v>
      </c>
      <c r="I37" s="11">
        <f>IF($C37="","",LARGE($J37:$M37,I$2))</f>
        <v>0</v>
      </c>
      <c r="J37" s="10">
        <f>IF(C37="","",SUMPRODUCT($N$2:$P$2,N37:P37))</f>
        <v>6.6499999999999995</v>
      </c>
      <c r="K37" s="10">
        <f>IF(C37="","",SUMPRODUCT($Q$2:$S$2,Q37:S37))</f>
        <v>2.4499999999999997</v>
      </c>
      <c r="L37" s="10">
        <f>IF(C37="","",SUMPRODUCT($T$2:$V$2,T37:V37))</f>
        <v>5.3</v>
      </c>
      <c r="M37" s="10">
        <f>IF(C37="","",SUMPRODUCT($W$2:$Y$2,W37:Y37))</f>
        <v>0</v>
      </c>
      <c r="N37" s="15">
        <v>0.95</v>
      </c>
      <c r="O37" s="15">
        <v>0</v>
      </c>
      <c r="P37" s="15"/>
      <c r="Q37" s="15">
        <v>0.35</v>
      </c>
      <c r="R37" s="15">
        <v>0</v>
      </c>
      <c r="S37" s="15"/>
      <c r="T37" s="15">
        <v>0.5</v>
      </c>
      <c r="U37" s="15">
        <v>0.9</v>
      </c>
      <c r="V37" s="15">
        <v>0</v>
      </c>
      <c r="W37" s="15">
        <v>0</v>
      </c>
      <c r="X37" s="15"/>
      <c r="Y37" s="15"/>
    </row>
    <row r="38" spans="1:25" x14ac:dyDescent="0.25">
      <c r="A38" s="13">
        <v>335566</v>
      </c>
      <c r="B38" s="3">
        <v>15</v>
      </c>
      <c r="C38" s="8">
        <v>1</v>
      </c>
      <c r="D38" s="9">
        <v>0.40972222222222227</v>
      </c>
      <c r="E38" s="14">
        <f>IF(D38="","",(E$1-D38)*24*0.1)</f>
        <v>0.24166666666666647</v>
      </c>
      <c r="F38" s="11">
        <f>IF($C38="","",LARGE($J38:$M38,F$2))</f>
        <v>6.6499999999999995</v>
      </c>
      <c r="G38" s="11">
        <f>IF($C38="","",LARGE($J38:$M38,G$2))</f>
        <v>3.7</v>
      </c>
      <c r="H38" s="11">
        <f>IF($C38="","",LARGE($J38:$M38,H$2))</f>
        <v>1.75</v>
      </c>
      <c r="I38" s="11">
        <f>IF($C38="","",LARGE($J38:$M38,I$2))</f>
        <v>0</v>
      </c>
      <c r="J38" s="10">
        <f>IF(C38="","",SUMPRODUCT($N$2:$P$2,N38:P38))</f>
        <v>6.6499999999999995</v>
      </c>
      <c r="K38" s="10">
        <f>IF(C38="","",SUMPRODUCT($Q$2:$S$2,Q38:S38))</f>
        <v>0</v>
      </c>
      <c r="L38" s="10">
        <f>IF(C38="","",SUMPRODUCT($T$2:$V$2,T38:V38))</f>
        <v>3.7</v>
      </c>
      <c r="M38" s="10">
        <f>IF(C38="","",SUMPRODUCT($W$2:$Y$2,W38:Y38))</f>
        <v>1.75</v>
      </c>
      <c r="N38" s="15">
        <v>0.95</v>
      </c>
      <c r="O38" s="15"/>
      <c r="P38" s="15"/>
      <c r="Q38" s="15"/>
      <c r="R38" s="15"/>
      <c r="S38" s="15"/>
      <c r="T38" s="15">
        <v>0.5</v>
      </c>
      <c r="U38" s="15">
        <v>0.1</v>
      </c>
      <c r="V38" s="15"/>
      <c r="W38" s="15">
        <v>0.25</v>
      </c>
      <c r="X38" s="15">
        <v>0</v>
      </c>
      <c r="Y38" s="15"/>
    </row>
    <row r="39" spans="1:25" x14ac:dyDescent="0.25">
      <c r="A39" s="13">
        <v>335784</v>
      </c>
      <c r="B39" s="3">
        <v>13</v>
      </c>
      <c r="C39" s="16" t="s">
        <v>21</v>
      </c>
      <c r="D39" s="9">
        <v>0.50416666666666665</v>
      </c>
      <c r="E39" s="14">
        <f>IF(D39="","",(E$1-D39)*24*0.1)</f>
        <v>1.4999999999999947E-2</v>
      </c>
      <c r="F39" s="11">
        <f>IF($C39="","",LARGE($J39:$M39,F$2))</f>
        <v>7</v>
      </c>
      <c r="G39" s="11">
        <f>IF($C39="","",LARGE($J39:$M39,G$2))</f>
        <v>3.5</v>
      </c>
      <c r="H39" s="11">
        <f>IF($C39="","",LARGE($J39:$M39,H$2))</f>
        <v>2.5</v>
      </c>
      <c r="I39" s="11">
        <f>IF($C39="","",LARGE($J39:$M39,I$2))</f>
        <v>0.70000000000000007</v>
      </c>
      <c r="J39" s="10">
        <f>IF(C39="","",SUMPRODUCT($N$2:$P$2,N39:P39))</f>
        <v>3.5</v>
      </c>
      <c r="K39" s="10">
        <f>IF(C39="","",SUMPRODUCT($Q$2:$S$2,Q39:S39))</f>
        <v>7</v>
      </c>
      <c r="L39" s="10">
        <f>IF(C39="","",SUMPRODUCT($T$2:$V$2,T39:V39))</f>
        <v>2.5</v>
      </c>
      <c r="M39" s="10">
        <f>IF(C39="","",SUMPRODUCT($W$2:$Y$2,W39:Y39))</f>
        <v>0.70000000000000007</v>
      </c>
      <c r="N39" s="15">
        <v>0.5</v>
      </c>
      <c r="O39" s="15">
        <v>0</v>
      </c>
      <c r="P39" s="15">
        <v>0</v>
      </c>
      <c r="Q39" s="15">
        <v>1</v>
      </c>
      <c r="R39" s="15"/>
      <c r="S39" s="15"/>
      <c r="T39" s="15">
        <v>0.3</v>
      </c>
      <c r="U39" s="15">
        <v>0.2</v>
      </c>
      <c r="V39" s="15"/>
      <c r="W39" s="15">
        <v>0.1</v>
      </c>
      <c r="X39" s="15">
        <v>0</v>
      </c>
      <c r="Y39" s="15"/>
    </row>
    <row r="40" spans="1:25" x14ac:dyDescent="0.25">
      <c r="A40" s="13">
        <v>336605</v>
      </c>
      <c r="B40" s="3">
        <v>14</v>
      </c>
      <c r="C40" s="16" t="s">
        <v>17</v>
      </c>
      <c r="D40" s="9">
        <v>0.42083333333333334</v>
      </c>
      <c r="E40" s="14">
        <f>IF(D40="","",(E$1-D40)*24*0.1)</f>
        <v>0.21499999999999991</v>
      </c>
      <c r="F40" s="11">
        <f>IF($C40="","",LARGE($J40:$M40,F$2))</f>
        <v>4.8999999999999995</v>
      </c>
      <c r="G40" s="11">
        <f>IF($C40="","",LARGE($J40:$M40,G$2))</f>
        <v>4</v>
      </c>
      <c r="H40" s="11">
        <f>IF($C40="","",LARGE($J40:$M40,H$2))</f>
        <v>2.8000000000000003</v>
      </c>
      <c r="I40" s="11">
        <f>IF($C40="","",LARGE($J40:$M40,I$2))</f>
        <v>0</v>
      </c>
      <c r="J40" s="10">
        <f>IF(C40="","",SUMPRODUCT($N$2:$P$2,N40:P40))</f>
        <v>4.8999999999999995</v>
      </c>
      <c r="K40" s="10">
        <f>IF(C40="","",SUMPRODUCT($Q$2:$S$2,Q40:S40))</f>
        <v>2.8000000000000003</v>
      </c>
      <c r="L40" s="10">
        <f>IF(C40="","",SUMPRODUCT($T$2:$V$2,T40:V40))</f>
        <v>4</v>
      </c>
      <c r="M40" s="10">
        <f>IF(C40="","",SUMPRODUCT($W$2:$Y$2,W40:Y40))</f>
        <v>0</v>
      </c>
      <c r="N40" s="15">
        <v>0.7</v>
      </c>
      <c r="O40" s="15"/>
      <c r="P40" s="15"/>
      <c r="Q40" s="15">
        <v>0.4</v>
      </c>
      <c r="R40" s="15"/>
      <c r="S40" s="15"/>
      <c r="T40" s="15">
        <v>0.5</v>
      </c>
      <c r="U40" s="15">
        <v>0.25</v>
      </c>
      <c r="V40" s="15"/>
      <c r="W40" s="15"/>
      <c r="X40" s="15"/>
      <c r="Y40" s="15"/>
    </row>
    <row r="41" spans="1:25" ht="15" x14ac:dyDescent="0.25">
      <c r="A41" s="13">
        <v>336867</v>
      </c>
      <c r="B41" s="3" t="s">
        <v>18</v>
      </c>
      <c r="C41" s="8">
        <v>2</v>
      </c>
      <c r="D41" s="9">
        <v>0.46249999999999997</v>
      </c>
      <c r="E41" s="14">
        <f>IF(D41="","",(E$1-D41)*24*0.1)</f>
        <v>0.11499999999999999</v>
      </c>
      <c r="F41" s="11">
        <f>IF($C41="","",LARGE($J41:$M41,F$2))</f>
        <v>12.05</v>
      </c>
      <c r="G41" s="11">
        <f>IF($C41="","",LARGE($J41:$M41,G$2))</f>
        <v>8.8000000000000007</v>
      </c>
      <c r="H41" s="11">
        <f>IF($C41="","",LARGE($J41:$M41,H$2))</f>
        <v>7.6000000000000005</v>
      </c>
      <c r="I41" s="11">
        <f>IF($C41="","",LARGE($J41:$M41,I$2))</f>
        <v>6.6499999999999995</v>
      </c>
      <c r="J41" s="10">
        <f>IF(C41="","",SUMPRODUCT($N$2:$P$2,N41:P41))</f>
        <v>6.6499999999999995</v>
      </c>
      <c r="K41" s="10">
        <f>IF(C41="","",SUMPRODUCT($Q$2:$S$2,Q41:S41))</f>
        <v>8.8000000000000007</v>
      </c>
      <c r="L41" s="10">
        <f>IF(C41="","",SUMPRODUCT($T$2:$V$2,T41:V41))</f>
        <v>12.05</v>
      </c>
      <c r="M41" s="10">
        <f>IF(C41="","",SUMPRODUCT($W$2:$Y$2,W41:Y41))</f>
        <v>7.6000000000000005</v>
      </c>
      <c r="N41" s="15">
        <v>0.95</v>
      </c>
      <c r="O41" s="15"/>
      <c r="P41" s="15"/>
      <c r="Q41" s="15">
        <v>1</v>
      </c>
      <c r="R41" s="15">
        <v>0.9</v>
      </c>
      <c r="S41" s="15"/>
      <c r="T41" s="17">
        <v>1.05</v>
      </c>
      <c r="U41" s="15">
        <v>0.85</v>
      </c>
      <c r="V41" s="15">
        <v>1</v>
      </c>
      <c r="W41" s="15">
        <v>0.8</v>
      </c>
      <c r="X41" s="15">
        <v>1</v>
      </c>
      <c r="Y41" s="15"/>
    </row>
    <row r="42" spans="1:25" x14ac:dyDescent="0.25">
      <c r="A42" s="13">
        <v>337310</v>
      </c>
      <c r="B42" s="3">
        <v>29</v>
      </c>
      <c r="C42" s="8">
        <v>1</v>
      </c>
      <c r="D42" s="9">
        <v>0.44375000000000003</v>
      </c>
      <c r="E42" s="14">
        <f>IF(D42="","",(E$1-D42)*24*0.1)</f>
        <v>0.15999999999999984</v>
      </c>
      <c r="F42" s="11">
        <f>IF($C42="","",LARGE($J42:$M42,F$2))</f>
        <v>8.6499999999999986</v>
      </c>
      <c r="G42" s="11">
        <f>IF($C42="","",LARGE($J42:$M42,G$2))</f>
        <v>8.4</v>
      </c>
      <c r="H42" s="11">
        <f>IF($C42="","",LARGE($J42:$M42,H$2))</f>
        <v>7.8</v>
      </c>
      <c r="I42" s="11">
        <f>IF($C42="","",LARGE($J42:$M42,I$2))</f>
        <v>0</v>
      </c>
      <c r="J42" s="10">
        <f>IF(C42="","",SUMPRODUCT($N$2:$P$2,N42:P42))</f>
        <v>8.6499999999999986</v>
      </c>
      <c r="K42" s="10">
        <f>IF(C42="","",SUMPRODUCT($Q$2:$S$2,Q42:S42))</f>
        <v>7.8</v>
      </c>
      <c r="L42" s="10">
        <f>IF(C42="","",SUMPRODUCT($T$2:$V$2,T42:V42))</f>
        <v>8.4</v>
      </c>
      <c r="M42" s="10">
        <f>IF(C42="","",SUMPRODUCT($W$2:$Y$2,W42:Y42))</f>
        <v>0</v>
      </c>
      <c r="N42" s="15">
        <v>0.95</v>
      </c>
      <c r="O42" s="15">
        <v>1</v>
      </c>
      <c r="P42" s="15"/>
      <c r="Q42" s="15">
        <v>0.9</v>
      </c>
      <c r="R42" s="15">
        <v>0.75</v>
      </c>
      <c r="S42" s="15"/>
      <c r="T42" s="15">
        <v>1</v>
      </c>
      <c r="U42" s="15">
        <v>0.7</v>
      </c>
      <c r="V42" s="15"/>
      <c r="W42" s="15"/>
      <c r="X42" s="15"/>
      <c r="Y42" s="15"/>
    </row>
    <row r="43" spans="1:25" x14ac:dyDescent="0.25">
      <c r="A43" s="13">
        <v>337491</v>
      </c>
      <c r="B43" s="3">
        <v>6</v>
      </c>
      <c r="C43" s="8">
        <v>1</v>
      </c>
      <c r="D43" s="9">
        <v>0.4770833333333333</v>
      </c>
      <c r="E43" s="14">
        <f>IF(D43="","",(E$1-D43)*24*0.1)</f>
        <v>7.9999999999999988E-2</v>
      </c>
      <c r="F43" s="11">
        <f>IF($C43="","",LARGE($J43:$M43,F$2))</f>
        <v>4.8999999999999995</v>
      </c>
      <c r="G43" s="11">
        <f>IF($C43="","",LARGE($J43:$M43,G$2))</f>
        <v>0.35000000000000003</v>
      </c>
      <c r="H43" s="11">
        <f>IF($C43="","",LARGE($J43:$M43,H$2))</f>
        <v>0</v>
      </c>
      <c r="I43" s="11">
        <f>IF($C43="","",LARGE($J43:$M43,I$2))</f>
        <v>0</v>
      </c>
      <c r="J43" s="10">
        <f>IF(C43="","",SUMPRODUCT($N$2:$P$2,N43:P43))</f>
        <v>0</v>
      </c>
      <c r="K43" s="10">
        <f>IF(C43="","",SUMPRODUCT($Q$2:$S$2,Q43:S43))</f>
        <v>4.8999999999999995</v>
      </c>
      <c r="L43" s="10">
        <f>IF(C43="","",SUMPRODUCT($T$2:$V$2,T43:V43))</f>
        <v>0.35000000000000003</v>
      </c>
      <c r="M43" s="10">
        <f>IF(C43="","",SUMPRODUCT($W$2:$Y$2,W43:Y43))</f>
        <v>0</v>
      </c>
      <c r="N43" s="15">
        <v>0</v>
      </c>
      <c r="O43" s="15"/>
      <c r="P43" s="15"/>
      <c r="Q43" s="15">
        <v>0.7</v>
      </c>
      <c r="R43" s="15"/>
      <c r="S43" s="15"/>
      <c r="T43" s="15">
        <v>0.05</v>
      </c>
      <c r="U43" s="15"/>
      <c r="V43" s="15"/>
      <c r="W43" s="15"/>
      <c r="X43" s="15"/>
      <c r="Y43" s="15"/>
    </row>
    <row r="44" spans="1:25" x14ac:dyDescent="0.25">
      <c r="A44" s="13">
        <v>337654</v>
      </c>
      <c r="B44" s="3">
        <v>28</v>
      </c>
      <c r="C44" s="8">
        <v>2</v>
      </c>
      <c r="D44" s="9">
        <v>0.44513888888888892</v>
      </c>
      <c r="E44" s="14">
        <f>IF(D44="","",(E$1-D44)*24*0.1)</f>
        <v>0.15666666666666651</v>
      </c>
      <c r="F44" s="11">
        <f>IF($C44="","",LARGE($J44:$M44,F$2))</f>
        <v>8.6499999999999986</v>
      </c>
      <c r="G44" s="11">
        <f>IF($C44="","",LARGE($J44:$M44,G$2))</f>
        <v>8</v>
      </c>
      <c r="H44" s="11">
        <f>IF($C44="","",LARGE($J44:$M44,H$2))</f>
        <v>7.1499999999999995</v>
      </c>
      <c r="I44" s="11">
        <f>IF($C44="","",LARGE($J44:$M44,I$2))</f>
        <v>0</v>
      </c>
      <c r="J44" s="10">
        <f>IF(C44="","",SUMPRODUCT($N$2:$P$2,N44:P44))</f>
        <v>8.6499999999999986</v>
      </c>
      <c r="K44" s="10">
        <f>IF(C44="","",SUMPRODUCT($Q$2:$S$2,Q44:S44))</f>
        <v>7.1499999999999995</v>
      </c>
      <c r="L44" s="10">
        <f>IF(C44="","",SUMPRODUCT($T$2:$V$2,T44:V44))</f>
        <v>8</v>
      </c>
      <c r="M44" s="10">
        <f>IF(C44="","",SUMPRODUCT($W$2:$Y$2,W44:Y44))</f>
        <v>0</v>
      </c>
      <c r="N44" s="15">
        <v>0.95</v>
      </c>
      <c r="O44" s="15">
        <v>1</v>
      </c>
      <c r="P44" s="15"/>
      <c r="Q44" s="15">
        <v>0.95</v>
      </c>
      <c r="R44" s="15">
        <v>0.25</v>
      </c>
      <c r="S44" s="15"/>
      <c r="T44" s="15">
        <v>1</v>
      </c>
      <c r="U44" s="15">
        <v>0.5</v>
      </c>
      <c r="V44" s="15"/>
      <c r="W44" s="15"/>
      <c r="X44" s="15"/>
      <c r="Y44" s="15"/>
    </row>
    <row r="45" spans="1:25" x14ac:dyDescent="0.25">
      <c r="A45" s="13">
        <v>340843</v>
      </c>
      <c r="B45" s="3">
        <v>13</v>
      </c>
      <c r="C45" s="8">
        <v>2</v>
      </c>
      <c r="D45" s="9">
        <v>0.50277777777777777</v>
      </c>
      <c r="E45" s="14">
        <f>IF(D45="","",(E$1-D45)*24*0.1)</f>
        <v>1.8333333333333268E-2</v>
      </c>
      <c r="F45" s="11">
        <f>IF($C45="","",LARGE($J45:$M45,F$2))</f>
        <v>8.8000000000000007</v>
      </c>
      <c r="G45" s="11">
        <f>IF($C45="","",LARGE($J45:$M45,G$2))</f>
        <v>3.5</v>
      </c>
      <c r="H45" s="11">
        <f>IF($C45="","",LARGE($J45:$M45,H$2))</f>
        <v>0</v>
      </c>
      <c r="I45" s="11">
        <f>IF($C45="","",LARGE($J45:$M45,I$2))</f>
        <v>0</v>
      </c>
      <c r="J45" s="10">
        <f>IF(C45="","",SUMPRODUCT($N$2:$P$2,N45:P45))</f>
        <v>3.5</v>
      </c>
      <c r="K45" s="10">
        <f>IF(C45="","",SUMPRODUCT($Q$2:$S$2,Q45:S45))</f>
        <v>8.8000000000000007</v>
      </c>
      <c r="L45" s="10">
        <f>IF(C45="","",SUMPRODUCT($T$2:$V$2,T45:V45))</f>
        <v>0</v>
      </c>
      <c r="M45" s="10">
        <f>IF(C45="","",SUMPRODUCT($W$2:$Y$2,W45:Y45))</f>
        <v>0</v>
      </c>
      <c r="N45" s="15">
        <v>0.5</v>
      </c>
      <c r="O45" s="15">
        <v>0</v>
      </c>
      <c r="P45" s="15"/>
      <c r="Q45" s="15">
        <v>1</v>
      </c>
      <c r="R45" s="15">
        <v>0.9</v>
      </c>
      <c r="S45" s="15"/>
      <c r="T45" s="15"/>
      <c r="U45" s="15"/>
      <c r="V45" s="15"/>
      <c r="W45" s="15"/>
      <c r="X45" s="15"/>
      <c r="Y45" s="15"/>
    </row>
    <row r="46" spans="1:25" x14ac:dyDescent="0.25">
      <c r="A46" s="13">
        <v>341868</v>
      </c>
      <c r="B46" s="3">
        <v>4</v>
      </c>
      <c r="C46" s="8">
        <v>1</v>
      </c>
      <c r="D46" s="9">
        <v>0.49722222222222223</v>
      </c>
      <c r="E46" s="14">
        <f>IF(D46="","",(E$1-D46)*24*0.1)</f>
        <v>3.1666666666666558E-2</v>
      </c>
      <c r="F46" s="11">
        <f>IF($C46="","",LARGE($J46:$M46,F$2))</f>
        <v>3.5</v>
      </c>
      <c r="G46" s="11">
        <f>IF($C46="","",LARGE($J46:$M46,G$2))</f>
        <v>0</v>
      </c>
      <c r="H46" s="11">
        <f>IF($C46="","",LARGE($J46:$M46,H$2))</f>
        <v>0</v>
      </c>
      <c r="I46" s="11">
        <f>IF($C46="","",LARGE($J46:$M46,I$2))</f>
        <v>0</v>
      </c>
      <c r="J46" s="10">
        <f>IF(C46="","",SUMPRODUCT($N$2:$P$2,N46:P46))</f>
        <v>3.5</v>
      </c>
      <c r="K46" s="10">
        <f>IF(C46="","",SUMPRODUCT($Q$2:$S$2,Q46:S46))</f>
        <v>0</v>
      </c>
      <c r="L46" s="10">
        <f>IF(C46="","",SUMPRODUCT($T$2:$V$2,T46:V46))</f>
        <v>0</v>
      </c>
      <c r="M46" s="10">
        <f>IF(C46="","",SUMPRODUCT($W$2:$Y$2,W46:Y46))</f>
        <v>0</v>
      </c>
      <c r="N46" s="15">
        <v>0.5</v>
      </c>
      <c r="O46" s="15">
        <v>0</v>
      </c>
      <c r="P46" s="15">
        <v>0</v>
      </c>
      <c r="Q46" s="15">
        <v>0</v>
      </c>
      <c r="R46" s="15"/>
      <c r="S46" s="15"/>
      <c r="T46" s="15"/>
      <c r="U46" s="15"/>
      <c r="V46" s="15"/>
      <c r="W46" s="15"/>
      <c r="X46" s="15"/>
      <c r="Y46" s="15"/>
    </row>
    <row r="47" spans="1:25" s="11" customFormat="1" x14ac:dyDescent="0.25"/>
    <row r="48" spans="1:25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  <row r="313" s="11" customFormat="1" x14ac:dyDescent="0.25"/>
    <row r="314" s="11" customFormat="1" x14ac:dyDescent="0.25"/>
    <row r="315" s="11" customFormat="1" x14ac:dyDescent="0.25"/>
    <row r="316" s="11" customFormat="1" x14ac:dyDescent="0.25"/>
    <row r="317" s="11" customFormat="1" x14ac:dyDescent="0.25"/>
    <row r="318" s="11" customFormat="1" x14ac:dyDescent="0.25"/>
    <row r="319" s="11" customFormat="1" x14ac:dyDescent="0.25"/>
    <row r="320" s="11" customFormat="1" x14ac:dyDescent="0.25"/>
    <row r="321" s="11" customFormat="1" x14ac:dyDescent="0.25"/>
    <row r="322" s="11" customFormat="1" x14ac:dyDescent="0.25"/>
    <row r="323" s="11" customFormat="1" x14ac:dyDescent="0.25"/>
    <row r="324" s="11" customFormat="1" x14ac:dyDescent="0.25"/>
    <row r="325" s="11" customFormat="1" x14ac:dyDescent="0.25"/>
    <row r="326" s="11" customFormat="1" x14ac:dyDescent="0.25"/>
    <row r="327" s="11" customFormat="1" x14ac:dyDescent="0.25"/>
    <row r="328" s="11" customFormat="1" x14ac:dyDescent="0.25"/>
    <row r="329" s="11" customFormat="1" x14ac:dyDescent="0.25"/>
    <row r="330" s="11" customFormat="1" x14ac:dyDescent="0.25"/>
    <row r="331" s="11" customFormat="1" x14ac:dyDescent="0.25"/>
    <row r="332" s="11" customFormat="1" x14ac:dyDescent="0.25"/>
    <row r="333" s="11" customFormat="1" x14ac:dyDescent="0.25"/>
    <row r="334" s="11" customFormat="1" x14ac:dyDescent="0.25"/>
    <row r="335" s="11" customFormat="1" x14ac:dyDescent="0.25"/>
    <row r="336" s="11" customFormat="1" x14ac:dyDescent="0.25"/>
    <row r="337" s="11" customFormat="1" x14ac:dyDescent="0.25"/>
    <row r="338" s="11" customFormat="1" x14ac:dyDescent="0.25"/>
    <row r="339" s="11" customFormat="1" x14ac:dyDescent="0.25"/>
    <row r="340" s="11" customFormat="1" x14ac:dyDescent="0.25"/>
    <row r="341" s="11" customFormat="1" x14ac:dyDescent="0.25"/>
    <row r="342" s="11" customFormat="1" x14ac:dyDescent="0.25"/>
    <row r="343" s="11" customFormat="1" x14ac:dyDescent="0.25"/>
    <row r="344" s="11" customFormat="1" x14ac:dyDescent="0.25"/>
    <row r="345" s="11" customFormat="1" x14ac:dyDescent="0.25"/>
    <row r="346" s="11" customFormat="1" x14ac:dyDescent="0.25"/>
    <row r="347" s="11" customFormat="1" x14ac:dyDescent="0.25"/>
    <row r="348" s="11" customFormat="1" x14ac:dyDescent="0.25"/>
    <row r="349" s="11" customFormat="1" x14ac:dyDescent="0.25"/>
    <row r="350" s="11" customFormat="1" x14ac:dyDescent="0.25"/>
    <row r="351" s="11" customFormat="1" x14ac:dyDescent="0.25"/>
    <row r="352" s="11" customFormat="1" x14ac:dyDescent="0.25"/>
    <row r="353" s="11" customFormat="1" x14ac:dyDescent="0.25"/>
    <row r="354" s="11" customFormat="1" x14ac:dyDescent="0.25"/>
    <row r="355" s="11" customFormat="1" x14ac:dyDescent="0.25"/>
    <row r="356" s="11" customFormat="1" x14ac:dyDescent="0.25"/>
    <row r="357" s="11" customFormat="1" x14ac:dyDescent="0.25"/>
    <row r="358" s="11" customFormat="1" x14ac:dyDescent="0.25"/>
    <row r="359" s="11" customFormat="1" x14ac:dyDescent="0.25"/>
    <row r="360" s="11" customFormat="1" x14ac:dyDescent="0.25"/>
    <row r="361" s="11" customFormat="1" x14ac:dyDescent="0.25"/>
    <row r="362" s="11" customFormat="1" x14ac:dyDescent="0.25"/>
    <row r="363" s="11" customFormat="1" x14ac:dyDescent="0.25"/>
    <row r="364" s="11" customFormat="1" x14ac:dyDescent="0.25"/>
    <row r="365" s="11" customFormat="1" x14ac:dyDescent="0.25"/>
    <row r="366" s="11" customFormat="1" x14ac:dyDescent="0.25"/>
    <row r="367" s="11" customFormat="1" x14ac:dyDescent="0.25"/>
    <row r="368" s="11" customFormat="1" x14ac:dyDescent="0.25"/>
    <row r="369" s="11" customFormat="1" x14ac:dyDescent="0.25"/>
    <row r="370" s="11" customFormat="1" x14ac:dyDescent="0.25"/>
    <row r="371" s="11" customFormat="1" x14ac:dyDescent="0.25"/>
    <row r="372" s="11" customFormat="1" x14ac:dyDescent="0.25"/>
    <row r="373" s="11" customFormat="1" x14ac:dyDescent="0.25"/>
    <row r="374" s="11" customFormat="1" x14ac:dyDescent="0.25"/>
    <row r="375" s="11" customFormat="1" x14ac:dyDescent="0.25"/>
    <row r="376" s="11" customFormat="1" x14ac:dyDescent="0.25"/>
    <row r="377" s="11" customFormat="1" x14ac:dyDescent="0.25"/>
    <row r="378" s="11" customFormat="1" x14ac:dyDescent="0.25"/>
    <row r="379" s="11" customFormat="1" x14ac:dyDescent="0.25"/>
    <row r="380" s="11" customFormat="1" x14ac:dyDescent="0.25"/>
    <row r="381" s="11" customFormat="1" x14ac:dyDescent="0.25"/>
    <row r="382" s="11" customFormat="1" x14ac:dyDescent="0.25"/>
    <row r="383" s="11" customFormat="1" x14ac:dyDescent="0.25"/>
    <row r="384" s="11" customFormat="1" x14ac:dyDescent="0.25"/>
    <row r="385" s="11" customFormat="1" x14ac:dyDescent="0.25"/>
    <row r="386" s="11" customFormat="1" x14ac:dyDescent="0.25"/>
    <row r="387" s="11" customFormat="1" x14ac:dyDescent="0.25"/>
    <row r="388" s="11" customFormat="1" x14ac:dyDescent="0.25"/>
    <row r="389" s="11" customFormat="1" x14ac:dyDescent="0.25"/>
    <row r="390" s="11" customFormat="1" x14ac:dyDescent="0.25"/>
    <row r="391" s="11" customFormat="1" x14ac:dyDescent="0.25"/>
    <row r="392" s="11" customFormat="1" x14ac:dyDescent="0.25"/>
    <row r="393" s="11" customFormat="1" x14ac:dyDescent="0.25"/>
    <row r="394" s="11" customFormat="1" x14ac:dyDescent="0.25"/>
    <row r="395" s="11" customFormat="1" x14ac:dyDescent="0.25"/>
    <row r="396" s="11" customFormat="1" x14ac:dyDescent="0.25"/>
    <row r="397" s="11" customFormat="1" x14ac:dyDescent="0.25"/>
    <row r="398" s="11" customFormat="1" x14ac:dyDescent="0.25"/>
    <row r="399" s="11" customFormat="1" x14ac:dyDescent="0.25"/>
    <row r="400" s="11" customFormat="1" x14ac:dyDescent="0.25"/>
    <row r="401" s="11" customFormat="1" x14ac:dyDescent="0.25"/>
    <row r="402" s="11" customFormat="1" x14ac:dyDescent="0.25"/>
    <row r="403" s="11" customFormat="1" x14ac:dyDescent="0.25"/>
    <row r="404" s="11" customFormat="1" x14ac:dyDescent="0.25"/>
    <row r="405" s="11" customFormat="1" x14ac:dyDescent="0.25"/>
    <row r="406" s="11" customFormat="1" x14ac:dyDescent="0.25"/>
    <row r="407" s="11" customFormat="1" x14ac:dyDescent="0.25"/>
    <row r="408" s="11" customFormat="1" x14ac:dyDescent="0.25"/>
    <row r="409" s="11" customFormat="1" x14ac:dyDescent="0.25"/>
    <row r="410" s="11" customFormat="1" x14ac:dyDescent="0.25"/>
    <row r="411" s="11" customFormat="1" x14ac:dyDescent="0.25"/>
    <row r="412" s="11" customFormat="1" x14ac:dyDescent="0.25"/>
    <row r="413" s="11" customFormat="1" x14ac:dyDescent="0.25"/>
    <row r="414" s="11" customFormat="1" x14ac:dyDescent="0.25"/>
    <row r="415" s="11" customFormat="1" x14ac:dyDescent="0.25"/>
    <row r="416" s="11" customFormat="1" x14ac:dyDescent="0.25"/>
    <row r="417" s="11" customFormat="1" x14ac:dyDescent="0.25"/>
    <row r="418" s="11" customFormat="1" x14ac:dyDescent="0.25"/>
    <row r="419" s="11" customFormat="1" x14ac:dyDescent="0.25"/>
    <row r="420" s="11" customFormat="1" x14ac:dyDescent="0.25"/>
    <row r="421" s="11" customFormat="1" x14ac:dyDescent="0.25"/>
    <row r="422" s="11" customFormat="1" x14ac:dyDescent="0.25"/>
    <row r="423" s="11" customFormat="1" x14ac:dyDescent="0.25"/>
    <row r="424" s="11" customFormat="1" x14ac:dyDescent="0.25"/>
    <row r="425" s="11" customFormat="1" x14ac:dyDescent="0.25"/>
    <row r="426" s="11" customFormat="1" x14ac:dyDescent="0.25"/>
    <row r="427" s="11" customFormat="1" x14ac:dyDescent="0.25"/>
    <row r="428" s="11" customFormat="1" x14ac:dyDescent="0.25"/>
    <row r="429" s="11" customFormat="1" x14ac:dyDescent="0.25"/>
    <row r="430" s="11" customFormat="1" x14ac:dyDescent="0.25"/>
    <row r="431" s="11" customFormat="1" x14ac:dyDescent="0.25"/>
    <row r="432" s="11" customFormat="1" x14ac:dyDescent="0.25"/>
    <row r="433" s="11" customFormat="1" x14ac:dyDescent="0.25"/>
    <row r="434" s="11" customFormat="1" x14ac:dyDescent="0.25"/>
    <row r="435" s="11" customFormat="1" x14ac:dyDescent="0.25"/>
    <row r="436" s="11" customFormat="1" x14ac:dyDescent="0.25"/>
    <row r="437" s="11" customFormat="1" x14ac:dyDescent="0.25"/>
    <row r="438" s="11" customFormat="1" x14ac:dyDescent="0.25"/>
    <row r="439" s="11" customFormat="1" x14ac:dyDescent="0.25"/>
  </sheetData>
  <sortState ref="A3:AJ46">
    <sortCondition ref="A3"/>
  </sortState>
  <conditionalFormatting sqref="B3:B46">
    <cfRule type="cellIs" dxfId="1" priority="21" operator="greaterThanOrEqual">
      <formula>18</formula>
    </cfRule>
    <cfRule type="cellIs" dxfId="0" priority="22" operator="lessThan">
      <formula>18</formula>
    </cfRule>
  </conditionalFormatting>
  <printOptions gridLines="1"/>
  <pageMargins left="0.75" right="0.75" top="1" bottom="1" header="0.5" footer="0.5"/>
  <pageSetup paperSize="9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02-02-2023</vt:lpstr>
      <vt:lpstr>'02-02-2023'!Print_Area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Vandertic</dc:creator>
  <cp:lastModifiedBy>Vandertic</cp:lastModifiedBy>
  <dcterms:created xsi:type="dcterms:W3CDTF">2023-02-11T09:37:11Z</dcterms:created>
  <dcterms:modified xsi:type="dcterms:W3CDTF">2023-02-11T09:39:07Z</dcterms:modified>
</cp:coreProperties>
</file>